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nd Costs-Small" sheetId="4" r:id="rId7"/>
    <sheet state="visible" name="Sales and Costs-Medium" sheetId="5" r:id="rId8"/>
    <sheet state="visible" name="Sales and Costs-Large" sheetId="6" r:id="rId9"/>
    <sheet state="visible" name="Sales and Costs-Cons" sheetId="7" r:id="rId10"/>
    <sheet state="visible" name="Purchases" sheetId="8" r:id="rId11"/>
    <sheet state="visible" name="Cash Details" sheetId="9" r:id="rId12"/>
    <sheet state="visible" name="Balances" sheetId="10" r:id="rId13"/>
  </sheets>
  <definedNames/>
  <calcPr/>
</workbook>
</file>

<file path=xl/sharedStrings.xml><?xml version="1.0" encoding="utf-8"?>
<sst xmlns="http://schemas.openxmlformats.org/spreadsheetml/2006/main" count="335" uniqueCount="88">
  <si>
    <t>Description</t>
  </si>
  <si>
    <t>A company runs a chain of small fried chicken outlets.</t>
  </si>
  <si>
    <t>It sells 3 products - fried chicken, nuggets and cold drink. The selling price of a plate of fried chicken is Rs 140, a plate of nuggets is Rs 100 and cold drinkis Rs 40.</t>
  </si>
  <si>
    <t>The cost of a fried chicken is 40%, plate of nuggets is 30% and orange juice is 30%. The cost of packaging is Rs 5 for a fried chicken, Rs 5 for a plate of nuggets and 0 for an cold drink.</t>
  </si>
  <si>
    <t>It estimates that a small outlet will receive 2500 orders per month. An average order will comprise 2.5 plates of fried chicken, 1 plate of nuggets and 1 cold drink.</t>
  </si>
  <si>
    <t>Each small outlet has 2 customer service representative, 2 chefs, 1 manager, 1 housekeeper. The monthly salary of a customer service representative is Rs 12000, chef is Rs 25000, manager is Rs 30000 and housekeeper is Rs 7000.</t>
  </si>
  <si>
    <t>The outlet delivers all its orders. It costs the outlet Rs 40 to deliver an order.</t>
  </si>
  <si>
    <t>It has a monthly rent cost of Rs 20000 and electricity cost of Rs 5000.</t>
  </si>
  <si>
    <t>Initially, the compay has 0 outlets. The company estimates that it will open 1 new outlet every month.</t>
  </si>
  <si>
    <t>Make a model for the company for 15 months.</t>
  </si>
  <si>
    <t>Selling Price</t>
  </si>
  <si>
    <t>Cost Price</t>
  </si>
  <si>
    <t>Packaging</t>
  </si>
  <si>
    <t>Fried Chicken</t>
  </si>
  <si>
    <t>Nuggets</t>
  </si>
  <si>
    <t>Cold Drinks</t>
  </si>
  <si>
    <t>Small</t>
  </si>
  <si>
    <t>Medium</t>
  </si>
  <si>
    <t>Large</t>
  </si>
  <si>
    <t>Number of orders per month</t>
  </si>
  <si>
    <t>Order Mix</t>
  </si>
  <si>
    <t>Staff</t>
  </si>
  <si>
    <t>Customer Service Rep</t>
  </si>
  <si>
    <t>Chef</t>
  </si>
  <si>
    <t>Manager</t>
  </si>
  <si>
    <t>House Keeper</t>
  </si>
  <si>
    <t>Salaries</t>
  </si>
  <si>
    <t>Delivery Cost per order</t>
  </si>
  <si>
    <t>Other costs</t>
  </si>
  <si>
    <t>Rent</t>
  </si>
  <si>
    <t>Electricity</t>
  </si>
  <si>
    <t>Outlet Plan</t>
  </si>
  <si>
    <t xml:space="preserve">Initial </t>
  </si>
  <si>
    <t>New outlet every month</t>
  </si>
  <si>
    <t>every 2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</si>
  <si>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</si>
  <si>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</si>
  <si>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</si>
  <si>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</si>
  <si>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</si>
  <si>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</si>
  <si>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</si>
  <si>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</si>
  <si>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</si>
  <si>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</si>
  <si>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</si>
  <si>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</si>
  <si>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</si>
  <si>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</si>
  <si>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</si>
  <si>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 per month</t>
  </si>
  <si>
    <t>Number of Outlets</t>
  </si>
  <si>
    <t>Number of orders</t>
  </si>
  <si>
    <t>Quantity (in Units)</t>
  </si>
  <si>
    <t>Sales value(in Rs)</t>
  </si>
  <si>
    <t>Total Sales</t>
  </si>
  <si>
    <t>Cost of Goods sold</t>
  </si>
  <si>
    <t>Total Cost of goods</t>
  </si>
  <si>
    <t>Cost of Packaging</t>
  </si>
  <si>
    <t>Total Packaging Cost</t>
  </si>
  <si>
    <t>Salary Cost</t>
  </si>
  <si>
    <t>Chefs</t>
  </si>
  <si>
    <t>House Kepper</t>
  </si>
  <si>
    <t>Total Salary</t>
  </si>
  <si>
    <t>Delivery Cost</t>
  </si>
  <si>
    <t>Other Costs</t>
  </si>
  <si>
    <t>Total Costs</t>
  </si>
  <si>
    <t>Profit</t>
  </si>
  <si>
    <t>Purchases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</si>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</sst>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6.0"/>
      <color theme="1"/>
      <name val="Arial"/>
      <scheme val="minor"/>
    </font>
    <font>
      <sz val="16.0"/>
      <color theme="1"/>
      <name val="Arial"/>
    </font>
    <font>
      <sz val="16.0"/>
      <color rgb="FF1F1F1F"/>
      <name val="&quot;Google Sans&quot;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3" xfId="0" applyFont="1" applyNumberForma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6"/>
      <c r="C14" s="6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6"/>
      <c r="C16" s="6"/>
      <c r="D16" s="6"/>
      <c r="E16" s="6"/>
      <c r="F16" s="6"/>
      <c r="G16" s="6"/>
      <c r="H16" s="4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6"/>
      <c r="C17" s="6"/>
      <c r="D17" s="6"/>
      <c r="E17" s="6"/>
      <c r="F17" s="6"/>
      <c r="G17" s="6"/>
      <c r="H17" s="4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6"/>
      <c r="C18" s="6"/>
      <c r="D18" s="6"/>
      <c r="E18" s="6"/>
      <c r="F18" s="6"/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8"/>
      <c r="G19" s="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6"/>
      <c r="C21" s="9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6"/>
      <c r="C22" s="9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6"/>
      <c r="C23" s="9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6"/>
      <c r="C26" s="6"/>
      <c r="D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10"/>
      <c r="C29" s="10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13"/>
  </cols>
  <sheetData>
    <row r="1"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</row>
    <row r="2">
      <c r="A2" s="15" t="s">
        <v>79</v>
      </c>
    </row>
    <row r="3">
      <c r="A3" s="16" t="s">
        <v>76</v>
      </c>
      <c r="B3" s="14">
        <f>'Cash Details'!B13</f>
        <v>1250600</v>
      </c>
      <c r="C3" s="14">
        <f>'Cash Details'!C13</f>
        <v>5201200</v>
      </c>
      <c r="D3" s="14">
        <f>'Cash Details'!D13</f>
        <v>10402400</v>
      </c>
      <c r="E3" s="14">
        <f>'Cash Details'!E13</f>
        <v>18303600</v>
      </c>
      <c r="F3" s="14">
        <f>'Cash Details'!F13</f>
        <v>27455400</v>
      </c>
      <c r="G3" s="14">
        <f>'Cash Details'!G13</f>
        <v>39307200</v>
      </c>
      <c r="H3" s="14">
        <f>'Cash Details'!H13</f>
        <v>52409600</v>
      </c>
      <c r="I3" s="14">
        <f>'Cash Details'!I13</f>
        <v>68212000</v>
      </c>
      <c r="J3" s="14">
        <f>'Cash Details'!J13</f>
        <v>85265000</v>
      </c>
      <c r="K3" s="14">
        <f>'Cash Details'!K13</f>
        <v>105018000</v>
      </c>
      <c r="L3" s="14">
        <f>'Cash Details'!L13</f>
        <v>126021600</v>
      </c>
      <c r="M3" s="14">
        <f>'Cash Details'!M13</f>
        <v>149725200</v>
      </c>
      <c r="N3" s="14">
        <f>'Cash Details'!N13</f>
        <v>174679400</v>
      </c>
      <c r="O3" s="14">
        <f>'Cash Details'!O13</f>
        <v>202333600</v>
      </c>
      <c r="P3" s="14">
        <f>'Cash Details'!P13</f>
        <v>231238400</v>
      </c>
    </row>
    <row r="4">
      <c r="A4" s="16"/>
    </row>
    <row r="5">
      <c r="A5" s="15" t="s">
        <v>80</v>
      </c>
      <c r="B5" s="14">
        <f t="shared" ref="B5:P5" si="1">B3</f>
        <v>1250600</v>
      </c>
      <c r="C5" s="14">
        <f t="shared" si="1"/>
        <v>5201200</v>
      </c>
      <c r="D5" s="14">
        <f t="shared" si="1"/>
        <v>10402400</v>
      </c>
      <c r="E5" s="14">
        <f t="shared" si="1"/>
        <v>18303600</v>
      </c>
      <c r="F5" s="14">
        <f t="shared" si="1"/>
        <v>27455400</v>
      </c>
      <c r="G5" s="14">
        <f t="shared" si="1"/>
        <v>39307200</v>
      </c>
      <c r="H5" s="14">
        <f t="shared" si="1"/>
        <v>52409600</v>
      </c>
      <c r="I5" s="14">
        <f t="shared" si="1"/>
        <v>68212000</v>
      </c>
      <c r="J5" s="14">
        <f t="shared" si="1"/>
        <v>85265000</v>
      </c>
      <c r="K5" s="14">
        <f t="shared" si="1"/>
        <v>105018000</v>
      </c>
      <c r="L5" s="14">
        <f t="shared" si="1"/>
        <v>126021600</v>
      </c>
      <c r="M5" s="14">
        <f t="shared" si="1"/>
        <v>149725200</v>
      </c>
      <c r="N5" s="14">
        <f t="shared" si="1"/>
        <v>174679400</v>
      </c>
      <c r="O5" s="14">
        <f t="shared" si="1"/>
        <v>202333600</v>
      </c>
      <c r="P5" s="14">
        <f t="shared" si="1"/>
        <v>231238400</v>
      </c>
    </row>
    <row r="6">
      <c r="A6" s="16"/>
    </row>
    <row r="7">
      <c r="A7" s="15" t="s">
        <v>81</v>
      </c>
    </row>
    <row r="8">
      <c r="A8" s="16"/>
    </row>
    <row r="9">
      <c r="A9" s="15" t="s">
        <v>82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</row>
    <row r="10">
      <c r="A10" s="16"/>
    </row>
    <row r="11">
      <c r="A11" s="15" t="s">
        <v>83</v>
      </c>
      <c r="B11" s="14">
        <f t="shared" ref="B11:P11" si="2">B5-B9</f>
        <v>1250600</v>
      </c>
      <c r="C11" s="14">
        <f t="shared" si="2"/>
        <v>5201200</v>
      </c>
      <c r="D11" s="14">
        <f t="shared" si="2"/>
        <v>10402400</v>
      </c>
      <c r="E11" s="14">
        <f t="shared" si="2"/>
        <v>18303600</v>
      </c>
      <c r="F11" s="14">
        <f t="shared" si="2"/>
        <v>27455400</v>
      </c>
      <c r="G11" s="14">
        <f t="shared" si="2"/>
        <v>39307200</v>
      </c>
      <c r="H11" s="14">
        <f t="shared" si="2"/>
        <v>52409600</v>
      </c>
      <c r="I11" s="14">
        <f t="shared" si="2"/>
        <v>68212000</v>
      </c>
      <c r="J11" s="14">
        <f t="shared" si="2"/>
        <v>85265000</v>
      </c>
      <c r="K11" s="14">
        <f t="shared" si="2"/>
        <v>105018000</v>
      </c>
      <c r="L11" s="14">
        <f t="shared" si="2"/>
        <v>126021600</v>
      </c>
      <c r="M11" s="14">
        <f t="shared" si="2"/>
        <v>149725200</v>
      </c>
      <c r="N11" s="14">
        <f t="shared" si="2"/>
        <v>174679400</v>
      </c>
      <c r="O11" s="14">
        <f t="shared" si="2"/>
        <v>202333600</v>
      </c>
      <c r="P11" s="14">
        <f t="shared" si="2"/>
        <v>231238400</v>
      </c>
    </row>
    <row r="12">
      <c r="A12" s="16"/>
    </row>
    <row r="13">
      <c r="A13" s="16" t="s">
        <v>84</v>
      </c>
      <c r="B13" s="13">
        <v>0.0</v>
      </c>
      <c r="C13" s="14">
        <f t="shared" ref="C13:P13" si="3">B15</f>
        <v>1250600</v>
      </c>
      <c r="D13" s="14">
        <f t="shared" si="3"/>
        <v>5201200</v>
      </c>
      <c r="E13" s="14">
        <f t="shared" si="3"/>
        <v>10402400</v>
      </c>
      <c r="F13" s="14">
        <f t="shared" si="3"/>
        <v>18303600</v>
      </c>
      <c r="G13" s="14">
        <f t="shared" si="3"/>
        <v>27455400</v>
      </c>
      <c r="H13" s="14">
        <f t="shared" si="3"/>
        <v>39307200</v>
      </c>
      <c r="I13" s="14">
        <f t="shared" si="3"/>
        <v>52409600</v>
      </c>
      <c r="J13" s="14">
        <f t="shared" si="3"/>
        <v>68212000</v>
      </c>
      <c r="K13" s="14">
        <f t="shared" si="3"/>
        <v>85265000</v>
      </c>
      <c r="L13" s="14">
        <f t="shared" si="3"/>
        <v>105018000</v>
      </c>
      <c r="M13" s="14">
        <f t="shared" si="3"/>
        <v>126021600</v>
      </c>
      <c r="N13" s="14">
        <f t="shared" si="3"/>
        <v>149725200</v>
      </c>
      <c r="O13" s="14">
        <f t="shared" si="3"/>
        <v>174679400</v>
      </c>
      <c r="P13" s="14">
        <f t="shared" si="3"/>
        <v>202333600</v>
      </c>
    </row>
    <row r="14">
      <c r="A14" s="16" t="s">
        <v>85</v>
      </c>
      <c r="B14" s="14">
        <f>'Sales and Costs-Cons'!B44</f>
        <v>1250600</v>
      </c>
      <c r="C14" s="14">
        <f>'Sales and Costs-Cons'!C44</f>
        <v>3950600</v>
      </c>
      <c r="D14" s="14">
        <f>'Sales and Costs-Cons'!D44</f>
        <v>5201200</v>
      </c>
      <c r="E14" s="14">
        <f>'Sales and Costs-Cons'!E44</f>
        <v>7901200</v>
      </c>
      <c r="F14" s="14">
        <f>'Sales and Costs-Cons'!F44</f>
        <v>9151800</v>
      </c>
      <c r="G14" s="14">
        <f>'Sales and Costs-Cons'!G44</f>
        <v>11851800</v>
      </c>
      <c r="H14" s="14">
        <f>'Sales and Costs-Cons'!H44</f>
        <v>13102400</v>
      </c>
      <c r="I14" s="14">
        <f>'Sales and Costs-Cons'!I44</f>
        <v>15802400</v>
      </c>
      <c r="J14" s="14">
        <f>'Sales and Costs-Cons'!J44</f>
        <v>17053000</v>
      </c>
      <c r="K14" s="14">
        <f>'Sales and Costs-Cons'!K44</f>
        <v>19753000</v>
      </c>
      <c r="L14" s="14">
        <f>'Sales and Costs-Cons'!L44</f>
        <v>21003600</v>
      </c>
      <c r="M14" s="14">
        <f>'Sales and Costs-Cons'!M44</f>
        <v>23703600</v>
      </c>
      <c r="N14" s="14">
        <f>'Sales and Costs-Cons'!N44</f>
        <v>24954200</v>
      </c>
      <c r="O14" s="14">
        <f>'Sales and Costs-Cons'!O44</f>
        <v>27654200</v>
      </c>
      <c r="P14" s="14">
        <f>'Sales and Costs-Cons'!P44</f>
        <v>28904800</v>
      </c>
    </row>
    <row r="15">
      <c r="A15" s="16" t="s">
        <v>86</v>
      </c>
      <c r="B15" s="14">
        <f t="shared" ref="B15:P15" si="4">B13+B14</f>
        <v>1250600</v>
      </c>
      <c r="C15" s="14">
        <f t="shared" si="4"/>
        <v>5201200</v>
      </c>
      <c r="D15" s="14">
        <f t="shared" si="4"/>
        <v>10402400</v>
      </c>
      <c r="E15" s="14">
        <f t="shared" si="4"/>
        <v>18303600</v>
      </c>
      <c r="F15" s="14">
        <f t="shared" si="4"/>
        <v>27455400</v>
      </c>
      <c r="G15" s="14">
        <f t="shared" si="4"/>
        <v>39307200</v>
      </c>
      <c r="H15" s="14">
        <f t="shared" si="4"/>
        <v>52409600</v>
      </c>
      <c r="I15" s="14">
        <f t="shared" si="4"/>
        <v>68212000</v>
      </c>
      <c r="J15" s="14">
        <f t="shared" si="4"/>
        <v>85265000</v>
      </c>
      <c r="K15" s="14">
        <f t="shared" si="4"/>
        <v>105018000</v>
      </c>
      <c r="L15" s="14">
        <f t="shared" si="4"/>
        <v>126021600</v>
      </c>
      <c r="M15" s="14">
        <f t="shared" si="4"/>
        <v>149725200</v>
      </c>
      <c r="N15" s="14">
        <f t="shared" si="4"/>
        <v>174679400</v>
      </c>
      <c r="O15" s="14">
        <f t="shared" si="4"/>
        <v>202333600</v>
      </c>
      <c r="P15" s="14">
        <f t="shared" si="4"/>
        <v>231238400</v>
      </c>
    </row>
    <row r="16">
      <c r="A16" s="16"/>
    </row>
    <row r="17">
      <c r="A17" s="15" t="s">
        <v>87</v>
      </c>
      <c r="B17" s="14">
        <f t="shared" ref="B17:P17" si="5">B15-B11</f>
        <v>0</v>
      </c>
      <c r="C17" s="14">
        <f t="shared" si="5"/>
        <v>0</v>
      </c>
      <c r="D17" s="14">
        <f t="shared" si="5"/>
        <v>0</v>
      </c>
      <c r="E17" s="14">
        <f t="shared" si="5"/>
        <v>0</v>
      </c>
      <c r="F17" s="14">
        <f t="shared" si="5"/>
        <v>0</v>
      </c>
      <c r="G17" s="14">
        <f t="shared" si="5"/>
        <v>0</v>
      </c>
      <c r="H17" s="14">
        <f t="shared" si="5"/>
        <v>0</v>
      </c>
      <c r="I17" s="14">
        <f t="shared" si="5"/>
        <v>0</v>
      </c>
      <c r="J17" s="14">
        <f t="shared" si="5"/>
        <v>0</v>
      </c>
      <c r="K17" s="14">
        <f t="shared" si="5"/>
        <v>0</v>
      </c>
      <c r="L17" s="14">
        <f t="shared" si="5"/>
        <v>0</v>
      </c>
      <c r="M17" s="14">
        <f t="shared" si="5"/>
        <v>0</v>
      </c>
      <c r="N17" s="14">
        <f t="shared" si="5"/>
        <v>0</v>
      </c>
      <c r="O17" s="14">
        <f t="shared" si="5"/>
        <v>0</v>
      </c>
      <c r="P17" s="14">
        <f t="shared" si="5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10</v>
      </c>
      <c r="C1" s="11" t="s">
        <v>11</v>
      </c>
      <c r="D1" s="11" t="s">
        <v>12</v>
      </c>
    </row>
    <row r="2">
      <c r="A2" s="11" t="s">
        <v>13</v>
      </c>
      <c r="B2" s="11">
        <v>140.0</v>
      </c>
      <c r="C2" s="12">
        <v>0.4</v>
      </c>
      <c r="D2" s="11">
        <v>5.0</v>
      </c>
    </row>
    <row r="3">
      <c r="A3" s="11" t="s">
        <v>14</v>
      </c>
      <c r="B3" s="11">
        <v>100.0</v>
      </c>
      <c r="C3" s="12">
        <v>0.3</v>
      </c>
      <c r="D3" s="11">
        <v>5.0</v>
      </c>
    </row>
    <row r="4">
      <c r="A4" s="11" t="s">
        <v>15</v>
      </c>
      <c r="B4" s="11">
        <v>40.0</v>
      </c>
      <c r="C4" s="12">
        <v>0.3</v>
      </c>
      <c r="D4" s="11">
        <v>0.0</v>
      </c>
    </row>
    <row r="5">
      <c r="B5" s="11" t="s">
        <v>16</v>
      </c>
      <c r="C5" s="11" t="s">
        <v>17</v>
      </c>
      <c r="D5" s="11" t="s">
        <v>18</v>
      </c>
    </row>
    <row r="6">
      <c r="A6" s="11" t="s">
        <v>19</v>
      </c>
      <c r="B6" s="13">
        <v>2500.0</v>
      </c>
      <c r="C6" s="13">
        <v>4100.0</v>
      </c>
      <c r="D6" s="13">
        <v>6600.0</v>
      </c>
    </row>
    <row r="8">
      <c r="A8" s="11" t="s">
        <v>20</v>
      </c>
      <c r="B8" s="11" t="s">
        <v>16</v>
      </c>
      <c r="C8" s="11" t="s">
        <v>17</v>
      </c>
      <c r="D8" s="11" t="s">
        <v>18</v>
      </c>
    </row>
    <row r="9">
      <c r="A9" s="11" t="s">
        <v>13</v>
      </c>
      <c r="B9" s="11">
        <v>2.5</v>
      </c>
      <c r="C9" s="11">
        <v>2.0</v>
      </c>
      <c r="D9" s="11">
        <v>2.0</v>
      </c>
    </row>
    <row r="10">
      <c r="A10" s="11" t="s">
        <v>14</v>
      </c>
      <c r="B10" s="11">
        <v>1.0</v>
      </c>
      <c r="C10" s="11">
        <v>1.5</v>
      </c>
      <c r="D10" s="11">
        <v>2.0</v>
      </c>
    </row>
    <row r="11">
      <c r="A11" s="11" t="s">
        <v>15</v>
      </c>
      <c r="B11" s="11">
        <v>1.0</v>
      </c>
      <c r="C11" s="11">
        <v>1.0</v>
      </c>
      <c r="D11" s="11">
        <v>2.0</v>
      </c>
    </row>
    <row r="13">
      <c r="A13" s="11" t="s">
        <v>21</v>
      </c>
      <c r="B13" s="11" t="s">
        <v>16</v>
      </c>
      <c r="C13" s="11" t="s">
        <v>17</v>
      </c>
      <c r="D13" s="11" t="s">
        <v>18</v>
      </c>
    </row>
    <row r="14">
      <c r="A14" s="11" t="s">
        <v>22</v>
      </c>
      <c r="B14" s="11">
        <v>2.0</v>
      </c>
      <c r="C14" s="11">
        <v>3.0</v>
      </c>
      <c r="D14" s="11">
        <v>5.0</v>
      </c>
    </row>
    <row r="15">
      <c r="A15" s="11" t="s">
        <v>23</v>
      </c>
      <c r="B15" s="11">
        <v>2.0</v>
      </c>
      <c r="C15" s="11">
        <v>3.0</v>
      </c>
      <c r="D15" s="11">
        <v>8.0</v>
      </c>
    </row>
    <row r="16">
      <c r="A16" s="11" t="s">
        <v>24</v>
      </c>
      <c r="B16" s="11">
        <v>1.0</v>
      </c>
      <c r="C16" s="11">
        <v>1.0</v>
      </c>
      <c r="D16" s="11">
        <v>2.0</v>
      </c>
    </row>
    <row r="17">
      <c r="A17" s="11" t="s">
        <v>25</v>
      </c>
      <c r="B17" s="11">
        <v>1.0</v>
      </c>
      <c r="C17" s="11">
        <v>1.0</v>
      </c>
      <c r="D17" s="11">
        <v>1.0</v>
      </c>
    </row>
    <row r="19">
      <c r="A19" s="11" t="s">
        <v>26</v>
      </c>
    </row>
    <row r="20">
      <c r="A20" s="11" t="s">
        <v>22</v>
      </c>
      <c r="B20" s="13">
        <v>12000.0</v>
      </c>
      <c r="C20" s="14"/>
      <c r="D20" s="14"/>
    </row>
    <row r="21">
      <c r="A21" s="11" t="s">
        <v>23</v>
      </c>
      <c r="B21" s="13">
        <v>25000.0</v>
      </c>
      <c r="C21" s="14"/>
      <c r="D21" s="14"/>
    </row>
    <row r="22">
      <c r="A22" s="11" t="s">
        <v>24</v>
      </c>
      <c r="B22" s="13">
        <v>30000.0</v>
      </c>
      <c r="C22" s="14"/>
      <c r="D22" s="14"/>
    </row>
    <row r="23">
      <c r="A23" s="11" t="s">
        <v>25</v>
      </c>
      <c r="B23" s="13">
        <v>7000.0</v>
      </c>
      <c r="C23" s="14"/>
      <c r="D23" s="14"/>
    </row>
    <row r="24">
      <c r="B24" s="14"/>
      <c r="C24" s="14"/>
      <c r="D24" s="14"/>
    </row>
    <row r="25">
      <c r="A25" s="11" t="s">
        <v>27</v>
      </c>
      <c r="B25" s="13">
        <v>40.0</v>
      </c>
      <c r="C25" s="14"/>
      <c r="D25" s="14"/>
    </row>
    <row r="26">
      <c r="B26" s="14"/>
      <c r="C26" s="14"/>
      <c r="D26" s="14"/>
    </row>
    <row r="27">
      <c r="A27" s="11" t="s">
        <v>28</v>
      </c>
      <c r="B27" s="13" t="s">
        <v>16</v>
      </c>
      <c r="C27" s="13" t="s">
        <v>17</v>
      </c>
      <c r="D27" s="13" t="s">
        <v>18</v>
      </c>
    </row>
    <row r="28">
      <c r="A28" s="11" t="s">
        <v>29</v>
      </c>
      <c r="B28" s="13">
        <v>20000.0</v>
      </c>
      <c r="C28" s="13">
        <v>65000.0</v>
      </c>
      <c r="D28" s="13">
        <v>150000.0</v>
      </c>
    </row>
    <row r="29">
      <c r="A29" s="11" t="s">
        <v>30</v>
      </c>
      <c r="B29" s="13">
        <v>5000.0</v>
      </c>
      <c r="C29" s="13">
        <v>25000.0</v>
      </c>
      <c r="D29" s="13">
        <v>80000.0</v>
      </c>
    </row>
    <row r="30">
      <c r="B30" s="14"/>
      <c r="C30" s="14"/>
      <c r="D30" s="14"/>
    </row>
    <row r="31">
      <c r="A31" s="11" t="s">
        <v>31</v>
      </c>
      <c r="B31" s="13" t="s">
        <v>16</v>
      </c>
      <c r="C31" s="13" t="s">
        <v>17</v>
      </c>
      <c r="D31" s="13" t="s">
        <v>18</v>
      </c>
    </row>
    <row r="32">
      <c r="A32" s="11" t="s">
        <v>32</v>
      </c>
      <c r="B32" s="13">
        <v>0.0</v>
      </c>
      <c r="C32" s="13">
        <v>0.0</v>
      </c>
      <c r="D32" s="13">
        <v>0.0</v>
      </c>
    </row>
    <row r="33">
      <c r="A33" s="11" t="s">
        <v>33</v>
      </c>
      <c r="B33" s="13">
        <v>1.0</v>
      </c>
      <c r="C33" s="13">
        <v>1.0</v>
      </c>
      <c r="D33" s="13">
        <v>1.0</v>
      </c>
    </row>
    <row r="34">
      <c r="D34" s="11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63"/>
  </cols>
  <sheetData>
    <row r="1"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</row>
    <row r="2">
      <c r="A2" s="11" t="s">
        <v>50</v>
      </c>
    </row>
    <row r="3">
      <c r="A3" s="11" t="s">
        <v>16</v>
      </c>
      <c r="B3" s="14">
        <f>Assumptions!$B33</f>
        <v>1</v>
      </c>
      <c r="C3" s="14">
        <f>B3+Assumptions!$B33</f>
        <v>2</v>
      </c>
      <c r="D3" s="14">
        <f>C3+Assumptions!$B33</f>
        <v>3</v>
      </c>
      <c r="E3" s="14">
        <f>D3+Assumptions!$B33</f>
        <v>4</v>
      </c>
      <c r="F3" s="14">
        <f>E3+Assumptions!$B33</f>
        <v>5</v>
      </c>
      <c r="G3" s="14">
        <f>F3+Assumptions!$B33</f>
        <v>6</v>
      </c>
      <c r="H3" s="14">
        <f>G3+Assumptions!$B33</f>
        <v>7</v>
      </c>
      <c r="I3" s="14">
        <f>H3+Assumptions!$B33</f>
        <v>8</v>
      </c>
      <c r="J3" s="14">
        <f>I3+Assumptions!$B33</f>
        <v>9</v>
      </c>
      <c r="K3" s="14">
        <f>J3+Assumptions!$B33</f>
        <v>10</v>
      </c>
      <c r="L3" s="14">
        <f>K3+Assumptions!$B33</f>
        <v>11</v>
      </c>
      <c r="M3" s="14">
        <f>L3+Assumptions!$B33</f>
        <v>12</v>
      </c>
      <c r="N3" s="14">
        <f>M3+Assumptions!$B33</f>
        <v>13</v>
      </c>
      <c r="O3" s="14">
        <f>N3+Assumptions!$B33</f>
        <v>14</v>
      </c>
      <c r="P3" s="14">
        <f>O3+Assumptions!$B33</f>
        <v>15</v>
      </c>
    </row>
    <row r="4">
      <c r="A4" s="11" t="s">
        <v>17</v>
      </c>
      <c r="B4" s="14">
        <f>Assumptions!C32+Assumptions!$C33</f>
        <v>1</v>
      </c>
      <c r="C4" s="14">
        <f>B4+Assumptions!$C33</f>
        <v>2</v>
      </c>
      <c r="D4" s="14">
        <f>C4+Assumptions!$C33</f>
        <v>3</v>
      </c>
      <c r="E4" s="14">
        <f>D4+Assumptions!$C33</f>
        <v>4</v>
      </c>
      <c r="F4" s="14">
        <f>E4+Assumptions!$C33</f>
        <v>5</v>
      </c>
      <c r="G4" s="14">
        <f>F4+Assumptions!$C33</f>
        <v>6</v>
      </c>
      <c r="H4" s="14">
        <f>G4+Assumptions!$C33</f>
        <v>7</v>
      </c>
      <c r="I4" s="14">
        <f>H4+Assumptions!$C33</f>
        <v>8</v>
      </c>
      <c r="J4" s="14">
        <f>I4+Assumptions!$C33</f>
        <v>9</v>
      </c>
      <c r="K4" s="14">
        <f>J4+Assumptions!$C33</f>
        <v>10</v>
      </c>
      <c r="L4" s="14">
        <f>K4+Assumptions!$C33</f>
        <v>11</v>
      </c>
      <c r="M4" s="14">
        <f>L4+Assumptions!$C33</f>
        <v>12</v>
      </c>
      <c r="N4" s="14">
        <f>M4+Assumptions!$C33</f>
        <v>13</v>
      </c>
      <c r="O4" s="14">
        <f>N4+Assumptions!$C33</f>
        <v>14</v>
      </c>
      <c r="P4" s="14">
        <f>O4+Assumptions!$C33</f>
        <v>15</v>
      </c>
    </row>
    <row r="5">
      <c r="A5" s="11" t="s">
        <v>18</v>
      </c>
      <c r="B5" s="13">
        <f>Assumptions!D32</f>
        <v>0</v>
      </c>
      <c r="C5" s="14">
        <f>Assumptions!D32+Assumptions!D33</f>
        <v>1</v>
      </c>
      <c r="D5" s="14">
        <f>C5</f>
        <v>1</v>
      </c>
      <c r="E5" s="14">
        <f>D5+Assumptions!$D33</f>
        <v>2</v>
      </c>
      <c r="F5" s="14">
        <f>E5</f>
        <v>2</v>
      </c>
      <c r="G5" s="14">
        <f>F5+Assumptions!$D33</f>
        <v>3</v>
      </c>
      <c r="H5" s="14">
        <f>G5</f>
        <v>3</v>
      </c>
      <c r="I5" s="14">
        <f>H5+Assumptions!$D33</f>
        <v>4</v>
      </c>
      <c r="J5" s="14">
        <f>I5</f>
        <v>4</v>
      </c>
      <c r="K5" s="14">
        <f>J5+Assumptions!$D33</f>
        <v>5</v>
      </c>
      <c r="L5" s="14">
        <f>K5</f>
        <v>5</v>
      </c>
      <c r="M5" s="14">
        <f>L5+Assumptions!$D33</f>
        <v>6</v>
      </c>
      <c r="N5" s="14">
        <f>M5</f>
        <v>6</v>
      </c>
      <c r="O5" s="14">
        <f>N5+Assumptions!$D33</f>
        <v>7</v>
      </c>
      <c r="P5" s="14">
        <f>O5</f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38"/>
  </cols>
  <sheetData>
    <row r="1"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</row>
    <row r="2">
      <c r="A2" s="11" t="s">
        <v>51</v>
      </c>
      <c r="B2" s="14">
        <f>'Calcs-1'!B3</f>
        <v>1</v>
      </c>
      <c r="C2" s="14">
        <f>'Calcs-1'!C3</f>
        <v>2</v>
      </c>
      <c r="D2" s="14">
        <f>'Calcs-1'!D3</f>
        <v>3</v>
      </c>
      <c r="E2" s="14">
        <f>'Calcs-1'!E3</f>
        <v>4</v>
      </c>
      <c r="F2" s="14">
        <f>'Calcs-1'!F3</f>
        <v>5</v>
      </c>
      <c r="G2" s="14">
        <f>'Calcs-1'!G3</f>
        <v>6</v>
      </c>
      <c r="H2" s="14">
        <f>'Calcs-1'!H3</f>
        <v>7</v>
      </c>
      <c r="I2" s="14">
        <f>'Calcs-1'!I3</f>
        <v>8</v>
      </c>
      <c r="J2" s="14">
        <f>'Calcs-1'!J3</f>
        <v>9</v>
      </c>
      <c r="K2" s="14">
        <f>'Calcs-1'!K3</f>
        <v>10</v>
      </c>
      <c r="L2" s="14">
        <f>'Calcs-1'!L3</f>
        <v>11</v>
      </c>
      <c r="M2" s="14">
        <f>'Calcs-1'!M3</f>
        <v>12</v>
      </c>
      <c r="N2" s="14">
        <f>'Calcs-1'!N3</f>
        <v>13</v>
      </c>
      <c r="O2" s="14">
        <f>'Calcs-1'!O3</f>
        <v>14</v>
      </c>
      <c r="P2" s="14">
        <f>'Calcs-1'!P3</f>
        <v>15</v>
      </c>
    </row>
    <row r="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>
      <c r="A4" s="11" t="s">
        <v>52</v>
      </c>
      <c r="B4" s="14">
        <f>B2*Assumptions!$B6</f>
        <v>2500</v>
      </c>
      <c r="C4" s="14">
        <f>C2*Assumptions!$B6</f>
        <v>5000</v>
      </c>
      <c r="D4" s="14">
        <f>D2*Assumptions!$B6</f>
        <v>7500</v>
      </c>
      <c r="E4" s="14">
        <f>E2*Assumptions!$B6</f>
        <v>10000</v>
      </c>
      <c r="F4" s="14">
        <f>F2*Assumptions!$B6</f>
        <v>12500</v>
      </c>
      <c r="G4" s="14">
        <f>G2*Assumptions!$B6</f>
        <v>15000</v>
      </c>
      <c r="H4" s="14">
        <f>H2*Assumptions!$B6</f>
        <v>17500</v>
      </c>
      <c r="I4" s="14">
        <f>I2*Assumptions!$B6</f>
        <v>20000</v>
      </c>
      <c r="J4" s="14">
        <f>J2*Assumptions!$B6</f>
        <v>22500</v>
      </c>
      <c r="K4" s="14">
        <f>K2*Assumptions!$B6</f>
        <v>25000</v>
      </c>
      <c r="L4" s="14">
        <f>L2*Assumptions!$B6</f>
        <v>27500</v>
      </c>
      <c r="M4" s="14">
        <f>M2*Assumptions!$B6</f>
        <v>30000</v>
      </c>
      <c r="N4" s="14">
        <f>N2*Assumptions!$B6</f>
        <v>32500</v>
      </c>
      <c r="O4" s="14">
        <f>O2*Assumptions!$B6</f>
        <v>35000</v>
      </c>
      <c r="P4" s="14">
        <f>P2*Assumptions!$B6</f>
        <v>37500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53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13</v>
      </c>
      <c r="B7" s="14">
        <f>B$4*Assumptions!$B9</f>
        <v>6250</v>
      </c>
      <c r="C7" s="14">
        <f>C$4*Assumptions!$B9</f>
        <v>12500</v>
      </c>
      <c r="D7" s="14">
        <f>D$4*Assumptions!$B9</f>
        <v>18750</v>
      </c>
      <c r="E7" s="14">
        <f>E$4*Assumptions!$B9</f>
        <v>25000</v>
      </c>
      <c r="F7" s="14">
        <f>F$4*Assumptions!$B9</f>
        <v>31250</v>
      </c>
      <c r="G7" s="14">
        <f>G$4*Assumptions!$B9</f>
        <v>37500</v>
      </c>
      <c r="H7" s="14">
        <f>H$4*Assumptions!$B9</f>
        <v>43750</v>
      </c>
      <c r="I7" s="14">
        <f>I$4*Assumptions!$B9</f>
        <v>50000</v>
      </c>
      <c r="J7" s="14">
        <f>J$4*Assumptions!$B9</f>
        <v>56250</v>
      </c>
      <c r="K7" s="14">
        <f>K$4*Assumptions!$B9</f>
        <v>62500</v>
      </c>
      <c r="L7" s="14">
        <f>L$4*Assumptions!$B9</f>
        <v>68750</v>
      </c>
      <c r="M7" s="14">
        <f>M$4*Assumptions!$B9</f>
        <v>75000</v>
      </c>
      <c r="N7" s="14">
        <f>N$4*Assumptions!$B9</f>
        <v>81250</v>
      </c>
      <c r="O7" s="14">
        <f>O$4*Assumptions!$B9</f>
        <v>87500</v>
      </c>
      <c r="P7" s="14">
        <f>P$4*Assumptions!$B9</f>
        <v>93750</v>
      </c>
    </row>
    <row r="8">
      <c r="A8" s="11" t="s">
        <v>14</v>
      </c>
      <c r="B8" s="14">
        <f>B$4*Assumptions!$B10</f>
        <v>2500</v>
      </c>
      <c r="C8" s="14">
        <f>C$4*Assumptions!$B10</f>
        <v>5000</v>
      </c>
      <c r="D8" s="14">
        <f>D$4*Assumptions!$B10</f>
        <v>7500</v>
      </c>
      <c r="E8" s="14">
        <f>E$4*Assumptions!$B10</f>
        <v>10000</v>
      </c>
      <c r="F8" s="14">
        <f>F$4*Assumptions!$B10</f>
        <v>12500</v>
      </c>
      <c r="G8" s="14">
        <f>G$4*Assumptions!$B10</f>
        <v>15000</v>
      </c>
      <c r="H8" s="14">
        <f>H$4*Assumptions!$B10</f>
        <v>17500</v>
      </c>
      <c r="I8" s="14">
        <f>I$4*Assumptions!$B10</f>
        <v>20000</v>
      </c>
      <c r="J8" s="14">
        <f>J$4*Assumptions!$B10</f>
        <v>22500</v>
      </c>
      <c r="K8" s="14">
        <f>K$4*Assumptions!$B10</f>
        <v>25000</v>
      </c>
      <c r="L8" s="14">
        <f>L$4*Assumptions!$B10</f>
        <v>27500</v>
      </c>
      <c r="M8" s="14">
        <f>M$4*Assumptions!$B10</f>
        <v>30000</v>
      </c>
      <c r="N8" s="14">
        <f>N$4*Assumptions!$B10</f>
        <v>32500</v>
      </c>
      <c r="O8" s="14">
        <f>O$4*Assumptions!$B10</f>
        <v>35000</v>
      </c>
      <c r="P8" s="14">
        <f>P$4*Assumptions!$B10</f>
        <v>37500</v>
      </c>
    </row>
    <row r="9">
      <c r="A9" s="11" t="s">
        <v>15</v>
      </c>
      <c r="B9" s="14">
        <f>B$4*Assumptions!$B11</f>
        <v>2500</v>
      </c>
      <c r="C9" s="14">
        <f>C$4*Assumptions!$B11</f>
        <v>5000</v>
      </c>
      <c r="D9" s="14">
        <f>D$4*Assumptions!$B11</f>
        <v>7500</v>
      </c>
      <c r="E9" s="14">
        <f>E$4*Assumptions!$B11</f>
        <v>10000</v>
      </c>
      <c r="F9" s="14">
        <f>F$4*Assumptions!$B11</f>
        <v>12500</v>
      </c>
      <c r="G9" s="14">
        <f>G$4*Assumptions!$B11</f>
        <v>15000</v>
      </c>
      <c r="H9" s="14">
        <f>H$4*Assumptions!$B11</f>
        <v>17500</v>
      </c>
      <c r="I9" s="14">
        <f>I$4*Assumptions!$B11</f>
        <v>20000</v>
      </c>
      <c r="J9" s="14">
        <f>J$4*Assumptions!$B11</f>
        <v>22500</v>
      </c>
      <c r="K9" s="14">
        <f>K$4*Assumptions!$B11</f>
        <v>25000</v>
      </c>
      <c r="L9" s="14">
        <f>L$4*Assumptions!$B11</f>
        <v>27500</v>
      </c>
      <c r="M9" s="14">
        <f>M$4*Assumptions!$B11</f>
        <v>30000</v>
      </c>
      <c r="N9" s="14">
        <f>N$4*Assumptions!$B11</f>
        <v>32500</v>
      </c>
      <c r="O9" s="14">
        <f>O$4*Assumptions!$B11</f>
        <v>35000</v>
      </c>
      <c r="P9" s="14">
        <f>P$4*Assumptions!$B11</f>
        <v>37500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54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13</v>
      </c>
      <c r="B12" s="14">
        <f>B7*Assumptions!$B2</f>
        <v>875000</v>
      </c>
      <c r="C12" s="14">
        <f>C7*Assumptions!$B2</f>
        <v>1750000</v>
      </c>
      <c r="D12" s="14">
        <f>D7*Assumptions!$B2</f>
        <v>2625000</v>
      </c>
      <c r="E12" s="14">
        <f>E7*Assumptions!$B2</f>
        <v>3500000</v>
      </c>
      <c r="F12" s="14">
        <f>F7*Assumptions!$B2</f>
        <v>4375000</v>
      </c>
      <c r="G12" s="14">
        <f>G7*Assumptions!$B2</f>
        <v>5250000</v>
      </c>
      <c r="H12" s="14">
        <f>H7*Assumptions!$B2</f>
        <v>6125000</v>
      </c>
      <c r="I12" s="14">
        <f>I7*Assumptions!$B2</f>
        <v>7000000</v>
      </c>
      <c r="J12" s="14">
        <f>J7*Assumptions!$B2</f>
        <v>7875000</v>
      </c>
      <c r="K12" s="14">
        <f>K7*Assumptions!$B2</f>
        <v>8750000</v>
      </c>
      <c r="L12" s="14">
        <f>L7*Assumptions!$B2</f>
        <v>9625000</v>
      </c>
      <c r="M12" s="14">
        <f>M7*Assumptions!$B2</f>
        <v>10500000</v>
      </c>
      <c r="N12" s="14">
        <f>N7*Assumptions!$B2</f>
        <v>11375000</v>
      </c>
      <c r="O12" s="14">
        <f>O7*Assumptions!$B2</f>
        <v>12250000</v>
      </c>
      <c r="P12" s="14">
        <f>P7*Assumptions!$B2</f>
        <v>13125000</v>
      </c>
    </row>
    <row r="13">
      <c r="A13" s="11" t="s">
        <v>14</v>
      </c>
      <c r="B13" s="14">
        <f>B8*Assumptions!$B3</f>
        <v>250000</v>
      </c>
      <c r="C13" s="14">
        <f>C8*Assumptions!$B3</f>
        <v>500000</v>
      </c>
      <c r="D13" s="14">
        <f>D8*Assumptions!$B3</f>
        <v>750000</v>
      </c>
      <c r="E13" s="14">
        <f>E8*Assumptions!$B3</f>
        <v>1000000</v>
      </c>
      <c r="F13" s="14">
        <f>F8*Assumptions!$B3</f>
        <v>1250000</v>
      </c>
      <c r="G13" s="14">
        <f>G8*Assumptions!$B3</f>
        <v>1500000</v>
      </c>
      <c r="H13" s="14">
        <f>H8*Assumptions!$B3</f>
        <v>1750000</v>
      </c>
      <c r="I13" s="14">
        <f>I8*Assumptions!$B3</f>
        <v>2000000</v>
      </c>
      <c r="J13" s="14">
        <f>J8*Assumptions!$B3</f>
        <v>2250000</v>
      </c>
      <c r="K13" s="14">
        <f>K8*Assumptions!$B3</f>
        <v>2500000</v>
      </c>
      <c r="L13" s="14">
        <f>L8*Assumptions!$B3</f>
        <v>2750000</v>
      </c>
      <c r="M13" s="14">
        <f>M8*Assumptions!$B3</f>
        <v>3000000</v>
      </c>
      <c r="N13" s="14">
        <f>N8*Assumptions!$B3</f>
        <v>3250000</v>
      </c>
      <c r="O13" s="14">
        <f>O8*Assumptions!$B3</f>
        <v>3500000</v>
      </c>
      <c r="P13" s="14">
        <f>P8*Assumptions!$B3</f>
        <v>3750000</v>
      </c>
    </row>
    <row r="14">
      <c r="A14" s="11" t="s">
        <v>15</v>
      </c>
      <c r="B14" s="14">
        <f>B9*Assumptions!$B4</f>
        <v>100000</v>
      </c>
      <c r="C14" s="14">
        <f>C9*Assumptions!$B4</f>
        <v>200000</v>
      </c>
      <c r="D14" s="14">
        <f>D9*Assumptions!$B4</f>
        <v>300000</v>
      </c>
      <c r="E14" s="14">
        <f>E9*Assumptions!$B4</f>
        <v>400000</v>
      </c>
      <c r="F14" s="14">
        <f>F9*Assumptions!$B4</f>
        <v>500000</v>
      </c>
      <c r="G14" s="14">
        <f>G9*Assumptions!$B4</f>
        <v>600000</v>
      </c>
      <c r="H14" s="14">
        <f>H9*Assumptions!$B4</f>
        <v>700000</v>
      </c>
      <c r="I14" s="14">
        <f>I9*Assumptions!$B4</f>
        <v>800000</v>
      </c>
      <c r="J14" s="14">
        <f>J9*Assumptions!$B4</f>
        <v>900000</v>
      </c>
      <c r="K14" s="14">
        <f>K9*Assumptions!$B4</f>
        <v>1000000</v>
      </c>
      <c r="L14" s="14">
        <f>L9*Assumptions!$B4</f>
        <v>1100000</v>
      </c>
      <c r="M14" s="14">
        <f>M9*Assumptions!$B4</f>
        <v>1200000</v>
      </c>
      <c r="N14" s="14">
        <f>N9*Assumptions!$B4</f>
        <v>1300000</v>
      </c>
      <c r="O14" s="14">
        <f>O9*Assumptions!$B4</f>
        <v>1400000</v>
      </c>
      <c r="P14" s="14">
        <f>P9*Assumptions!$B4</f>
        <v>1500000</v>
      </c>
    </row>
    <row r="15">
      <c r="A15" s="11" t="s">
        <v>55</v>
      </c>
      <c r="B15" s="14">
        <f t="shared" ref="B15:P15" si="1">SUM(B12:B14)</f>
        <v>1225000</v>
      </c>
      <c r="C15" s="14">
        <f t="shared" si="1"/>
        <v>2450000</v>
      </c>
      <c r="D15" s="14">
        <f t="shared" si="1"/>
        <v>3675000</v>
      </c>
      <c r="E15" s="14">
        <f t="shared" si="1"/>
        <v>4900000</v>
      </c>
      <c r="F15" s="14">
        <f t="shared" si="1"/>
        <v>6125000</v>
      </c>
      <c r="G15" s="14">
        <f t="shared" si="1"/>
        <v>7350000</v>
      </c>
      <c r="H15" s="14">
        <f t="shared" si="1"/>
        <v>8575000</v>
      </c>
      <c r="I15" s="14">
        <f t="shared" si="1"/>
        <v>9800000</v>
      </c>
      <c r="J15" s="14">
        <f t="shared" si="1"/>
        <v>11025000</v>
      </c>
      <c r="K15" s="14">
        <f t="shared" si="1"/>
        <v>12250000</v>
      </c>
      <c r="L15" s="14">
        <f t="shared" si="1"/>
        <v>13475000</v>
      </c>
      <c r="M15" s="14">
        <f t="shared" si="1"/>
        <v>14700000</v>
      </c>
      <c r="N15" s="14">
        <f t="shared" si="1"/>
        <v>15925000</v>
      </c>
      <c r="O15" s="14">
        <f t="shared" si="1"/>
        <v>17150000</v>
      </c>
      <c r="P15" s="14">
        <f t="shared" si="1"/>
        <v>18375000</v>
      </c>
    </row>
    <row r="16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56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13</v>
      </c>
      <c r="B18" s="14">
        <f>B12*Assumptions!$C2</f>
        <v>350000</v>
      </c>
      <c r="C18" s="14">
        <f>C12*Assumptions!$C2</f>
        <v>700000</v>
      </c>
      <c r="D18" s="14">
        <f>D12*Assumptions!$C2</f>
        <v>1050000</v>
      </c>
      <c r="E18" s="14">
        <f>E12*Assumptions!$C2</f>
        <v>1400000</v>
      </c>
      <c r="F18" s="14">
        <f>F12*Assumptions!$C2</f>
        <v>1750000</v>
      </c>
      <c r="G18" s="14">
        <f>G12*Assumptions!$C2</f>
        <v>2100000</v>
      </c>
      <c r="H18" s="14">
        <f>H12*Assumptions!$C2</f>
        <v>2450000</v>
      </c>
      <c r="I18" s="14">
        <f>I12*Assumptions!$C2</f>
        <v>2800000</v>
      </c>
      <c r="J18" s="14">
        <f>J12*Assumptions!$C2</f>
        <v>3150000</v>
      </c>
      <c r="K18" s="14">
        <f>K12*Assumptions!$C2</f>
        <v>3500000</v>
      </c>
      <c r="L18" s="14">
        <f>L12*Assumptions!$C2</f>
        <v>3850000</v>
      </c>
      <c r="M18" s="14">
        <f>M12*Assumptions!$C2</f>
        <v>4200000</v>
      </c>
      <c r="N18" s="14">
        <f>N12*Assumptions!$C2</f>
        <v>4550000</v>
      </c>
      <c r="O18" s="14">
        <f>O12*Assumptions!$C2</f>
        <v>4900000</v>
      </c>
      <c r="P18" s="14">
        <f>P12*Assumptions!$C2</f>
        <v>5250000</v>
      </c>
    </row>
    <row r="19">
      <c r="A19" s="11" t="s">
        <v>14</v>
      </c>
      <c r="B19" s="14">
        <f>B13*Assumptions!$C3</f>
        <v>75000</v>
      </c>
      <c r="C19" s="14">
        <f>C13*Assumptions!$C3</f>
        <v>150000</v>
      </c>
      <c r="D19" s="14">
        <f>D13*Assumptions!$C3</f>
        <v>225000</v>
      </c>
      <c r="E19" s="14">
        <f>E13*Assumptions!$C3</f>
        <v>300000</v>
      </c>
      <c r="F19" s="14">
        <f>F13*Assumptions!$C3</f>
        <v>375000</v>
      </c>
      <c r="G19" s="14">
        <f>G13*Assumptions!$C3</f>
        <v>450000</v>
      </c>
      <c r="H19" s="14">
        <f>H13*Assumptions!$C3</f>
        <v>525000</v>
      </c>
      <c r="I19" s="14">
        <f>I13*Assumptions!$C3</f>
        <v>600000</v>
      </c>
      <c r="J19" s="14">
        <f>J13*Assumptions!$C3</f>
        <v>675000</v>
      </c>
      <c r="K19" s="14">
        <f>K13*Assumptions!$C3</f>
        <v>750000</v>
      </c>
      <c r="L19" s="14">
        <f>L13*Assumptions!$C3</f>
        <v>825000</v>
      </c>
      <c r="M19" s="14">
        <f>M13*Assumptions!$C3</f>
        <v>900000</v>
      </c>
      <c r="N19" s="14">
        <f>N13*Assumptions!$C3</f>
        <v>975000</v>
      </c>
      <c r="O19" s="14">
        <f>O13*Assumptions!$C3</f>
        <v>1050000</v>
      </c>
      <c r="P19" s="14">
        <f>P13*Assumptions!$C3</f>
        <v>1125000</v>
      </c>
    </row>
    <row r="20">
      <c r="A20" s="11" t="s">
        <v>15</v>
      </c>
      <c r="B20" s="14">
        <f>B14*Assumptions!$C4</f>
        <v>30000</v>
      </c>
      <c r="C20" s="14">
        <f>C14*Assumptions!$C4</f>
        <v>60000</v>
      </c>
      <c r="D20" s="14">
        <f>D14*Assumptions!$C4</f>
        <v>90000</v>
      </c>
      <c r="E20" s="14">
        <f>E14*Assumptions!$C4</f>
        <v>120000</v>
      </c>
      <c r="F20" s="14">
        <f>F14*Assumptions!$C4</f>
        <v>150000</v>
      </c>
      <c r="G20" s="14">
        <f>G14*Assumptions!$C4</f>
        <v>180000</v>
      </c>
      <c r="H20" s="14">
        <f>H14*Assumptions!$C4</f>
        <v>210000</v>
      </c>
      <c r="I20" s="14">
        <f>I14*Assumptions!$C4</f>
        <v>240000</v>
      </c>
      <c r="J20" s="14">
        <f>J14*Assumptions!$C4</f>
        <v>270000</v>
      </c>
      <c r="K20" s="14">
        <f>K14*Assumptions!$C4</f>
        <v>300000</v>
      </c>
      <c r="L20" s="14">
        <f>L14*Assumptions!$C4</f>
        <v>330000</v>
      </c>
      <c r="M20" s="14">
        <f>M14*Assumptions!$C4</f>
        <v>360000</v>
      </c>
      <c r="N20" s="14">
        <f>N14*Assumptions!$C4</f>
        <v>390000</v>
      </c>
      <c r="O20" s="14">
        <f>O14*Assumptions!$C4</f>
        <v>420000</v>
      </c>
      <c r="P20" s="14">
        <f>P14*Assumptions!$C4</f>
        <v>450000</v>
      </c>
    </row>
    <row r="21">
      <c r="A21" s="11" t="s">
        <v>57</v>
      </c>
      <c r="B21" s="14">
        <f t="shared" ref="B21:P21" si="2">SUM(B18:B20)</f>
        <v>455000</v>
      </c>
      <c r="C21" s="14">
        <f t="shared" si="2"/>
        <v>910000</v>
      </c>
      <c r="D21" s="14">
        <f t="shared" si="2"/>
        <v>1365000</v>
      </c>
      <c r="E21" s="14">
        <f t="shared" si="2"/>
        <v>1820000</v>
      </c>
      <c r="F21" s="14">
        <f t="shared" si="2"/>
        <v>2275000</v>
      </c>
      <c r="G21" s="14">
        <f t="shared" si="2"/>
        <v>2730000</v>
      </c>
      <c r="H21" s="14">
        <f t="shared" si="2"/>
        <v>3185000</v>
      </c>
      <c r="I21" s="14">
        <f t="shared" si="2"/>
        <v>3640000</v>
      </c>
      <c r="J21" s="14">
        <f t="shared" si="2"/>
        <v>4095000</v>
      </c>
      <c r="K21" s="14">
        <f t="shared" si="2"/>
        <v>4550000</v>
      </c>
      <c r="L21" s="14">
        <f t="shared" si="2"/>
        <v>5005000</v>
      </c>
      <c r="M21" s="14">
        <f t="shared" si="2"/>
        <v>5460000</v>
      </c>
      <c r="N21" s="14">
        <f t="shared" si="2"/>
        <v>5915000</v>
      </c>
      <c r="O21" s="14">
        <f t="shared" si="2"/>
        <v>6370000</v>
      </c>
      <c r="P21" s="14">
        <f t="shared" si="2"/>
        <v>6825000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58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13</v>
      </c>
      <c r="B24" s="14">
        <f>B7*Assumptions!$D2</f>
        <v>31250</v>
      </c>
      <c r="C24" s="14">
        <f>C7*Assumptions!$D2</f>
        <v>62500</v>
      </c>
      <c r="D24" s="14">
        <f>D7*Assumptions!$D2</f>
        <v>93750</v>
      </c>
      <c r="E24" s="14">
        <f>E7*Assumptions!$D2</f>
        <v>125000</v>
      </c>
      <c r="F24" s="14">
        <f>F7*Assumptions!$D2</f>
        <v>156250</v>
      </c>
      <c r="G24" s="14">
        <f>G7*Assumptions!$D2</f>
        <v>187500</v>
      </c>
      <c r="H24" s="14">
        <f>H7*Assumptions!$D2</f>
        <v>218750</v>
      </c>
      <c r="I24" s="14">
        <f>I7*Assumptions!$D2</f>
        <v>250000</v>
      </c>
      <c r="J24" s="14">
        <f>J7*Assumptions!$D2</f>
        <v>281250</v>
      </c>
      <c r="K24" s="14">
        <f>K7*Assumptions!$D2</f>
        <v>312500</v>
      </c>
      <c r="L24" s="14">
        <f>L7*Assumptions!$D2</f>
        <v>343750</v>
      </c>
      <c r="M24" s="14">
        <f>M7*Assumptions!$D2</f>
        <v>375000</v>
      </c>
      <c r="N24" s="14">
        <f>N7*Assumptions!$D2</f>
        <v>406250</v>
      </c>
      <c r="O24" s="14">
        <f>O7*Assumptions!$D2</f>
        <v>437500</v>
      </c>
      <c r="P24" s="14">
        <f>P7*Assumptions!$D2</f>
        <v>468750</v>
      </c>
    </row>
    <row r="25">
      <c r="A25" s="11" t="s">
        <v>14</v>
      </c>
      <c r="B25" s="14">
        <f>B8*Assumptions!$D3</f>
        <v>12500</v>
      </c>
      <c r="C25" s="14">
        <f>C8*Assumptions!$D3</f>
        <v>25000</v>
      </c>
      <c r="D25" s="14">
        <f>D8*Assumptions!$D3</f>
        <v>37500</v>
      </c>
      <c r="E25" s="14">
        <f>E8*Assumptions!$D3</f>
        <v>50000</v>
      </c>
      <c r="F25" s="14">
        <f>F8*Assumptions!$D3</f>
        <v>62500</v>
      </c>
      <c r="G25" s="14">
        <f>G8*Assumptions!$D3</f>
        <v>75000</v>
      </c>
      <c r="H25" s="14">
        <f>H8*Assumptions!$D3</f>
        <v>87500</v>
      </c>
      <c r="I25" s="14">
        <f>I8*Assumptions!$D3</f>
        <v>100000</v>
      </c>
      <c r="J25" s="14">
        <f>J8*Assumptions!$D3</f>
        <v>112500</v>
      </c>
      <c r="K25" s="14">
        <f>K8*Assumptions!$D3</f>
        <v>125000</v>
      </c>
      <c r="L25" s="14">
        <f>L8*Assumptions!$D3</f>
        <v>137500</v>
      </c>
      <c r="M25" s="14">
        <f>M8*Assumptions!$D3</f>
        <v>150000</v>
      </c>
      <c r="N25" s="14">
        <f>N8*Assumptions!$D3</f>
        <v>162500</v>
      </c>
      <c r="O25" s="14">
        <f>O8*Assumptions!$D3</f>
        <v>175000</v>
      </c>
      <c r="P25" s="14">
        <f>P8*Assumptions!$D3</f>
        <v>187500</v>
      </c>
    </row>
    <row r="26">
      <c r="A26" s="11" t="s">
        <v>15</v>
      </c>
      <c r="B26" s="14">
        <f>B9*Assumptions!$D4</f>
        <v>0</v>
      </c>
      <c r="C26" s="14">
        <f>C9*Assumptions!$D4</f>
        <v>0</v>
      </c>
      <c r="D26" s="14">
        <f>D9*Assumptions!$D4</f>
        <v>0</v>
      </c>
      <c r="E26" s="14">
        <f>E9*Assumptions!$D4</f>
        <v>0</v>
      </c>
      <c r="F26" s="14">
        <f>F9*Assumptions!$D4</f>
        <v>0</v>
      </c>
      <c r="G26" s="14">
        <f>G9*Assumptions!$D4</f>
        <v>0</v>
      </c>
      <c r="H26" s="14">
        <f>H9*Assumptions!$D4</f>
        <v>0</v>
      </c>
      <c r="I26" s="14">
        <f>I9*Assumptions!$D4</f>
        <v>0</v>
      </c>
      <c r="J26" s="14">
        <f>J9*Assumptions!$D4</f>
        <v>0</v>
      </c>
      <c r="K26" s="14">
        <f>K9*Assumptions!$D4</f>
        <v>0</v>
      </c>
      <c r="L26" s="14">
        <f>L9*Assumptions!$D4</f>
        <v>0</v>
      </c>
      <c r="M26" s="14">
        <f>M9*Assumptions!$D4</f>
        <v>0</v>
      </c>
      <c r="N26" s="14">
        <f>N9*Assumptions!$D4</f>
        <v>0</v>
      </c>
      <c r="O26" s="14">
        <f>O9*Assumptions!$D4</f>
        <v>0</v>
      </c>
      <c r="P26" s="14">
        <f>P9*Assumptions!$D4</f>
        <v>0</v>
      </c>
    </row>
    <row r="27">
      <c r="A27" s="11" t="s">
        <v>59</v>
      </c>
      <c r="B27" s="14">
        <f t="shared" ref="B27:P27" si="3">SUM(B24:B26)</f>
        <v>43750</v>
      </c>
      <c r="C27" s="14">
        <f t="shared" si="3"/>
        <v>87500</v>
      </c>
      <c r="D27" s="14">
        <f t="shared" si="3"/>
        <v>131250</v>
      </c>
      <c r="E27" s="14">
        <f t="shared" si="3"/>
        <v>175000</v>
      </c>
      <c r="F27" s="14">
        <f t="shared" si="3"/>
        <v>218750</v>
      </c>
      <c r="G27" s="14">
        <f t="shared" si="3"/>
        <v>262500</v>
      </c>
      <c r="H27" s="14">
        <f t="shared" si="3"/>
        <v>306250</v>
      </c>
      <c r="I27" s="14">
        <f t="shared" si="3"/>
        <v>350000</v>
      </c>
      <c r="J27" s="14">
        <f t="shared" si="3"/>
        <v>393750</v>
      </c>
      <c r="K27" s="14">
        <f t="shared" si="3"/>
        <v>437500</v>
      </c>
      <c r="L27" s="14">
        <f t="shared" si="3"/>
        <v>481250</v>
      </c>
      <c r="M27" s="14">
        <f t="shared" si="3"/>
        <v>525000</v>
      </c>
      <c r="N27" s="14">
        <f t="shared" si="3"/>
        <v>568750</v>
      </c>
      <c r="O27" s="14">
        <f t="shared" si="3"/>
        <v>612500</v>
      </c>
      <c r="P27" s="14">
        <f t="shared" si="3"/>
        <v>656250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60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22</v>
      </c>
      <c r="B30" s="14">
        <f>B$2*Assumptions!$B14*Assumptions!$B20</f>
        <v>24000</v>
      </c>
      <c r="C30" s="14">
        <f>C$2*Assumptions!$B14*Assumptions!$B20</f>
        <v>48000</v>
      </c>
      <c r="D30" s="14">
        <f>D$2*Assumptions!$B14*Assumptions!$B20</f>
        <v>72000</v>
      </c>
      <c r="E30" s="14">
        <f>E$2*Assumptions!$B14*Assumptions!$B20</f>
        <v>96000</v>
      </c>
      <c r="F30" s="14">
        <f>F$2*Assumptions!$B14*Assumptions!$B20</f>
        <v>120000</v>
      </c>
      <c r="G30" s="14">
        <f>G$2*Assumptions!$B14*Assumptions!$B20</f>
        <v>144000</v>
      </c>
      <c r="H30" s="14">
        <f>H$2*Assumptions!$B14*Assumptions!$B20</f>
        <v>168000</v>
      </c>
      <c r="I30" s="14">
        <f>I$2*Assumptions!$B14*Assumptions!$B20</f>
        <v>192000</v>
      </c>
      <c r="J30" s="14">
        <f>J$2*Assumptions!$B14*Assumptions!$B20</f>
        <v>216000</v>
      </c>
      <c r="K30" s="14">
        <f>K$2*Assumptions!$B14*Assumptions!$B20</f>
        <v>240000</v>
      </c>
      <c r="L30" s="14">
        <f>L$2*Assumptions!$B14*Assumptions!$B20</f>
        <v>264000</v>
      </c>
      <c r="M30" s="14">
        <f>M$2*Assumptions!$B14*Assumptions!$B20</f>
        <v>288000</v>
      </c>
      <c r="N30" s="14">
        <f>N$2*Assumptions!$B14*Assumptions!$B20</f>
        <v>312000</v>
      </c>
      <c r="O30" s="14">
        <f>O$2*Assumptions!$B14*Assumptions!$B20</f>
        <v>336000</v>
      </c>
      <c r="P30" s="14">
        <f>P$2*Assumptions!$B14*Assumptions!$B20</f>
        <v>360000</v>
      </c>
    </row>
    <row r="31">
      <c r="A31" s="11" t="s">
        <v>61</v>
      </c>
      <c r="B31" s="14">
        <f>B$2*Assumptions!$B15*Assumptions!$B21</f>
        <v>50000</v>
      </c>
      <c r="C31" s="14">
        <f>C$2*Assumptions!$B15*Assumptions!$B21</f>
        <v>100000</v>
      </c>
      <c r="D31" s="14">
        <f>D$2*Assumptions!$B15*Assumptions!$B21</f>
        <v>150000</v>
      </c>
      <c r="E31" s="14">
        <f>E$2*Assumptions!$B15*Assumptions!$B21</f>
        <v>200000</v>
      </c>
      <c r="F31" s="14">
        <f>F$2*Assumptions!$B15*Assumptions!$B21</f>
        <v>250000</v>
      </c>
      <c r="G31" s="14">
        <f>G$2*Assumptions!$B15*Assumptions!$B21</f>
        <v>300000</v>
      </c>
      <c r="H31" s="14">
        <f>H$2*Assumptions!$B15*Assumptions!$B21</f>
        <v>350000</v>
      </c>
      <c r="I31" s="14">
        <f>I$2*Assumptions!$B15*Assumptions!$B21</f>
        <v>400000</v>
      </c>
      <c r="J31" s="14">
        <f>J$2*Assumptions!$B15*Assumptions!$B21</f>
        <v>450000</v>
      </c>
      <c r="K31" s="14">
        <f>K$2*Assumptions!$B15*Assumptions!$B21</f>
        <v>500000</v>
      </c>
      <c r="L31" s="14">
        <f>L$2*Assumptions!$B15*Assumptions!$B21</f>
        <v>550000</v>
      </c>
      <c r="M31" s="14">
        <f>M$2*Assumptions!$B15*Assumptions!$B21</f>
        <v>600000</v>
      </c>
      <c r="N31" s="14">
        <f>N$2*Assumptions!$B15*Assumptions!$B21</f>
        <v>650000</v>
      </c>
      <c r="O31" s="14">
        <f>O$2*Assumptions!$B15*Assumptions!$B21</f>
        <v>700000</v>
      </c>
      <c r="P31" s="14">
        <f>P$2*Assumptions!$B15*Assumptions!$B21</f>
        <v>750000</v>
      </c>
    </row>
    <row r="32">
      <c r="A32" s="11" t="s">
        <v>24</v>
      </c>
      <c r="B32" s="14">
        <f>B$2*Assumptions!$B16*Assumptions!$B22</f>
        <v>30000</v>
      </c>
      <c r="C32" s="14">
        <f>C$2*Assumptions!$B16*Assumptions!$B22</f>
        <v>60000</v>
      </c>
      <c r="D32" s="14">
        <f>D$2*Assumptions!$B16*Assumptions!$B22</f>
        <v>90000</v>
      </c>
      <c r="E32" s="14">
        <f>E$2*Assumptions!$B16*Assumptions!$B22</f>
        <v>120000</v>
      </c>
      <c r="F32" s="14">
        <f>F$2*Assumptions!$B16*Assumptions!$B22</f>
        <v>150000</v>
      </c>
      <c r="G32" s="14">
        <f>G$2*Assumptions!$B16*Assumptions!$B22</f>
        <v>180000</v>
      </c>
      <c r="H32" s="14">
        <f>H$2*Assumptions!$B16*Assumptions!$B22</f>
        <v>210000</v>
      </c>
      <c r="I32" s="14">
        <f>I$2*Assumptions!$B16*Assumptions!$B22</f>
        <v>240000</v>
      </c>
      <c r="J32" s="14">
        <f>J$2*Assumptions!$B16*Assumptions!$B22</f>
        <v>270000</v>
      </c>
      <c r="K32" s="14">
        <f>K$2*Assumptions!$B16*Assumptions!$B22</f>
        <v>300000</v>
      </c>
      <c r="L32" s="14">
        <f>L$2*Assumptions!$B16*Assumptions!$B22</f>
        <v>330000</v>
      </c>
      <c r="M32" s="14">
        <f>M$2*Assumptions!$B16*Assumptions!$B22</f>
        <v>360000</v>
      </c>
      <c r="N32" s="14">
        <f>N$2*Assumptions!$B16*Assumptions!$B22</f>
        <v>390000</v>
      </c>
      <c r="O32" s="14">
        <f>O$2*Assumptions!$B16*Assumptions!$B22</f>
        <v>420000</v>
      </c>
      <c r="P32" s="14">
        <f>P$2*Assumptions!$B16*Assumptions!$B22</f>
        <v>450000</v>
      </c>
    </row>
    <row r="33">
      <c r="A33" s="11" t="s">
        <v>62</v>
      </c>
      <c r="B33" s="14">
        <f>B$2*Assumptions!$B17*Assumptions!$B23</f>
        <v>7000</v>
      </c>
      <c r="C33" s="14">
        <f>C$2*Assumptions!$B17*Assumptions!$B23</f>
        <v>14000</v>
      </c>
      <c r="D33" s="14">
        <f>D$2*Assumptions!$B17*Assumptions!$B23</f>
        <v>21000</v>
      </c>
      <c r="E33" s="14">
        <f>E$2*Assumptions!$B17*Assumptions!$B23</f>
        <v>28000</v>
      </c>
      <c r="F33" s="14">
        <f>F$2*Assumptions!$B17*Assumptions!$B23</f>
        <v>35000</v>
      </c>
      <c r="G33" s="14">
        <f>G$2*Assumptions!$B17*Assumptions!$B23</f>
        <v>42000</v>
      </c>
      <c r="H33" s="14">
        <f>H$2*Assumptions!$B17*Assumptions!$B23</f>
        <v>49000</v>
      </c>
      <c r="I33" s="14">
        <f>I$2*Assumptions!$B17*Assumptions!$B23</f>
        <v>56000</v>
      </c>
      <c r="J33" s="14">
        <f>J$2*Assumptions!$B17*Assumptions!$B23</f>
        <v>63000</v>
      </c>
      <c r="K33" s="14">
        <f>K$2*Assumptions!$B17*Assumptions!$B23</f>
        <v>70000</v>
      </c>
      <c r="L33" s="14">
        <f>L$2*Assumptions!$B17*Assumptions!$B23</f>
        <v>77000</v>
      </c>
      <c r="M33" s="14">
        <f>M$2*Assumptions!$B17*Assumptions!$B23</f>
        <v>84000</v>
      </c>
      <c r="N33" s="14">
        <f>N$2*Assumptions!$B17*Assumptions!$B23</f>
        <v>91000</v>
      </c>
      <c r="O33" s="14">
        <f>O$2*Assumptions!$B17*Assumptions!$B23</f>
        <v>98000</v>
      </c>
      <c r="P33" s="14">
        <f>P$2*Assumptions!$B17*Assumptions!$B23</f>
        <v>105000</v>
      </c>
    </row>
    <row r="34">
      <c r="A34" s="11" t="s">
        <v>63</v>
      </c>
      <c r="B34" s="14">
        <f t="shared" ref="B34:P34" si="4">SUM(B30:B33)</f>
        <v>111000</v>
      </c>
      <c r="C34" s="14">
        <f t="shared" si="4"/>
        <v>222000</v>
      </c>
      <c r="D34" s="14">
        <f t="shared" si="4"/>
        <v>333000</v>
      </c>
      <c r="E34" s="14">
        <f t="shared" si="4"/>
        <v>444000</v>
      </c>
      <c r="F34" s="14">
        <f t="shared" si="4"/>
        <v>555000</v>
      </c>
      <c r="G34" s="14">
        <f t="shared" si="4"/>
        <v>666000</v>
      </c>
      <c r="H34" s="14">
        <f t="shared" si="4"/>
        <v>777000</v>
      </c>
      <c r="I34" s="14">
        <f t="shared" si="4"/>
        <v>888000</v>
      </c>
      <c r="J34" s="14">
        <f t="shared" si="4"/>
        <v>999000</v>
      </c>
      <c r="K34" s="14">
        <f t="shared" si="4"/>
        <v>1110000</v>
      </c>
      <c r="L34" s="14">
        <f t="shared" si="4"/>
        <v>1221000</v>
      </c>
      <c r="M34" s="14">
        <f t="shared" si="4"/>
        <v>1332000</v>
      </c>
      <c r="N34" s="14">
        <f t="shared" si="4"/>
        <v>1443000</v>
      </c>
      <c r="O34" s="14">
        <f t="shared" si="4"/>
        <v>1554000</v>
      </c>
      <c r="P34" s="14">
        <f t="shared" si="4"/>
        <v>1665000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64</v>
      </c>
      <c r="B36" s="14">
        <f>B4*Assumptions!$B25</f>
        <v>100000</v>
      </c>
      <c r="C36" s="14">
        <f>C4*Assumptions!$B25</f>
        <v>200000</v>
      </c>
      <c r="D36" s="14">
        <f>D4*Assumptions!$B25</f>
        <v>300000</v>
      </c>
      <c r="E36" s="14">
        <f>E4*Assumptions!$B25</f>
        <v>400000</v>
      </c>
      <c r="F36" s="14">
        <f>F4*Assumptions!$B25</f>
        <v>500000</v>
      </c>
      <c r="G36" s="14">
        <f>G4*Assumptions!$B25</f>
        <v>600000</v>
      </c>
      <c r="H36" s="14">
        <f>H4*Assumptions!$B25</f>
        <v>700000</v>
      </c>
      <c r="I36" s="14">
        <f>I4*Assumptions!$B25</f>
        <v>800000</v>
      </c>
      <c r="J36" s="14">
        <f>J4*Assumptions!$B25</f>
        <v>900000</v>
      </c>
      <c r="K36" s="14">
        <f>K4*Assumptions!$B25</f>
        <v>1000000</v>
      </c>
      <c r="L36" s="14">
        <f>L4*Assumptions!$B25</f>
        <v>1100000</v>
      </c>
      <c r="M36" s="14">
        <f>M4*Assumptions!$B25</f>
        <v>1200000</v>
      </c>
      <c r="N36" s="14">
        <f>N4*Assumptions!$B25</f>
        <v>1300000</v>
      </c>
      <c r="O36" s="14">
        <f>O4*Assumptions!$B25</f>
        <v>1400000</v>
      </c>
      <c r="P36" s="14">
        <f>P4*Assumptions!$B25</f>
        <v>1500000</v>
      </c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65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29</v>
      </c>
      <c r="B39" s="14">
        <f>B$2*Assumptions!$B28</f>
        <v>20000</v>
      </c>
      <c r="C39" s="14">
        <f>C$2*Assumptions!$B28</f>
        <v>40000</v>
      </c>
      <c r="D39" s="14">
        <f>D$2*Assumptions!$B28</f>
        <v>60000</v>
      </c>
      <c r="E39" s="14">
        <f>E$2*Assumptions!$B28</f>
        <v>80000</v>
      </c>
      <c r="F39" s="14">
        <f>F$2*Assumptions!$B28</f>
        <v>100000</v>
      </c>
      <c r="G39" s="14">
        <f>G$2*Assumptions!$B28</f>
        <v>120000</v>
      </c>
      <c r="H39" s="14">
        <f>H$2*Assumptions!$B28</f>
        <v>140000</v>
      </c>
      <c r="I39" s="14">
        <f>I$2*Assumptions!$B28</f>
        <v>160000</v>
      </c>
      <c r="J39" s="14">
        <f>J$2*Assumptions!$B28</f>
        <v>180000</v>
      </c>
      <c r="K39" s="14">
        <f>K$2*Assumptions!$B28</f>
        <v>200000</v>
      </c>
      <c r="L39" s="14">
        <f>L$2*Assumptions!$B28</f>
        <v>220000</v>
      </c>
      <c r="M39" s="14">
        <f>M$2*Assumptions!$B28</f>
        <v>240000</v>
      </c>
      <c r="N39" s="14">
        <f>N$2*Assumptions!$B28</f>
        <v>260000</v>
      </c>
      <c r="O39" s="14">
        <f>O$2*Assumptions!$B28</f>
        <v>280000</v>
      </c>
      <c r="P39" s="14">
        <f>P$2*Assumptions!$B28</f>
        <v>300000</v>
      </c>
    </row>
    <row r="40">
      <c r="A40" s="11" t="s">
        <v>30</v>
      </c>
      <c r="B40" s="14">
        <f>B$2*Assumptions!$B29</f>
        <v>5000</v>
      </c>
      <c r="C40" s="14">
        <f>C$2*Assumptions!$B29</f>
        <v>10000</v>
      </c>
      <c r="D40" s="14">
        <f>D$2*Assumptions!$B29</f>
        <v>15000</v>
      </c>
      <c r="E40" s="14">
        <f>E$2*Assumptions!$B29</f>
        <v>20000</v>
      </c>
      <c r="F40" s="14">
        <f>F$2*Assumptions!$B29</f>
        <v>25000</v>
      </c>
      <c r="G40" s="14">
        <f>G$2*Assumptions!$B29</f>
        <v>30000</v>
      </c>
      <c r="H40" s="14">
        <f>H$2*Assumptions!$B29</f>
        <v>35000</v>
      </c>
      <c r="I40" s="14">
        <f>I$2*Assumptions!$B29</f>
        <v>40000</v>
      </c>
      <c r="J40" s="14">
        <f>J$2*Assumptions!$B29</f>
        <v>45000</v>
      </c>
      <c r="K40" s="14">
        <f>K$2*Assumptions!$B29</f>
        <v>50000</v>
      </c>
      <c r="L40" s="14">
        <f>L$2*Assumptions!$B29</f>
        <v>55000</v>
      </c>
      <c r="M40" s="14">
        <f>M$2*Assumptions!$B29</f>
        <v>60000</v>
      </c>
      <c r="N40" s="14">
        <f>N$2*Assumptions!$B29</f>
        <v>65000</v>
      </c>
      <c r="O40" s="14">
        <f>O$2*Assumptions!$B29</f>
        <v>70000</v>
      </c>
      <c r="P40" s="14">
        <f>P$2*Assumptions!$B29</f>
        <v>75000</v>
      </c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66</v>
      </c>
      <c r="B42" s="14">
        <f t="shared" ref="B42:P42" si="5">B40+B39+B36+B34+B27+B21</f>
        <v>734750</v>
      </c>
      <c r="C42" s="14">
        <f t="shared" si="5"/>
        <v>1469500</v>
      </c>
      <c r="D42" s="14">
        <f t="shared" si="5"/>
        <v>2204250</v>
      </c>
      <c r="E42" s="14">
        <f t="shared" si="5"/>
        <v>2939000</v>
      </c>
      <c r="F42" s="14">
        <f t="shared" si="5"/>
        <v>3673750</v>
      </c>
      <c r="G42" s="14">
        <f t="shared" si="5"/>
        <v>4408500</v>
      </c>
      <c r="H42" s="14">
        <f t="shared" si="5"/>
        <v>5143250</v>
      </c>
      <c r="I42" s="14">
        <f t="shared" si="5"/>
        <v>5878000</v>
      </c>
      <c r="J42" s="14">
        <f t="shared" si="5"/>
        <v>6612750</v>
      </c>
      <c r="K42" s="14">
        <f t="shared" si="5"/>
        <v>7347500</v>
      </c>
      <c r="L42" s="14">
        <f t="shared" si="5"/>
        <v>8082250</v>
      </c>
      <c r="M42" s="14">
        <f t="shared" si="5"/>
        <v>8817000</v>
      </c>
      <c r="N42" s="14">
        <f t="shared" si="5"/>
        <v>9551750</v>
      </c>
      <c r="O42" s="14">
        <f t="shared" si="5"/>
        <v>10286500</v>
      </c>
      <c r="P42" s="14">
        <f t="shared" si="5"/>
        <v>11021250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67</v>
      </c>
      <c r="B44" s="14">
        <f t="shared" ref="B44:P44" si="6">B15-B42</f>
        <v>490250</v>
      </c>
      <c r="C44" s="14">
        <f t="shared" si="6"/>
        <v>980500</v>
      </c>
      <c r="D44" s="14">
        <f t="shared" si="6"/>
        <v>1470750</v>
      </c>
      <c r="E44" s="14">
        <f t="shared" si="6"/>
        <v>1961000</v>
      </c>
      <c r="F44" s="14">
        <f t="shared" si="6"/>
        <v>2451250</v>
      </c>
      <c r="G44" s="14">
        <f t="shared" si="6"/>
        <v>2941500</v>
      </c>
      <c r="H44" s="14">
        <f t="shared" si="6"/>
        <v>3431750</v>
      </c>
      <c r="I44" s="14">
        <f t="shared" si="6"/>
        <v>3922000</v>
      </c>
      <c r="J44" s="14">
        <f t="shared" si="6"/>
        <v>4412250</v>
      </c>
      <c r="K44" s="14">
        <f t="shared" si="6"/>
        <v>4902500</v>
      </c>
      <c r="L44" s="14">
        <f t="shared" si="6"/>
        <v>5392750</v>
      </c>
      <c r="M44" s="14">
        <f t="shared" si="6"/>
        <v>5883000</v>
      </c>
      <c r="N44" s="14">
        <f t="shared" si="6"/>
        <v>6373250</v>
      </c>
      <c r="O44" s="14">
        <f t="shared" si="6"/>
        <v>6863500</v>
      </c>
      <c r="P44" s="14">
        <f t="shared" si="6"/>
        <v>7353750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16" width="10.13"/>
  </cols>
  <sheetData>
    <row r="1"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</row>
    <row r="2">
      <c r="A2" s="11" t="s">
        <v>51</v>
      </c>
      <c r="B2" s="14">
        <f>'Calcs-1'!B4</f>
        <v>1</v>
      </c>
      <c r="C2" s="14">
        <f>'Calcs-1'!C4</f>
        <v>2</v>
      </c>
      <c r="D2" s="14">
        <f>'Calcs-1'!D4</f>
        <v>3</v>
      </c>
      <c r="E2" s="14">
        <f>'Calcs-1'!E4</f>
        <v>4</v>
      </c>
      <c r="F2" s="14">
        <f>'Calcs-1'!F4</f>
        <v>5</v>
      </c>
      <c r="G2" s="14">
        <f>'Calcs-1'!G4</f>
        <v>6</v>
      </c>
      <c r="H2" s="14">
        <f>'Calcs-1'!H4</f>
        <v>7</v>
      </c>
      <c r="I2" s="14">
        <f>'Calcs-1'!I4</f>
        <v>8</v>
      </c>
      <c r="J2" s="14">
        <f>'Calcs-1'!J4</f>
        <v>9</v>
      </c>
      <c r="K2" s="14">
        <f>'Calcs-1'!K4</f>
        <v>10</v>
      </c>
      <c r="L2" s="14">
        <f>'Calcs-1'!L4</f>
        <v>11</v>
      </c>
      <c r="M2" s="14">
        <f>'Calcs-1'!M4</f>
        <v>12</v>
      </c>
      <c r="N2" s="14">
        <f>'Calcs-1'!N4</f>
        <v>13</v>
      </c>
      <c r="O2" s="14">
        <f>'Calcs-1'!O4</f>
        <v>14</v>
      </c>
      <c r="P2" s="14">
        <f>'Calcs-1'!P4</f>
        <v>15</v>
      </c>
    </row>
    <row r="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>
      <c r="A4" s="11" t="s">
        <v>52</v>
      </c>
      <c r="B4" s="14">
        <f>B2*Assumptions!$C6</f>
        <v>4100</v>
      </c>
      <c r="C4" s="14">
        <f>C2*Assumptions!$C6</f>
        <v>8200</v>
      </c>
      <c r="D4" s="14">
        <f>D2*Assumptions!$C6</f>
        <v>12300</v>
      </c>
      <c r="E4" s="14">
        <f>E2*Assumptions!$C6</f>
        <v>16400</v>
      </c>
      <c r="F4" s="14">
        <f>F2*Assumptions!$C6</f>
        <v>20500</v>
      </c>
      <c r="G4" s="14">
        <f>G2*Assumptions!$C6</f>
        <v>24600</v>
      </c>
      <c r="H4" s="14">
        <f>H2*Assumptions!$C6</f>
        <v>28700</v>
      </c>
      <c r="I4" s="14">
        <f>I2*Assumptions!$C6</f>
        <v>32800</v>
      </c>
      <c r="J4" s="14">
        <f>J2*Assumptions!$C6</f>
        <v>36900</v>
      </c>
      <c r="K4" s="14">
        <f>K2*Assumptions!$C6</f>
        <v>41000</v>
      </c>
      <c r="L4" s="14">
        <f>L2*Assumptions!$C6</f>
        <v>45100</v>
      </c>
      <c r="M4" s="14">
        <f>M2*Assumptions!$C6</f>
        <v>49200</v>
      </c>
      <c r="N4" s="14">
        <f>N2*Assumptions!$C6</f>
        <v>53300</v>
      </c>
      <c r="O4" s="14">
        <f>O2*Assumptions!$C6</f>
        <v>57400</v>
      </c>
      <c r="P4" s="14">
        <f>P2*Assumptions!$C6</f>
        <v>61500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53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13</v>
      </c>
      <c r="B7" s="14">
        <f>B$4*Assumptions!$C9</f>
        <v>8200</v>
      </c>
      <c r="C7" s="14">
        <f>C$4*Assumptions!$C9</f>
        <v>16400</v>
      </c>
      <c r="D7" s="14">
        <f>D$4*Assumptions!$C9</f>
        <v>24600</v>
      </c>
      <c r="E7" s="14">
        <f>E$4*Assumptions!$C9</f>
        <v>32800</v>
      </c>
      <c r="F7" s="14">
        <f>F$4*Assumptions!$C9</f>
        <v>41000</v>
      </c>
      <c r="G7" s="14">
        <f>G$4*Assumptions!$C9</f>
        <v>49200</v>
      </c>
      <c r="H7" s="14">
        <f>H$4*Assumptions!$C9</f>
        <v>57400</v>
      </c>
      <c r="I7" s="14">
        <f>I$4*Assumptions!$C9</f>
        <v>65600</v>
      </c>
      <c r="J7" s="14">
        <f>J$4*Assumptions!$C9</f>
        <v>73800</v>
      </c>
      <c r="K7" s="14">
        <f>K$4*Assumptions!$C9</f>
        <v>82000</v>
      </c>
      <c r="L7" s="14">
        <f>L$4*Assumptions!$C9</f>
        <v>90200</v>
      </c>
      <c r="M7" s="14">
        <f>M$4*Assumptions!$C9</f>
        <v>98400</v>
      </c>
      <c r="N7" s="14">
        <f>N$4*Assumptions!$C9</f>
        <v>106600</v>
      </c>
      <c r="O7" s="14">
        <f>O$4*Assumptions!$C9</f>
        <v>114800</v>
      </c>
      <c r="P7" s="14">
        <f>P$4*Assumptions!$C9</f>
        <v>123000</v>
      </c>
    </row>
    <row r="8">
      <c r="A8" s="11" t="s">
        <v>14</v>
      </c>
      <c r="B8" s="14">
        <f>B$4*Assumptions!$C10</f>
        <v>6150</v>
      </c>
      <c r="C8" s="14">
        <f>C$4*Assumptions!$C10</f>
        <v>12300</v>
      </c>
      <c r="D8" s="14">
        <f>D$4*Assumptions!$C10</f>
        <v>18450</v>
      </c>
      <c r="E8" s="14">
        <f>E$4*Assumptions!$C10</f>
        <v>24600</v>
      </c>
      <c r="F8" s="14">
        <f>F$4*Assumptions!$C10</f>
        <v>30750</v>
      </c>
      <c r="G8" s="14">
        <f>G$4*Assumptions!$C10</f>
        <v>36900</v>
      </c>
      <c r="H8" s="14">
        <f>H$4*Assumptions!$C10</f>
        <v>43050</v>
      </c>
      <c r="I8" s="14">
        <f>I$4*Assumptions!$C10</f>
        <v>49200</v>
      </c>
      <c r="J8" s="14">
        <f>J$4*Assumptions!$C10</f>
        <v>55350</v>
      </c>
      <c r="K8" s="14">
        <f>K$4*Assumptions!$C10</f>
        <v>61500</v>
      </c>
      <c r="L8" s="14">
        <f>L$4*Assumptions!$C10</f>
        <v>67650</v>
      </c>
      <c r="M8" s="14">
        <f>M$4*Assumptions!$C10</f>
        <v>73800</v>
      </c>
      <c r="N8" s="14">
        <f>N$4*Assumptions!$C10</f>
        <v>79950</v>
      </c>
      <c r="O8" s="14">
        <f>O$4*Assumptions!$C10</f>
        <v>86100</v>
      </c>
      <c r="P8" s="14">
        <f>P$4*Assumptions!$C10</f>
        <v>92250</v>
      </c>
    </row>
    <row r="9">
      <c r="A9" s="11" t="s">
        <v>15</v>
      </c>
      <c r="B9" s="14">
        <f>B$4*Assumptions!$C11</f>
        <v>4100</v>
      </c>
      <c r="C9" s="14">
        <f>C$4*Assumptions!$C11</f>
        <v>8200</v>
      </c>
      <c r="D9" s="14">
        <f>D$4*Assumptions!$C11</f>
        <v>12300</v>
      </c>
      <c r="E9" s="14">
        <f>E$4*Assumptions!$C11</f>
        <v>16400</v>
      </c>
      <c r="F9" s="14">
        <f>F$4*Assumptions!$C11</f>
        <v>20500</v>
      </c>
      <c r="G9" s="14">
        <f>G$4*Assumptions!$C11</f>
        <v>24600</v>
      </c>
      <c r="H9" s="14">
        <f>H$4*Assumptions!$C11</f>
        <v>28700</v>
      </c>
      <c r="I9" s="14">
        <f>I$4*Assumptions!$C11</f>
        <v>32800</v>
      </c>
      <c r="J9" s="14">
        <f>J$4*Assumptions!$C11</f>
        <v>36900</v>
      </c>
      <c r="K9" s="14">
        <f>K$4*Assumptions!$C11</f>
        <v>41000</v>
      </c>
      <c r="L9" s="14">
        <f>L$4*Assumptions!$C11</f>
        <v>45100</v>
      </c>
      <c r="M9" s="14">
        <f>M$4*Assumptions!$C11</f>
        <v>49200</v>
      </c>
      <c r="N9" s="14">
        <f>N$4*Assumptions!$C11</f>
        <v>53300</v>
      </c>
      <c r="O9" s="14">
        <f>O$4*Assumptions!$C11</f>
        <v>57400</v>
      </c>
      <c r="P9" s="14">
        <f>P$4*Assumptions!$C11</f>
        <v>61500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54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13</v>
      </c>
      <c r="B12" s="14">
        <f>B7*Assumptions!$B2</f>
        <v>1148000</v>
      </c>
      <c r="C12" s="14">
        <f>C7*Assumptions!$B2</f>
        <v>2296000</v>
      </c>
      <c r="D12" s="14">
        <f>D7*Assumptions!$B2</f>
        <v>3444000</v>
      </c>
      <c r="E12" s="14">
        <f>E7*Assumptions!$B2</f>
        <v>4592000</v>
      </c>
      <c r="F12" s="14">
        <f>F7*Assumptions!$B2</f>
        <v>5740000</v>
      </c>
      <c r="G12" s="14">
        <f>G7*Assumptions!$B2</f>
        <v>6888000</v>
      </c>
      <c r="H12" s="14">
        <f>H7*Assumptions!$B2</f>
        <v>8036000</v>
      </c>
      <c r="I12" s="14">
        <f>I7*Assumptions!$B2</f>
        <v>9184000</v>
      </c>
      <c r="J12" s="14">
        <f>J7*Assumptions!$B2</f>
        <v>10332000</v>
      </c>
      <c r="K12" s="14">
        <f>K7*Assumptions!$B2</f>
        <v>11480000</v>
      </c>
      <c r="L12" s="14">
        <f>L7*Assumptions!$B2</f>
        <v>12628000</v>
      </c>
      <c r="M12" s="14">
        <f>M7*Assumptions!$B2</f>
        <v>13776000</v>
      </c>
      <c r="N12" s="14">
        <f>N7*Assumptions!$B2</f>
        <v>14924000</v>
      </c>
      <c r="O12" s="14">
        <f>O7*Assumptions!$B2</f>
        <v>16072000</v>
      </c>
      <c r="P12" s="14">
        <f>P7*Assumptions!$B2</f>
        <v>17220000</v>
      </c>
    </row>
    <row r="13">
      <c r="A13" s="11" t="s">
        <v>14</v>
      </c>
      <c r="B13" s="14">
        <f>B8*Assumptions!$B3</f>
        <v>615000</v>
      </c>
      <c r="C13" s="14">
        <f>C8*Assumptions!$B3</f>
        <v>1230000</v>
      </c>
      <c r="D13" s="14">
        <f>D8*Assumptions!$B3</f>
        <v>1845000</v>
      </c>
      <c r="E13" s="14">
        <f>E8*Assumptions!$B3</f>
        <v>2460000</v>
      </c>
      <c r="F13" s="14">
        <f>F8*Assumptions!$B3</f>
        <v>3075000</v>
      </c>
      <c r="G13" s="14">
        <f>G8*Assumptions!$B3</f>
        <v>3690000</v>
      </c>
      <c r="H13" s="14">
        <f>H8*Assumptions!$B3</f>
        <v>4305000</v>
      </c>
      <c r="I13" s="14">
        <f>I8*Assumptions!$B3</f>
        <v>4920000</v>
      </c>
      <c r="J13" s="14">
        <f>J8*Assumptions!$B3</f>
        <v>5535000</v>
      </c>
      <c r="K13" s="14">
        <f>K8*Assumptions!$B3</f>
        <v>6150000</v>
      </c>
      <c r="L13" s="14">
        <f>L8*Assumptions!$B3</f>
        <v>6765000</v>
      </c>
      <c r="M13" s="14">
        <f>M8*Assumptions!$B3</f>
        <v>7380000</v>
      </c>
      <c r="N13" s="14">
        <f>N8*Assumptions!$B3</f>
        <v>7995000</v>
      </c>
      <c r="O13" s="14">
        <f>O8*Assumptions!$B3</f>
        <v>8610000</v>
      </c>
      <c r="P13" s="14">
        <f>P8*Assumptions!$B3</f>
        <v>9225000</v>
      </c>
    </row>
    <row r="14">
      <c r="A14" s="11" t="s">
        <v>15</v>
      </c>
      <c r="B14" s="14">
        <f>B9*Assumptions!$B4</f>
        <v>164000</v>
      </c>
      <c r="C14" s="14">
        <f>C9*Assumptions!$B4</f>
        <v>328000</v>
      </c>
      <c r="D14" s="14">
        <f>D9*Assumptions!$B4</f>
        <v>492000</v>
      </c>
      <c r="E14" s="14">
        <f>E9*Assumptions!$B4</f>
        <v>656000</v>
      </c>
      <c r="F14" s="14">
        <f>F9*Assumptions!$B4</f>
        <v>820000</v>
      </c>
      <c r="G14" s="14">
        <f>G9*Assumptions!$B4</f>
        <v>984000</v>
      </c>
      <c r="H14" s="14">
        <f>H9*Assumptions!$B4</f>
        <v>1148000</v>
      </c>
      <c r="I14" s="14">
        <f>I9*Assumptions!$B4</f>
        <v>1312000</v>
      </c>
      <c r="J14" s="14">
        <f>J9*Assumptions!$B4</f>
        <v>1476000</v>
      </c>
      <c r="K14" s="14">
        <f>K9*Assumptions!$B4</f>
        <v>1640000</v>
      </c>
      <c r="L14" s="14">
        <f>L9*Assumptions!$B4</f>
        <v>1804000</v>
      </c>
      <c r="M14" s="14">
        <f>M9*Assumptions!$B4</f>
        <v>1968000</v>
      </c>
      <c r="N14" s="14">
        <f>N9*Assumptions!$B4</f>
        <v>2132000</v>
      </c>
      <c r="O14" s="14">
        <f>O9*Assumptions!$B4</f>
        <v>2296000</v>
      </c>
      <c r="P14" s="14">
        <f>P9*Assumptions!$B4</f>
        <v>2460000</v>
      </c>
    </row>
    <row r="15">
      <c r="A15" s="11" t="s">
        <v>55</v>
      </c>
      <c r="B15" s="14">
        <f t="shared" ref="B15:P15" si="1">SUM(B12:B14)</f>
        <v>1927000</v>
      </c>
      <c r="C15" s="14">
        <f t="shared" si="1"/>
        <v>3854000</v>
      </c>
      <c r="D15" s="14">
        <f t="shared" si="1"/>
        <v>5781000</v>
      </c>
      <c r="E15" s="14">
        <f t="shared" si="1"/>
        <v>7708000</v>
      </c>
      <c r="F15" s="14">
        <f t="shared" si="1"/>
        <v>9635000</v>
      </c>
      <c r="G15" s="14">
        <f t="shared" si="1"/>
        <v>11562000</v>
      </c>
      <c r="H15" s="14">
        <f t="shared" si="1"/>
        <v>13489000</v>
      </c>
      <c r="I15" s="14">
        <f t="shared" si="1"/>
        <v>15416000</v>
      </c>
      <c r="J15" s="14">
        <f t="shared" si="1"/>
        <v>17343000</v>
      </c>
      <c r="K15" s="14">
        <f t="shared" si="1"/>
        <v>19270000</v>
      </c>
      <c r="L15" s="14">
        <f t="shared" si="1"/>
        <v>21197000</v>
      </c>
      <c r="M15" s="14">
        <f t="shared" si="1"/>
        <v>23124000</v>
      </c>
      <c r="N15" s="14">
        <f t="shared" si="1"/>
        <v>25051000</v>
      </c>
      <c r="O15" s="14">
        <f t="shared" si="1"/>
        <v>26978000</v>
      </c>
      <c r="P15" s="14">
        <f t="shared" si="1"/>
        <v>28905000</v>
      </c>
    </row>
    <row r="16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56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13</v>
      </c>
      <c r="B18" s="14">
        <f>B12*Assumptions!$C2</f>
        <v>459200</v>
      </c>
      <c r="C18" s="14">
        <f>C12*Assumptions!$C2</f>
        <v>918400</v>
      </c>
      <c r="D18" s="14">
        <f>D12*Assumptions!$C2</f>
        <v>1377600</v>
      </c>
      <c r="E18" s="14">
        <f>E12*Assumptions!$C2</f>
        <v>1836800</v>
      </c>
      <c r="F18" s="14">
        <f>F12*Assumptions!$C2</f>
        <v>2296000</v>
      </c>
      <c r="G18" s="14">
        <f>G12*Assumptions!$C2</f>
        <v>2755200</v>
      </c>
      <c r="H18" s="14">
        <f>H12*Assumptions!$C2</f>
        <v>3214400</v>
      </c>
      <c r="I18" s="14">
        <f>I12*Assumptions!$C2</f>
        <v>3673600</v>
      </c>
      <c r="J18" s="14">
        <f>J12*Assumptions!$C2</f>
        <v>4132800</v>
      </c>
      <c r="K18" s="14">
        <f>K12*Assumptions!$C2</f>
        <v>4592000</v>
      </c>
      <c r="L18" s="14">
        <f>L12*Assumptions!$C2</f>
        <v>5051200</v>
      </c>
      <c r="M18" s="14">
        <f>M12*Assumptions!$C2</f>
        <v>5510400</v>
      </c>
      <c r="N18" s="14">
        <f>N12*Assumptions!$C2</f>
        <v>5969600</v>
      </c>
      <c r="O18" s="14">
        <f>O12*Assumptions!$C2</f>
        <v>6428800</v>
      </c>
      <c r="P18" s="14">
        <f>P12*Assumptions!$C2</f>
        <v>6888000</v>
      </c>
    </row>
    <row r="19">
      <c r="A19" s="11" t="s">
        <v>14</v>
      </c>
      <c r="B19" s="14">
        <f>B13*Assumptions!$C3</f>
        <v>184500</v>
      </c>
      <c r="C19" s="14">
        <f>C13*Assumptions!$C3</f>
        <v>369000</v>
      </c>
      <c r="D19" s="14">
        <f>D13*Assumptions!$C3</f>
        <v>553500</v>
      </c>
      <c r="E19" s="14">
        <f>E13*Assumptions!$C3</f>
        <v>738000</v>
      </c>
      <c r="F19" s="14">
        <f>F13*Assumptions!$C3</f>
        <v>922500</v>
      </c>
      <c r="G19" s="14">
        <f>G13*Assumptions!$C3</f>
        <v>1107000</v>
      </c>
      <c r="H19" s="14">
        <f>H13*Assumptions!$C3</f>
        <v>1291500</v>
      </c>
      <c r="I19" s="14">
        <f>I13*Assumptions!$C3</f>
        <v>1476000</v>
      </c>
      <c r="J19" s="14">
        <f>J13*Assumptions!$C3</f>
        <v>1660500</v>
      </c>
      <c r="K19" s="14">
        <f>K13*Assumptions!$C3</f>
        <v>1845000</v>
      </c>
      <c r="L19" s="14">
        <f>L13*Assumptions!$C3</f>
        <v>2029500</v>
      </c>
      <c r="M19" s="14">
        <f>M13*Assumptions!$C3</f>
        <v>2214000</v>
      </c>
      <c r="N19" s="14">
        <f>N13*Assumptions!$C3</f>
        <v>2398500</v>
      </c>
      <c r="O19" s="14">
        <f>O13*Assumptions!$C3</f>
        <v>2583000</v>
      </c>
      <c r="P19" s="14">
        <f>P13*Assumptions!$C3</f>
        <v>2767500</v>
      </c>
    </row>
    <row r="20">
      <c r="A20" s="11" t="s">
        <v>15</v>
      </c>
      <c r="B20" s="14">
        <f>B14*Assumptions!$C4</f>
        <v>49200</v>
      </c>
      <c r="C20" s="14">
        <f>C14*Assumptions!$C4</f>
        <v>98400</v>
      </c>
      <c r="D20" s="14">
        <f>D14*Assumptions!$C4</f>
        <v>147600</v>
      </c>
      <c r="E20" s="14">
        <f>E14*Assumptions!$C4</f>
        <v>196800</v>
      </c>
      <c r="F20" s="14">
        <f>F14*Assumptions!$C4</f>
        <v>246000</v>
      </c>
      <c r="G20" s="14">
        <f>G14*Assumptions!$C4</f>
        <v>295200</v>
      </c>
      <c r="H20" s="14">
        <f>H14*Assumptions!$C4</f>
        <v>344400</v>
      </c>
      <c r="I20" s="14">
        <f>I14*Assumptions!$C4</f>
        <v>393600</v>
      </c>
      <c r="J20" s="14">
        <f>J14*Assumptions!$C4</f>
        <v>442800</v>
      </c>
      <c r="K20" s="14">
        <f>K14*Assumptions!$C4</f>
        <v>492000</v>
      </c>
      <c r="L20" s="14">
        <f>L14*Assumptions!$C4</f>
        <v>541200</v>
      </c>
      <c r="M20" s="14">
        <f>M14*Assumptions!$C4</f>
        <v>590400</v>
      </c>
      <c r="N20" s="14">
        <f>N14*Assumptions!$C4</f>
        <v>639600</v>
      </c>
      <c r="O20" s="14">
        <f>O14*Assumptions!$C4</f>
        <v>688800</v>
      </c>
      <c r="P20" s="14">
        <f>P14*Assumptions!$C4</f>
        <v>738000</v>
      </c>
    </row>
    <row r="21">
      <c r="A21" s="11" t="s">
        <v>57</v>
      </c>
      <c r="B21" s="14">
        <f t="shared" ref="B21:P21" si="2">SUM(B18:B20)</f>
        <v>692900</v>
      </c>
      <c r="C21" s="14">
        <f t="shared" si="2"/>
        <v>1385800</v>
      </c>
      <c r="D21" s="14">
        <f t="shared" si="2"/>
        <v>2078700</v>
      </c>
      <c r="E21" s="14">
        <f t="shared" si="2"/>
        <v>2771600</v>
      </c>
      <c r="F21" s="14">
        <f t="shared" si="2"/>
        <v>3464500</v>
      </c>
      <c r="G21" s="14">
        <f t="shared" si="2"/>
        <v>4157400</v>
      </c>
      <c r="H21" s="14">
        <f t="shared" si="2"/>
        <v>4850300</v>
      </c>
      <c r="I21" s="14">
        <f t="shared" si="2"/>
        <v>5543200</v>
      </c>
      <c r="J21" s="14">
        <f t="shared" si="2"/>
        <v>6236100</v>
      </c>
      <c r="K21" s="14">
        <f t="shared" si="2"/>
        <v>6929000</v>
      </c>
      <c r="L21" s="14">
        <f t="shared" si="2"/>
        <v>7621900</v>
      </c>
      <c r="M21" s="14">
        <f t="shared" si="2"/>
        <v>8314800</v>
      </c>
      <c r="N21" s="14">
        <f t="shared" si="2"/>
        <v>9007700</v>
      </c>
      <c r="O21" s="14">
        <f t="shared" si="2"/>
        <v>9700600</v>
      </c>
      <c r="P21" s="14">
        <f t="shared" si="2"/>
        <v>10393500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58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13</v>
      </c>
      <c r="B24" s="14">
        <f>B7*Assumptions!$D2</f>
        <v>41000</v>
      </c>
      <c r="C24" s="14">
        <f>C7*Assumptions!$D2</f>
        <v>82000</v>
      </c>
      <c r="D24" s="14">
        <f>D7*Assumptions!$D2</f>
        <v>123000</v>
      </c>
      <c r="E24" s="14">
        <f>E7*Assumptions!$D2</f>
        <v>164000</v>
      </c>
      <c r="F24" s="14">
        <f>F7*Assumptions!$D2</f>
        <v>205000</v>
      </c>
      <c r="G24" s="14">
        <f>G7*Assumptions!$D2</f>
        <v>246000</v>
      </c>
      <c r="H24" s="14">
        <f>H7*Assumptions!$D2</f>
        <v>287000</v>
      </c>
      <c r="I24" s="14">
        <f>I7*Assumptions!$D2</f>
        <v>328000</v>
      </c>
      <c r="J24" s="14">
        <f>J7*Assumptions!$D2</f>
        <v>369000</v>
      </c>
      <c r="K24" s="14">
        <f>K7*Assumptions!$D2</f>
        <v>410000</v>
      </c>
      <c r="L24" s="14">
        <f>L7*Assumptions!$D2</f>
        <v>451000</v>
      </c>
      <c r="M24" s="14">
        <f>M7*Assumptions!$D2</f>
        <v>492000</v>
      </c>
      <c r="N24" s="14">
        <f>N7*Assumptions!$D2</f>
        <v>533000</v>
      </c>
      <c r="O24" s="14">
        <f>O7*Assumptions!$D2</f>
        <v>574000</v>
      </c>
      <c r="P24" s="14">
        <f>P7*Assumptions!$D2</f>
        <v>615000</v>
      </c>
    </row>
    <row r="25">
      <c r="A25" s="11" t="s">
        <v>14</v>
      </c>
      <c r="B25" s="14">
        <f>B8*Assumptions!$D3</f>
        <v>30750</v>
      </c>
      <c r="C25" s="14">
        <f>C8*Assumptions!$D3</f>
        <v>61500</v>
      </c>
      <c r="D25" s="14">
        <f>D8*Assumptions!$D3</f>
        <v>92250</v>
      </c>
      <c r="E25" s="14">
        <f>E8*Assumptions!$D3</f>
        <v>123000</v>
      </c>
      <c r="F25" s="14">
        <f>F8*Assumptions!$D3</f>
        <v>153750</v>
      </c>
      <c r="G25" s="14">
        <f>G8*Assumptions!$D3</f>
        <v>184500</v>
      </c>
      <c r="H25" s="14">
        <f>H8*Assumptions!$D3</f>
        <v>215250</v>
      </c>
      <c r="I25" s="14">
        <f>I8*Assumptions!$D3</f>
        <v>246000</v>
      </c>
      <c r="J25" s="14">
        <f>J8*Assumptions!$D3</f>
        <v>276750</v>
      </c>
      <c r="K25" s="14">
        <f>K8*Assumptions!$D3</f>
        <v>307500</v>
      </c>
      <c r="L25" s="14">
        <f>L8*Assumptions!$D3</f>
        <v>338250</v>
      </c>
      <c r="M25" s="14">
        <f>M8*Assumptions!$D3</f>
        <v>369000</v>
      </c>
      <c r="N25" s="14">
        <f>N8*Assumptions!$D3</f>
        <v>399750</v>
      </c>
      <c r="O25" s="14">
        <f>O8*Assumptions!$D3</f>
        <v>430500</v>
      </c>
      <c r="P25" s="14">
        <f>P8*Assumptions!$D3</f>
        <v>461250</v>
      </c>
    </row>
    <row r="26">
      <c r="A26" s="11" t="s">
        <v>15</v>
      </c>
      <c r="B26" s="14">
        <f>B9*Assumptions!$D4</f>
        <v>0</v>
      </c>
      <c r="C26" s="14">
        <f>C9*Assumptions!$D4</f>
        <v>0</v>
      </c>
      <c r="D26" s="14">
        <f>D9*Assumptions!$D4</f>
        <v>0</v>
      </c>
      <c r="E26" s="14">
        <f>E9*Assumptions!$D4</f>
        <v>0</v>
      </c>
      <c r="F26" s="14">
        <f>F9*Assumptions!$D4</f>
        <v>0</v>
      </c>
      <c r="G26" s="14">
        <f>G9*Assumptions!$D4</f>
        <v>0</v>
      </c>
      <c r="H26" s="14">
        <f>H9*Assumptions!$D4</f>
        <v>0</v>
      </c>
      <c r="I26" s="14">
        <f>I9*Assumptions!$D4</f>
        <v>0</v>
      </c>
      <c r="J26" s="14">
        <f>J9*Assumptions!$D4</f>
        <v>0</v>
      </c>
      <c r="K26" s="14">
        <f>K9*Assumptions!$D4</f>
        <v>0</v>
      </c>
      <c r="L26" s="14">
        <f>L9*Assumptions!$D4</f>
        <v>0</v>
      </c>
      <c r="M26" s="14">
        <f>M9*Assumptions!$D4</f>
        <v>0</v>
      </c>
      <c r="N26" s="14">
        <f>N9*Assumptions!$D4</f>
        <v>0</v>
      </c>
      <c r="O26" s="14">
        <f>O9*Assumptions!$D4</f>
        <v>0</v>
      </c>
      <c r="P26" s="14">
        <f>P9*Assumptions!$D4</f>
        <v>0</v>
      </c>
    </row>
    <row r="27">
      <c r="A27" s="11" t="s">
        <v>59</v>
      </c>
      <c r="B27" s="14">
        <f t="shared" ref="B27:P27" si="3">SUM(B24:B26)</f>
        <v>71750</v>
      </c>
      <c r="C27" s="14">
        <f t="shared" si="3"/>
        <v>143500</v>
      </c>
      <c r="D27" s="14">
        <f t="shared" si="3"/>
        <v>215250</v>
      </c>
      <c r="E27" s="14">
        <f t="shared" si="3"/>
        <v>287000</v>
      </c>
      <c r="F27" s="14">
        <f t="shared" si="3"/>
        <v>358750</v>
      </c>
      <c r="G27" s="14">
        <f t="shared" si="3"/>
        <v>430500</v>
      </c>
      <c r="H27" s="14">
        <f t="shared" si="3"/>
        <v>502250</v>
      </c>
      <c r="I27" s="14">
        <f t="shared" si="3"/>
        <v>574000</v>
      </c>
      <c r="J27" s="14">
        <f t="shared" si="3"/>
        <v>645750</v>
      </c>
      <c r="K27" s="14">
        <f t="shared" si="3"/>
        <v>717500</v>
      </c>
      <c r="L27" s="14">
        <f t="shared" si="3"/>
        <v>789250</v>
      </c>
      <c r="M27" s="14">
        <f t="shared" si="3"/>
        <v>861000</v>
      </c>
      <c r="N27" s="14">
        <f t="shared" si="3"/>
        <v>932750</v>
      </c>
      <c r="O27" s="14">
        <f t="shared" si="3"/>
        <v>1004500</v>
      </c>
      <c r="P27" s="14">
        <f t="shared" si="3"/>
        <v>1076250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60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22</v>
      </c>
      <c r="B30" s="14">
        <f>B$2*Assumptions!$C14*Assumptions!$B20</f>
        <v>36000</v>
      </c>
      <c r="C30" s="14">
        <f>C$2*Assumptions!$C14*Assumptions!$B20</f>
        <v>72000</v>
      </c>
      <c r="D30" s="14">
        <f>D$2*Assumptions!$C14*Assumptions!$B20</f>
        <v>108000</v>
      </c>
      <c r="E30" s="14">
        <f>E$2*Assumptions!$C14*Assumptions!$B20</f>
        <v>144000</v>
      </c>
      <c r="F30" s="14">
        <f>F$2*Assumptions!$C14*Assumptions!$B20</f>
        <v>180000</v>
      </c>
      <c r="G30" s="14">
        <f>G$2*Assumptions!$C14*Assumptions!$B20</f>
        <v>216000</v>
      </c>
      <c r="H30" s="14">
        <f>H$2*Assumptions!$C14*Assumptions!$B20</f>
        <v>252000</v>
      </c>
      <c r="I30" s="14">
        <f>I$2*Assumptions!$C14*Assumptions!$B20</f>
        <v>288000</v>
      </c>
      <c r="J30" s="14">
        <f>J$2*Assumptions!$C14*Assumptions!$B20</f>
        <v>324000</v>
      </c>
      <c r="K30" s="14">
        <f>K$2*Assumptions!$C14*Assumptions!$B20</f>
        <v>360000</v>
      </c>
      <c r="L30" s="14">
        <f>L$2*Assumptions!$C14*Assumptions!$B20</f>
        <v>396000</v>
      </c>
      <c r="M30" s="14">
        <f>M$2*Assumptions!$C14*Assumptions!$B20</f>
        <v>432000</v>
      </c>
      <c r="N30" s="14">
        <f>N$2*Assumptions!$C14*Assumptions!$B20</f>
        <v>468000</v>
      </c>
      <c r="O30" s="14">
        <f>O$2*Assumptions!$C14*Assumptions!$B20</f>
        <v>504000</v>
      </c>
      <c r="P30" s="14">
        <f>P$2*Assumptions!$C14*Assumptions!$B20</f>
        <v>540000</v>
      </c>
    </row>
    <row r="31">
      <c r="A31" s="11" t="s">
        <v>61</v>
      </c>
      <c r="B31" s="14">
        <f>B$2*Assumptions!$C15*Assumptions!$B21</f>
        <v>75000</v>
      </c>
      <c r="C31" s="14">
        <f>C$2*Assumptions!$C15*Assumptions!$B21</f>
        <v>150000</v>
      </c>
      <c r="D31" s="14">
        <f>D$2*Assumptions!$C15*Assumptions!$B21</f>
        <v>225000</v>
      </c>
      <c r="E31" s="14">
        <f>E$2*Assumptions!$C15*Assumptions!$B21</f>
        <v>300000</v>
      </c>
      <c r="F31" s="14">
        <f>F$2*Assumptions!$C15*Assumptions!$B21</f>
        <v>375000</v>
      </c>
      <c r="G31" s="14">
        <f>G$2*Assumptions!$C15*Assumptions!$B21</f>
        <v>450000</v>
      </c>
      <c r="H31" s="14">
        <f>H$2*Assumptions!$C15*Assumptions!$B21</f>
        <v>525000</v>
      </c>
      <c r="I31" s="14">
        <f>I$2*Assumptions!$C15*Assumptions!$B21</f>
        <v>600000</v>
      </c>
      <c r="J31" s="14">
        <f>J$2*Assumptions!$C15*Assumptions!$B21</f>
        <v>675000</v>
      </c>
      <c r="K31" s="14">
        <f>K$2*Assumptions!$C15*Assumptions!$B21</f>
        <v>750000</v>
      </c>
      <c r="L31" s="14">
        <f>L$2*Assumptions!$C15*Assumptions!$B21</f>
        <v>825000</v>
      </c>
      <c r="M31" s="14">
        <f>M$2*Assumptions!$C15*Assumptions!$B21</f>
        <v>900000</v>
      </c>
      <c r="N31" s="14">
        <f>N$2*Assumptions!$C15*Assumptions!$B21</f>
        <v>975000</v>
      </c>
      <c r="O31" s="14">
        <f>O$2*Assumptions!$C15*Assumptions!$B21</f>
        <v>1050000</v>
      </c>
      <c r="P31" s="14">
        <f>P$2*Assumptions!$C15*Assumptions!$B21</f>
        <v>1125000</v>
      </c>
    </row>
    <row r="32">
      <c r="A32" s="11" t="s">
        <v>24</v>
      </c>
      <c r="B32" s="14">
        <f>B$2*Assumptions!$C16*Assumptions!$B22</f>
        <v>30000</v>
      </c>
      <c r="C32" s="14">
        <f>C$2*Assumptions!$C16*Assumptions!$B22</f>
        <v>60000</v>
      </c>
      <c r="D32" s="14">
        <f>D$2*Assumptions!$C16*Assumptions!$B22</f>
        <v>90000</v>
      </c>
      <c r="E32" s="14">
        <f>E$2*Assumptions!$C16*Assumptions!$B22</f>
        <v>120000</v>
      </c>
      <c r="F32" s="14">
        <f>F$2*Assumptions!$C16*Assumptions!$B22</f>
        <v>150000</v>
      </c>
      <c r="G32" s="14">
        <f>G$2*Assumptions!$C16*Assumptions!$B22</f>
        <v>180000</v>
      </c>
      <c r="H32" s="14">
        <f>H$2*Assumptions!$C16*Assumptions!$B22</f>
        <v>210000</v>
      </c>
      <c r="I32" s="14">
        <f>I$2*Assumptions!$C16*Assumptions!$B22</f>
        <v>240000</v>
      </c>
      <c r="J32" s="14">
        <f>J$2*Assumptions!$C16*Assumptions!$B22</f>
        <v>270000</v>
      </c>
      <c r="K32" s="14">
        <f>K$2*Assumptions!$C16*Assumptions!$B22</f>
        <v>300000</v>
      </c>
      <c r="L32" s="14">
        <f>L$2*Assumptions!$C16*Assumptions!$B22</f>
        <v>330000</v>
      </c>
      <c r="M32" s="14">
        <f>M$2*Assumptions!$C16*Assumptions!$B22</f>
        <v>360000</v>
      </c>
      <c r="N32" s="14">
        <f>N$2*Assumptions!$C16*Assumptions!$B22</f>
        <v>390000</v>
      </c>
      <c r="O32" s="14">
        <f>O$2*Assumptions!$C16*Assumptions!$B22</f>
        <v>420000</v>
      </c>
      <c r="P32" s="14">
        <f>P$2*Assumptions!$C16*Assumptions!$B22</f>
        <v>450000</v>
      </c>
    </row>
    <row r="33">
      <c r="A33" s="11" t="s">
        <v>62</v>
      </c>
      <c r="B33" s="14">
        <f>B$2*Assumptions!$C17*Assumptions!$B23</f>
        <v>7000</v>
      </c>
      <c r="C33" s="14">
        <f>C$2*Assumptions!$C17*Assumptions!$B23</f>
        <v>14000</v>
      </c>
      <c r="D33" s="14">
        <f>D$2*Assumptions!$C17*Assumptions!$B23</f>
        <v>21000</v>
      </c>
      <c r="E33" s="14">
        <f>E$2*Assumptions!$C17*Assumptions!$B23</f>
        <v>28000</v>
      </c>
      <c r="F33" s="14">
        <f>F$2*Assumptions!$C17*Assumptions!$B23</f>
        <v>35000</v>
      </c>
      <c r="G33" s="14">
        <f>G$2*Assumptions!$C17*Assumptions!$B23</f>
        <v>42000</v>
      </c>
      <c r="H33" s="14">
        <f>H$2*Assumptions!$C17*Assumptions!$B23</f>
        <v>49000</v>
      </c>
      <c r="I33" s="14">
        <f>I$2*Assumptions!$C17*Assumptions!$B23</f>
        <v>56000</v>
      </c>
      <c r="J33" s="14">
        <f>J$2*Assumptions!$C17*Assumptions!$B23</f>
        <v>63000</v>
      </c>
      <c r="K33" s="14">
        <f>K$2*Assumptions!$C17*Assumptions!$B23</f>
        <v>70000</v>
      </c>
      <c r="L33" s="14">
        <f>L$2*Assumptions!$C17*Assumptions!$B23</f>
        <v>77000</v>
      </c>
      <c r="M33" s="14">
        <f>M$2*Assumptions!$C17*Assumptions!$B23</f>
        <v>84000</v>
      </c>
      <c r="N33" s="14">
        <f>N$2*Assumptions!$C17*Assumptions!$B23</f>
        <v>91000</v>
      </c>
      <c r="O33" s="14">
        <f>O$2*Assumptions!$C17*Assumptions!$B23</f>
        <v>98000</v>
      </c>
      <c r="P33" s="14">
        <f>P$2*Assumptions!$C17*Assumptions!$B23</f>
        <v>105000</v>
      </c>
    </row>
    <row r="34">
      <c r="A34" s="11" t="s">
        <v>63</v>
      </c>
      <c r="B34" s="14">
        <f t="shared" ref="B34:P34" si="4">SUM(B30:B33)</f>
        <v>148000</v>
      </c>
      <c r="C34" s="14">
        <f t="shared" si="4"/>
        <v>296000</v>
      </c>
      <c r="D34" s="14">
        <f t="shared" si="4"/>
        <v>444000</v>
      </c>
      <c r="E34" s="14">
        <f t="shared" si="4"/>
        <v>592000</v>
      </c>
      <c r="F34" s="14">
        <f t="shared" si="4"/>
        <v>740000</v>
      </c>
      <c r="G34" s="14">
        <f t="shared" si="4"/>
        <v>888000</v>
      </c>
      <c r="H34" s="14">
        <f t="shared" si="4"/>
        <v>1036000</v>
      </c>
      <c r="I34" s="14">
        <f t="shared" si="4"/>
        <v>1184000</v>
      </c>
      <c r="J34" s="14">
        <f t="shared" si="4"/>
        <v>1332000</v>
      </c>
      <c r="K34" s="14">
        <f t="shared" si="4"/>
        <v>1480000</v>
      </c>
      <c r="L34" s="14">
        <f t="shared" si="4"/>
        <v>1628000</v>
      </c>
      <c r="M34" s="14">
        <f t="shared" si="4"/>
        <v>1776000</v>
      </c>
      <c r="N34" s="14">
        <f t="shared" si="4"/>
        <v>1924000</v>
      </c>
      <c r="O34" s="14">
        <f t="shared" si="4"/>
        <v>2072000</v>
      </c>
      <c r="P34" s="14">
        <f t="shared" si="4"/>
        <v>2220000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64</v>
      </c>
      <c r="B36" s="14">
        <f>B4*Assumptions!$B25</f>
        <v>164000</v>
      </c>
      <c r="C36" s="14">
        <f>C4*Assumptions!$B25</f>
        <v>328000</v>
      </c>
      <c r="D36" s="14">
        <f>D4*Assumptions!$B25</f>
        <v>492000</v>
      </c>
      <c r="E36" s="14">
        <f>E4*Assumptions!$B25</f>
        <v>656000</v>
      </c>
      <c r="F36" s="14">
        <f>F4*Assumptions!$B25</f>
        <v>820000</v>
      </c>
      <c r="G36" s="14">
        <f>G4*Assumptions!$B25</f>
        <v>984000</v>
      </c>
      <c r="H36" s="14">
        <f>H4*Assumptions!$B25</f>
        <v>1148000</v>
      </c>
      <c r="I36" s="14">
        <f>I4*Assumptions!$B25</f>
        <v>1312000</v>
      </c>
      <c r="J36" s="14">
        <f>J4*Assumptions!$B25</f>
        <v>1476000</v>
      </c>
      <c r="K36" s="14">
        <f>K4*Assumptions!$B25</f>
        <v>1640000</v>
      </c>
      <c r="L36" s="14">
        <f>L4*Assumptions!$B25</f>
        <v>1804000</v>
      </c>
      <c r="M36" s="14">
        <f>M4*Assumptions!$B25</f>
        <v>1968000</v>
      </c>
      <c r="N36" s="14">
        <f>N4*Assumptions!$B25</f>
        <v>2132000</v>
      </c>
      <c r="O36" s="14">
        <f>O4*Assumptions!$B25</f>
        <v>2296000</v>
      </c>
      <c r="P36" s="14">
        <f>P4*Assumptions!$B25</f>
        <v>2460000</v>
      </c>
      <c r="Q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65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29</v>
      </c>
      <c r="B39" s="14">
        <f>B$2*Assumptions!$C28</f>
        <v>65000</v>
      </c>
      <c r="C39" s="14">
        <f>C$2*Assumptions!$C28</f>
        <v>130000</v>
      </c>
      <c r="D39" s="14">
        <f>D$2*Assumptions!$C28</f>
        <v>195000</v>
      </c>
      <c r="E39" s="14">
        <f>E$2*Assumptions!$C28</f>
        <v>260000</v>
      </c>
      <c r="F39" s="14">
        <f>F$2*Assumptions!$C28</f>
        <v>325000</v>
      </c>
      <c r="G39" s="14">
        <f>G$2*Assumptions!$C28</f>
        <v>390000</v>
      </c>
      <c r="H39" s="14">
        <f>H$2*Assumptions!$C28</f>
        <v>455000</v>
      </c>
      <c r="I39" s="14">
        <f>I$2*Assumptions!$C28</f>
        <v>520000</v>
      </c>
      <c r="J39" s="14">
        <f>J$2*Assumptions!$C28</f>
        <v>585000</v>
      </c>
      <c r="K39" s="14">
        <f>K$2*Assumptions!$C28</f>
        <v>650000</v>
      </c>
      <c r="L39" s="14">
        <f>L$2*Assumptions!$C28</f>
        <v>715000</v>
      </c>
      <c r="M39" s="14">
        <f>M$2*Assumptions!$C28</f>
        <v>780000</v>
      </c>
      <c r="N39" s="14">
        <f>N$2*Assumptions!$C28</f>
        <v>845000</v>
      </c>
      <c r="O39" s="14">
        <f>O$2*Assumptions!$C28</f>
        <v>910000</v>
      </c>
      <c r="P39" s="14">
        <f>P$2*Assumptions!$C28</f>
        <v>975000</v>
      </c>
    </row>
    <row r="40">
      <c r="A40" s="11" t="s">
        <v>30</v>
      </c>
      <c r="B40" s="14">
        <f>B$2*Assumptions!$C29</f>
        <v>25000</v>
      </c>
      <c r="C40" s="14">
        <f>C$2*Assumptions!$C29</f>
        <v>50000</v>
      </c>
      <c r="D40" s="14">
        <f>D$2*Assumptions!$C29</f>
        <v>75000</v>
      </c>
      <c r="E40" s="14">
        <f>E$2*Assumptions!$C29</f>
        <v>100000</v>
      </c>
      <c r="F40" s="14">
        <f>F$2*Assumptions!$C29</f>
        <v>125000</v>
      </c>
      <c r="G40" s="14">
        <f>G$2*Assumptions!$C29</f>
        <v>150000</v>
      </c>
      <c r="H40" s="14">
        <f>H$2*Assumptions!$C29</f>
        <v>175000</v>
      </c>
      <c r="I40" s="14">
        <f>I$2*Assumptions!$C29</f>
        <v>200000</v>
      </c>
      <c r="J40" s="14">
        <f>J$2*Assumptions!$C29</f>
        <v>225000</v>
      </c>
      <c r="K40" s="14">
        <f>K$2*Assumptions!$C29</f>
        <v>250000</v>
      </c>
      <c r="L40" s="14">
        <f>L$2*Assumptions!$C29</f>
        <v>275000</v>
      </c>
      <c r="M40" s="14">
        <f>M$2*Assumptions!$C29</f>
        <v>300000</v>
      </c>
      <c r="N40" s="14">
        <f>N$2*Assumptions!$C29</f>
        <v>325000</v>
      </c>
      <c r="O40" s="14">
        <f>O$2*Assumptions!$C29</f>
        <v>350000</v>
      </c>
      <c r="P40" s="14">
        <f>P$2*Assumptions!$C29</f>
        <v>375000</v>
      </c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66</v>
      </c>
      <c r="B42" s="14">
        <f t="shared" ref="B42:P42" si="5">B40+B39+B36+B34+B27+B21</f>
        <v>1166650</v>
      </c>
      <c r="C42" s="14">
        <f t="shared" si="5"/>
        <v>2333300</v>
      </c>
      <c r="D42" s="14">
        <f t="shared" si="5"/>
        <v>3499950</v>
      </c>
      <c r="E42" s="14">
        <f t="shared" si="5"/>
        <v>4666600</v>
      </c>
      <c r="F42" s="14">
        <f t="shared" si="5"/>
        <v>5833250</v>
      </c>
      <c r="G42" s="14">
        <f t="shared" si="5"/>
        <v>6999900</v>
      </c>
      <c r="H42" s="14">
        <f t="shared" si="5"/>
        <v>8166550</v>
      </c>
      <c r="I42" s="14">
        <f t="shared" si="5"/>
        <v>9333200</v>
      </c>
      <c r="J42" s="14">
        <f t="shared" si="5"/>
        <v>10499850</v>
      </c>
      <c r="K42" s="14">
        <f t="shared" si="5"/>
        <v>11666500</v>
      </c>
      <c r="L42" s="14">
        <f t="shared" si="5"/>
        <v>12833150</v>
      </c>
      <c r="M42" s="14">
        <f t="shared" si="5"/>
        <v>13999800</v>
      </c>
      <c r="N42" s="14">
        <f t="shared" si="5"/>
        <v>15166450</v>
      </c>
      <c r="O42" s="14">
        <f t="shared" si="5"/>
        <v>16333100</v>
      </c>
      <c r="P42" s="14">
        <f t="shared" si="5"/>
        <v>17499750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67</v>
      </c>
      <c r="B44" s="14">
        <f t="shared" ref="B44:P44" si="6">B15-B42</f>
        <v>760350</v>
      </c>
      <c r="C44" s="14">
        <f t="shared" si="6"/>
        <v>1520700</v>
      </c>
      <c r="D44" s="14">
        <f t="shared" si="6"/>
        <v>2281050</v>
      </c>
      <c r="E44" s="14">
        <f t="shared" si="6"/>
        <v>3041400</v>
      </c>
      <c r="F44" s="14">
        <f t="shared" si="6"/>
        <v>3801750</v>
      </c>
      <c r="G44" s="14">
        <f t="shared" si="6"/>
        <v>4562100</v>
      </c>
      <c r="H44" s="14">
        <f t="shared" si="6"/>
        <v>5322450</v>
      </c>
      <c r="I44" s="14">
        <f t="shared" si="6"/>
        <v>6082800</v>
      </c>
      <c r="J44" s="14">
        <f t="shared" si="6"/>
        <v>6843150</v>
      </c>
      <c r="K44" s="14">
        <f t="shared" si="6"/>
        <v>7603500</v>
      </c>
      <c r="L44" s="14">
        <f t="shared" si="6"/>
        <v>8363850</v>
      </c>
      <c r="M44" s="14">
        <f t="shared" si="6"/>
        <v>9124200</v>
      </c>
      <c r="N44" s="14">
        <f t="shared" si="6"/>
        <v>9884550</v>
      </c>
      <c r="O44" s="14">
        <f t="shared" si="6"/>
        <v>10644900</v>
      </c>
      <c r="P44" s="14">
        <f t="shared" si="6"/>
        <v>11405250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6" width="10.0"/>
  </cols>
  <sheetData>
    <row r="1"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</row>
    <row r="2">
      <c r="A2" s="11" t="s">
        <v>51</v>
      </c>
      <c r="B2" s="14">
        <f>'Calcs-1'!B5</f>
        <v>0</v>
      </c>
      <c r="C2" s="14">
        <f>'Calcs-1'!C5</f>
        <v>1</v>
      </c>
      <c r="D2" s="14">
        <f>'Calcs-1'!D5</f>
        <v>1</v>
      </c>
      <c r="E2" s="14">
        <f>'Calcs-1'!E5</f>
        <v>2</v>
      </c>
      <c r="F2" s="14">
        <f>'Calcs-1'!F5</f>
        <v>2</v>
      </c>
      <c r="G2" s="14">
        <f>'Calcs-1'!G5</f>
        <v>3</v>
      </c>
      <c r="H2" s="14">
        <f>'Calcs-1'!H5</f>
        <v>3</v>
      </c>
      <c r="I2" s="14">
        <f>'Calcs-1'!I5</f>
        <v>4</v>
      </c>
      <c r="J2" s="14">
        <f>'Calcs-1'!J5</f>
        <v>4</v>
      </c>
      <c r="K2" s="14">
        <f>'Calcs-1'!K5</f>
        <v>5</v>
      </c>
      <c r="L2" s="14">
        <f>'Calcs-1'!L5</f>
        <v>5</v>
      </c>
      <c r="M2" s="14">
        <f>'Calcs-1'!M5</f>
        <v>6</v>
      </c>
      <c r="N2" s="14">
        <f>'Calcs-1'!N5</f>
        <v>6</v>
      </c>
      <c r="O2" s="14">
        <f>'Calcs-1'!O5</f>
        <v>7</v>
      </c>
      <c r="P2" s="14">
        <f>'Calcs-1'!P5</f>
        <v>7</v>
      </c>
    </row>
    <row r="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>
      <c r="A4" s="11" t="s">
        <v>52</v>
      </c>
      <c r="B4" s="14">
        <f>B2*Assumptions!$D6</f>
        <v>0</v>
      </c>
      <c r="C4" s="14">
        <f>C2*Assumptions!$D6</f>
        <v>6600</v>
      </c>
      <c r="D4" s="14">
        <f>D2*Assumptions!$D6</f>
        <v>6600</v>
      </c>
      <c r="E4" s="14">
        <f>E2*Assumptions!$D6</f>
        <v>13200</v>
      </c>
      <c r="F4" s="14">
        <f>F2*Assumptions!$D6</f>
        <v>13200</v>
      </c>
      <c r="G4" s="14">
        <f>G2*Assumptions!$D6</f>
        <v>19800</v>
      </c>
      <c r="H4" s="14">
        <f>H2*Assumptions!$D6</f>
        <v>19800</v>
      </c>
      <c r="I4" s="14">
        <f>I2*Assumptions!$D6</f>
        <v>26400</v>
      </c>
      <c r="J4" s="14">
        <f>J2*Assumptions!$D6</f>
        <v>26400</v>
      </c>
      <c r="K4" s="14">
        <f>K2*Assumptions!$D6</f>
        <v>33000</v>
      </c>
      <c r="L4" s="14">
        <f>L2*Assumptions!$D6</f>
        <v>33000</v>
      </c>
      <c r="M4" s="14">
        <f>M2*Assumptions!$D6</f>
        <v>39600</v>
      </c>
      <c r="N4" s="14">
        <f>N2*Assumptions!$D6</f>
        <v>39600</v>
      </c>
      <c r="O4" s="14">
        <f>O2*Assumptions!$D6</f>
        <v>46200</v>
      </c>
      <c r="P4" s="14">
        <f>P2*Assumptions!$D6</f>
        <v>46200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53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13</v>
      </c>
      <c r="B7" s="14">
        <f>B$4*Assumptions!$D9</f>
        <v>0</v>
      </c>
      <c r="C7" s="14">
        <f>C$4*Assumptions!$D9</f>
        <v>13200</v>
      </c>
      <c r="D7" s="14">
        <f>D$4*Assumptions!$D9</f>
        <v>13200</v>
      </c>
      <c r="E7" s="14">
        <f>E$4*Assumptions!$D9</f>
        <v>26400</v>
      </c>
      <c r="F7" s="14">
        <f>F$4*Assumptions!$D9</f>
        <v>26400</v>
      </c>
      <c r="G7" s="14">
        <f>G$4*Assumptions!$D9</f>
        <v>39600</v>
      </c>
      <c r="H7" s="14">
        <f>H$4*Assumptions!$D9</f>
        <v>39600</v>
      </c>
      <c r="I7" s="14">
        <f>I$4*Assumptions!$D9</f>
        <v>52800</v>
      </c>
      <c r="J7" s="14">
        <f>J$4*Assumptions!$D9</f>
        <v>52800</v>
      </c>
      <c r="K7" s="14">
        <f>K$4*Assumptions!$D9</f>
        <v>66000</v>
      </c>
      <c r="L7" s="14">
        <f>L$4*Assumptions!$D9</f>
        <v>66000</v>
      </c>
      <c r="M7" s="14">
        <f>M$4*Assumptions!$D9</f>
        <v>79200</v>
      </c>
      <c r="N7" s="14">
        <f>N$4*Assumptions!$D9</f>
        <v>79200</v>
      </c>
      <c r="O7" s="14">
        <f>O$4*Assumptions!$D9</f>
        <v>92400</v>
      </c>
      <c r="P7" s="14">
        <f>P$4*Assumptions!$D9</f>
        <v>92400</v>
      </c>
    </row>
    <row r="8">
      <c r="A8" s="11" t="s">
        <v>14</v>
      </c>
      <c r="B8" s="14">
        <f>B$4*Assumptions!$D10</f>
        <v>0</v>
      </c>
      <c r="C8" s="14">
        <f>C$4*Assumptions!$D10</f>
        <v>13200</v>
      </c>
      <c r="D8" s="14">
        <f>D$4*Assumptions!$D10</f>
        <v>13200</v>
      </c>
      <c r="E8" s="14">
        <f>E$4*Assumptions!$D10</f>
        <v>26400</v>
      </c>
      <c r="F8" s="14">
        <f>F$4*Assumptions!$D10</f>
        <v>26400</v>
      </c>
      <c r="G8" s="14">
        <f>G$4*Assumptions!$D10</f>
        <v>39600</v>
      </c>
      <c r="H8" s="14">
        <f>H$4*Assumptions!$D10</f>
        <v>39600</v>
      </c>
      <c r="I8" s="14">
        <f>I$4*Assumptions!$D10</f>
        <v>52800</v>
      </c>
      <c r="J8" s="14">
        <f>J$4*Assumptions!$D10</f>
        <v>52800</v>
      </c>
      <c r="K8" s="14">
        <f>K$4*Assumptions!$D10</f>
        <v>66000</v>
      </c>
      <c r="L8" s="14">
        <f>L$4*Assumptions!$D10</f>
        <v>66000</v>
      </c>
      <c r="M8" s="14">
        <f>M$4*Assumptions!$D10</f>
        <v>79200</v>
      </c>
      <c r="N8" s="14">
        <f>N$4*Assumptions!$D10</f>
        <v>79200</v>
      </c>
      <c r="O8" s="14">
        <f>O$4*Assumptions!$D10</f>
        <v>92400</v>
      </c>
      <c r="P8" s="14">
        <f>P$4*Assumptions!$D10</f>
        <v>92400</v>
      </c>
    </row>
    <row r="9">
      <c r="A9" s="11" t="s">
        <v>15</v>
      </c>
      <c r="B9" s="14">
        <f>B$4*Assumptions!$D11</f>
        <v>0</v>
      </c>
      <c r="C9" s="14">
        <f>C$4*Assumptions!$D11</f>
        <v>13200</v>
      </c>
      <c r="D9" s="14">
        <f>D$4*Assumptions!$D11</f>
        <v>13200</v>
      </c>
      <c r="E9" s="14">
        <f>E$4*Assumptions!$D11</f>
        <v>26400</v>
      </c>
      <c r="F9" s="14">
        <f>F$4*Assumptions!$D11</f>
        <v>26400</v>
      </c>
      <c r="G9" s="14">
        <f>G$4*Assumptions!$D11</f>
        <v>39600</v>
      </c>
      <c r="H9" s="14">
        <f>H$4*Assumptions!$D11</f>
        <v>39600</v>
      </c>
      <c r="I9" s="14">
        <f>I$4*Assumptions!$D11</f>
        <v>52800</v>
      </c>
      <c r="J9" s="14">
        <f>J$4*Assumptions!$D11</f>
        <v>52800</v>
      </c>
      <c r="K9" s="14">
        <f>K$4*Assumptions!$D11</f>
        <v>66000</v>
      </c>
      <c r="L9" s="14">
        <f>L$4*Assumptions!$D11</f>
        <v>66000</v>
      </c>
      <c r="M9" s="14">
        <f>M$4*Assumptions!$D11</f>
        <v>79200</v>
      </c>
      <c r="N9" s="14">
        <f>N$4*Assumptions!$D11</f>
        <v>79200</v>
      </c>
      <c r="O9" s="14">
        <f>O$4*Assumptions!$D11</f>
        <v>92400</v>
      </c>
      <c r="P9" s="14">
        <f>P$4*Assumptions!$D11</f>
        <v>92400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54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13</v>
      </c>
      <c r="B12" s="14">
        <f>B7*Assumptions!$B2</f>
        <v>0</v>
      </c>
      <c r="C12" s="14">
        <f>C7*Assumptions!$B2</f>
        <v>1848000</v>
      </c>
      <c r="D12" s="14">
        <f>D7*Assumptions!$B2</f>
        <v>1848000</v>
      </c>
      <c r="E12" s="14">
        <f>E7*Assumptions!$B2</f>
        <v>3696000</v>
      </c>
      <c r="F12" s="14">
        <f>F7*Assumptions!$B2</f>
        <v>3696000</v>
      </c>
      <c r="G12" s="14">
        <f>G7*Assumptions!$B2</f>
        <v>5544000</v>
      </c>
      <c r="H12" s="14">
        <f>H7*Assumptions!$B2</f>
        <v>5544000</v>
      </c>
      <c r="I12" s="14">
        <f>I7*Assumptions!$B2</f>
        <v>7392000</v>
      </c>
      <c r="J12" s="14">
        <f>J7*Assumptions!$B2</f>
        <v>7392000</v>
      </c>
      <c r="K12" s="14">
        <f>K7*Assumptions!$B2</f>
        <v>9240000</v>
      </c>
      <c r="L12" s="14">
        <f>L7*Assumptions!$B2</f>
        <v>9240000</v>
      </c>
      <c r="M12" s="14">
        <f>M7*Assumptions!$B2</f>
        <v>11088000</v>
      </c>
      <c r="N12" s="14">
        <f>N7*Assumptions!$B2</f>
        <v>11088000</v>
      </c>
      <c r="O12" s="14">
        <f>O7*Assumptions!$B2</f>
        <v>12936000</v>
      </c>
      <c r="P12" s="14">
        <f>P7*Assumptions!$B2</f>
        <v>12936000</v>
      </c>
    </row>
    <row r="13">
      <c r="A13" s="11" t="s">
        <v>14</v>
      </c>
      <c r="B13" s="14">
        <f>B8*Assumptions!$B3</f>
        <v>0</v>
      </c>
      <c r="C13" s="14">
        <f>C8*Assumptions!$B3</f>
        <v>1320000</v>
      </c>
      <c r="D13" s="14">
        <f>D8*Assumptions!$B3</f>
        <v>1320000</v>
      </c>
      <c r="E13" s="14">
        <f>E8*Assumptions!$B3</f>
        <v>2640000</v>
      </c>
      <c r="F13" s="14">
        <f>F8*Assumptions!$B3</f>
        <v>2640000</v>
      </c>
      <c r="G13" s="14">
        <f>G8*Assumptions!$B3</f>
        <v>3960000</v>
      </c>
      <c r="H13" s="14">
        <f>H8*Assumptions!$B3</f>
        <v>3960000</v>
      </c>
      <c r="I13" s="14">
        <f>I8*Assumptions!$B3</f>
        <v>5280000</v>
      </c>
      <c r="J13" s="14">
        <f>J8*Assumptions!$B3</f>
        <v>5280000</v>
      </c>
      <c r="K13" s="14">
        <f>K8*Assumptions!$B3</f>
        <v>6600000</v>
      </c>
      <c r="L13" s="14">
        <f>L8*Assumptions!$B3</f>
        <v>6600000</v>
      </c>
      <c r="M13" s="14">
        <f>M8*Assumptions!$B3</f>
        <v>7920000</v>
      </c>
      <c r="N13" s="14">
        <f>N8*Assumptions!$B3</f>
        <v>7920000</v>
      </c>
      <c r="O13" s="14">
        <f>O8*Assumptions!$B3</f>
        <v>9240000</v>
      </c>
      <c r="P13" s="14">
        <f>P8*Assumptions!$B3</f>
        <v>9240000</v>
      </c>
    </row>
    <row r="14">
      <c r="A14" s="11" t="s">
        <v>15</v>
      </c>
      <c r="B14" s="14">
        <f>B9*Assumptions!$B4</f>
        <v>0</v>
      </c>
      <c r="C14" s="14">
        <f>C9*Assumptions!$B4</f>
        <v>528000</v>
      </c>
      <c r="D14" s="14">
        <f>D9*Assumptions!$B4</f>
        <v>528000</v>
      </c>
      <c r="E14" s="14">
        <f>E9*Assumptions!$B4</f>
        <v>1056000</v>
      </c>
      <c r="F14" s="14">
        <f>F9*Assumptions!$B4</f>
        <v>1056000</v>
      </c>
      <c r="G14" s="14">
        <f>G9*Assumptions!$B4</f>
        <v>1584000</v>
      </c>
      <c r="H14" s="14">
        <f>H9*Assumptions!$B4</f>
        <v>1584000</v>
      </c>
      <c r="I14" s="14">
        <f>I9*Assumptions!$B4</f>
        <v>2112000</v>
      </c>
      <c r="J14" s="14">
        <f>J9*Assumptions!$B4</f>
        <v>2112000</v>
      </c>
      <c r="K14" s="14">
        <f>K9*Assumptions!$B4</f>
        <v>2640000</v>
      </c>
      <c r="L14" s="14">
        <f>L9*Assumptions!$B4</f>
        <v>2640000</v>
      </c>
      <c r="M14" s="14">
        <f>M9*Assumptions!$B4</f>
        <v>3168000</v>
      </c>
      <c r="N14" s="14">
        <f>N9*Assumptions!$B4</f>
        <v>3168000</v>
      </c>
      <c r="O14" s="14">
        <f>O9*Assumptions!$B4</f>
        <v>3696000</v>
      </c>
      <c r="P14" s="14">
        <f>P9*Assumptions!$B4</f>
        <v>3696000</v>
      </c>
    </row>
    <row r="15">
      <c r="A15" s="11" t="s">
        <v>55</v>
      </c>
      <c r="B15" s="14">
        <f t="shared" ref="B15:P15" si="1">SUM(B12:B14)</f>
        <v>0</v>
      </c>
      <c r="C15" s="14">
        <f t="shared" si="1"/>
        <v>3696000</v>
      </c>
      <c r="D15" s="14">
        <f t="shared" si="1"/>
        <v>3696000</v>
      </c>
      <c r="E15" s="14">
        <f t="shared" si="1"/>
        <v>7392000</v>
      </c>
      <c r="F15" s="14">
        <f t="shared" si="1"/>
        <v>7392000</v>
      </c>
      <c r="G15" s="14">
        <f t="shared" si="1"/>
        <v>11088000</v>
      </c>
      <c r="H15" s="14">
        <f t="shared" si="1"/>
        <v>11088000</v>
      </c>
      <c r="I15" s="14">
        <f t="shared" si="1"/>
        <v>14784000</v>
      </c>
      <c r="J15" s="14">
        <f t="shared" si="1"/>
        <v>14784000</v>
      </c>
      <c r="K15" s="14">
        <f t="shared" si="1"/>
        <v>18480000</v>
      </c>
      <c r="L15" s="14">
        <f t="shared" si="1"/>
        <v>18480000</v>
      </c>
      <c r="M15" s="14">
        <f t="shared" si="1"/>
        <v>22176000</v>
      </c>
      <c r="N15" s="14">
        <f t="shared" si="1"/>
        <v>22176000</v>
      </c>
      <c r="O15" s="14">
        <f t="shared" si="1"/>
        <v>25872000</v>
      </c>
      <c r="P15" s="14">
        <f t="shared" si="1"/>
        <v>25872000</v>
      </c>
    </row>
    <row r="16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56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13</v>
      </c>
      <c r="B18" s="14">
        <f>B12*Assumptions!$C2</f>
        <v>0</v>
      </c>
      <c r="C18" s="14">
        <f>C12*Assumptions!$C2</f>
        <v>739200</v>
      </c>
      <c r="D18" s="14">
        <f>D12*Assumptions!$C2</f>
        <v>739200</v>
      </c>
      <c r="E18" s="14">
        <f>E12*Assumptions!$C2</f>
        <v>1478400</v>
      </c>
      <c r="F18" s="14">
        <f>F12*Assumptions!$C2</f>
        <v>1478400</v>
      </c>
      <c r="G18" s="14">
        <f>G12*Assumptions!$C2</f>
        <v>2217600</v>
      </c>
      <c r="H18" s="14">
        <f>H12*Assumptions!$C2</f>
        <v>2217600</v>
      </c>
      <c r="I18" s="14">
        <f>I12*Assumptions!$C2</f>
        <v>2956800</v>
      </c>
      <c r="J18" s="14">
        <f>J12*Assumptions!$C2</f>
        <v>2956800</v>
      </c>
      <c r="K18" s="14">
        <f>K12*Assumptions!$C2</f>
        <v>3696000</v>
      </c>
      <c r="L18" s="14">
        <f>L12*Assumptions!$C2</f>
        <v>3696000</v>
      </c>
      <c r="M18" s="14">
        <f>M12*Assumptions!$C2</f>
        <v>4435200</v>
      </c>
      <c r="N18" s="14">
        <f>N12*Assumptions!$C2</f>
        <v>4435200</v>
      </c>
      <c r="O18" s="14">
        <f>O12*Assumptions!$C2</f>
        <v>5174400</v>
      </c>
      <c r="P18" s="14">
        <f>P12*Assumptions!$C2</f>
        <v>5174400</v>
      </c>
    </row>
    <row r="19">
      <c r="A19" s="11" t="s">
        <v>14</v>
      </c>
      <c r="B19" s="14">
        <f>B13*Assumptions!$C3</f>
        <v>0</v>
      </c>
      <c r="C19" s="14">
        <f>C13*Assumptions!$C3</f>
        <v>396000</v>
      </c>
      <c r="D19" s="14">
        <f>D13*Assumptions!$C3</f>
        <v>396000</v>
      </c>
      <c r="E19" s="14">
        <f>E13*Assumptions!$C3</f>
        <v>792000</v>
      </c>
      <c r="F19" s="14">
        <f>F13*Assumptions!$C3</f>
        <v>792000</v>
      </c>
      <c r="G19" s="14">
        <f>G13*Assumptions!$C3</f>
        <v>1188000</v>
      </c>
      <c r="H19" s="14">
        <f>H13*Assumptions!$C3</f>
        <v>1188000</v>
      </c>
      <c r="I19" s="14">
        <f>I13*Assumptions!$C3</f>
        <v>1584000</v>
      </c>
      <c r="J19" s="14">
        <f>J13*Assumptions!$C3</f>
        <v>1584000</v>
      </c>
      <c r="K19" s="14">
        <f>K13*Assumptions!$C3</f>
        <v>1980000</v>
      </c>
      <c r="L19" s="14">
        <f>L13*Assumptions!$C3</f>
        <v>1980000</v>
      </c>
      <c r="M19" s="14">
        <f>M13*Assumptions!$C3</f>
        <v>2376000</v>
      </c>
      <c r="N19" s="14">
        <f>N13*Assumptions!$C3</f>
        <v>2376000</v>
      </c>
      <c r="O19" s="14">
        <f>O13*Assumptions!$C3</f>
        <v>2772000</v>
      </c>
      <c r="P19" s="14">
        <f>P13*Assumptions!$C3</f>
        <v>2772000</v>
      </c>
    </row>
    <row r="20">
      <c r="A20" s="11" t="s">
        <v>15</v>
      </c>
      <c r="B20" s="14">
        <f>B14*Assumptions!$C4</f>
        <v>0</v>
      </c>
      <c r="C20" s="14">
        <f>C14*Assumptions!$C4</f>
        <v>158400</v>
      </c>
      <c r="D20" s="14">
        <f>D14*Assumptions!$C4</f>
        <v>158400</v>
      </c>
      <c r="E20" s="14">
        <f>E14*Assumptions!$C4</f>
        <v>316800</v>
      </c>
      <c r="F20" s="14">
        <f>F14*Assumptions!$C4</f>
        <v>316800</v>
      </c>
      <c r="G20" s="14">
        <f>G14*Assumptions!$C4</f>
        <v>475200</v>
      </c>
      <c r="H20" s="14">
        <f>H14*Assumptions!$C4</f>
        <v>475200</v>
      </c>
      <c r="I20" s="14">
        <f>I14*Assumptions!$C4</f>
        <v>633600</v>
      </c>
      <c r="J20" s="14">
        <f>J14*Assumptions!$C4</f>
        <v>633600</v>
      </c>
      <c r="K20" s="14">
        <f>K14*Assumptions!$C4</f>
        <v>792000</v>
      </c>
      <c r="L20" s="14">
        <f>L14*Assumptions!$C4</f>
        <v>792000</v>
      </c>
      <c r="M20" s="14">
        <f>M14*Assumptions!$C4</f>
        <v>950400</v>
      </c>
      <c r="N20" s="14">
        <f>N14*Assumptions!$C4</f>
        <v>950400</v>
      </c>
      <c r="O20" s="14">
        <f>O14*Assumptions!$C4</f>
        <v>1108800</v>
      </c>
      <c r="P20" s="14">
        <f>P14*Assumptions!$C4</f>
        <v>1108800</v>
      </c>
    </row>
    <row r="21">
      <c r="A21" s="11" t="s">
        <v>57</v>
      </c>
      <c r="B21" s="14">
        <f t="shared" ref="B21:P21" si="2">SUM(B18:B20)</f>
        <v>0</v>
      </c>
      <c r="C21" s="14">
        <f t="shared" si="2"/>
        <v>1293600</v>
      </c>
      <c r="D21" s="14">
        <f t="shared" si="2"/>
        <v>1293600</v>
      </c>
      <c r="E21" s="14">
        <f t="shared" si="2"/>
        <v>2587200</v>
      </c>
      <c r="F21" s="14">
        <f t="shared" si="2"/>
        <v>2587200</v>
      </c>
      <c r="G21" s="14">
        <f t="shared" si="2"/>
        <v>3880800</v>
      </c>
      <c r="H21" s="14">
        <f t="shared" si="2"/>
        <v>3880800</v>
      </c>
      <c r="I21" s="14">
        <f t="shared" si="2"/>
        <v>5174400</v>
      </c>
      <c r="J21" s="14">
        <f t="shared" si="2"/>
        <v>5174400</v>
      </c>
      <c r="K21" s="14">
        <f t="shared" si="2"/>
        <v>6468000</v>
      </c>
      <c r="L21" s="14">
        <f t="shared" si="2"/>
        <v>6468000</v>
      </c>
      <c r="M21" s="14">
        <f t="shared" si="2"/>
        <v>7761600</v>
      </c>
      <c r="N21" s="14">
        <f t="shared" si="2"/>
        <v>7761600</v>
      </c>
      <c r="O21" s="14">
        <f t="shared" si="2"/>
        <v>9055200</v>
      </c>
      <c r="P21" s="14">
        <f t="shared" si="2"/>
        <v>9055200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58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13</v>
      </c>
      <c r="B24" s="14">
        <f>B7*Assumptions!$D2</f>
        <v>0</v>
      </c>
      <c r="C24" s="14">
        <f>C7*Assumptions!$D2</f>
        <v>66000</v>
      </c>
      <c r="D24" s="14">
        <f>D7*Assumptions!$D2</f>
        <v>66000</v>
      </c>
      <c r="E24" s="14">
        <f>E7*Assumptions!$D2</f>
        <v>132000</v>
      </c>
      <c r="F24" s="14">
        <f>F7*Assumptions!$D2</f>
        <v>132000</v>
      </c>
      <c r="G24" s="14">
        <f>G7*Assumptions!$D2</f>
        <v>198000</v>
      </c>
      <c r="H24" s="14">
        <f>H7*Assumptions!$D2</f>
        <v>198000</v>
      </c>
      <c r="I24" s="14">
        <f>I7*Assumptions!$D2</f>
        <v>264000</v>
      </c>
      <c r="J24" s="14">
        <f>J7*Assumptions!$D2</f>
        <v>264000</v>
      </c>
      <c r="K24" s="14">
        <f>K7*Assumptions!$D2</f>
        <v>330000</v>
      </c>
      <c r="L24" s="14">
        <f>L7*Assumptions!$D2</f>
        <v>330000</v>
      </c>
      <c r="M24" s="14">
        <f>M7*Assumptions!$D2</f>
        <v>396000</v>
      </c>
      <c r="N24" s="14">
        <f>N7*Assumptions!$D2</f>
        <v>396000</v>
      </c>
      <c r="O24" s="14">
        <f>O7*Assumptions!$D2</f>
        <v>462000</v>
      </c>
      <c r="P24" s="14">
        <f>P7*Assumptions!$D2</f>
        <v>462000</v>
      </c>
    </row>
    <row r="25">
      <c r="A25" s="11" t="s">
        <v>14</v>
      </c>
      <c r="B25" s="14">
        <f>B8*Assumptions!$D3</f>
        <v>0</v>
      </c>
      <c r="C25" s="14">
        <f>C8*Assumptions!$D3</f>
        <v>66000</v>
      </c>
      <c r="D25" s="14">
        <f>D8*Assumptions!$D3</f>
        <v>66000</v>
      </c>
      <c r="E25" s="14">
        <f>E8*Assumptions!$D3</f>
        <v>132000</v>
      </c>
      <c r="F25" s="14">
        <f>F8*Assumptions!$D3</f>
        <v>132000</v>
      </c>
      <c r="G25" s="14">
        <f>G8*Assumptions!$D3</f>
        <v>198000</v>
      </c>
      <c r="H25" s="14">
        <f>H8*Assumptions!$D3</f>
        <v>198000</v>
      </c>
      <c r="I25" s="14">
        <f>I8*Assumptions!$D3</f>
        <v>264000</v>
      </c>
      <c r="J25" s="14">
        <f>J8*Assumptions!$D3</f>
        <v>264000</v>
      </c>
      <c r="K25" s="14">
        <f>K8*Assumptions!$D3</f>
        <v>330000</v>
      </c>
      <c r="L25" s="14">
        <f>L8*Assumptions!$D3</f>
        <v>330000</v>
      </c>
      <c r="M25" s="14">
        <f>M8*Assumptions!$D3</f>
        <v>396000</v>
      </c>
      <c r="N25" s="14">
        <f>N8*Assumptions!$D3</f>
        <v>396000</v>
      </c>
      <c r="O25" s="14">
        <f>O8*Assumptions!$D3</f>
        <v>462000</v>
      </c>
      <c r="P25" s="14">
        <f>P8*Assumptions!$D3</f>
        <v>462000</v>
      </c>
    </row>
    <row r="26">
      <c r="A26" s="11" t="s">
        <v>15</v>
      </c>
      <c r="B26" s="14">
        <f>B9*Assumptions!$D4</f>
        <v>0</v>
      </c>
      <c r="C26" s="14">
        <f>C9*Assumptions!$D4</f>
        <v>0</v>
      </c>
      <c r="D26" s="14">
        <f>D9*Assumptions!$D4</f>
        <v>0</v>
      </c>
      <c r="E26" s="14">
        <f>E9*Assumptions!$D4</f>
        <v>0</v>
      </c>
      <c r="F26" s="14">
        <f>F9*Assumptions!$D4</f>
        <v>0</v>
      </c>
      <c r="G26" s="14">
        <f>G9*Assumptions!$D4</f>
        <v>0</v>
      </c>
      <c r="H26" s="14">
        <f>H9*Assumptions!$D4</f>
        <v>0</v>
      </c>
      <c r="I26" s="14">
        <f>I9*Assumptions!$D4</f>
        <v>0</v>
      </c>
      <c r="J26" s="14">
        <f>J9*Assumptions!$D4</f>
        <v>0</v>
      </c>
      <c r="K26" s="14">
        <f>K9*Assumptions!$D4</f>
        <v>0</v>
      </c>
      <c r="L26" s="14">
        <f>L9*Assumptions!$D4</f>
        <v>0</v>
      </c>
      <c r="M26" s="14">
        <f>M9*Assumptions!$D4</f>
        <v>0</v>
      </c>
      <c r="N26" s="14">
        <f>N9*Assumptions!$D4</f>
        <v>0</v>
      </c>
      <c r="O26" s="14">
        <f>O9*Assumptions!$D4</f>
        <v>0</v>
      </c>
      <c r="P26" s="14">
        <f>P9*Assumptions!$D4</f>
        <v>0</v>
      </c>
    </row>
    <row r="27">
      <c r="A27" s="11" t="s">
        <v>59</v>
      </c>
      <c r="B27" s="14">
        <f t="shared" ref="B27:P27" si="3">SUM(B24:B26)</f>
        <v>0</v>
      </c>
      <c r="C27" s="14">
        <f t="shared" si="3"/>
        <v>132000</v>
      </c>
      <c r="D27" s="14">
        <f t="shared" si="3"/>
        <v>132000</v>
      </c>
      <c r="E27" s="14">
        <f t="shared" si="3"/>
        <v>264000</v>
      </c>
      <c r="F27" s="14">
        <f t="shared" si="3"/>
        <v>264000</v>
      </c>
      <c r="G27" s="14">
        <f t="shared" si="3"/>
        <v>396000</v>
      </c>
      <c r="H27" s="14">
        <f t="shared" si="3"/>
        <v>396000</v>
      </c>
      <c r="I27" s="14">
        <f t="shared" si="3"/>
        <v>528000</v>
      </c>
      <c r="J27" s="14">
        <f t="shared" si="3"/>
        <v>528000</v>
      </c>
      <c r="K27" s="14">
        <f t="shared" si="3"/>
        <v>660000</v>
      </c>
      <c r="L27" s="14">
        <f t="shared" si="3"/>
        <v>660000</v>
      </c>
      <c r="M27" s="14">
        <f t="shared" si="3"/>
        <v>792000</v>
      </c>
      <c r="N27" s="14">
        <f t="shared" si="3"/>
        <v>792000</v>
      </c>
      <c r="O27" s="14">
        <f t="shared" si="3"/>
        <v>924000</v>
      </c>
      <c r="P27" s="14">
        <f t="shared" si="3"/>
        <v>924000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60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22</v>
      </c>
      <c r="B30" s="14">
        <f>B$2*Assumptions!$D14*Assumptions!$B20</f>
        <v>0</v>
      </c>
      <c r="C30" s="14">
        <f>C$2*Assumptions!$D14*Assumptions!$B20</f>
        <v>60000</v>
      </c>
      <c r="D30" s="14">
        <f>D$2*Assumptions!$D14*Assumptions!$B20</f>
        <v>60000</v>
      </c>
      <c r="E30" s="14">
        <f>E$2*Assumptions!$D14*Assumptions!$B20</f>
        <v>120000</v>
      </c>
      <c r="F30" s="14">
        <f>F$2*Assumptions!$D14*Assumptions!$B20</f>
        <v>120000</v>
      </c>
      <c r="G30" s="14">
        <f>G$2*Assumptions!$D14*Assumptions!$B20</f>
        <v>180000</v>
      </c>
      <c r="H30" s="14">
        <f>H$2*Assumptions!$D14*Assumptions!$B20</f>
        <v>180000</v>
      </c>
      <c r="I30" s="14">
        <f>I$2*Assumptions!$D14*Assumptions!$B20</f>
        <v>240000</v>
      </c>
      <c r="J30" s="14">
        <f>J$2*Assumptions!$D14*Assumptions!$B20</f>
        <v>240000</v>
      </c>
      <c r="K30" s="14">
        <f>K$2*Assumptions!$D14*Assumptions!$B20</f>
        <v>300000</v>
      </c>
      <c r="L30" s="14">
        <f>L$2*Assumptions!$D14*Assumptions!$B20</f>
        <v>300000</v>
      </c>
      <c r="M30" s="14">
        <f>M$2*Assumptions!$D14*Assumptions!$B20</f>
        <v>360000</v>
      </c>
      <c r="N30" s="14">
        <f>N$2*Assumptions!$D14*Assumptions!$B20</f>
        <v>360000</v>
      </c>
      <c r="O30" s="14">
        <f>O$2*Assumptions!$D14*Assumptions!$B20</f>
        <v>420000</v>
      </c>
      <c r="P30" s="14">
        <f>P$2*Assumptions!$D14*Assumptions!$B20</f>
        <v>420000</v>
      </c>
    </row>
    <row r="31">
      <c r="A31" s="11" t="s">
        <v>61</v>
      </c>
      <c r="B31" s="14">
        <f>B$2*Assumptions!$D15*Assumptions!$B21</f>
        <v>0</v>
      </c>
      <c r="C31" s="14">
        <f>C$2*Assumptions!$D15*Assumptions!$B21</f>
        <v>200000</v>
      </c>
      <c r="D31" s="14">
        <f>D$2*Assumptions!$D15*Assumptions!$B21</f>
        <v>200000</v>
      </c>
      <c r="E31" s="14">
        <f>E$2*Assumptions!$D15*Assumptions!$B21</f>
        <v>400000</v>
      </c>
      <c r="F31" s="14">
        <f>F$2*Assumptions!$D15*Assumptions!$B21</f>
        <v>400000</v>
      </c>
      <c r="G31" s="14">
        <f>G$2*Assumptions!$D15*Assumptions!$B21</f>
        <v>600000</v>
      </c>
      <c r="H31" s="14">
        <f>H$2*Assumptions!$D15*Assumptions!$B21</f>
        <v>600000</v>
      </c>
      <c r="I31" s="14">
        <f>I$2*Assumptions!$D15*Assumptions!$B21</f>
        <v>800000</v>
      </c>
      <c r="J31" s="14">
        <f>J$2*Assumptions!$D15*Assumptions!$B21</f>
        <v>800000</v>
      </c>
      <c r="K31" s="14">
        <f>K$2*Assumptions!$D15*Assumptions!$B21</f>
        <v>1000000</v>
      </c>
      <c r="L31" s="14">
        <f>L$2*Assumptions!$D15*Assumptions!$B21</f>
        <v>1000000</v>
      </c>
      <c r="M31" s="14">
        <f>M$2*Assumptions!$D15*Assumptions!$B21</f>
        <v>1200000</v>
      </c>
      <c r="N31" s="14">
        <f>N$2*Assumptions!$D15*Assumptions!$B21</f>
        <v>1200000</v>
      </c>
      <c r="O31" s="14">
        <f>O$2*Assumptions!$D15*Assumptions!$B21</f>
        <v>1400000</v>
      </c>
      <c r="P31" s="14">
        <f>P$2*Assumptions!$D15*Assumptions!$B21</f>
        <v>1400000</v>
      </c>
    </row>
    <row r="32">
      <c r="A32" s="11" t="s">
        <v>24</v>
      </c>
      <c r="B32" s="14">
        <f>B$2*Assumptions!$D16*Assumptions!$B22</f>
        <v>0</v>
      </c>
      <c r="C32" s="14">
        <f>C$2*Assumptions!$D16*Assumptions!$B22</f>
        <v>60000</v>
      </c>
      <c r="D32" s="14">
        <f>D$2*Assumptions!$D16*Assumptions!$B22</f>
        <v>60000</v>
      </c>
      <c r="E32" s="14">
        <f>E$2*Assumptions!$D16*Assumptions!$B22</f>
        <v>120000</v>
      </c>
      <c r="F32" s="14">
        <f>F$2*Assumptions!$D16*Assumptions!$B22</f>
        <v>120000</v>
      </c>
      <c r="G32" s="14">
        <f>G$2*Assumptions!$D16*Assumptions!$B22</f>
        <v>180000</v>
      </c>
      <c r="H32" s="14">
        <f>H$2*Assumptions!$D16*Assumptions!$B22</f>
        <v>180000</v>
      </c>
      <c r="I32" s="14">
        <f>I$2*Assumptions!$D16*Assumptions!$B22</f>
        <v>240000</v>
      </c>
      <c r="J32" s="14">
        <f>J$2*Assumptions!$D16*Assumptions!$B22</f>
        <v>240000</v>
      </c>
      <c r="K32" s="14">
        <f>K$2*Assumptions!$D16*Assumptions!$B22</f>
        <v>300000</v>
      </c>
      <c r="L32" s="14">
        <f>L$2*Assumptions!$D16*Assumptions!$B22</f>
        <v>300000</v>
      </c>
      <c r="M32" s="14">
        <f>M$2*Assumptions!$D16*Assumptions!$B22</f>
        <v>360000</v>
      </c>
      <c r="N32" s="14">
        <f>N$2*Assumptions!$D16*Assumptions!$B22</f>
        <v>360000</v>
      </c>
      <c r="O32" s="14">
        <f>O$2*Assumptions!$D16*Assumptions!$B22</f>
        <v>420000</v>
      </c>
      <c r="P32" s="14">
        <f>P$2*Assumptions!$D16*Assumptions!$B22</f>
        <v>420000</v>
      </c>
    </row>
    <row r="33">
      <c r="A33" s="11" t="s">
        <v>62</v>
      </c>
      <c r="B33" s="14">
        <f>B$2*Assumptions!$D17*Assumptions!$B23</f>
        <v>0</v>
      </c>
      <c r="C33" s="14">
        <f>C$2*Assumptions!$D17*Assumptions!$B23</f>
        <v>7000</v>
      </c>
      <c r="D33" s="14">
        <f>D$2*Assumptions!$D17*Assumptions!$B23</f>
        <v>7000</v>
      </c>
      <c r="E33" s="14">
        <f>E$2*Assumptions!$D17*Assumptions!$B23</f>
        <v>14000</v>
      </c>
      <c r="F33" s="14">
        <f>F$2*Assumptions!$D17*Assumptions!$B23</f>
        <v>14000</v>
      </c>
      <c r="G33" s="14">
        <f>G$2*Assumptions!$D17*Assumptions!$B23</f>
        <v>21000</v>
      </c>
      <c r="H33" s="14">
        <f>H$2*Assumptions!$D17*Assumptions!$B23</f>
        <v>21000</v>
      </c>
      <c r="I33" s="14">
        <f>I$2*Assumptions!$D17*Assumptions!$B23</f>
        <v>28000</v>
      </c>
      <c r="J33" s="14">
        <f>J$2*Assumptions!$D17*Assumptions!$B23</f>
        <v>28000</v>
      </c>
      <c r="K33" s="14">
        <f>K$2*Assumptions!$D17*Assumptions!$B23</f>
        <v>35000</v>
      </c>
      <c r="L33" s="14">
        <f>L$2*Assumptions!$D17*Assumptions!$B23</f>
        <v>35000</v>
      </c>
      <c r="M33" s="14">
        <f>M$2*Assumptions!$D17*Assumptions!$B23</f>
        <v>42000</v>
      </c>
      <c r="N33" s="14">
        <f>N$2*Assumptions!$D17*Assumptions!$B23</f>
        <v>42000</v>
      </c>
      <c r="O33" s="14">
        <f>O$2*Assumptions!$D17*Assumptions!$B23</f>
        <v>49000</v>
      </c>
      <c r="P33" s="14">
        <f>P$2*Assumptions!$D17*Assumptions!$B23</f>
        <v>49000</v>
      </c>
    </row>
    <row r="34">
      <c r="A34" s="11" t="s">
        <v>63</v>
      </c>
      <c r="B34" s="14">
        <f t="shared" ref="B34:P34" si="4">SUM(B30:B33)</f>
        <v>0</v>
      </c>
      <c r="C34" s="14">
        <f t="shared" si="4"/>
        <v>327000</v>
      </c>
      <c r="D34" s="14">
        <f t="shared" si="4"/>
        <v>327000</v>
      </c>
      <c r="E34" s="14">
        <f t="shared" si="4"/>
        <v>654000</v>
      </c>
      <c r="F34" s="14">
        <f t="shared" si="4"/>
        <v>654000</v>
      </c>
      <c r="G34" s="14">
        <f t="shared" si="4"/>
        <v>981000</v>
      </c>
      <c r="H34" s="14">
        <f t="shared" si="4"/>
        <v>981000</v>
      </c>
      <c r="I34" s="14">
        <f t="shared" si="4"/>
        <v>1308000</v>
      </c>
      <c r="J34" s="14">
        <f t="shared" si="4"/>
        <v>1308000</v>
      </c>
      <c r="K34" s="14">
        <f t="shared" si="4"/>
        <v>1635000</v>
      </c>
      <c r="L34" s="14">
        <f t="shared" si="4"/>
        <v>1635000</v>
      </c>
      <c r="M34" s="14">
        <f t="shared" si="4"/>
        <v>1962000</v>
      </c>
      <c r="N34" s="14">
        <f t="shared" si="4"/>
        <v>1962000</v>
      </c>
      <c r="O34" s="14">
        <f t="shared" si="4"/>
        <v>2289000</v>
      </c>
      <c r="P34" s="14">
        <f t="shared" si="4"/>
        <v>2289000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64</v>
      </c>
      <c r="B36" s="14">
        <f>B4*Assumptions!$B25</f>
        <v>0</v>
      </c>
      <c r="C36" s="14">
        <f>C4*Assumptions!$B25</f>
        <v>264000</v>
      </c>
      <c r="D36" s="14">
        <f>D4*Assumptions!$B25</f>
        <v>264000</v>
      </c>
      <c r="E36" s="14">
        <f>E4*Assumptions!$B25</f>
        <v>528000</v>
      </c>
      <c r="F36" s="14">
        <f>F4*Assumptions!$B25</f>
        <v>528000</v>
      </c>
      <c r="G36" s="14">
        <f>G4*Assumptions!$B25</f>
        <v>792000</v>
      </c>
      <c r="H36" s="14">
        <f>H4*Assumptions!$B25</f>
        <v>792000</v>
      </c>
      <c r="I36" s="14">
        <f>I4*Assumptions!$B25</f>
        <v>1056000</v>
      </c>
      <c r="J36" s="14">
        <f>J4*Assumptions!$B25</f>
        <v>1056000</v>
      </c>
      <c r="K36" s="14">
        <f>K4*Assumptions!$B25</f>
        <v>1320000</v>
      </c>
      <c r="L36" s="14">
        <f>L4*Assumptions!$B25</f>
        <v>1320000</v>
      </c>
      <c r="M36" s="14">
        <f>M4*Assumptions!$B25</f>
        <v>1584000</v>
      </c>
      <c r="N36" s="14">
        <f>N4*Assumptions!$B25</f>
        <v>1584000</v>
      </c>
      <c r="O36" s="14">
        <f>O4*Assumptions!$B25</f>
        <v>1848000</v>
      </c>
      <c r="P36" s="14">
        <f>P4*Assumptions!$B25</f>
        <v>1848000</v>
      </c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65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29</v>
      </c>
      <c r="B39" s="14">
        <f>B$2*Assumptions!$D28</f>
        <v>0</v>
      </c>
      <c r="C39" s="14">
        <f>C$2*Assumptions!$D28</f>
        <v>150000</v>
      </c>
      <c r="D39" s="14">
        <f>D$2*Assumptions!$D28</f>
        <v>150000</v>
      </c>
      <c r="E39" s="14">
        <f>E$2*Assumptions!$D28</f>
        <v>300000</v>
      </c>
      <c r="F39" s="14">
        <f>F$2*Assumptions!$D28</f>
        <v>300000</v>
      </c>
      <c r="G39" s="14">
        <f>G$2*Assumptions!$D28</f>
        <v>450000</v>
      </c>
      <c r="H39" s="14">
        <f>H$2*Assumptions!$D28</f>
        <v>450000</v>
      </c>
      <c r="I39" s="14">
        <f>I$2*Assumptions!$D28</f>
        <v>600000</v>
      </c>
      <c r="J39" s="14">
        <f>J$2*Assumptions!$D28</f>
        <v>600000</v>
      </c>
      <c r="K39" s="14">
        <f>K$2*Assumptions!$D28</f>
        <v>750000</v>
      </c>
      <c r="L39" s="14">
        <f>L$2*Assumptions!$D28</f>
        <v>750000</v>
      </c>
      <c r="M39" s="14">
        <f>M$2*Assumptions!$D28</f>
        <v>900000</v>
      </c>
      <c r="N39" s="14">
        <f>N$2*Assumptions!$D28</f>
        <v>900000</v>
      </c>
      <c r="O39" s="14">
        <f>O$2*Assumptions!$D28</f>
        <v>1050000</v>
      </c>
      <c r="P39" s="14">
        <f>P$2*Assumptions!$D28</f>
        <v>1050000</v>
      </c>
    </row>
    <row r="40">
      <c r="A40" s="11" t="s">
        <v>30</v>
      </c>
      <c r="B40" s="14">
        <f>B$2*Assumptions!$D29</f>
        <v>0</v>
      </c>
      <c r="C40" s="14">
        <f>C$2*Assumptions!$D29</f>
        <v>80000</v>
      </c>
      <c r="D40" s="14">
        <f>D$2*Assumptions!$D29</f>
        <v>80000</v>
      </c>
      <c r="E40" s="14">
        <f>E$2*Assumptions!$D29</f>
        <v>160000</v>
      </c>
      <c r="F40" s="14">
        <f>F$2*Assumptions!$D29</f>
        <v>160000</v>
      </c>
      <c r="G40" s="14">
        <f>G$2*Assumptions!$D29</f>
        <v>240000</v>
      </c>
      <c r="H40" s="14">
        <f>H$2*Assumptions!$D29</f>
        <v>240000</v>
      </c>
      <c r="I40" s="14">
        <f>I$2*Assumptions!$D29</f>
        <v>320000</v>
      </c>
      <c r="J40" s="14">
        <f>J$2*Assumptions!$D29</f>
        <v>320000</v>
      </c>
      <c r="K40" s="14">
        <f>K$2*Assumptions!$D29</f>
        <v>400000</v>
      </c>
      <c r="L40" s="14">
        <f>L$2*Assumptions!$D29</f>
        <v>400000</v>
      </c>
      <c r="M40" s="14">
        <f>M$2*Assumptions!$D29</f>
        <v>480000</v>
      </c>
      <c r="N40" s="14">
        <f>N$2*Assumptions!$D29</f>
        <v>480000</v>
      </c>
      <c r="O40" s="14">
        <f>O$2*Assumptions!$D29</f>
        <v>560000</v>
      </c>
      <c r="P40" s="14">
        <f>P$2*Assumptions!$D29</f>
        <v>560000</v>
      </c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66</v>
      </c>
      <c r="B42" s="14">
        <f t="shared" ref="B42:P42" si="5">B40+B39+B36+B34+B27+B21</f>
        <v>0</v>
      </c>
      <c r="C42" s="14">
        <f t="shared" si="5"/>
        <v>2246600</v>
      </c>
      <c r="D42" s="14">
        <f t="shared" si="5"/>
        <v>2246600</v>
      </c>
      <c r="E42" s="14">
        <f t="shared" si="5"/>
        <v>4493200</v>
      </c>
      <c r="F42" s="14">
        <f t="shared" si="5"/>
        <v>4493200</v>
      </c>
      <c r="G42" s="14">
        <f t="shared" si="5"/>
        <v>6739800</v>
      </c>
      <c r="H42" s="14">
        <f t="shared" si="5"/>
        <v>6739800</v>
      </c>
      <c r="I42" s="14">
        <f t="shared" si="5"/>
        <v>8986400</v>
      </c>
      <c r="J42" s="14">
        <f t="shared" si="5"/>
        <v>8986400</v>
      </c>
      <c r="K42" s="14">
        <f t="shared" si="5"/>
        <v>11233000</v>
      </c>
      <c r="L42" s="14">
        <f t="shared" si="5"/>
        <v>11233000</v>
      </c>
      <c r="M42" s="14">
        <f t="shared" si="5"/>
        <v>13479600</v>
      </c>
      <c r="N42" s="14">
        <f t="shared" si="5"/>
        <v>13479600</v>
      </c>
      <c r="O42" s="14">
        <f t="shared" si="5"/>
        <v>15726200</v>
      </c>
      <c r="P42" s="14">
        <f t="shared" si="5"/>
        <v>15726200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67</v>
      </c>
      <c r="B44" s="14">
        <f t="shared" ref="B44:P44" si="6">B15-B42</f>
        <v>0</v>
      </c>
      <c r="C44" s="14">
        <f t="shared" si="6"/>
        <v>1449400</v>
      </c>
      <c r="D44" s="14">
        <f t="shared" si="6"/>
        <v>1449400</v>
      </c>
      <c r="E44" s="14">
        <f t="shared" si="6"/>
        <v>2898800</v>
      </c>
      <c r="F44" s="14">
        <f t="shared" si="6"/>
        <v>2898800</v>
      </c>
      <c r="G44" s="14">
        <f t="shared" si="6"/>
        <v>4348200</v>
      </c>
      <c r="H44" s="14">
        <f t="shared" si="6"/>
        <v>4348200</v>
      </c>
      <c r="I44" s="14">
        <f t="shared" si="6"/>
        <v>5797600</v>
      </c>
      <c r="J44" s="14">
        <f t="shared" si="6"/>
        <v>5797600</v>
      </c>
      <c r="K44" s="14">
        <f t="shared" si="6"/>
        <v>7247000</v>
      </c>
      <c r="L44" s="14">
        <f t="shared" si="6"/>
        <v>7247000</v>
      </c>
      <c r="M44" s="14">
        <f t="shared" si="6"/>
        <v>8696400</v>
      </c>
      <c r="N44" s="14">
        <f t="shared" si="6"/>
        <v>8696400</v>
      </c>
      <c r="O44" s="14">
        <f t="shared" si="6"/>
        <v>10145800</v>
      </c>
      <c r="P44" s="14">
        <f t="shared" si="6"/>
        <v>10145800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16" width="10.38"/>
  </cols>
  <sheetData>
    <row r="1"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</row>
    <row r="2">
      <c r="A2" s="11" t="s">
        <v>51</v>
      </c>
      <c r="B2" s="14">
        <f>'Sales annd Costs-Small'!B2+'Sales and Costs-Medium'!B2+'Sales and Costs-Large'!B2</f>
        <v>2</v>
      </c>
      <c r="C2" s="14">
        <f>'Sales annd Costs-Small'!C2+'Sales and Costs-Medium'!C2+'Sales and Costs-Large'!C2</f>
        <v>5</v>
      </c>
      <c r="D2" s="14">
        <f>'Sales annd Costs-Small'!D2+'Sales and Costs-Medium'!D2+'Sales and Costs-Large'!D2</f>
        <v>7</v>
      </c>
      <c r="E2" s="14">
        <f>'Sales annd Costs-Small'!E2+'Sales and Costs-Medium'!E2+'Sales and Costs-Large'!E2</f>
        <v>10</v>
      </c>
      <c r="F2" s="14">
        <f>'Sales annd Costs-Small'!F2+'Sales and Costs-Medium'!F2+'Sales and Costs-Large'!F2</f>
        <v>12</v>
      </c>
      <c r="G2" s="14">
        <f>'Sales annd Costs-Small'!G2+'Sales and Costs-Medium'!G2+'Sales and Costs-Large'!G2</f>
        <v>15</v>
      </c>
      <c r="H2" s="14">
        <f>'Sales annd Costs-Small'!H2+'Sales and Costs-Medium'!H2+'Sales and Costs-Large'!H2</f>
        <v>17</v>
      </c>
      <c r="I2" s="14">
        <f>'Sales annd Costs-Small'!I2+'Sales and Costs-Medium'!I2+'Sales and Costs-Large'!I2</f>
        <v>20</v>
      </c>
      <c r="J2" s="14">
        <f>'Sales annd Costs-Small'!J2+'Sales and Costs-Medium'!J2+'Sales and Costs-Large'!J2</f>
        <v>22</v>
      </c>
      <c r="K2" s="14">
        <f>'Sales annd Costs-Small'!K2+'Sales and Costs-Medium'!K2+'Sales and Costs-Large'!K2</f>
        <v>25</v>
      </c>
      <c r="L2" s="14">
        <f>'Sales annd Costs-Small'!L2+'Sales and Costs-Medium'!L2+'Sales and Costs-Large'!L2</f>
        <v>27</v>
      </c>
      <c r="M2" s="14">
        <f>'Sales annd Costs-Small'!M2+'Sales and Costs-Medium'!M2+'Sales and Costs-Large'!M2</f>
        <v>30</v>
      </c>
      <c r="N2" s="14">
        <f>'Sales annd Costs-Small'!N2+'Sales and Costs-Medium'!N2+'Sales and Costs-Large'!N2</f>
        <v>32</v>
      </c>
      <c r="O2" s="14">
        <f>'Sales annd Costs-Small'!O2+'Sales and Costs-Medium'!O2+'Sales and Costs-Large'!O2</f>
        <v>35</v>
      </c>
      <c r="P2" s="14">
        <f>'Sales annd Costs-Small'!P2+'Sales and Costs-Medium'!P2+'Sales and Costs-Large'!P2</f>
        <v>37</v>
      </c>
    </row>
    <row r="4">
      <c r="A4" s="11" t="s">
        <v>52</v>
      </c>
      <c r="B4" s="14">
        <f>'Sales annd Costs-Small'!B4+'Sales and Costs-Medium'!B4+'Sales and Costs-Large'!B4</f>
        <v>6600</v>
      </c>
      <c r="C4" s="14">
        <f>'Sales annd Costs-Small'!C4+'Sales and Costs-Medium'!C4+'Sales and Costs-Large'!C4</f>
        <v>19800</v>
      </c>
      <c r="D4" s="14">
        <f>'Sales annd Costs-Small'!D4+'Sales and Costs-Medium'!D4+'Sales and Costs-Large'!D4</f>
        <v>26400</v>
      </c>
      <c r="E4" s="14">
        <f>'Sales annd Costs-Small'!E4+'Sales and Costs-Medium'!E4+'Sales and Costs-Large'!E4</f>
        <v>39600</v>
      </c>
      <c r="F4" s="14">
        <f>'Sales annd Costs-Small'!F4+'Sales and Costs-Medium'!F4+'Sales and Costs-Large'!F4</f>
        <v>46200</v>
      </c>
      <c r="G4" s="14">
        <f>'Sales annd Costs-Small'!G4+'Sales and Costs-Medium'!G4+'Sales and Costs-Large'!G4</f>
        <v>59400</v>
      </c>
      <c r="H4" s="14">
        <f>'Sales annd Costs-Small'!H4+'Sales and Costs-Medium'!H4+'Sales and Costs-Large'!H4</f>
        <v>66000</v>
      </c>
      <c r="I4" s="14">
        <f>'Sales annd Costs-Small'!I4+'Sales and Costs-Medium'!I4+'Sales and Costs-Large'!I4</f>
        <v>79200</v>
      </c>
      <c r="J4" s="14">
        <f>'Sales annd Costs-Small'!J4+'Sales and Costs-Medium'!J4+'Sales and Costs-Large'!J4</f>
        <v>85800</v>
      </c>
      <c r="K4" s="14">
        <f>'Sales annd Costs-Small'!K4+'Sales and Costs-Medium'!K4+'Sales and Costs-Large'!K4</f>
        <v>99000</v>
      </c>
      <c r="L4" s="14">
        <f>'Sales annd Costs-Small'!L4+'Sales and Costs-Medium'!L4+'Sales and Costs-Large'!L4</f>
        <v>105600</v>
      </c>
      <c r="M4" s="14">
        <f>'Sales annd Costs-Small'!M4+'Sales and Costs-Medium'!M4+'Sales and Costs-Large'!M4</f>
        <v>118800</v>
      </c>
      <c r="N4" s="14">
        <f>'Sales annd Costs-Small'!N4+'Sales and Costs-Medium'!N4+'Sales and Costs-Large'!N4</f>
        <v>125400</v>
      </c>
      <c r="O4" s="14">
        <f>'Sales annd Costs-Small'!O4+'Sales and Costs-Medium'!O4+'Sales and Costs-Large'!O4</f>
        <v>138600</v>
      </c>
      <c r="P4" s="14">
        <f>'Sales annd Costs-Small'!P4+'Sales and Costs-Medium'!P4+'Sales and Costs-Large'!P4</f>
        <v>145200</v>
      </c>
    </row>
    <row r="6">
      <c r="A6" s="11" t="s">
        <v>53</v>
      </c>
    </row>
    <row r="7">
      <c r="A7" s="11" t="s">
        <v>13</v>
      </c>
      <c r="B7" s="14">
        <f>'Sales annd Costs-Small'!B7+'Sales and Costs-Medium'!B7+'Sales and Costs-Large'!B7</f>
        <v>14450</v>
      </c>
      <c r="C7" s="14">
        <f>'Sales annd Costs-Small'!C7+'Sales and Costs-Medium'!C7+'Sales and Costs-Large'!C7</f>
        <v>42100</v>
      </c>
      <c r="D7" s="14">
        <f>'Sales annd Costs-Small'!D7+'Sales and Costs-Medium'!D7+'Sales and Costs-Large'!D7</f>
        <v>56550</v>
      </c>
      <c r="E7" s="14">
        <f>'Sales annd Costs-Small'!E7+'Sales and Costs-Medium'!E7+'Sales and Costs-Large'!E7</f>
        <v>84200</v>
      </c>
      <c r="F7" s="14">
        <f>'Sales annd Costs-Small'!F7+'Sales and Costs-Medium'!F7+'Sales and Costs-Large'!F7</f>
        <v>98650</v>
      </c>
      <c r="G7" s="14">
        <f>'Sales annd Costs-Small'!G7+'Sales and Costs-Medium'!G7+'Sales and Costs-Large'!G7</f>
        <v>126300</v>
      </c>
      <c r="H7" s="14">
        <f>'Sales annd Costs-Small'!H7+'Sales and Costs-Medium'!H7+'Sales and Costs-Large'!H7</f>
        <v>140750</v>
      </c>
      <c r="I7" s="14">
        <f>'Sales annd Costs-Small'!I7+'Sales and Costs-Medium'!I7+'Sales and Costs-Large'!I7</f>
        <v>168400</v>
      </c>
      <c r="J7" s="14">
        <f>'Sales annd Costs-Small'!J7+'Sales and Costs-Medium'!J7+'Sales and Costs-Large'!J7</f>
        <v>182850</v>
      </c>
      <c r="K7" s="14">
        <f>'Sales annd Costs-Small'!K7+'Sales and Costs-Medium'!K7+'Sales and Costs-Large'!K7</f>
        <v>210500</v>
      </c>
      <c r="L7" s="14">
        <f>'Sales annd Costs-Small'!L7+'Sales and Costs-Medium'!L7+'Sales and Costs-Large'!L7</f>
        <v>224950</v>
      </c>
      <c r="M7" s="14">
        <f>'Sales annd Costs-Small'!M7+'Sales and Costs-Medium'!M7+'Sales and Costs-Large'!M7</f>
        <v>252600</v>
      </c>
      <c r="N7" s="14">
        <f>'Sales annd Costs-Small'!N7+'Sales and Costs-Medium'!N7+'Sales and Costs-Large'!N7</f>
        <v>267050</v>
      </c>
      <c r="O7" s="14">
        <f>'Sales annd Costs-Small'!O7+'Sales and Costs-Medium'!O7+'Sales and Costs-Large'!O7</f>
        <v>294700</v>
      </c>
      <c r="P7" s="14">
        <f>'Sales annd Costs-Small'!P7+'Sales and Costs-Medium'!P7+'Sales and Costs-Large'!P7</f>
        <v>309150</v>
      </c>
    </row>
    <row r="8">
      <c r="A8" s="11" t="s">
        <v>14</v>
      </c>
      <c r="B8" s="14">
        <f>'Sales annd Costs-Small'!B8+'Sales and Costs-Medium'!B8+'Sales and Costs-Large'!B8</f>
        <v>8650</v>
      </c>
      <c r="C8" s="14">
        <f>'Sales annd Costs-Small'!C8+'Sales and Costs-Medium'!C8+'Sales and Costs-Large'!C8</f>
        <v>30500</v>
      </c>
      <c r="D8" s="14">
        <f>'Sales annd Costs-Small'!D8+'Sales and Costs-Medium'!D8+'Sales and Costs-Large'!D8</f>
        <v>39150</v>
      </c>
      <c r="E8" s="14">
        <f>'Sales annd Costs-Small'!E8+'Sales and Costs-Medium'!E8+'Sales and Costs-Large'!E8</f>
        <v>61000</v>
      </c>
      <c r="F8" s="14">
        <f>'Sales annd Costs-Small'!F8+'Sales and Costs-Medium'!F8+'Sales and Costs-Large'!F8</f>
        <v>69650</v>
      </c>
      <c r="G8" s="14">
        <f>'Sales annd Costs-Small'!G8+'Sales and Costs-Medium'!G8+'Sales and Costs-Large'!G8</f>
        <v>91500</v>
      </c>
      <c r="H8" s="14">
        <f>'Sales annd Costs-Small'!H8+'Sales and Costs-Medium'!H8+'Sales and Costs-Large'!H8</f>
        <v>100150</v>
      </c>
      <c r="I8" s="14">
        <f>'Sales annd Costs-Small'!I8+'Sales and Costs-Medium'!I8+'Sales and Costs-Large'!I8</f>
        <v>122000</v>
      </c>
      <c r="J8" s="14">
        <f>'Sales annd Costs-Small'!J8+'Sales and Costs-Medium'!J8+'Sales and Costs-Large'!J8</f>
        <v>130650</v>
      </c>
      <c r="K8" s="14">
        <f>'Sales annd Costs-Small'!K8+'Sales and Costs-Medium'!K8+'Sales and Costs-Large'!K8</f>
        <v>152500</v>
      </c>
      <c r="L8" s="14">
        <f>'Sales annd Costs-Small'!L8+'Sales and Costs-Medium'!L8+'Sales and Costs-Large'!L8</f>
        <v>161150</v>
      </c>
      <c r="M8" s="14">
        <f>'Sales annd Costs-Small'!M8+'Sales and Costs-Medium'!M8+'Sales and Costs-Large'!M8</f>
        <v>183000</v>
      </c>
      <c r="N8" s="14">
        <f>'Sales annd Costs-Small'!N8+'Sales and Costs-Medium'!N8+'Sales and Costs-Large'!N8</f>
        <v>191650</v>
      </c>
      <c r="O8" s="14">
        <f>'Sales annd Costs-Small'!O8+'Sales and Costs-Medium'!O8+'Sales and Costs-Large'!O8</f>
        <v>213500</v>
      </c>
      <c r="P8" s="14">
        <f>'Sales annd Costs-Small'!P8+'Sales and Costs-Medium'!P8+'Sales and Costs-Large'!P8</f>
        <v>222150</v>
      </c>
    </row>
    <row r="9">
      <c r="A9" s="11" t="s">
        <v>15</v>
      </c>
      <c r="B9" s="14">
        <f>'Sales annd Costs-Small'!B9+'Sales and Costs-Medium'!B9+'Sales and Costs-Large'!B9</f>
        <v>6600</v>
      </c>
      <c r="C9" s="14">
        <f>'Sales annd Costs-Small'!C9+'Sales and Costs-Medium'!C9+'Sales and Costs-Large'!C9</f>
        <v>26400</v>
      </c>
      <c r="D9" s="14">
        <f>'Sales annd Costs-Small'!D9+'Sales and Costs-Medium'!D9+'Sales and Costs-Large'!D9</f>
        <v>33000</v>
      </c>
      <c r="E9" s="14">
        <f>'Sales annd Costs-Small'!E9+'Sales and Costs-Medium'!E9+'Sales and Costs-Large'!E9</f>
        <v>52800</v>
      </c>
      <c r="F9" s="14">
        <f>'Sales annd Costs-Small'!F9+'Sales and Costs-Medium'!F9+'Sales and Costs-Large'!F9</f>
        <v>59400</v>
      </c>
      <c r="G9" s="14">
        <f>'Sales annd Costs-Small'!G9+'Sales and Costs-Medium'!G9+'Sales and Costs-Large'!G9</f>
        <v>79200</v>
      </c>
      <c r="H9" s="14">
        <f>'Sales annd Costs-Small'!H9+'Sales and Costs-Medium'!H9+'Sales and Costs-Large'!H9</f>
        <v>85800</v>
      </c>
      <c r="I9" s="14">
        <f>'Sales annd Costs-Small'!I9+'Sales and Costs-Medium'!I9+'Sales and Costs-Large'!I9</f>
        <v>105600</v>
      </c>
      <c r="J9" s="14">
        <f>'Sales annd Costs-Small'!J9+'Sales and Costs-Medium'!J9+'Sales and Costs-Large'!J9</f>
        <v>112200</v>
      </c>
      <c r="K9" s="14">
        <f>'Sales annd Costs-Small'!K9+'Sales and Costs-Medium'!K9+'Sales and Costs-Large'!K9</f>
        <v>132000</v>
      </c>
      <c r="L9" s="14">
        <f>'Sales annd Costs-Small'!L9+'Sales and Costs-Medium'!L9+'Sales and Costs-Large'!L9</f>
        <v>138600</v>
      </c>
      <c r="M9" s="14">
        <f>'Sales annd Costs-Small'!M9+'Sales and Costs-Medium'!M9+'Sales and Costs-Large'!M9</f>
        <v>158400</v>
      </c>
      <c r="N9" s="14">
        <f>'Sales annd Costs-Small'!N9+'Sales and Costs-Medium'!N9+'Sales and Costs-Large'!N9</f>
        <v>165000</v>
      </c>
      <c r="O9" s="14">
        <f>'Sales annd Costs-Small'!O9+'Sales and Costs-Medium'!O9+'Sales and Costs-Large'!O9</f>
        <v>184800</v>
      </c>
      <c r="P9" s="14">
        <f>'Sales annd Costs-Small'!P9+'Sales and Costs-Medium'!P9+'Sales and Costs-Large'!P9</f>
        <v>191400</v>
      </c>
    </row>
    <row r="11">
      <c r="A11" s="11" t="s">
        <v>54</v>
      </c>
    </row>
    <row r="12">
      <c r="A12" s="11" t="s">
        <v>13</v>
      </c>
      <c r="B12" s="14">
        <f>'Sales annd Costs-Small'!B12+'Sales and Costs-Medium'!B12+'Sales and Costs-Large'!B12</f>
        <v>2023000</v>
      </c>
      <c r="C12" s="14">
        <f>'Sales annd Costs-Small'!C12+'Sales and Costs-Medium'!C12+'Sales and Costs-Large'!C12</f>
        <v>5894000</v>
      </c>
      <c r="D12" s="14">
        <f>'Sales annd Costs-Small'!D12+'Sales and Costs-Medium'!D12+'Sales and Costs-Large'!D12</f>
        <v>7917000</v>
      </c>
      <c r="E12" s="14">
        <f>'Sales annd Costs-Small'!E12+'Sales and Costs-Medium'!E12+'Sales and Costs-Large'!E12</f>
        <v>11788000</v>
      </c>
      <c r="F12" s="14">
        <f>'Sales annd Costs-Small'!F12+'Sales and Costs-Medium'!F12+'Sales and Costs-Large'!F12</f>
        <v>13811000</v>
      </c>
      <c r="G12" s="14">
        <f>'Sales annd Costs-Small'!G12+'Sales and Costs-Medium'!G12+'Sales and Costs-Large'!G12</f>
        <v>17682000</v>
      </c>
      <c r="H12" s="14">
        <f>'Sales annd Costs-Small'!H12+'Sales and Costs-Medium'!H12+'Sales and Costs-Large'!H12</f>
        <v>19705000</v>
      </c>
      <c r="I12" s="14">
        <f>'Sales annd Costs-Small'!I12+'Sales and Costs-Medium'!I12+'Sales and Costs-Large'!I12</f>
        <v>23576000</v>
      </c>
      <c r="J12" s="14">
        <f>'Sales annd Costs-Small'!J12+'Sales and Costs-Medium'!J12+'Sales and Costs-Large'!J12</f>
        <v>25599000</v>
      </c>
      <c r="K12" s="14">
        <f>'Sales annd Costs-Small'!K12+'Sales and Costs-Medium'!K12+'Sales and Costs-Large'!K12</f>
        <v>29470000</v>
      </c>
      <c r="L12" s="14">
        <f>'Sales annd Costs-Small'!L12+'Sales and Costs-Medium'!L12+'Sales and Costs-Large'!L12</f>
        <v>31493000</v>
      </c>
      <c r="M12" s="14">
        <f>'Sales annd Costs-Small'!M12+'Sales and Costs-Medium'!M12+'Sales and Costs-Large'!M12</f>
        <v>35364000</v>
      </c>
      <c r="N12" s="14">
        <f>'Sales annd Costs-Small'!N12+'Sales and Costs-Medium'!N12+'Sales and Costs-Large'!N12</f>
        <v>37387000</v>
      </c>
      <c r="O12" s="14">
        <f>'Sales annd Costs-Small'!O12+'Sales and Costs-Medium'!O12+'Sales and Costs-Large'!O12</f>
        <v>41258000</v>
      </c>
      <c r="P12" s="14">
        <f>'Sales annd Costs-Small'!P12+'Sales and Costs-Medium'!P12+'Sales and Costs-Large'!P12</f>
        <v>43281000</v>
      </c>
    </row>
    <row r="13">
      <c r="A13" s="11" t="s">
        <v>14</v>
      </c>
      <c r="B13" s="14">
        <f>'Sales annd Costs-Small'!B13+'Sales and Costs-Medium'!B13+'Sales and Costs-Large'!B13</f>
        <v>865000</v>
      </c>
      <c r="C13" s="14">
        <f>'Sales annd Costs-Small'!C13+'Sales and Costs-Medium'!C13+'Sales and Costs-Large'!C13</f>
        <v>3050000</v>
      </c>
      <c r="D13" s="14">
        <f>'Sales annd Costs-Small'!D13+'Sales and Costs-Medium'!D13+'Sales and Costs-Large'!D13</f>
        <v>3915000</v>
      </c>
      <c r="E13" s="14">
        <f>'Sales annd Costs-Small'!E13+'Sales and Costs-Medium'!E13+'Sales and Costs-Large'!E13</f>
        <v>6100000</v>
      </c>
      <c r="F13" s="14">
        <f>'Sales annd Costs-Small'!F13+'Sales and Costs-Medium'!F13+'Sales and Costs-Large'!F13</f>
        <v>6965000</v>
      </c>
      <c r="G13" s="14">
        <f>'Sales annd Costs-Small'!G13+'Sales and Costs-Medium'!G13+'Sales and Costs-Large'!G13</f>
        <v>9150000</v>
      </c>
      <c r="H13" s="14">
        <f>'Sales annd Costs-Small'!H13+'Sales and Costs-Medium'!H13+'Sales and Costs-Large'!H13</f>
        <v>10015000</v>
      </c>
      <c r="I13" s="14">
        <f>'Sales annd Costs-Small'!I13+'Sales and Costs-Medium'!I13+'Sales and Costs-Large'!I13</f>
        <v>12200000</v>
      </c>
      <c r="J13" s="14">
        <f>'Sales annd Costs-Small'!J13+'Sales and Costs-Medium'!J13+'Sales and Costs-Large'!J13</f>
        <v>13065000</v>
      </c>
      <c r="K13" s="14">
        <f>'Sales annd Costs-Small'!K13+'Sales and Costs-Medium'!K13+'Sales and Costs-Large'!K13</f>
        <v>15250000</v>
      </c>
      <c r="L13" s="14">
        <f>'Sales annd Costs-Small'!L13+'Sales and Costs-Medium'!L13+'Sales and Costs-Large'!L13</f>
        <v>16115000</v>
      </c>
      <c r="M13" s="14">
        <f>'Sales annd Costs-Small'!M13+'Sales and Costs-Medium'!M13+'Sales and Costs-Large'!M13</f>
        <v>18300000</v>
      </c>
      <c r="N13" s="14">
        <f>'Sales annd Costs-Small'!N13+'Sales and Costs-Medium'!N13+'Sales and Costs-Large'!N13</f>
        <v>19165000</v>
      </c>
      <c r="O13" s="14">
        <f>'Sales annd Costs-Small'!O13+'Sales and Costs-Medium'!O13+'Sales and Costs-Large'!O13</f>
        <v>21350000</v>
      </c>
      <c r="P13" s="14">
        <f>'Sales annd Costs-Small'!P13+'Sales and Costs-Medium'!P13+'Sales and Costs-Large'!P13</f>
        <v>22215000</v>
      </c>
    </row>
    <row r="14">
      <c r="A14" s="11" t="s">
        <v>15</v>
      </c>
      <c r="B14" s="14">
        <f>'Sales annd Costs-Small'!B14+'Sales and Costs-Medium'!B14+'Sales and Costs-Large'!B14</f>
        <v>264000</v>
      </c>
      <c r="C14" s="14">
        <f>'Sales annd Costs-Small'!C14+'Sales and Costs-Medium'!C14+'Sales and Costs-Large'!C14</f>
        <v>1056000</v>
      </c>
      <c r="D14" s="14">
        <f>'Sales annd Costs-Small'!D14+'Sales and Costs-Medium'!D14+'Sales and Costs-Large'!D14</f>
        <v>1320000</v>
      </c>
      <c r="E14" s="14">
        <f>'Sales annd Costs-Small'!E14+'Sales and Costs-Medium'!E14+'Sales and Costs-Large'!E14</f>
        <v>2112000</v>
      </c>
      <c r="F14" s="14">
        <f>'Sales annd Costs-Small'!F14+'Sales and Costs-Medium'!F14+'Sales and Costs-Large'!F14</f>
        <v>2376000</v>
      </c>
      <c r="G14" s="14">
        <f>'Sales annd Costs-Small'!G14+'Sales and Costs-Medium'!G14+'Sales and Costs-Large'!G14</f>
        <v>3168000</v>
      </c>
      <c r="H14" s="14">
        <f>'Sales annd Costs-Small'!H14+'Sales and Costs-Medium'!H14+'Sales and Costs-Large'!H14</f>
        <v>3432000</v>
      </c>
      <c r="I14" s="14">
        <f>'Sales annd Costs-Small'!I14+'Sales and Costs-Medium'!I14+'Sales and Costs-Large'!I14</f>
        <v>4224000</v>
      </c>
      <c r="J14" s="14">
        <f>'Sales annd Costs-Small'!J14+'Sales and Costs-Medium'!J14+'Sales and Costs-Large'!J14</f>
        <v>4488000</v>
      </c>
      <c r="K14" s="14">
        <f>'Sales annd Costs-Small'!K14+'Sales and Costs-Medium'!K14+'Sales and Costs-Large'!K14</f>
        <v>5280000</v>
      </c>
      <c r="L14" s="14">
        <f>'Sales annd Costs-Small'!L14+'Sales and Costs-Medium'!L14+'Sales and Costs-Large'!L14</f>
        <v>5544000</v>
      </c>
      <c r="M14" s="14">
        <f>'Sales annd Costs-Small'!M14+'Sales and Costs-Medium'!M14+'Sales and Costs-Large'!M14</f>
        <v>6336000</v>
      </c>
      <c r="N14" s="14">
        <f>'Sales annd Costs-Small'!N14+'Sales and Costs-Medium'!N14+'Sales and Costs-Large'!N14</f>
        <v>6600000</v>
      </c>
      <c r="O14" s="14">
        <f>'Sales annd Costs-Small'!O14+'Sales and Costs-Medium'!O14+'Sales and Costs-Large'!O14</f>
        <v>7392000</v>
      </c>
      <c r="P14" s="14">
        <f>'Sales annd Costs-Small'!P14+'Sales and Costs-Medium'!P14+'Sales and Costs-Large'!P14</f>
        <v>7656000</v>
      </c>
    </row>
    <row r="15">
      <c r="A15" s="11" t="s">
        <v>55</v>
      </c>
      <c r="B15" s="14">
        <f t="shared" ref="B15:P15" si="1">SUM(B12:B14)</f>
        <v>3152000</v>
      </c>
      <c r="C15" s="14">
        <f t="shared" si="1"/>
        <v>10000000</v>
      </c>
      <c r="D15" s="14">
        <f t="shared" si="1"/>
        <v>13152000</v>
      </c>
      <c r="E15" s="14">
        <f t="shared" si="1"/>
        <v>20000000</v>
      </c>
      <c r="F15" s="14">
        <f t="shared" si="1"/>
        <v>23152000</v>
      </c>
      <c r="G15" s="14">
        <f t="shared" si="1"/>
        <v>30000000</v>
      </c>
      <c r="H15" s="14">
        <f t="shared" si="1"/>
        <v>33152000</v>
      </c>
      <c r="I15" s="14">
        <f t="shared" si="1"/>
        <v>40000000</v>
      </c>
      <c r="J15" s="14">
        <f t="shared" si="1"/>
        <v>43152000</v>
      </c>
      <c r="K15" s="14">
        <f t="shared" si="1"/>
        <v>50000000</v>
      </c>
      <c r="L15" s="14">
        <f t="shared" si="1"/>
        <v>53152000</v>
      </c>
      <c r="M15" s="14">
        <f t="shared" si="1"/>
        <v>60000000</v>
      </c>
      <c r="N15" s="14">
        <f t="shared" si="1"/>
        <v>63152000</v>
      </c>
      <c r="O15" s="14">
        <f t="shared" si="1"/>
        <v>70000000</v>
      </c>
      <c r="P15" s="14">
        <f t="shared" si="1"/>
        <v>73152000</v>
      </c>
    </row>
    <row r="17">
      <c r="A17" s="11" t="s">
        <v>56</v>
      </c>
    </row>
    <row r="18">
      <c r="A18" s="11" t="s">
        <v>13</v>
      </c>
      <c r="B18" s="14">
        <f>'Sales annd Costs-Small'!B18+'Sales and Costs-Medium'!B18+'Sales and Costs-Large'!B18</f>
        <v>809200</v>
      </c>
      <c r="C18" s="14">
        <f>'Sales annd Costs-Small'!C18+'Sales and Costs-Medium'!C18+'Sales and Costs-Large'!C18</f>
        <v>2357600</v>
      </c>
      <c r="D18" s="14">
        <f>'Sales annd Costs-Small'!D18+'Sales and Costs-Medium'!D18+'Sales and Costs-Large'!D18</f>
        <v>3166800</v>
      </c>
      <c r="E18" s="14">
        <f>'Sales annd Costs-Small'!E18+'Sales and Costs-Medium'!E18+'Sales and Costs-Large'!E18</f>
        <v>4715200</v>
      </c>
      <c r="F18" s="14">
        <f>'Sales annd Costs-Small'!F18+'Sales and Costs-Medium'!F18+'Sales and Costs-Large'!F18</f>
        <v>5524400</v>
      </c>
      <c r="G18" s="14">
        <f>'Sales annd Costs-Small'!G18+'Sales and Costs-Medium'!G18+'Sales and Costs-Large'!G18</f>
        <v>7072800</v>
      </c>
      <c r="H18" s="14">
        <f>'Sales annd Costs-Small'!H18+'Sales and Costs-Medium'!H18+'Sales and Costs-Large'!H18</f>
        <v>7882000</v>
      </c>
      <c r="I18" s="14">
        <f>'Sales annd Costs-Small'!I18+'Sales and Costs-Medium'!I18+'Sales and Costs-Large'!I18</f>
        <v>9430400</v>
      </c>
      <c r="J18" s="14">
        <f>'Sales annd Costs-Small'!J18+'Sales and Costs-Medium'!J18+'Sales and Costs-Large'!J18</f>
        <v>10239600</v>
      </c>
      <c r="K18" s="14">
        <f>'Sales annd Costs-Small'!K18+'Sales and Costs-Medium'!K18+'Sales and Costs-Large'!K18</f>
        <v>11788000</v>
      </c>
      <c r="L18" s="14">
        <f>'Sales annd Costs-Small'!L18+'Sales and Costs-Medium'!L18+'Sales and Costs-Large'!L18</f>
        <v>12597200</v>
      </c>
      <c r="M18" s="14">
        <f>'Sales annd Costs-Small'!M18+'Sales and Costs-Medium'!M18+'Sales and Costs-Large'!M18</f>
        <v>14145600</v>
      </c>
      <c r="N18" s="14">
        <f>'Sales annd Costs-Small'!N18+'Sales and Costs-Medium'!N18+'Sales and Costs-Large'!N18</f>
        <v>14954800</v>
      </c>
      <c r="O18" s="14">
        <f>'Sales annd Costs-Small'!O18+'Sales and Costs-Medium'!O18+'Sales and Costs-Large'!O18</f>
        <v>16503200</v>
      </c>
      <c r="P18" s="14">
        <f>'Sales annd Costs-Small'!P18+'Sales and Costs-Medium'!P18+'Sales and Costs-Large'!P18</f>
        <v>17312400</v>
      </c>
    </row>
    <row r="19">
      <c r="A19" s="11" t="s">
        <v>14</v>
      </c>
      <c r="B19" s="14">
        <f>'Sales annd Costs-Small'!B19+'Sales and Costs-Medium'!B19+'Sales and Costs-Large'!B19</f>
        <v>259500</v>
      </c>
      <c r="C19" s="14">
        <f>'Sales annd Costs-Small'!C19+'Sales and Costs-Medium'!C19+'Sales and Costs-Large'!C19</f>
        <v>915000</v>
      </c>
      <c r="D19" s="14">
        <f>'Sales annd Costs-Small'!D19+'Sales and Costs-Medium'!D19+'Sales and Costs-Large'!D19</f>
        <v>1174500</v>
      </c>
      <c r="E19" s="14">
        <f>'Sales annd Costs-Small'!E19+'Sales and Costs-Medium'!E19+'Sales and Costs-Large'!E19</f>
        <v>1830000</v>
      </c>
      <c r="F19" s="14">
        <f>'Sales annd Costs-Small'!F19+'Sales and Costs-Medium'!F19+'Sales and Costs-Large'!F19</f>
        <v>2089500</v>
      </c>
      <c r="G19" s="14">
        <f>'Sales annd Costs-Small'!G19+'Sales and Costs-Medium'!G19+'Sales and Costs-Large'!G19</f>
        <v>2745000</v>
      </c>
      <c r="H19" s="14">
        <f>'Sales annd Costs-Small'!H19+'Sales and Costs-Medium'!H19+'Sales and Costs-Large'!H19</f>
        <v>3004500</v>
      </c>
      <c r="I19" s="14">
        <f>'Sales annd Costs-Small'!I19+'Sales and Costs-Medium'!I19+'Sales and Costs-Large'!I19</f>
        <v>3660000</v>
      </c>
      <c r="J19" s="14">
        <f>'Sales annd Costs-Small'!J19+'Sales and Costs-Medium'!J19+'Sales and Costs-Large'!J19</f>
        <v>3919500</v>
      </c>
      <c r="K19" s="14">
        <f>'Sales annd Costs-Small'!K19+'Sales and Costs-Medium'!K19+'Sales and Costs-Large'!K19</f>
        <v>4575000</v>
      </c>
      <c r="L19" s="14">
        <f>'Sales annd Costs-Small'!L19+'Sales and Costs-Medium'!L19+'Sales and Costs-Large'!L19</f>
        <v>4834500</v>
      </c>
      <c r="M19" s="14">
        <f>'Sales annd Costs-Small'!M19+'Sales and Costs-Medium'!M19+'Sales and Costs-Large'!M19</f>
        <v>5490000</v>
      </c>
      <c r="N19" s="14">
        <f>'Sales annd Costs-Small'!N19+'Sales and Costs-Medium'!N19+'Sales and Costs-Large'!N19</f>
        <v>5749500</v>
      </c>
      <c r="O19" s="14">
        <f>'Sales annd Costs-Small'!O19+'Sales and Costs-Medium'!O19+'Sales and Costs-Large'!O19</f>
        <v>6405000</v>
      </c>
      <c r="P19" s="14">
        <f>'Sales annd Costs-Small'!P19+'Sales and Costs-Medium'!P19+'Sales and Costs-Large'!P19</f>
        <v>6664500</v>
      </c>
    </row>
    <row r="20">
      <c r="A20" s="11" t="s">
        <v>15</v>
      </c>
      <c r="B20" s="14">
        <f>'Sales annd Costs-Small'!B20+'Sales and Costs-Medium'!B20+'Sales and Costs-Large'!B20</f>
        <v>79200</v>
      </c>
      <c r="C20" s="14">
        <f>'Sales annd Costs-Small'!C20+'Sales and Costs-Medium'!C20+'Sales and Costs-Large'!C20</f>
        <v>316800</v>
      </c>
      <c r="D20" s="14">
        <f>'Sales annd Costs-Small'!D20+'Sales and Costs-Medium'!D20+'Sales and Costs-Large'!D20</f>
        <v>396000</v>
      </c>
      <c r="E20" s="14">
        <f>'Sales annd Costs-Small'!E20+'Sales and Costs-Medium'!E20+'Sales and Costs-Large'!E20</f>
        <v>633600</v>
      </c>
      <c r="F20" s="14">
        <f>'Sales annd Costs-Small'!F20+'Sales and Costs-Medium'!F20+'Sales and Costs-Large'!F20</f>
        <v>712800</v>
      </c>
      <c r="G20" s="14">
        <f>'Sales annd Costs-Small'!G20+'Sales and Costs-Medium'!G20+'Sales and Costs-Large'!G20</f>
        <v>950400</v>
      </c>
      <c r="H20" s="14">
        <f>'Sales annd Costs-Small'!H20+'Sales and Costs-Medium'!H20+'Sales and Costs-Large'!H20</f>
        <v>1029600</v>
      </c>
      <c r="I20" s="14">
        <f>'Sales annd Costs-Small'!I20+'Sales and Costs-Medium'!I20+'Sales and Costs-Large'!I20</f>
        <v>1267200</v>
      </c>
      <c r="J20" s="14">
        <f>'Sales annd Costs-Small'!J20+'Sales and Costs-Medium'!J20+'Sales and Costs-Large'!J20</f>
        <v>1346400</v>
      </c>
      <c r="K20" s="14">
        <f>'Sales annd Costs-Small'!K20+'Sales and Costs-Medium'!K20+'Sales and Costs-Large'!K20</f>
        <v>1584000</v>
      </c>
      <c r="L20" s="14">
        <f>'Sales annd Costs-Small'!L20+'Sales and Costs-Medium'!L20+'Sales and Costs-Large'!L20</f>
        <v>1663200</v>
      </c>
      <c r="M20" s="14">
        <f>'Sales annd Costs-Small'!M20+'Sales and Costs-Medium'!M20+'Sales and Costs-Large'!M20</f>
        <v>1900800</v>
      </c>
      <c r="N20" s="14">
        <f>'Sales annd Costs-Small'!N20+'Sales and Costs-Medium'!N20+'Sales and Costs-Large'!N20</f>
        <v>1980000</v>
      </c>
      <c r="O20" s="14">
        <f>'Sales annd Costs-Small'!O20+'Sales and Costs-Medium'!O20+'Sales and Costs-Large'!O20</f>
        <v>2217600</v>
      </c>
      <c r="P20" s="14">
        <f>'Sales annd Costs-Small'!P20+'Sales and Costs-Medium'!P20+'Sales and Costs-Large'!P20</f>
        <v>2296800</v>
      </c>
    </row>
    <row r="21">
      <c r="A21" s="11" t="s">
        <v>57</v>
      </c>
      <c r="B21" s="14">
        <f t="shared" ref="B21:P21" si="2">SUM(B18:B20)</f>
        <v>1147900</v>
      </c>
      <c r="C21" s="14">
        <f t="shared" si="2"/>
        <v>3589400</v>
      </c>
      <c r="D21" s="14">
        <f t="shared" si="2"/>
        <v>4737300</v>
      </c>
      <c r="E21" s="14">
        <f t="shared" si="2"/>
        <v>7178800</v>
      </c>
      <c r="F21" s="14">
        <f t="shared" si="2"/>
        <v>8326700</v>
      </c>
      <c r="G21" s="14">
        <f t="shared" si="2"/>
        <v>10768200</v>
      </c>
      <c r="H21" s="14">
        <f t="shared" si="2"/>
        <v>11916100</v>
      </c>
      <c r="I21" s="14">
        <f t="shared" si="2"/>
        <v>14357600</v>
      </c>
      <c r="J21" s="14">
        <f t="shared" si="2"/>
        <v>15505500</v>
      </c>
      <c r="K21" s="14">
        <f t="shared" si="2"/>
        <v>17947000</v>
      </c>
      <c r="L21" s="14">
        <f t="shared" si="2"/>
        <v>19094900</v>
      </c>
      <c r="M21" s="14">
        <f t="shared" si="2"/>
        <v>21536400</v>
      </c>
      <c r="N21" s="14">
        <f t="shared" si="2"/>
        <v>22684300</v>
      </c>
      <c r="O21" s="14">
        <f t="shared" si="2"/>
        <v>25125800</v>
      </c>
      <c r="P21" s="14">
        <f t="shared" si="2"/>
        <v>26273700</v>
      </c>
    </row>
    <row r="23">
      <c r="A23" s="11" t="s">
        <v>58</v>
      </c>
    </row>
    <row r="24">
      <c r="A24" s="11" t="s">
        <v>13</v>
      </c>
      <c r="B24" s="14">
        <f>'Sales annd Costs-Small'!B24+'Sales and Costs-Medium'!B24+'Sales and Costs-Large'!B24</f>
        <v>72250</v>
      </c>
      <c r="C24" s="14">
        <f>'Sales annd Costs-Small'!C24+'Sales and Costs-Medium'!C24+'Sales and Costs-Large'!C24</f>
        <v>210500</v>
      </c>
      <c r="D24" s="14">
        <f>'Sales annd Costs-Small'!D24+'Sales and Costs-Medium'!D24+'Sales and Costs-Large'!D24</f>
        <v>282750</v>
      </c>
      <c r="E24" s="14">
        <f>'Sales annd Costs-Small'!E24+'Sales and Costs-Medium'!E24+'Sales and Costs-Large'!E24</f>
        <v>421000</v>
      </c>
      <c r="F24" s="14">
        <f>'Sales annd Costs-Small'!F24+'Sales and Costs-Medium'!F24+'Sales and Costs-Large'!F24</f>
        <v>493250</v>
      </c>
      <c r="G24" s="14">
        <f>'Sales annd Costs-Small'!G24+'Sales and Costs-Medium'!G24+'Sales and Costs-Large'!G24</f>
        <v>631500</v>
      </c>
      <c r="H24" s="14">
        <f>'Sales annd Costs-Small'!H24+'Sales and Costs-Medium'!H24+'Sales and Costs-Large'!H24</f>
        <v>703750</v>
      </c>
      <c r="I24" s="14">
        <f>'Sales annd Costs-Small'!I24+'Sales and Costs-Medium'!I24+'Sales and Costs-Large'!I24</f>
        <v>842000</v>
      </c>
      <c r="J24" s="14">
        <f>'Sales annd Costs-Small'!J24+'Sales and Costs-Medium'!J24+'Sales and Costs-Large'!J24</f>
        <v>914250</v>
      </c>
      <c r="K24" s="14">
        <f>'Sales annd Costs-Small'!K24+'Sales and Costs-Medium'!K24+'Sales and Costs-Large'!K24</f>
        <v>1052500</v>
      </c>
      <c r="L24" s="14">
        <f>'Sales annd Costs-Small'!L24+'Sales and Costs-Medium'!L24+'Sales and Costs-Large'!L24</f>
        <v>1124750</v>
      </c>
      <c r="M24" s="14">
        <f>'Sales annd Costs-Small'!M24+'Sales and Costs-Medium'!M24+'Sales and Costs-Large'!M24</f>
        <v>1263000</v>
      </c>
      <c r="N24" s="14">
        <f>'Sales annd Costs-Small'!N24+'Sales and Costs-Medium'!N24+'Sales and Costs-Large'!N24</f>
        <v>1335250</v>
      </c>
      <c r="O24" s="14">
        <f>'Sales annd Costs-Small'!O24+'Sales and Costs-Medium'!O24+'Sales and Costs-Large'!O24</f>
        <v>1473500</v>
      </c>
      <c r="P24" s="14">
        <f>'Sales annd Costs-Small'!P24+'Sales and Costs-Medium'!P24+'Sales and Costs-Large'!P24</f>
        <v>1545750</v>
      </c>
    </row>
    <row r="25">
      <c r="A25" s="11" t="s">
        <v>14</v>
      </c>
      <c r="B25" s="14">
        <f>'Sales annd Costs-Small'!B25+'Sales and Costs-Medium'!B25+'Sales and Costs-Large'!B25</f>
        <v>43250</v>
      </c>
      <c r="C25" s="14">
        <f>'Sales annd Costs-Small'!C25+'Sales and Costs-Medium'!C25+'Sales and Costs-Large'!C25</f>
        <v>152500</v>
      </c>
      <c r="D25" s="14">
        <f>'Sales annd Costs-Small'!D25+'Sales and Costs-Medium'!D25+'Sales and Costs-Large'!D25</f>
        <v>195750</v>
      </c>
      <c r="E25" s="14">
        <f>'Sales annd Costs-Small'!E25+'Sales and Costs-Medium'!E25+'Sales and Costs-Large'!E25</f>
        <v>305000</v>
      </c>
      <c r="F25" s="14">
        <f>'Sales annd Costs-Small'!F25+'Sales and Costs-Medium'!F25+'Sales and Costs-Large'!F25</f>
        <v>348250</v>
      </c>
      <c r="G25" s="14">
        <f>'Sales annd Costs-Small'!G25+'Sales and Costs-Medium'!G25+'Sales and Costs-Large'!G25</f>
        <v>457500</v>
      </c>
      <c r="H25" s="14">
        <f>'Sales annd Costs-Small'!H25+'Sales and Costs-Medium'!H25+'Sales and Costs-Large'!H25</f>
        <v>500750</v>
      </c>
      <c r="I25" s="14">
        <f>'Sales annd Costs-Small'!I25+'Sales and Costs-Medium'!I25+'Sales and Costs-Large'!I25</f>
        <v>610000</v>
      </c>
      <c r="J25" s="14">
        <f>'Sales annd Costs-Small'!J25+'Sales and Costs-Medium'!J25+'Sales and Costs-Large'!J25</f>
        <v>653250</v>
      </c>
      <c r="K25" s="14">
        <f>'Sales annd Costs-Small'!K25+'Sales and Costs-Medium'!K25+'Sales and Costs-Large'!K25</f>
        <v>762500</v>
      </c>
      <c r="L25" s="14">
        <f>'Sales annd Costs-Small'!L25+'Sales and Costs-Medium'!L25+'Sales and Costs-Large'!L25</f>
        <v>805750</v>
      </c>
      <c r="M25" s="14">
        <f>'Sales annd Costs-Small'!M25+'Sales and Costs-Medium'!M25+'Sales and Costs-Large'!M25</f>
        <v>915000</v>
      </c>
      <c r="N25" s="14">
        <f>'Sales annd Costs-Small'!N25+'Sales and Costs-Medium'!N25+'Sales and Costs-Large'!N25</f>
        <v>958250</v>
      </c>
      <c r="O25" s="14">
        <f>'Sales annd Costs-Small'!O25+'Sales and Costs-Medium'!O25+'Sales and Costs-Large'!O25</f>
        <v>1067500</v>
      </c>
      <c r="P25" s="14">
        <f>'Sales annd Costs-Small'!P25+'Sales and Costs-Medium'!P25+'Sales and Costs-Large'!P25</f>
        <v>1110750</v>
      </c>
    </row>
    <row r="26">
      <c r="A26" s="11" t="s">
        <v>15</v>
      </c>
      <c r="B26" s="14">
        <f>'Sales annd Costs-Small'!B26+'Sales and Costs-Medium'!B26+'Sales and Costs-Large'!B26</f>
        <v>0</v>
      </c>
      <c r="C26" s="14">
        <f>'Sales annd Costs-Small'!C26+'Sales and Costs-Medium'!C26+'Sales and Costs-Large'!C26</f>
        <v>0</v>
      </c>
      <c r="D26" s="14">
        <f>'Sales annd Costs-Small'!D26+'Sales and Costs-Medium'!D26+'Sales and Costs-Large'!D26</f>
        <v>0</v>
      </c>
      <c r="E26" s="14">
        <f>'Sales annd Costs-Small'!E26+'Sales and Costs-Medium'!E26+'Sales and Costs-Large'!E26</f>
        <v>0</v>
      </c>
      <c r="F26" s="14">
        <f>'Sales annd Costs-Small'!F26+'Sales and Costs-Medium'!F26+'Sales and Costs-Large'!F26</f>
        <v>0</v>
      </c>
      <c r="G26" s="14">
        <f>'Sales annd Costs-Small'!G26+'Sales and Costs-Medium'!G26+'Sales and Costs-Large'!G26</f>
        <v>0</v>
      </c>
      <c r="H26" s="14">
        <f>'Sales annd Costs-Small'!H26+'Sales and Costs-Medium'!H26+'Sales and Costs-Large'!H26</f>
        <v>0</v>
      </c>
      <c r="I26" s="14">
        <f>'Sales annd Costs-Small'!I26+'Sales and Costs-Medium'!I26+'Sales and Costs-Large'!I26</f>
        <v>0</v>
      </c>
      <c r="J26" s="14">
        <f>'Sales annd Costs-Small'!J26+'Sales and Costs-Medium'!J26+'Sales and Costs-Large'!J26</f>
        <v>0</v>
      </c>
      <c r="K26" s="14">
        <f>'Sales annd Costs-Small'!K26+'Sales and Costs-Medium'!K26+'Sales and Costs-Large'!K26</f>
        <v>0</v>
      </c>
      <c r="L26" s="14">
        <f>'Sales annd Costs-Small'!L26+'Sales and Costs-Medium'!L26+'Sales and Costs-Large'!L26</f>
        <v>0</v>
      </c>
      <c r="M26" s="14">
        <f>'Sales annd Costs-Small'!M26+'Sales and Costs-Medium'!M26+'Sales and Costs-Large'!M26</f>
        <v>0</v>
      </c>
      <c r="N26" s="14">
        <f>'Sales annd Costs-Small'!N26+'Sales and Costs-Medium'!N26+'Sales and Costs-Large'!N26</f>
        <v>0</v>
      </c>
      <c r="O26" s="14">
        <f>'Sales annd Costs-Small'!O26+'Sales and Costs-Medium'!O26+'Sales and Costs-Large'!O26</f>
        <v>0</v>
      </c>
      <c r="P26" s="14">
        <f>'Sales annd Costs-Small'!P26+'Sales and Costs-Medium'!P26+'Sales and Costs-Large'!P26</f>
        <v>0</v>
      </c>
    </row>
    <row r="27">
      <c r="A27" s="11" t="s">
        <v>59</v>
      </c>
      <c r="B27" s="14">
        <f t="shared" ref="B27:P27" si="3">SUM(B24:B26)</f>
        <v>115500</v>
      </c>
      <c r="C27" s="14">
        <f t="shared" si="3"/>
        <v>363000</v>
      </c>
      <c r="D27" s="14">
        <f t="shared" si="3"/>
        <v>478500</v>
      </c>
      <c r="E27" s="14">
        <f t="shared" si="3"/>
        <v>726000</v>
      </c>
      <c r="F27" s="14">
        <f t="shared" si="3"/>
        <v>841500</v>
      </c>
      <c r="G27" s="14">
        <f t="shared" si="3"/>
        <v>1089000</v>
      </c>
      <c r="H27" s="14">
        <f t="shared" si="3"/>
        <v>1204500</v>
      </c>
      <c r="I27" s="14">
        <f t="shared" si="3"/>
        <v>1452000</v>
      </c>
      <c r="J27" s="14">
        <f t="shared" si="3"/>
        <v>1567500</v>
      </c>
      <c r="K27" s="14">
        <f t="shared" si="3"/>
        <v>1815000</v>
      </c>
      <c r="L27" s="14">
        <f t="shared" si="3"/>
        <v>1930500</v>
      </c>
      <c r="M27" s="14">
        <f t="shared" si="3"/>
        <v>2178000</v>
      </c>
      <c r="N27" s="14">
        <f t="shared" si="3"/>
        <v>2293500</v>
      </c>
      <c r="O27" s="14">
        <f t="shared" si="3"/>
        <v>2541000</v>
      </c>
      <c r="P27" s="14">
        <f t="shared" si="3"/>
        <v>2656500</v>
      </c>
    </row>
    <row r="29">
      <c r="A29" s="11" t="s">
        <v>60</v>
      </c>
    </row>
    <row r="30">
      <c r="A30" s="11" t="s">
        <v>22</v>
      </c>
      <c r="B30" s="14">
        <f>'Sales annd Costs-Small'!B30+'Sales and Costs-Medium'!B30+'Sales and Costs-Large'!B30</f>
        <v>60000</v>
      </c>
      <c r="C30" s="14">
        <f>'Sales annd Costs-Small'!C30+'Sales and Costs-Medium'!C30+'Sales and Costs-Large'!C30</f>
        <v>180000</v>
      </c>
      <c r="D30" s="14">
        <f>'Sales annd Costs-Small'!D30+'Sales and Costs-Medium'!D30+'Sales and Costs-Large'!D30</f>
        <v>240000</v>
      </c>
      <c r="E30" s="14">
        <f>'Sales annd Costs-Small'!E30+'Sales and Costs-Medium'!E30+'Sales and Costs-Large'!E30</f>
        <v>360000</v>
      </c>
      <c r="F30" s="14">
        <f>'Sales annd Costs-Small'!F30+'Sales and Costs-Medium'!F30+'Sales and Costs-Large'!F30</f>
        <v>420000</v>
      </c>
      <c r="G30" s="14">
        <f>'Sales annd Costs-Small'!G30+'Sales and Costs-Medium'!G30+'Sales and Costs-Large'!G30</f>
        <v>540000</v>
      </c>
      <c r="H30" s="14">
        <f>'Sales annd Costs-Small'!H30+'Sales and Costs-Medium'!H30+'Sales and Costs-Large'!H30</f>
        <v>600000</v>
      </c>
      <c r="I30" s="14">
        <f>'Sales annd Costs-Small'!I30+'Sales and Costs-Medium'!I30+'Sales and Costs-Large'!I30</f>
        <v>720000</v>
      </c>
      <c r="J30" s="14">
        <f>'Sales annd Costs-Small'!J30+'Sales and Costs-Medium'!J30+'Sales and Costs-Large'!J30</f>
        <v>780000</v>
      </c>
      <c r="K30" s="14">
        <f>'Sales annd Costs-Small'!K30+'Sales and Costs-Medium'!K30+'Sales and Costs-Large'!K30</f>
        <v>900000</v>
      </c>
      <c r="L30" s="14">
        <f>'Sales annd Costs-Small'!L30+'Sales and Costs-Medium'!L30+'Sales and Costs-Large'!L30</f>
        <v>960000</v>
      </c>
      <c r="M30" s="14">
        <f>'Sales annd Costs-Small'!M30+'Sales and Costs-Medium'!M30+'Sales and Costs-Large'!M30</f>
        <v>1080000</v>
      </c>
      <c r="N30" s="14">
        <f>'Sales annd Costs-Small'!N30+'Sales and Costs-Medium'!N30+'Sales and Costs-Large'!N30</f>
        <v>1140000</v>
      </c>
      <c r="O30" s="14">
        <f>'Sales annd Costs-Small'!O30+'Sales and Costs-Medium'!O30+'Sales and Costs-Large'!O30</f>
        <v>1260000</v>
      </c>
      <c r="P30" s="14">
        <f>'Sales annd Costs-Small'!P30+'Sales and Costs-Medium'!P30+'Sales and Costs-Large'!P30</f>
        <v>1320000</v>
      </c>
    </row>
    <row r="31">
      <c r="A31" s="11" t="s">
        <v>61</v>
      </c>
      <c r="B31" s="14">
        <f>'Sales annd Costs-Small'!B31+'Sales and Costs-Medium'!B31+'Sales and Costs-Large'!B31</f>
        <v>125000</v>
      </c>
      <c r="C31" s="14">
        <f>'Sales annd Costs-Small'!C31+'Sales and Costs-Medium'!C31+'Sales and Costs-Large'!C31</f>
        <v>450000</v>
      </c>
      <c r="D31" s="14">
        <f>'Sales annd Costs-Small'!D31+'Sales and Costs-Medium'!D31+'Sales and Costs-Large'!D31</f>
        <v>575000</v>
      </c>
      <c r="E31" s="14">
        <f>'Sales annd Costs-Small'!E31+'Sales and Costs-Medium'!E31+'Sales and Costs-Large'!E31</f>
        <v>900000</v>
      </c>
      <c r="F31" s="14">
        <f>'Sales annd Costs-Small'!F31+'Sales and Costs-Medium'!F31+'Sales and Costs-Large'!F31</f>
        <v>1025000</v>
      </c>
      <c r="G31" s="14">
        <f>'Sales annd Costs-Small'!G31+'Sales and Costs-Medium'!G31+'Sales and Costs-Large'!G31</f>
        <v>1350000</v>
      </c>
      <c r="H31" s="14">
        <f>'Sales annd Costs-Small'!H31+'Sales and Costs-Medium'!H31+'Sales and Costs-Large'!H31</f>
        <v>1475000</v>
      </c>
      <c r="I31" s="14">
        <f>'Sales annd Costs-Small'!I31+'Sales and Costs-Medium'!I31+'Sales and Costs-Large'!I31</f>
        <v>1800000</v>
      </c>
      <c r="J31" s="14">
        <f>'Sales annd Costs-Small'!J31+'Sales and Costs-Medium'!J31+'Sales and Costs-Large'!J31</f>
        <v>1925000</v>
      </c>
      <c r="K31" s="14">
        <f>'Sales annd Costs-Small'!K31+'Sales and Costs-Medium'!K31+'Sales and Costs-Large'!K31</f>
        <v>2250000</v>
      </c>
      <c r="L31" s="14">
        <f>'Sales annd Costs-Small'!L31+'Sales and Costs-Medium'!L31+'Sales and Costs-Large'!L31</f>
        <v>2375000</v>
      </c>
      <c r="M31" s="14">
        <f>'Sales annd Costs-Small'!M31+'Sales and Costs-Medium'!M31+'Sales and Costs-Large'!M31</f>
        <v>2700000</v>
      </c>
      <c r="N31" s="14">
        <f>'Sales annd Costs-Small'!N31+'Sales and Costs-Medium'!N31+'Sales and Costs-Large'!N31</f>
        <v>2825000</v>
      </c>
      <c r="O31" s="14">
        <f>'Sales annd Costs-Small'!O31+'Sales and Costs-Medium'!O31+'Sales and Costs-Large'!O31</f>
        <v>3150000</v>
      </c>
      <c r="P31" s="14">
        <f>'Sales annd Costs-Small'!P31+'Sales and Costs-Medium'!P31+'Sales and Costs-Large'!P31</f>
        <v>3275000</v>
      </c>
    </row>
    <row r="32">
      <c r="A32" s="11" t="s">
        <v>24</v>
      </c>
      <c r="B32" s="14">
        <f>'Sales annd Costs-Small'!B32+'Sales and Costs-Medium'!B32+'Sales and Costs-Large'!B32</f>
        <v>60000</v>
      </c>
      <c r="C32" s="14">
        <f>'Sales annd Costs-Small'!C32+'Sales and Costs-Medium'!C32+'Sales and Costs-Large'!C32</f>
        <v>180000</v>
      </c>
      <c r="D32" s="14">
        <f>'Sales annd Costs-Small'!D32+'Sales and Costs-Medium'!D32+'Sales and Costs-Large'!D32</f>
        <v>240000</v>
      </c>
      <c r="E32" s="14">
        <f>'Sales annd Costs-Small'!E32+'Sales and Costs-Medium'!E32+'Sales and Costs-Large'!E32</f>
        <v>360000</v>
      </c>
      <c r="F32" s="14">
        <f>'Sales annd Costs-Small'!F32+'Sales and Costs-Medium'!F32+'Sales and Costs-Large'!F32</f>
        <v>420000</v>
      </c>
      <c r="G32" s="14">
        <f>'Sales annd Costs-Small'!G32+'Sales and Costs-Medium'!G32+'Sales and Costs-Large'!G32</f>
        <v>540000</v>
      </c>
      <c r="H32" s="14">
        <f>'Sales annd Costs-Small'!H32+'Sales and Costs-Medium'!H32+'Sales and Costs-Large'!H32</f>
        <v>600000</v>
      </c>
      <c r="I32" s="14">
        <f>'Sales annd Costs-Small'!I32+'Sales and Costs-Medium'!I32+'Sales and Costs-Large'!I32</f>
        <v>720000</v>
      </c>
      <c r="J32" s="14">
        <f>'Sales annd Costs-Small'!J32+'Sales and Costs-Medium'!J32+'Sales and Costs-Large'!J32</f>
        <v>780000</v>
      </c>
      <c r="K32" s="14">
        <f>'Sales annd Costs-Small'!K32+'Sales and Costs-Medium'!K32+'Sales and Costs-Large'!K32</f>
        <v>900000</v>
      </c>
      <c r="L32" s="14">
        <f>'Sales annd Costs-Small'!L32+'Sales and Costs-Medium'!L32+'Sales and Costs-Large'!L32</f>
        <v>960000</v>
      </c>
      <c r="M32" s="14">
        <f>'Sales annd Costs-Small'!M32+'Sales and Costs-Medium'!M32+'Sales and Costs-Large'!M32</f>
        <v>1080000</v>
      </c>
      <c r="N32" s="14">
        <f>'Sales annd Costs-Small'!N32+'Sales and Costs-Medium'!N32+'Sales and Costs-Large'!N32</f>
        <v>1140000</v>
      </c>
      <c r="O32" s="14">
        <f>'Sales annd Costs-Small'!O32+'Sales and Costs-Medium'!O32+'Sales and Costs-Large'!O32</f>
        <v>1260000</v>
      </c>
      <c r="P32" s="14">
        <f>'Sales annd Costs-Small'!P32+'Sales and Costs-Medium'!P32+'Sales and Costs-Large'!P32</f>
        <v>1320000</v>
      </c>
    </row>
    <row r="33">
      <c r="A33" s="11" t="s">
        <v>62</v>
      </c>
      <c r="B33" s="14">
        <f>'Sales annd Costs-Small'!B33+'Sales and Costs-Medium'!B33+'Sales and Costs-Large'!B33</f>
        <v>14000</v>
      </c>
      <c r="C33" s="14">
        <f>'Sales annd Costs-Small'!C33+'Sales and Costs-Medium'!C33+'Sales and Costs-Large'!C33</f>
        <v>35000</v>
      </c>
      <c r="D33" s="14">
        <f>'Sales annd Costs-Small'!D33+'Sales and Costs-Medium'!D33+'Sales and Costs-Large'!D33</f>
        <v>49000</v>
      </c>
      <c r="E33" s="14">
        <f>'Sales annd Costs-Small'!E33+'Sales and Costs-Medium'!E33+'Sales and Costs-Large'!E33</f>
        <v>70000</v>
      </c>
      <c r="F33" s="14">
        <f>'Sales annd Costs-Small'!F33+'Sales and Costs-Medium'!F33+'Sales and Costs-Large'!F33</f>
        <v>84000</v>
      </c>
      <c r="G33" s="14">
        <f>'Sales annd Costs-Small'!G33+'Sales and Costs-Medium'!G33+'Sales and Costs-Large'!G33</f>
        <v>105000</v>
      </c>
      <c r="H33" s="14">
        <f>'Sales annd Costs-Small'!H33+'Sales and Costs-Medium'!H33+'Sales and Costs-Large'!H33</f>
        <v>119000</v>
      </c>
      <c r="I33" s="14">
        <f>'Sales annd Costs-Small'!I33+'Sales and Costs-Medium'!I33+'Sales and Costs-Large'!I33</f>
        <v>140000</v>
      </c>
      <c r="J33" s="14">
        <f>'Sales annd Costs-Small'!J33+'Sales and Costs-Medium'!J33+'Sales and Costs-Large'!J33</f>
        <v>154000</v>
      </c>
      <c r="K33" s="14">
        <f>'Sales annd Costs-Small'!K33+'Sales and Costs-Medium'!K33+'Sales and Costs-Large'!K33</f>
        <v>175000</v>
      </c>
      <c r="L33" s="14">
        <f>'Sales annd Costs-Small'!L33+'Sales and Costs-Medium'!L33+'Sales and Costs-Large'!L33</f>
        <v>189000</v>
      </c>
      <c r="M33" s="14">
        <f>'Sales annd Costs-Small'!M33+'Sales and Costs-Medium'!M33+'Sales and Costs-Large'!M33</f>
        <v>210000</v>
      </c>
      <c r="N33" s="14">
        <f>'Sales annd Costs-Small'!N33+'Sales and Costs-Medium'!N33+'Sales and Costs-Large'!N33</f>
        <v>224000</v>
      </c>
      <c r="O33" s="14">
        <f>'Sales annd Costs-Small'!O33+'Sales and Costs-Medium'!O33+'Sales and Costs-Large'!O33</f>
        <v>245000</v>
      </c>
      <c r="P33" s="14">
        <f>'Sales annd Costs-Small'!P33+'Sales and Costs-Medium'!P33+'Sales and Costs-Large'!P33</f>
        <v>259000</v>
      </c>
    </row>
    <row r="34">
      <c r="A34" s="11" t="s">
        <v>63</v>
      </c>
      <c r="B34" s="14">
        <f t="shared" ref="B34:P34" si="4">SUM(B30:B33)</f>
        <v>259000</v>
      </c>
      <c r="C34" s="14">
        <f t="shared" si="4"/>
        <v>845000</v>
      </c>
      <c r="D34" s="14">
        <f t="shared" si="4"/>
        <v>1104000</v>
      </c>
      <c r="E34" s="14">
        <f t="shared" si="4"/>
        <v>1690000</v>
      </c>
      <c r="F34" s="14">
        <f t="shared" si="4"/>
        <v>1949000</v>
      </c>
      <c r="G34" s="14">
        <f t="shared" si="4"/>
        <v>2535000</v>
      </c>
      <c r="H34" s="14">
        <f t="shared" si="4"/>
        <v>2794000</v>
      </c>
      <c r="I34" s="14">
        <f t="shared" si="4"/>
        <v>3380000</v>
      </c>
      <c r="J34" s="14">
        <f t="shared" si="4"/>
        <v>3639000</v>
      </c>
      <c r="K34" s="14">
        <f t="shared" si="4"/>
        <v>4225000</v>
      </c>
      <c r="L34" s="14">
        <f t="shared" si="4"/>
        <v>4484000</v>
      </c>
      <c r="M34" s="14">
        <f t="shared" si="4"/>
        <v>5070000</v>
      </c>
      <c r="N34" s="14">
        <f t="shared" si="4"/>
        <v>5329000</v>
      </c>
      <c r="O34" s="14">
        <f t="shared" si="4"/>
        <v>5915000</v>
      </c>
      <c r="P34" s="14">
        <f t="shared" si="4"/>
        <v>6174000</v>
      </c>
    </row>
    <row r="36">
      <c r="A36" s="11" t="s">
        <v>64</v>
      </c>
      <c r="B36" s="14">
        <f>'Sales annd Costs-Small'!B36+'Sales and Costs-Medium'!B36+'Sales and Costs-Large'!B36</f>
        <v>264000</v>
      </c>
      <c r="C36" s="14">
        <f>'Sales annd Costs-Small'!C36+'Sales and Costs-Medium'!C36+'Sales and Costs-Large'!C36</f>
        <v>792000</v>
      </c>
      <c r="D36" s="14">
        <f>'Sales annd Costs-Small'!D36+'Sales and Costs-Medium'!D36+'Sales and Costs-Large'!D36</f>
        <v>1056000</v>
      </c>
      <c r="E36" s="14">
        <f>'Sales annd Costs-Small'!E36+'Sales and Costs-Medium'!E36+'Sales and Costs-Large'!E36</f>
        <v>1584000</v>
      </c>
      <c r="F36" s="14">
        <f>'Sales annd Costs-Small'!F36+'Sales and Costs-Medium'!F36+'Sales and Costs-Large'!F36</f>
        <v>1848000</v>
      </c>
      <c r="G36" s="14">
        <f>'Sales annd Costs-Small'!G36+'Sales and Costs-Medium'!G36+'Sales and Costs-Large'!G36</f>
        <v>2376000</v>
      </c>
      <c r="H36" s="14">
        <f>'Sales annd Costs-Small'!H36+'Sales and Costs-Medium'!H36+'Sales and Costs-Large'!H36</f>
        <v>2640000</v>
      </c>
      <c r="I36" s="14">
        <f>'Sales annd Costs-Small'!I36+'Sales and Costs-Medium'!I36+'Sales and Costs-Large'!I36</f>
        <v>3168000</v>
      </c>
      <c r="J36" s="14">
        <f>'Sales annd Costs-Small'!J36+'Sales and Costs-Medium'!J36+'Sales and Costs-Large'!J36</f>
        <v>3432000</v>
      </c>
      <c r="K36" s="14">
        <f>'Sales annd Costs-Small'!K36+'Sales and Costs-Medium'!K36+'Sales and Costs-Large'!K36</f>
        <v>3960000</v>
      </c>
      <c r="L36" s="14">
        <f>'Sales annd Costs-Small'!L36+'Sales and Costs-Medium'!L36+'Sales and Costs-Large'!L36</f>
        <v>4224000</v>
      </c>
      <c r="M36" s="14">
        <f>'Sales annd Costs-Small'!M36+'Sales and Costs-Medium'!M36+'Sales and Costs-Large'!M36</f>
        <v>4752000</v>
      </c>
      <c r="N36" s="14">
        <f>'Sales annd Costs-Small'!N36+'Sales and Costs-Medium'!N36+'Sales and Costs-Large'!N36</f>
        <v>5016000</v>
      </c>
      <c r="O36" s="14">
        <f>'Sales annd Costs-Small'!O36+'Sales and Costs-Medium'!O36+'Sales and Costs-Large'!O36</f>
        <v>5544000</v>
      </c>
      <c r="P36" s="14">
        <f>'Sales annd Costs-Small'!P36+'Sales and Costs-Medium'!P36+'Sales and Costs-Large'!P36</f>
        <v>5808000</v>
      </c>
    </row>
    <row r="38">
      <c r="A38" s="11" t="s">
        <v>65</v>
      </c>
    </row>
    <row r="39">
      <c r="A39" s="11" t="s">
        <v>29</v>
      </c>
      <c r="B39" s="14">
        <f>'Sales annd Costs-Small'!B39+'Sales and Costs-Medium'!B39+'Sales and Costs-Large'!B39</f>
        <v>85000</v>
      </c>
      <c r="C39" s="14">
        <f>'Sales annd Costs-Small'!C39+'Sales and Costs-Medium'!C39+'Sales and Costs-Large'!C39</f>
        <v>320000</v>
      </c>
      <c r="D39" s="14">
        <f>'Sales annd Costs-Small'!D39+'Sales and Costs-Medium'!D39+'Sales and Costs-Large'!D39</f>
        <v>405000</v>
      </c>
      <c r="E39" s="14">
        <f>'Sales annd Costs-Small'!E39+'Sales and Costs-Medium'!E39+'Sales and Costs-Large'!E39</f>
        <v>640000</v>
      </c>
      <c r="F39" s="14">
        <f>'Sales annd Costs-Small'!F39+'Sales and Costs-Medium'!F39+'Sales and Costs-Large'!F39</f>
        <v>725000</v>
      </c>
      <c r="G39" s="14">
        <f>'Sales annd Costs-Small'!G39+'Sales and Costs-Medium'!G39+'Sales and Costs-Large'!G39</f>
        <v>960000</v>
      </c>
      <c r="H39" s="14">
        <f>'Sales annd Costs-Small'!H39+'Sales and Costs-Medium'!H39+'Sales and Costs-Large'!H39</f>
        <v>1045000</v>
      </c>
      <c r="I39" s="14">
        <f>'Sales annd Costs-Small'!I39+'Sales and Costs-Medium'!I39+'Sales and Costs-Large'!I39</f>
        <v>1280000</v>
      </c>
      <c r="J39" s="14">
        <f>'Sales annd Costs-Small'!J39+'Sales and Costs-Medium'!J39+'Sales and Costs-Large'!J39</f>
        <v>1365000</v>
      </c>
      <c r="K39" s="14">
        <f>'Sales annd Costs-Small'!K39+'Sales and Costs-Medium'!K39+'Sales and Costs-Large'!K39</f>
        <v>1600000</v>
      </c>
      <c r="L39" s="14">
        <f>'Sales annd Costs-Small'!L39+'Sales and Costs-Medium'!L39+'Sales and Costs-Large'!L39</f>
        <v>1685000</v>
      </c>
      <c r="M39" s="14">
        <f>'Sales annd Costs-Small'!M39+'Sales and Costs-Medium'!M39+'Sales and Costs-Large'!M39</f>
        <v>1920000</v>
      </c>
      <c r="N39" s="14">
        <f>'Sales annd Costs-Small'!N39+'Sales and Costs-Medium'!N39+'Sales and Costs-Large'!N39</f>
        <v>2005000</v>
      </c>
      <c r="O39" s="14">
        <f>'Sales annd Costs-Small'!O39+'Sales and Costs-Medium'!O39+'Sales and Costs-Large'!O39</f>
        <v>2240000</v>
      </c>
      <c r="P39" s="14">
        <f>'Sales annd Costs-Small'!P39+'Sales and Costs-Medium'!P39+'Sales and Costs-Large'!P39</f>
        <v>2325000</v>
      </c>
    </row>
    <row r="40">
      <c r="A40" s="11" t="s">
        <v>30</v>
      </c>
      <c r="B40" s="14">
        <f>'Sales annd Costs-Small'!B40+'Sales and Costs-Medium'!B40+'Sales and Costs-Large'!B40</f>
        <v>30000</v>
      </c>
      <c r="C40" s="14">
        <f>'Sales annd Costs-Small'!C40+'Sales and Costs-Medium'!C40+'Sales and Costs-Large'!C40</f>
        <v>140000</v>
      </c>
      <c r="D40" s="14">
        <f>'Sales annd Costs-Small'!D40+'Sales and Costs-Medium'!D40+'Sales and Costs-Large'!D40</f>
        <v>170000</v>
      </c>
      <c r="E40" s="14">
        <f>'Sales annd Costs-Small'!E40+'Sales and Costs-Medium'!E40+'Sales and Costs-Large'!E40</f>
        <v>280000</v>
      </c>
      <c r="F40" s="14">
        <f>'Sales annd Costs-Small'!F40+'Sales and Costs-Medium'!F40+'Sales and Costs-Large'!F40</f>
        <v>310000</v>
      </c>
      <c r="G40" s="14">
        <f>'Sales annd Costs-Small'!G40+'Sales and Costs-Medium'!G40+'Sales and Costs-Large'!G40</f>
        <v>420000</v>
      </c>
      <c r="H40" s="14">
        <f>'Sales annd Costs-Small'!H40+'Sales and Costs-Medium'!H40+'Sales and Costs-Large'!H40</f>
        <v>450000</v>
      </c>
      <c r="I40" s="14">
        <f>'Sales annd Costs-Small'!I40+'Sales and Costs-Medium'!I40+'Sales and Costs-Large'!I40</f>
        <v>560000</v>
      </c>
      <c r="J40" s="14">
        <f>'Sales annd Costs-Small'!J40+'Sales and Costs-Medium'!J40+'Sales and Costs-Large'!J40</f>
        <v>590000</v>
      </c>
      <c r="K40" s="14">
        <f>'Sales annd Costs-Small'!K40+'Sales and Costs-Medium'!K40+'Sales and Costs-Large'!K40</f>
        <v>700000</v>
      </c>
      <c r="L40" s="14">
        <f>'Sales annd Costs-Small'!L40+'Sales and Costs-Medium'!L40+'Sales and Costs-Large'!L40</f>
        <v>730000</v>
      </c>
      <c r="M40" s="14">
        <f>'Sales annd Costs-Small'!M40+'Sales and Costs-Medium'!M40+'Sales and Costs-Large'!M40</f>
        <v>840000</v>
      </c>
      <c r="N40" s="14">
        <f>'Sales annd Costs-Small'!N40+'Sales and Costs-Medium'!N40+'Sales and Costs-Large'!N40</f>
        <v>870000</v>
      </c>
      <c r="O40" s="14">
        <f>'Sales annd Costs-Small'!O40+'Sales and Costs-Medium'!O40+'Sales and Costs-Large'!O40</f>
        <v>980000</v>
      </c>
      <c r="P40" s="14">
        <f>'Sales annd Costs-Small'!P40+'Sales and Costs-Medium'!P40+'Sales and Costs-Large'!P40</f>
        <v>1010000</v>
      </c>
    </row>
    <row r="42">
      <c r="A42" s="11" t="s">
        <v>66</v>
      </c>
      <c r="B42" s="14">
        <f t="shared" ref="B42:P42" si="5">B40+B39+B36+B34+B27+B21</f>
        <v>1901400</v>
      </c>
      <c r="C42" s="14">
        <f t="shared" si="5"/>
        <v>6049400</v>
      </c>
      <c r="D42" s="14">
        <f t="shared" si="5"/>
        <v>7950800</v>
      </c>
      <c r="E42" s="14">
        <f t="shared" si="5"/>
        <v>12098800</v>
      </c>
      <c r="F42" s="14">
        <f t="shared" si="5"/>
        <v>14000200</v>
      </c>
      <c r="G42" s="14">
        <f t="shared" si="5"/>
        <v>18148200</v>
      </c>
      <c r="H42" s="14">
        <f t="shared" si="5"/>
        <v>20049600</v>
      </c>
      <c r="I42" s="14">
        <f t="shared" si="5"/>
        <v>24197600</v>
      </c>
      <c r="J42" s="14">
        <f t="shared" si="5"/>
        <v>26099000</v>
      </c>
      <c r="K42" s="14">
        <f t="shared" si="5"/>
        <v>30247000</v>
      </c>
      <c r="L42" s="14">
        <f t="shared" si="5"/>
        <v>32148400</v>
      </c>
      <c r="M42" s="14">
        <f t="shared" si="5"/>
        <v>36296400</v>
      </c>
      <c r="N42" s="14">
        <f t="shared" si="5"/>
        <v>38197800</v>
      </c>
      <c r="O42" s="14">
        <f t="shared" si="5"/>
        <v>42345800</v>
      </c>
      <c r="P42" s="14">
        <f t="shared" si="5"/>
        <v>44247200</v>
      </c>
    </row>
    <row r="44">
      <c r="A44" s="11" t="s">
        <v>67</v>
      </c>
      <c r="B44" s="14">
        <f t="shared" ref="B44:P44" si="6">B15-B42</f>
        <v>1250600</v>
      </c>
      <c r="C44" s="14">
        <f t="shared" si="6"/>
        <v>3950600</v>
      </c>
      <c r="D44" s="14">
        <f t="shared" si="6"/>
        <v>5201200</v>
      </c>
      <c r="E44" s="14">
        <f t="shared" si="6"/>
        <v>7901200</v>
      </c>
      <c r="F44" s="14">
        <f t="shared" si="6"/>
        <v>9151800</v>
      </c>
      <c r="G44" s="14">
        <f t="shared" si="6"/>
        <v>11851800</v>
      </c>
      <c r="H44" s="14">
        <f t="shared" si="6"/>
        <v>13102400</v>
      </c>
      <c r="I44" s="14">
        <f t="shared" si="6"/>
        <v>15802400</v>
      </c>
      <c r="J44" s="14">
        <f t="shared" si="6"/>
        <v>17053000</v>
      </c>
      <c r="K44" s="14">
        <f t="shared" si="6"/>
        <v>19753000</v>
      </c>
      <c r="L44" s="14">
        <f t="shared" si="6"/>
        <v>21003600</v>
      </c>
      <c r="M44" s="14">
        <f t="shared" si="6"/>
        <v>23703600</v>
      </c>
      <c r="N44" s="14">
        <f t="shared" si="6"/>
        <v>24954200</v>
      </c>
      <c r="O44" s="14">
        <f t="shared" si="6"/>
        <v>27654200</v>
      </c>
      <c r="P44" s="14">
        <f t="shared" si="6"/>
        <v>28904800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0"/>
  </cols>
  <sheetData>
    <row r="1"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</row>
    <row r="2">
      <c r="A2" s="11" t="s">
        <v>68</v>
      </c>
    </row>
    <row r="3">
      <c r="A3" s="11" t="s">
        <v>13</v>
      </c>
      <c r="B3" s="14">
        <f>'Sales and Costs-Cons'!B18</f>
        <v>809200</v>
      </c>
      <c r="C3" s="14">
        <f>'Sales and Costs-Cons'!C18</f>
        <v>2357600</v>
      </c>
      <c r="D3" s="14">
        <f>'Sales and Costs-Cons'!D18</f>
        <v>3166800</v>
      </c>
      <c r="E3" s="14">
        <f>'Sales and Costs-Cons'!E18</f>
        <v>4715200</v>
      </c>
      <c r="F3" s="14">
        <f>'Sales and Costs-Cons'!F18</f>
        <v>5524400</v>
      </c>
      <c r="G3" s="14">
        <f>'Sales and Costs-Cons'!G18</f>
        <v>7072800</v>
      </c>
      <c r="H3" s="14">
        <f>'Sales and Costs-Cons'!H18</f>
        <v>7882000</v>
      </c>
      <c r="I3" s="14">
        <f>'Sales and Costs-Cons'!I18</f>
        <v>9430400</v>
      </c>
      <c r="J3" s="14">
        <f>'Sales and Costs-Cons'!J18</f>
        <v>10239600</v>
      </c>
      <c r="K3" s="14">
        <f>'Sales and Costs-Cons'!K18</f>
        <v>11788000</v>
      </c>
      <c r="L3" s="14">
        <f>'Sales and Costs-Cons'!L18</f>
        <v>12597200</v>
      </c>
      <c r="M3" s="14">
        <f>'Sales and Costs-Cons'!M18</f>
        <v>14145600</v>
      </c>
      <c r="N3" s="14">
        <f>'Sales and Costs-Cons'!N18</f>
        <v>14954800</v>
      </c>
      <c r="O3" s="14">
        <f>'Sales and Costs-Cons'!O18</f>
        <v>16503200</v>
      </c>
      <c r="P3" s="14">
        <f>'Sales and Costs-Cons'!P18</f>
        <v>17312400</v>
      </c>
    </row>
    <row r="4">
      <c r="A4" s="11" t="s">
        <v>14</v>
      </c>
      <c r="B4" s="14">
        <f>'Sales and Costs-Cons'!B19</f>
        <v>259500</v>
      </c>
      <c r="C4" s="14">
        <f>'Sales and Costs-Cons'!C19</f>
        <v>915000</v>
      </c>
      <c r="D4" s="14">
        <f>'Sales and Costs-Cons'!D19</f>
        <v>1174500</v>
      </c>
      <c r="E4" s="14">
        <f>'Sales and Costs-Cons'!E19</f>
        <v>1830000</v>
      </c>
      <c r="F4" s="14">
        <f>'Sales and Costs-Cons'!F19</f>
        <v>2089500</v>
      </c>
      <c r="G4" s="14">
        <f>'Sales and Costs-Cons'!G19</f>
        <v>2745000</v>
      </c>
      <c r="H4" s="14">
        <f>'Sales and Costs-Cons'!H19</f>
        <v>3004500</v>
      </c>
      <c r="I4" s="14">
        <f>'Sales and Costs-Cons'!I19</f>
        <v>3660000</v>
      </c>
      <c r="J4" s="14">
        <f>'Sales and Costs-Cons'!J19</f>
        <v>3919500</v>
      </c>
      <c r="K4" s="14">
        <f>'Sales and Costs-Cons'!K19</f>
        <v>4575000</v>
      </c>
      <c r="L4" s="14">
        <f>'Sales and Costs-Cons'!L19</f>
        <v>4834500</v>
      </c>
      <c r="M4" s="14">
        <f>'Sales and Costs-Cons'!M19</f>
        <v>5490000</v>
      </c>
      <c r="N4" s="14">
        <f>'Sales and Costs-Cons'!N19</f>
        <v>5749500</v>
      </c>
      <c r="O4" s="14">
        <f>'Sales and Costs-Cons'!O19</f>
        <v>6405000</v>
      </c>
      <c r="P4" s="14">
        <f>'Sales and Costs-Cons'!P19</f>
        <v>6664500</v>
      </c>
    </row>
    <row r="5">
      <c r="A5" s="11" t="s">
        <v>15</v>
      </c>
      <c r="B5" s="14">
        <f>'Sales and Costs-Cons'!B20</f>
        <v>79200</v>
      </c>
      <c r="C5" s="14">
        <f>'Sales and Costs-Cons'!C20</f>
        <v>316800</v>
      </c>
      <c r="D5" s="14">
        <f>'Sales and Costs-Cons'!D20</f>
        <v>396000</v>
      </c>
      <c r="E5" s="14">
        <f>'Sales and Costs-Cons'!E20</f>
        <v>633600</v>
      </c>
      <c r="F5" s="14">
        <f>'Sales and Costs-Cons'!F20</f>
        <v>712800</v>
      </c>
      <c r="G5" s="14">
        <f>'Sales and Costs-Cons'!G20</f>
        <v>950400</v>
      </c>
      <c r="H5" s="14">
        <f>'Sales and Costs-Cons'!H20</f>
        <v>1029600</v>
      </c>
      <c r="I5" s="14">
        <f>'Sales and Costs-Cons'!I20</f>
        <v>1267200</v>
      </c>
      <c r="J5" s="14">
        <f>'Sales and Costs-Cons'!J20</f>
        <v>1346400</v>
      </c>
      <c r="K5" s="14">
        <f>'Sales and Costs-Cons'!K20</f>
        <v>1584000</v>
      </c>
      <c r="L5" s="14">
        <f>'Sales and Costs-Cons'!L20</f>
        <v>1663200</v>
      </c>
      <c r="M5" s="14">
        <f>'Sales and Costs-Cons'!M20</f>
        <v>1900800</v>
      </c>
      <c r="N5" s="14">
        <f>'Sales and Costs-Cons'!N20</f>
        <v>1980000</v>
      </c>
      <c r="O5" s="14">
        <f>'Sales and Costs-Cons'!O20</f>
        <v>2217600</v>
      </c>
      <c r="P5" s="14">
        <f>'Sales and Costs-Cons'!P20</f>
        <v>2296800</v>
      </c>
    </row>
    <row r="6">
      <c r="A6" s="11" t="s">
        <v>69</v>
      </c>
      <c r="B6" s="14">
        <f t="shared" ref="B6:P6" si="1">SUM(B3:B5)</f>
        <v>1147900</v>
      </c>
      <c r="C6" s="14">
        <f t="shared" si="1"/>
        <v>3589400</v>
      </c>
      <c r="D6" s="14">
        <f t="shared" si="1"/>
        <v>4737300</v>
      </c>
      <c r="E6" s="14">
        <f t="shared" si="1"/>
        <v>7178800</v>
      </c>
      <c r="F6" s="14">
        <f t="shared" si="1"/>
        <v>8326700</v>
      </c>
      <c r="G6" s="14">
        <f t="shared" si="1"/>
        <v>10768200</v>
      </c>
      <c r="H6" s="14">
        <f t="shared" si="1"/>
        <v>11916100</v>
      </c>
      <c r="I6" s="14">
        <f t="shared" si="1"/>
        <v>14357600</v>
      </c>
      <c r="J6" s="14">
        <f t="shared" si="1"/>
        <v>15505500</v>
      </c>
      <c r="K6" s="14">
        <f t="shared" si="1"/>
        <v>17947000</v>
      </c>
      <c r="L6" s="14">
        <f t="shared" si="1"/>
        <v>19094900</v>
      </c>
      <c r="M6" s="14">
        <f t="shared" si="1"/>
        <v>21536400</v>
      </c>
      <c r="N6" s="14">
        <f t="shared" si="1"/>
        <v>22684300</v>
      </c>
      <c r="O6" s="14">
        <f t="shared" si="1"/>
        <v>25125800</v>
      </c>
      <c r="P6" s="14">
        <f t="shared" si="1"/>
        <v>26273700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25"/>
  </cols>
  <sheetData>
    <row r="1"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</row>
    <row r="2">
      <c r="A2" s="15" t="s">
        <v>70</v>
      </c>
    </row>
    <row r="3">
      <c r="A3" s="16" t="s">
        <v>71</v>
      </c>
      <c r="B3" s="14">
        <f>'Sales and Costs-Cons'!B15</f>
        <v>3152000</v>
      </c>
      <c r="C3" s="14">
        <f>'Sales and Costs-Cons'!C15</f>
        <v>10000000</v>
      </c>
      <c r="D3" s="14">
        <f>'Sales and Costs-Cons'!D15</f>
        <v>13152000</v>
      </c>
      <c r="E3" s="14">
        <f>'Sales and Costs-Cons'!E15</f>
        <v>20000000</v>
      </c>
      <c r="F3" s="14">
        <f>'Sales and Costs-Cons'!F15</f>
        <v>23152000</v>
      </c>
      <c r="G3" s="14">
        <f>'Sales and Costs-Cons'!G15</f>
        <v>30000000</v>
      </c>
      <c r="H3" s="14">
        <f>'Sales and Costs-Cons'!H15</f>
        <v>33152000</v>
      </c>
      <c r="I3" s="14">
        <f>'Sales and Costs-Cons'!I15</f>
        <v>40000000</v>
      </c>
      <c r="J3" s="14">
        <f>'Sales and Costs-Cons'!J15</f>
        <v>43152000</v>
      </c>
      <c r="K3" s="14">
        <f>'Sales and Costs-Cons'!K15</f>
        <v>50000000</v>
      </c>
      <c r="L3" s="14">
        <f>'Sales and Costs-Cons'!L15</f>
        <v>53152000</v>
      </c>
      <c r="M3" s="14">
        <f>'Sales and Costs-Cons'!M15</f>
        <v>60000000</v>
      </c>
      <c r="N3" s="14">
        <f>'Sales and Costs-Cons'!N15</f>
        <v>63152000</v>
      </c>
      <c r="O3" s="14">
        <f>'Sales and Costs-Cons'!O15</f>
        <v>70000000</v>
      </c>
      <c r="P3" s="14">
        <f>'Sales and Costs-Cons'!P15</f>
        <v>73152000</v>
      </c>
    </row>
    <row r="4">
      <c r="A4" s="16"/>
    </row>
    <row r="5">
      <c r="A5" s="15" t="s">
        <v>72</v>
      </c>
    </row>
    <row r="6">
      <c r="A6" s="16" t="s">
        <v>73</v>
      </c>
      <c r="B6" s="14">
        <f>Purchases!B6</f>
        <v>1147900</v>
      </c>
      <c r="C6" s="14">
        <f>Purchases!C6</f>
        <v>3589400</v>
      </c>
      <c r="D6" s="14">
        <f>Purchases!D6</f>
        <v>4737300</v>
      </c>
      <c r="E6" s="14">
        <f>Purchases!E6</f>
        <v>7178800</v>
      </c>
      <c r="F6" s="14">
        <f>Purchases!F6</f>
        <v>8326700</v>
      </c>
      <c r="G6" s="14">
        <f>Purchases!G6</f>
        <v>10768200</v>
      </c>
      <c r="H6" s="14">
        <f>Purchases!H6</f>
        <v>11916100</v>
      </c>
      <c r="I6" s="14">
        <f>Purchases!I6</f>
        <v>14357600</v>
      </c>
      <c r="J6" s="14">
        <f>Purchases!J6</f>
        <v>15505500</v>
      </c>
      <c r="K6" s="14">
        <f>Purchases!K6</f>
        <v>17947000</v>
      </c>
      <c r="L6" s="14">
        <f>Purchases!L6</f>
        <v>19094900</v>
      </c>
      <c r="M6" s="14">
        <f>Purchases!M6</f>
        <v>21536400</v>
      </c>
      <c r="N6" s="14">
        <f>Purchases!N6</f>
        <v>22684300</v>
      </c>
      <c r="O6" s="14">
        <f>Purchases!O6</f>
        <v>25125800</v>
      </c>
      <c r="P6" s="14">
        <f>Purchases!P6</f>
        <v>26273700</v>
      </c>
    </row>
    <row r="7">
      <c r="A7" s="16" t="s">
        <v>74</v>
      </c>
      <c r="B7" s="14">
        <f>'Sales and Costs-Cons'!B27+'Sales and Costs-Cons'!B34+'Sales and Costs-Cons'!B36+'Sales and Costs-Cons'!B39+'Sales and Costs-Cons'!B40</f>
        <v>753500</v>
      </c>
      <c r="C7" s="14">
        <f>'Sales and Costs-Cons'!C27+'Sales and Costs-Cons'!C34+'Sales and Costs-Cons'!C36+'Sales and Costs-Cons'!C39+'Sales and Costs-Cons'!C40</f>
        <v>2460000</v>
      </c>
      <c r="D7" s="14">
        <f>'Sales and Costs-Cons'!D27+'Sales and Costs-Cons'!D34+'Sales and Costs-Cons'!D36+'Sales and Costs-Cons'!D39+'Sales and Costs-Cons'!D40</f>
        <v>3213500</v>
      </c>
      <c r="E7" s="14">
        <f>'Sales and Costs-Cons'!E27+'Sales and Costs-Cons'!E34+'Sales and Costs-Cons'!E36+'Sales and Costs-Cons'!E39+'Sales and Costs-Cons'!E40</f>
        <v>4920000</v>
      </c>
      <c r="F7" s="14">
        <f>'Sales and Costs-Cons'!F27+'Sales and Costs-Cons'!F34+'Sales and Costs-Cons'!F36+'Sales and Costs-Cons'!F39+'Sales and Costs-Cons'!F40</f>
        <v>5673500</v>
      </c>
      <c r="G7" s="14">
        <f>'Sales and Costs-Cons'!G27+'Sales and Costs-Cons'!G34+'Sales and Costs-Cons'!G36+'Sales and Costs-Cons'!G39+'Sales and Costs-Cons'!G40</f>
        <v>7380000</v>
      </c>
      <c r="H7" s="14">
        <f>'Sales and Costs-Cons'!H27+'Sales and Costs-Cons'!H34+'Sales and Costs-Cons'!H36+'Sales and Costs-Cons'!H39+'Sales and Costs-Cons'!H40</f>
        <v>8133500</v>
      </c>
      <c r="I7" s="14">
        <f>'Sales and Costs-Cons'!I27+'Sales and Costs-Cons'!I34+'Sales and Costs-Cons'!I36+'Sales and Costs-Cons'!I39+'Sales and Costs-Cons'!I40</f>
        <v>9840000</v>
      </c>
      <c r="J7" s="14">
        <f>'Sales and Costs-Cons'!J27+'Sales and Costs-Cons'!J34+'Sales and Costs-Cons'!J36+'Sales and Costs-Cons'!J39+'Sales and Costs-Cons'!J40</f>
        <v>10593500</v>
      </c>
      <c r="K7" s="14">
        <f>'Sales and Costs-Cons'!K27+'Sales and Costs-Cons'!K34+'Sales and Costs-Cons'!K36+'Sales and Costs-Cons'!K39+'Sales and Costs-Cons'!K40</f>
        <v>12300000</v>
      </c>
      <c r="L7" s="14">
        <f>'Sales and Costs-Cons'!L27+'Sales and Costs-Cons'!L34+'Sales and Costs-Cons'!L36+'Sales and Costs-Cons'!L39+'Sales and Costs-Cons'!L40</f>
        <v>13053500</v>
      </c>
      <c r="M7" s="14">
        <f>'Sales and Costs-Cons'!M27+'Sales and Costs-Cons'!M34+'Sales and Costs-Cons'!M36+'Sales and Costs-Cons'!M39+'Sales and Costs-Cons'!M40</f>
        <v>14760000</v>
      </c>
      <c r="N7" s="14">
        <f>'Sales and Costs-Cons'!N27+'Sales and Costs-Cons'!N34+'Sales and Costs-Cons'!N36+'Sales and Costs-Cons'!N39+'Sales and Costs-Cons'!N40</f>
        <v>15513500</v>
      </c>
      <c r="O7" s="14">
        <f>'Sales and Costs-Cons'!O27+'Sales and Costs-Cons'!O34+'Sales and Costs-Cons'!O36+'Sales and Costs-Cons'!O39+'Sales and Costs-Cons'!O40</f>
        <v>17220000</v>
      </c>
      <c r="P7" s="14">
        <f>'Sales and Costs-Cons'!P27+'Sales and Costs-Cons'!P34+'Sales and Costs-Cons'!P36+'Sales and Costs-Cons'!P39+'Sales and Costs-Cons'!P40</f>
        <v>17973500</v>
      </c>
    </row>
    <row r="8">
      <c r="A8" s="15" t="s">
        <v>75</v>
      </c>
      <c r="B8" s="14">
        <f t="shared" ref="B8:P8" si="1">B3-B6-B7</f>
        <v>1250600</v>
      </c>
      <c r="C8" s="14">
        <f t="shared" si="1"/>
        <v>3950600</v>
      </c>
      <c r="D8" s="14">
        <f t="shared" si="1"/>
        <v>5201200</v>
      </c>
      <c r="E8" s="14">
        <f t="shared" si="1"/>
        <v>7901200</v>
      </c>
      <c r="F8" s="14">
        <f t="shared" si="1"/>
        <v>9151800</v>
      </c>
      <c r="G8" s="14">
        <f t="shared" si="1"/>
        <v>11851800</v>
      </c>
      <c r="H8" s="14">
        <f t="shared" si="1"/>
        <v>13102400</v>
      </c>
      <c r="I8" s="14">
        <f t="shared" si="1"/>
        <v>15802400</v>
      </c>
      <c r="J8" s="14">
        <f t="shared" si="1"/>
        <v>17053000</v>
      </c>
      <c r="K8" s="14">
        <f t="shared" si="1"/>
        <v>19753000</v>
      </c>
      <c r="L8" s="14">
        <f t="shared" si="1"/>
        <v>21003600</v>
      </c>
      <c r="M8" s="14">
        <f t="shared" si="1"/>
        <v>23703600</v>
      </c>
      <c r="N8" s="14">
        <f t="shared" si="1"/>
        <v>24954200</v>
      </c>
      <c r="O8" s="14">
        <f t="shared" si="1"/>
        <v>27654200</v>
      </c>
      <c r="P8" s="14">
        <f t="shared" si="1"/>
        <v>28904800</v>
      </c>
    </row>
    <row r="9">
      <c r="A9" s="16"/>
    </row>
    <row r="10">
      <c r="A10" s="15" t="s">
        <v>76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6" t="s">
        <v>77</v>
      </c>
      <c r="B11" s="13">
        <v>0.0</v>
      </c>
      <c r="C11" s="14">
        <f t="shared" ref="C11:P11" si="2">B13</f>
        <v>1250600</v>
      </c>
      <c r="D11" s="14">
        <f t="shared" si="2"/>
        <v>5201200</v>
      </c>
      <c r="E11" s="14">
        <f t="shared" si="2"/>
        <v>10402400</v>
      </c>
      <c r="F11" s="14">
        <f t="shared" si="2"/>
        <v>18303600</v>
      </c>
      <c r="G11" s="14">
        <f t="shared" si="2"/>
        <v>27455400</v>
      </c>
      <c r="H11" s="14">
        <f t="shared" si="2"/>
        <v>39307200</v>
      </c>
      <c r="I11" s="14">
        <f t="shared" si="2"/>
        <v>52409600</v>
      </c>
      <c r="J11" s="14">
        <f t="shared" si="2"/>
        <v>68212000</v>
      </c>
      <c r="K11" s="14">
        <f t="shared" si="2"/>
        <v>85265000</v>
      </c>
      <c r="L11" s="14">
        <f t="shared" si="2"/>
        <v>105018000</v>
      </c>
      <c r="M11" s="14">
        <f t="shared" si="2"/>
        <v>126021600</v>
      </c>
      <c r="N11" s="14">
        <f t="shared" si="2"/>
        <v>149725200</v>
      </c>
      <c r="O11" s="14">
        <f t="shared" si="2"/>
        <v>174679400</v>
      </c>
      <c r="P11" s="14">
        <f t="shared" si="2"/>
        <v>202333600</v>
      </c>
    </row>
    <row r="12">
      <c r="A12" s="16" t="s">
        <v>75</v>
      </c>
      <c r="B12" s="14">
        <f t="shared" ref="B12:P12" si="3">B8</f>
        <v>1250600</v>
      </c>
      <c r="C12" s="14">
        <f t="shared" si="3"/>
        <v>3950600</v>
      </c>
      <c r="D12" s="14">
        <f t="shared" si="3"/>
        <v>5201200</v>
      </c>
      <c r="E12" s="14">
        <f t="shared" si="3"/>
        <v>7901200</v>
      </c>
      <c r="F12" s="14">
        <f t="shared" si="3"/>
        <v>9151800</v>
      </c>
      <c r="G12" s="14">
        <f t="shared" si="3"/>
        <v>11851800</v>
      </c>
      <c r="H12" s="14">
        <f t="shared" si="3"/>
        <v>13102400</v>
      </c>
      <c r="I12" s="14">
        <f t="shared" si="3"/>
        <v>15802400</v>
      </c>
      <c r="J12" s="14">
        <f t="shared" si="3"/>
        <v>17053000</v>
      </c>
      <c r="K12" s="14">
        <f t="shared" si="3"/>
        <v>19753000</v>
      </c>
      <c r="L12" s="14">
        <f t="shared" si="3"/>
        <v>21003600</v>
      </c>
      <c r="M12" s="14">
        <f t="shared" si="3"/>
        <v>23703600</v>
      </c>
      <c r="N12" s="14">
        <f t="shared" si="3"/>
        <v>24954200</v>
      </c>
      <c r="O12" s="14">
        <f t="shared" si="3"/>
        <v>27654200</v>
      </c>
      <c r="P12" s="14">
        <f t="shared" si="3"/>
        <v>28904800</v>
      </c>
    </row>
    <row r="13">
      <c r="A13" s="16" t="s">
        <v>78</v>
      </c>
      <c r="B13" s="14">
        <f t="shared" ref="B13:P13" si="4">SUM(B11:B12)</f>
        <v>1250600</v>
      </c>
      <c r="C13" s="14">
        <f t="shared" si="4"/>
        <v>5201200</v>
      </c>
      <c r="D13" s="14">
        <f t="shared" si="4"/>
        <v>10402400</v>
      </c>
      <c r="E13" s="14">
        <f t="shared" si="4"/>
        <v>18303600</v>
      </c>
      <c r="F13" s="14">
        <f t="shared" si="4"/>
        <v>27455400</v>
      </c>
      <c r="G13" s="14">
        <f t="shared" si="4"/>
        <v>39307200</v>
      </c>
      <c r="H13" s="14">
        <f t="shared" si="4"/>
        <v>52409600</v>
      </c>
      <c r="I13" s="14">
        <f t="shared" si="4"/>
        <v>68212000</v>
      </c>
      <c r="J13" s="14">
        <f t="shared" si="4"/>
        <v>85265000</v>
      </c>
      <c r="K13" s="14">
        <f t="shared" si="4"/>
        <v>105018000</v>
      </c>
      <c r="L13" s="14">
        <f t="shared" si="4"/>
        <v>126021600</v>
      </c>
      <c r="M13" s="14">
        <f t="shared" si="4"/>
        <v>149725200</v>
      </c>
      <c r="N13" s="14">
        <f t="shared" si="4"/>
        <v>174679400</v>
      </c>
      <c r="O13" s="14">
        <f t="shared" si="4"/>
        <v>202333600</v>
      </c>
      <c r="P13" s="14">
        <f t="shared" si="4"/>
        <v>231238400</v>
      </c>
    </row>
  </sheetData>
  <drawing r:id="rId1"/>
</worksheet>
</file>