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-Small" sheetId="4" r:id="rId7"/>
    <sheet state="visible" name="Sales and Costs-Medium" sheetId="5" r:id="rId8"/>
    <sheet state="visible" name="Sales and Costs-Large" sheetId="6" r:id="rId9"/>
    <sheet state="visible" name="Sales and Costs-Cons" sheetId="7" r:id="rId10"/>
    <sheet state="visible" name="Purchases" sheetId="8" r:id="rId11"/>
    <sheet state="visible" name="Cash Details" sheetId="9" r:id="rId12"/>
    <sheet state="visible" name="Balances" sheetId="10" r:id="rId13"/>
  </sheets>
  <definedNames/>
  <calcPr/>
</workbook>
</file>

<file path=xl/sharedStrings.xml><?xml version="1.0" encoding="utf-8"?>
<sst xmlns="http://schemas.openxmlformats.org/spreadsheetml/2006/main" count="336" uniqueCount="91">
  <si>
    <t>Description</t>
  </si>
  <si>
    <t>A company runs a chain of small pani puri outlets.</t>
  </si>
  <si>
    <t>It sells 3 products - pani puri, bhel puri, ice cream. The selling price of a pani puri is Rs 50, bhel puri is Rs 60 and ice cream is Rs 80.</t>
  </si>
  <si>
    <t>The cost of a pani puri is 30% , bhel puri is 50% , ice cream is 25%. The cost of packaging is Rs 5 for pani puri , Rs 5 for a bhel puri and Rs 4 for an ice cream</t>
  </si>
  <si>
    <t xml:space="preserve">It estimates that a small outlet will receive 2000 orders per month. An average order will comprise 1.5 pani puri, 0.8 bhel puri and 0.5 ice cream . </t>
  </si>
  <si>
    <t>Each small outlet has 2 customer service representative, 2 chefs, 1 manager, 1 housekeeper. The monthly salary of a customer service representative is Rs 10000, chef is Rs 25000, manager is Rs 30000 and housekeeper is Rs 8000.</t>
  </si>
  <si>
    <t>The outlet delivers all its orders. It costs the outlet Rs 30 to deliver an order.</t>
  </si>
  <si>
    <t>It has a monthly rent cost of Rs 10000 and electricity cost of Rs 3000.</t>
  </si>
  <si>
    <t>Initially, the compay has 0 outlets. The company estimates that it will open 1 new outlet every month.</t>
  </si>
  <si>
    <t>Make a model for the company for 15 months.</t>
  </si>
  <si>
    <t>Selling Price</t>
  </si>
  <si>
    <t>Cost Price</t>
  </si>
  <si>
    <t xml:space="preserve">Packaging </t>
  </si>
  <si>
    <t xml:space="preserve">Pani Puri </t>
  </si>
  <si>
    <t>Bhel Puri</t>
  </si>
  <si>
    <t>Ice cream</t>
  </si>
  <si>
    <t>Small</t>
  </si>
  <si>
    <t>Medium</t>
  </si>
  <si>
    <t>Large</t>
  </si>
  <si>
    <t>Number of Orders per month</t>
  </si>
  <si>
    <t>Order Mix</t>
  </si>
  <si>
    <t>Pani Puri</t>
  </si>
  <si>
    <t>Ice Cream</t>
  </si>
  <si>
    <t>Staff</t>
  </si>
  <si>
    <t>Customer Service Rep</t>
  </si>
  <si>
    <t>Chefs</t>
  </si>
  <si>
    <t>Manager</t>
  </si>
  <si>
    <t>House Keeper</t>
  </si>
  <si>
    <t>Salary Cost</t>
  </si>
  <si>
    <t>Delivery Cost per order</t>
  </si>
  <si>
    <t>Other Cost</t>
  </si>
  <si>
    <t>Rent</t>
  </si>
  <si>
    <t>Electricity</t>
  </si>
  <si>
    <t>Outlet plan</t>
  </si>
  <si>
    <t>Initial</t>
  </si>
  <si>
    <t>New outlet every month</t>
  </si>
  <si>
    <t>every  2 months</t>
  </si>
  <si>
    <t>every 3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</si>
  <si>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</si>
  <si>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</si>
  <si>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</si>
  <si>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</si>
  <si>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</si>
  <si>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</si>
  <si>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</si>
  <si>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</si>
  <si>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</si>
  <si>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</si>
  <si>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</si>
  <si>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</si>
  <si>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</si>
  <si>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</si>
  <si>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</si>
  <si>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Number of outlets</t>
  </si>
  <si>
    <t>Number of Outlets</t>
  </si>
  <si>
    <t>Number of orders</t>
  </si>
  <si>
    <t>Quantity (in Units)</t>
  </si>
  <si>
    <t xml:space="preserve">Bhel Puri </t>
  </si>
  <si>
    <t>Icecream</t>
  </si>
  <si>
    <t>Sales value(in Rs)</t>
  </si>
  <si>
    <t>Total Sales</t>
  </si>
  <si>
    <t>Cost of Goods sold</t>
  </si>
  <si>
    <t>Total Cost of goods</t>
  </si>
  <si>
    <t>Cost of packaging</t>
  </si>
  <si>
    <t>Total Packaging Cost</t>
  </si>
  <si>
    <t>House keeper</t>
  </si>
  <si>
    <t>Total Salary Cost</t>
  </si>
  <si>
    <t>Delivery Cost</t>
  </si>
  <si>
    <t>Other Costs</t>
  </si>
  <si>
    <t>Total Cost</t>
  </si>
  <si>
    <t>Profit</t>
  </si>
  <si>
    <t>Purchases (in Rs)</t>
  </si>
  <si>
    <t>Total Purchases</t>
  </si>
  <si>
    <t>Cash Inflow</t>
  </si>
  <si>
    <t>Cash collected from sales</t>
  </si>
  <si>
    <t>Cash Outflow</t>
  </si>
  <si>
    <t>Cash paid for purchases</t>
  </si>
  <si>
    <t>Other expenses</t>
  </si>
  <si>
    <t>Net cash for the month</t>
  </si>
  <si>
    <t>Cash in hand</t>
  </si>
  <si>
    <t>Opening cash</t>
  </si>
  <si>
    <t>Closing Cash</t>
  </si>
  <si>
    <t>Assets</t>
  </si>
  <si>
    <t>Total Assets(TA)</t>
  </si>
  <si>
    <t>Liabilities</t>
  </si>
  <si>
    <t>Total Liabilities(TL)</t>
  </si>
  <si>
    <t>Difference 1(TA-TL)</t>
  </si>
  <si>
    <t>Opening profit</t>
  </si>
  <si>
    <t>Net profit for the month</t>
  </si>
  <si>
    <t>Accumulated profit</t>
  </si>
  <si>
    <t>Difference 2( 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</si>
</sst>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6.0"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0" fontId="2" numFmtId="0" xfId="0" applyFont="1"/>
    <xf borderId="0" fillId="0" fontId="3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9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9">
      <c r="A9" s="4" t="s">
        <v>8</v>
      </c>
    </row>
    <row r="10">
      <c r="A10" s="4" t="s">
        <v>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10.25"/>
  </cols>
  <sheetData>
    <row r="1"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</row>
    <row r="2">
      <c r="A2" s="12" t="s">
        <v>82</v>
      </c>
    </row>
    <row r="3">
      <c r="A3" s="13" t="s">
        <v>79</v>
      </c>
      <c r="B3" s="8">
        <f>'Cash Details'!B13</f>
        <v>5000</v>
      </c>
      <c r="C3" s="8">
        <f>'Cash Details'!C13</f>
        <v>88050</v>
      </c>
      <c r="D3" s="8">
        <f>'Cash Details'!D13</f>
        <v>1128100</v>
      </c>
      <c r="E3" s="8">
        <f>'Cash Details'!E13</f>
        <v>2246200</v>
      </c>
      <c r="F3" s="8">
        <f>'Cash Details'!F13</f>
        <v>3369300</v>
      </c>
      <c r="G3" s="8">
        <f>'Cash Details'!G13</f>
        <v>5522450</v>
      </c>
      <c r="H3" s="8">
        <f>'Cash Details'!H13</f>
        <v>7680600</v>
      </c>
      <c r="I3" s="8">
        <f>'Cash Details'!I13</f>
        <v>9916800</v>
      </c>
      <c r="J3" s="8">
        <f>'Cash Details'!J13</f>
        <v>13110000</v>
      </c>
      <c r="K3" s="8">
        <f>'Cash Details'!K13</f>
        <v>16381250</v>
      </c>
      <c r="L3" s="8">
        <f>'Cash Details'!L13</f>
        <v>19657500</v>
      </c>
      <c r="M3" s="8">
        <f>'Cash Details'!M13</f>
        <v>23963800</v>
      </c>
      <c r="N3" s="8">
        <f>'Cash Details'!N13</f>
        <v>28275100</v>
      </c>
      <c r="O3" s="8">
        <f>'Cash Details'!O13</f>
        <v>32664450</v>
      </c>
      <c r="P3" s="8">
        <f>'Cash Details'!P13</f>
        <v>38010800</v>
      </c>
    </row>
    <row r="4">
      <c r="A4" s="13"/>
    </row>
    <row r="5">
      <c r="A5" s="12" t="s">
        <v>83</v>
      </c>
      <c r="B5" s="8">
        <f t="shared" ref="B5:P5" si="1">B3</f>
        <v>5000</v>
      </c>
      <c r="C5" s="8">
        <f t="shared" si="1"/>
        <v>88050</v>
      </c>
      <c r="D5" s="8">
        <f t="shared" si="1"/>
        <v>1128100</v>
      </c>
      <c r="E5" s="8">
        <f t="shared" si="1"/>
        <v>2246200</v>
      </c>
      <c r="F5" s="8">
        <f t="shared" si="1"/>
        <v>3369300</v>
      </c>
      <c r="G5" s="8">
        <f t="shared" si="1"/>
        <v>5522450</v>
      </c>
      <c r="H5" s="8">
        <f t="shared" si="1"/>
        <v>7680600</v>
      </c>
      <c r="I5" s="8">
        <f t="shared" si="1"/>
        <v>9916800</v>
      </c>
      <c r="J5" s="8">
        <f t="shared" si="1"/>
        <v>13110000</v>
      </c>
      <c r="K5" s="8">
        <f t="shared" si="1"/>
        <v>16381250</v>
      </c>
      <c r="L5" s="8">
        <f t="shared" si="1"/>
        <v>19657500</v>
      </c>
      <c r="M5" s="8">
        <f t="shared" si="1"/>
        <v>23963800</v>
      </c>
      <c r="N5" s="8">
        <f t="shared" si="1"/>
        <v>28275100</v>
      </c>
      <c r="O5" s="8">
        <f t="shared" si="1"/>
        <v>32664450</v>
      </c>
      <c r="P5" s="8">
        <f t="shared" si="1"/>
        <v>38010800</v>
      </c>
    </row>
    <row r="6">
      <c r="A6" s="13"/>
    </row>
    <row r="7">
      <c r="A7" s="12" t="s">
        <v>84</v>
      </c>
    </row>
    <row r="8">
      <c r="A8" s="13"/>
    </row>
    <row r="9">
      <c r="A9" s="12" t="s">
        <v>85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</row>
    <row r="10">
      <c r="A10" s="13"/>
    </row>
    <row r="11">
      <c r="A11" s="12" t="s">
        <v>86</v>
      </c>
      <c r="B11" s="8">
        <f t="shared" ref="B11:P11" si="2">B5-B9</f>
        <v>5000</v>
      </c>
      <c r="C11" s="8">
        <f t="shared" si="2"/>
        <v>88050</v>
      </c>
      <c r="D11" s="8">
        <f t="shared" si="2"/>
        <v>1128100</v>
      </c>
      <c r="E11" s="8">
        <f t="shared" si="2"/>
        <v>2246200</v>
      </c>
      <c r="F11" s="8">
        <f t="shared" si="2"/>
        <v>3369300</v>
      </c>
      <c r="G11" s="8">
        <f t="shared" si="2"/>
        <v>5522450</v>
      </c>
      <c r="H11" s="8">
        <f t="shared" si="2"/>
        <v>7680600</v>
      </c>
      <c r="I11" s="8">
        <f t="shared" si="2"/>
        <v>9916800</v>
      </c>
      <c r="J11" s="8">
        <f t="shared" si="2"/>
        <v>13110000</v>
      </c>
      <c r="K11" s="8">
        <f t="shared" si="2"/>
        <v>16381250</v>
      </c>
      <c r="L11" s="8">
        <f t="shared" si="2"/>
        <v>19657500</v>
      </c>
      <c r="M11" s="8">
        <f t="shared" si="2"/>
        <v>23963800</v>
      </c>
      <c r="N11" s="8">
        <f t="shared" si="2"/>
        <v>28275100</v>
      </c>
      <c r="O11" s="8">
        <f t="shared" si="2"/>
        <v>32664450</v>
      </c>
      <c r="P11" s="8">
        <f t="shared" si="2"/>
        <v>38010800</v>
      </c>
    </row>
    <row r="12">
      <c r="A12" s="13"/>
    </row>
    <row r="13">
      <c r="A13" s="13" t="s">
        <v>87</v>
      </c>
      <c r="B13" s="5">
        <v>0.0</v>
      </c>
      <c r="C13" s="8">
        <f t="shared" ref="C13:P13" si="3">B15</f>
        <v>5000</v>
      </c>
      <c r="D13" s="8">
        <f t="shared" si="3"/>
        <v>88050</v>
      </c>
      <c r="E13" s="8">
        <f t="shared" si="3"/>
        <v>1128100</v>
      </c>
      <c r="F13" s="8">
        <f t="shared" si="3"/>
        <v>2246200</v>
      </c>
      <c r="G13" s="8">
        <f t="shared" si="3"/>
        <v>3369300</v>
      </c>
      <c r="H13" s="8">
        <f t="shared" si="3"/>
        <v>5522450</v>
      </c>
      <c r="I13" s="8">
        <f t="shared" si="3"/>
        <v>7680600</v>
      </c>
      <c r="J13" s="8">
        <f t="shared" si="3"/>
        <v>9916800</v>
      </c>
      <c r="K13" s="8">
        <f t="shared" si="3"/>
        <v>13110000</v>
      </c>
      <c r="L13" s="8">
        <f t="shared" si="3"/>
        <v>16381250</v>
      </c>
      <c r="M13" s="8">
        <f t="shared" si="3"/>
        <v>19657500</v>
      </c>
      <c r="N13" s="8">
        <f t="shared" si="3"/>
        <v>23963800</v>
      </c>
      <c r="O13" s="8">
        <f t="shared" si="3"/>
        <v>28275100</v>
      </c>
      <c r="P13" s="8">
        <f t="shared" si="3"/>
        <v>32664450</v>
      </c>
    </row>
    <row r="14">
      <c r="A14" s="13" t="s">
        <v>88</v>
      </c>
      <c r="B14" s="8">
        <f>'Sales and Costs-Cons'!B44</f>
        <v>5000</v>
      </c>
      <c r="C14" s="8">
        <f>'Sales and Costs-Cons'!C44</f>
        <v>83050</v>
      </c>
      <c r="D14" s="8">
        <f>'Sales and Costs-Cons'!D44</f>
        <v>1040050</v>
      </c>
      <c r="E14" s="8">
        <f>'Sales and Costs-Cons'!E44</f>
        <v>1118100</v>
      </c>
      <c r="F14" s="8">
        <f>'Sales and Costs-Cons'!F44</f>
        <v>1123100</v>
      </c>
      <c r="G14" s="8">
        <f>'Sales and Costs-Cons'!G44</f>
        <v>2153150</v>
      </c>
      <c r="H14" s="8">
        <f>'Sales and Costs-Cons'!H44</f>
        <v>2158150</v>
      </c>
      <c r="I14" s="8">
        <f>'Sales and Costs-Cons'!I44</f>
        <v>2236200</v>
      </c>
      <c r="J14" s="8">
        <f>'Sales and Costs-Cons'!J44</f>
        <v>3193200</v>
      </c>
      <c r="K14" s="8">
        <f>'Sales and Costs-Cons'!K44</f>
        <v>3271250</v>
      </c>
      <c r="L14" s="8">
        <f>'Sales and Costs-Cons'!L44</f>
        <v>3276250</v>
      </c>
      <c r="M14" s="8">
        <f>'Sales and Costs-Cons'!M44</f>
        <v>4306300</v>
      </c>
      <c r="N14" s="8">
        <f>'Sales and Costs-Cons'!N44</f>
        <v>4311300</v>
      </c>
      <c r="O14" s="8">
        <f>'Sales and Costs-Cons'!O44</f>
        <v>4389350</v>
      </c>
      <c r="P14" s="8">
        <f>'Sales and Costs-Cons'!P44</f>
        <v>5346350</v>
      </c>
    </row>
    <row r="15">
      <c r="A15" s="13" t="s">
        <v>89</v>
      </c>
      <c r="B15" s="8">
        <f t="shared" ref="B15:P15" si="4">B13+B14</f>
        <v>5000</v>
      </c>
      <c r="C15" s="8">
        <f t="shared" si="4"/>
        <v>88050</v>
      </c>
      <c r="D15" s="8">
        <f t="shared" si="4"/>
        <v>1128100</v>
      </c>
      <c r="E15" s="8">
        <f t="shared" si="4"/>
        <v>2246200</v>
      </c>
      <c r="F15" s="8">
        <f t="shared" si="4"/>
        <v>3369300</v>
      </c>
      <c r="G15" s="8">
        <f t="shared" si="4"/>
        <v>5522450</v>
      </c>
      <c r="H15" s="8">
        <f t="shared" si="4"/>
        <v>7680600</v>
      </c>
      <c r="I15" s="8">
        <f t="shared" si="4"/>
        <v>9916800</v>
      </c>
      <c r="J15" s="8">
        <f t="shared" si="4"/>
        <v>13110000</v>
      </c>
      <c r="K15" s="8">
        <f t="shared" si="4"/>
        <v>16381250</v>
      </c>
      <c r="L15" s="8">
        <f t="shared" si="4"/>
        <v>19657500</v>
      </c>
      <c r="M15" s="8">
        <f t="shared" si="4"/>
        <v>23963800</v>
      </c>
      <c r="N15" s="8">
        <f t="shared" si="4"/>
        <v>28275100</v>
      </c>
      <c r="O15" s="8">
        <f t="shared" si="4"/>
        <v>32664450</v>
      </c>
      <c r="P15" s="8">
        <f t="shared" si="4"/>
        <v>38010800</v>
      </c>
    </row>
    <row r="16">
      <c r="A16" s="13"/>
    </row>
    <row r="17">
      <c r="A17" s="12" t="s">
        <v>90</v>
      </c>
      <c r="B17" s="8">
        <f t="shared" ref="B17:P17" si="5">B15-B11</f>
        <v>0</v>
      </c>
      <c r="C17" s="8">
        <f t="shared" si="5"/>
        <v>0</v>
      </c>
      <c r="D17" s="8">
        <f t="shared" si="5"/>
        <v>0</v>
      </c>
      <c r="E17" s="8">
        <f t="shared" si="5"/>
        <v>0</v>
      </c>
      <c r="F17" s="8">
        <f t="shared" si="5"/>
        <v>0</v>
      </c>
      <c r="G17" s="8">
        <f t="shared" si="5"/>
        <v>0</v>
      </c>
      <c r="H17" s="8">
        <f t="shared" si="5"/>
        <v>0</v>
      </c>
      <c r="I17" s="8">
        <f t="shared" si="5"/>
        <v>0</v>
      </c>
      <c r="J17" s="8">
        <f t="shared" si="5"/>
        <v>0</v>
      </c>
      <c r="K17" s="8">
        <f t="shared" si="5"/>
        <v>0</v>
      </c>
      <c r="L17" s="8">
        <f t="shared" si="5"/>
        <v>0</v>
      </c>
      <c r="M17" s="8">
        <f t="shared" si="5"/>
        <v>0</v>
      </c>
      <c r="N17" s="8">
        <f t="shared" si="5"/>
        <v>0</v>
      </c>
      <c r="O17" s="8">
        <f t="shared" si="5"/>
        <v>0</v>
      </c>
      <c r="P17" s="8">
        <f t="shared" si="5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10</v>
      </c>
      <c r="C1" s="5" t="s">
        <v>11</v>
      </c>
      <c r="D1" s="5" t="s">
        <v>12</v>
      </c>
    </row>
    <row r="2">
      <c r="A2" s="5" t="s">
        <v>13</v>
      </c>
      <c r="B2" s="5">
        <v>50.0</v>
      </c>
      <c r="C2" s="6">
        <v>0.3</v>
      </c>
      <c r="D2" s="5">
        <v>5.0</v>
      </c>
    </row>
    <row r="3">
      <c r="A3" s="5" t="s">
        <v>14</v>
      </c>
      <c r="B3" s="5">
        <v>60.0</v>
      </c>
      <c r="C3" s="6">
        <v>0.5</v>
      </c>
      <c r="D3" s="5">
        <v>5.0</v>
      </c>
    </row>
    <row r="4">
      <c r="A4" s="5" t="s">
        <v>15</v>
      </c>
      <c r="B4" s="5">
        <v>80.0</v>
      </c>
      <c r="C4" s="6">
        <v>0.25</v>
      </c>
      <c r="D4" s="5">
        <v>4.0</v>
      </c>
    </row>
    <row r="5">
      <c r="B5" s="5" t="s">
        <v>16</v>
      </c>
      <c r="C5" s="5" t="s">
        <v>17</v>
      </c>
      <c r="D5" s="5" t="s">
        <v>18</v>
      </c>
    </row>
    <row r="6">
      <c r="A6" s="5" t="s">
        <v>19</v>
      </c>
      <c r="B6" s="7">
        <v>2000.0</v>
      </c>
      <c r="C6" s="7">
        <v>3500.0</v>
      </c>
      <c r="D6" s="7">
        <v>5000.0</v>
      </c>
    </row>
    <row r="8">
      <c r="A8" s="5" t="s">
        <v>20</v>
      </c>
      <c r="B8" s="5" t="s">
        <v>16</v>
      </c>
      <c r="C8" s="5" t="s">
        <v>17</v>
      </c>
      <c r="D8" s="5" t="s">
        <v>18</v>
      </c>
    </row>
    <row r="9">
      <c r="A9" s="5" t="s">
        <v>21</v>
      </c>
      <c r="B9" s="5">
        <v>1.5</v>
      </c>
      <c r="C9" s="5">
        <v>1.2</v>
      </c>
      <c r="D9" s="5">
        <v>2.0</v>
      </c>
    </row>
    <row r="10">
      <c r="A10" s="5" t="s">
        <v>14</v>
      </c>
      <c r="B10" s="5">
        <v>0.8</v>
      </c>
      <c r="C10" s="5">
        <v>1.5</v>
      </c>
      <c r="D10" s="5">
        <v>1.8</v>
      </c>
    </row>
    <row r="11">
      <c r="A11" s="5" t="s">
        <v>22</v>
      </c>
      <c r="B11" s="5">
        <v>0.5</v>
      </c>
      <c r="C11" s="5">
        <v>0.8</v>
      </c>
      <c r="D11" s="5">
        <v>1.5</v>
      </c>
    </row>
    <row r="13">
      <c r="A13" s="5" t="s">
        <v>23</v>
      </c>
      <c r="B13" s="5" t="s">
        <v>16</v>
      </c>
      <c r="C13" s="5" t="s">
        <v>17</v>
      </c>
      <c r="D13" s="5" t="s">
        <v>18</v>
      </c>
    </row>
    <row r="14">
      <c r="A14" s="5" t="s">
        <v>24</v>
      </c>
      <c r="B14" s="5">
        <v>2.0</v>
      </c>
      <c r="C14" s="5">
        <v>3.0</v>
      </c>
      <c r="D14" s="5">
        <v>5.0</v>
      </c>
    </row>
    <row r="15">
      <c r="A15" s="5" t="s">
        <v>25</v>
      </c>
      <c r="B15" s="5">
        <v>2.0</v>
      </c>
      <c r="C15" s="5">
        <v>4.0</v>
      </c>
      <c r="D15" s="5">
        <v>5.0</v>
      </c>
    </row>
    <row r="16">
      <c r="A16" s="5" t="s">
        <v>26</v>
      </c>
      <c r="B16" s="5">
        <v>1.0</v>
      </c>
      <c r="C16" s="5">
        <v>2.0</v>
      </c>
      <c r="D16" s="5">
        <v>2.0</v>
      </c>
    </row>
    <row r="17">
      <c r="A17" s="5" t="s">
        <v>27</v>
      </c>
      <c r="B17" s="5">
        <v>1.0</v>
      </c>
      <c r="C17" s="5">
        <v>2.0</v>
      </c>
      <c r="D17" s="5">
        <v>3.0</v>
      </c>
    </row>
    <row r="19">
      <c r="A19" s="5" t="s">
        <v>28</v>
      </c>
      <c r="B19" s="8"/>
    </row>
    <row r="20">
      <c r="A20" s="5" t="s">
        <v>24</v>
      </c>
      <c r="B20" s="7">
        <v>10000.0</v>
      </c>
    </row>
    <row r="21">
      <c r="A21" s="5" t="s">
        <v>25</v>
      </c>
      <c r="B21" s="7">
        <v>25000.0</v>
      </c>
    </row>
    <row r="22">
      <c r="A22" s="5" t="s">
        <v>26</v>
      </c>
      <c r="B22" s="7">
        <v>30000.0</v>
      </c>
    </row>
    <row r="23">
      <c r="A23" s="5" t="s">
        <v>27</v>
      </c>
      <c r="B23" s="7">
        <v>8000.0</v>
      </c>
    </row>
    <row r="24">
      <c r="B24" s="8"/>
    </row>
    <row r="25">
      <c r="A25" s="5" t="s">
        <v>29</v>
      </c>
      <c r="B25" s="5">
        <v>30.0</v>
      </c>
    </row>
    <row r="27">
      <c r="A27" s="5" t="s">
        <v>30</v>
      </c>
      <c r="B27" s="5" t="s">
        <v>16</v>
      </c>
      <c r="C27" s="5" t="s">
        <v>17</v>
      </c>
      <c r="D27" s="5" t="s">
        <v>18</v>
      </c>
    </row>
    <row r="28">
      <c r="A28" s="5" t="s">
        <v>31</v>
      </c>
      <c r="B28" s="7">
        <v>10000.0</v>
      </c>
      <c r="C28" s="7">
        <v>25000.0</v>
      </c>
      <c r="D28" s="7">
        <v>50000.0</v>
      </c>
    </row>
    <row r="29">
      <c r="A29" s="5" t="s">
        <v>32</v>
      </c>
      <c r="B29" s="7">
        <v>3000.0</v>
      </c>
      <c r="C29" s="7">
        <v>5000.0</v>
      </c>
      <c r="D29" s="7">
        <v>10000.0</v>
      </c>
    </row>
    <row r="31">
      <c r="A31" s="5" t="s">
        <v>33</v>
      </c>
      <c r="B31" s="5" t="s">
        <v>16</v>
      </c>
      <c r="C31" s="5" t="s">
        <v>17</v>
      </c>
      <c r="D31" s="5" t="s">
        <v>18</v>
      </c>
    </row>
    <row r="32">
      <c r="A32" s="5" t="s">
        <v>34</v>
      </c>
      <c r="B32" s="5">
        <v>0.0</v>
      </c>
      <c r="C32" s="5">
        <v>0.0</v>
      </c>
      <c r="D32" s="5">
        <v>0.0</v>
      </c>
    </row>
    <row r="33">
      <c r="A33" s="5" t="s">
        <v>35</v>
      </c>
      <c r="B33" s="5">
        <v>1.0</v>
      </c>
      <c r="C33" s="5">
        <v>1.0</v>
      </c>
      <c r="D33" s="5">
        <v>2.0</v>
      </c>
    </row>
    <row r="34">
      <c r="C34" s="5" t="s">
        <v>36</v>
      </c>
      <c r="D34" s="5" t="s">
        <v>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0"/>
  </cols>
  <sheetData>
    <row r="1"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</row>
    <row r="2">
      <c r="A2" s="5" t="s">
        <v>53</v>
      </c>
    </row>
    <row r="3">
      <c r="A3" s="5" t="s">
        <v>16</v>
      </c>
      <c r="B3" s="9">
        <f>Assumptions!B33</f>
        <v>1</v>
      </c>
      <c r="C3" s="9">
        <f>B3+Assumptions!$B33</f>
        <v>2</v>
      </c>
      <c r="D3" s="9">
        <f>C3+Assumptions!$B33</f>
        <v>3</v>
      </c>
      <c r="E3" s="9">
        <f>D3+Assumptions!$B33</f>
        <v>4</v>
      </c>
      <c r="F3" s="9">
        <f>E3+Assumptions!$B33</f>
        <v>5</v>
      </c>
      <c r="G3" s="9">
        <f>F3+Assumptions!$B33</f>
        <v>6</v>
      </c>
      <c r="H3" s="9">
        <f>G3+Assumptions!$B33</f>
        <v>7</v>
      </c>
      <c r="I3" s="9">
        <f>H3+Assumptions!$B33</f>
        <v>8</v>
      </c>
      <c r="J3" s="9">
        <f>I3+Assumptions!$B33</f>
        <v>9</v>
      </c>
      <c r="K3" s="9">
        <f>J3+Assumptions!$B33</f>
        <v>10</v>
      </c>
      <c r="L3" s="9">
        <f>K3+Assumptions!$B33</f>
        <v>11</v>
      </c>
      <c r="M3" s="9">
        <f>L3+Assumptions!$B33</f>
        <v>12</v>
      </c>
      <c r="N3" s="9">
        <f>M3+Assumptions!$B33</f>
        <v>13</v>
      </c>
      <c r="O3" s="9">
        <f>N3+Assumptions!$B33</f>
        <v>14</v>
      </c>
      <c r="P3" s="9">
        <f>O3+Assumptions!$B33</f>
        <v>15</v>
      </c>
    </row>
    <row r="4">
      <c r="A4" s="5" t="s">
        <v>17</v>
      </c>
      <c r="B4" s="9">
        <f>Assumptions!$C32</f>
        <v>0</v>
      </c>
      <c r="C4" s="9">
        <f>Assumptions!C33</f>
        <v>1</v>
      </c>
      <c r="D4" s="9">
        <f>C4</f>
        <v>1</v>
      </c>
      <c r="E4" s="9">
        <f>D4+Assumptions!$C33</f>
        <v>2</v>
      </c>
      <c r="F4" s="9">
        <f>E4</f>
        <v>2</v>
      </c>
      <c r="G4" s="9">
        <f>F4+Assumptions!$C33</f>
        <v>3</v>
      </c>
      <c r="H4" s="9">
        <f t="shared" ref="H4:H5" si="2">G4</f>
        <v>3</v>
      </c>
      <c r="I4" s="9">
        <f>H4+Assumptions!$C33</f>
        <v>4</v>
      </c>
      <c r="J4" s="9">
        <f>I4</f>
        <v>4</v>
      </c>
      <c r="K4" s="9">
        <f>J4+Assumptions!$C33</f>
        <v>5</v>
      </c>
      <c r="L4" s="9">
        <f>K4</f>
        <v>5</v>
      </c>
      <c r="M4" s="9">
        <f>L4+Assumptions!$C33</f>
        <v>6</v>
      </c>
      <c r="N4" s="9">
        <f t="shared" ref="N4:N5" si="4">M4</f>
        <v>6</v>
      </c>
      <c r="O4" s="9">
        <f>N4+Assumptions!$C33</f>
        <v>7</v>
      </c>
      <c r="P4" s="9">
        <f>O4</f>
        <v>7</v>
      </c>
    </row>
    <row r="5">
      <c r="A5" s="5" t="s">
        <v>18</v>
      </c>
      <c r="B5" s="5">
        <v>0.0</v>
      </c>
      <c r="C5" s="5">
        <v>0.0</v>
      </c>
      <c r="D5" s="9">
        <f>Assumptions!$D33</f>
        <v>2</v>
      </c>
      <c r="E5" s="9">
        <f t="shared" ref="E5:F5" si="1">D5</f>
        <v>2</v>
      </c>
      <c r="F5" s="9">
        <f t="shared" si="1"/>
        <v>2</v>
      </c>
      <c r="G5" s="9">
        <f>F5+Assumptions!$D33</f>
        <v>4</v>
      </c>
      <c r="H5" s="9">
        <f t="shared" si="2"/>
        <v>4</v>
      </c>
      <c r="I5" s="9">
        <f>H5</f>
        <v>4</v>
      </c>
      <c r="J5" s="9">
        <f>I5+Assumptions!$D33</f>
        <v>6</v>
      </c>
      <c r="K5" s="9">
        <f t="shared" ref="K5:L5" si="3">J5</f>
        <v>6</v>
      </c>
      <c r="L5" s="9">
        <f t="shared" si="3"/>
        <v>6</v>
      </c>
      <c r="M5" s="9">
        <f>L5+Assumptions!$D33</f>
        <v>8</v>
      </c>
      <c r="N5" s="9">
        <f t="shared" si="4"/>
        <v>8</v>
      </c>
      <c r="O5" s="9">
        <f>N5</f>
        <v>8</v>
      </c>
      <c r="P5" s="9">
        <f>O5+Assumptions!$D33</f>
        <v>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5"/>
  </cols>
  <sheetData>
    <row r="1"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7" t="s">
        <v>47</v>
      </c>
      <c r="L1" s="7" t="s">
        <v>48</v>
      </c>
      <c r="M1" s="7" t="s">
        <v>49</v>
      </c>
      <c r="N1" s="7" t="s">
        <v>50</v>
      </c>
      <c r="O1" s="7" t="s">
        <v>51</v>
      </c>
      <c r="P1" s="7" t="s">
        <v>52</v>
      </c>
    </row>
    <row r="2">
      <c r="A2" s="5" t="s">
        <v>54</v>
      </c>
      <c r="B2" s="10">
        <f>'Calcs-1'!B3</f>
        <v>1</v>
      </c>
      <c r="C2" s="10">
        <f>'Calcs-1'!C3</f>
        <v>2</v>
      </c>
      <c r="D2" s="10">
        <f>'Calcs-1'!D3</f>
        <v>3</v>
      </c>
      <c r="E2" s="10">
        <f>'Calcs-1'!E3</f>
        <v>4</v>
      </c>
      <c r="F2" s="10">
        <f>'Calcs-1'!F3</f>
        <v>5</v>
      </c>
      <c r="G2" s="10">
        <f>'Calcs-1'!G3</f>
        <v>6</v>
      </c>
      <c r="H2" s="10">
        <f>'Calcs-1'!H3</f>
        <v>7</v>
      </c>
      <c r="I2" s="10">
        <f>'Calcs-1'!I3</f>
        <v>8</v>
      </c>
      <c r="J2" s="10">
        <f>'Calcs-1'!J3</f>
        <v>9</v>
      </c>
      <c r="K2" s="10">
        <f>'Calcs-1'!K3</f>
        <v>10</v>
      </c>
      <c r="L2" s="10">
        <f>'Calcs-1'!L3</f>
        <v>11</v>
      </c>
      <c r="M2" s="10">
        <f>'Calcs-1'!M3</f>
        <v>12</v>
      </c>
      <c r="N2" s="10">
        <f>'Calcs-1'!N3</f>
        <v>13</v>
      </c>
      <c r="O2" s="10">
        <f>'Calcs-1'!O3</f>
        <v>14</v>
      </c>
      <c r="P2" s="10">
        <f>'Calcs-1'!P3</f>
        <v>15</v>
      </c>
    </row>
    <row r="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>
      <c r="A4" s="5" t="s">
        <v>55</v>
      </c>
      <c r="B4" s="10">
        <f>B2*Assumptions!$B6</f>
        <v>2000</v>
      </c>
      <c r="C4" s="10">
        <f>C2*Assumptions!$B6</f>
        <v>4000</v>
      </c>
      <c r="D4" s="10">
        <f>D2*Assumptions!$B6</f>
        <v>6000</v>
      </c>
      <c r="E4" s="10">
        <f>E2*Assumptions!$B6</f>
        <v>8000</v>
      </c>
      <c r="F4" s="10">
        <f>F2*Assumptions!$B6</f>
        <v>10000</v>
      </c>
      <c r="G4" s="10">
        <f>G2*Assumptions!$B6</f>
        <v>12000</v>
      </c>
      <c r="H4" s="10">
        <f>H2*Assumptions!$B6</f>
        <v>14000</v>
      </c>
      <c r="I4" s="10">
        <f>I2*Assumptions!$B6</f>
        <v>16000</v>
      </c>
      <c r="J4" s="10">
        <f>J2*Assumptions!$B6</f>
        <v>18000</v>
      </c>
      <c r="K4" s="10">
        <f>K2*Assumptions!$B6</f>
        <v>20000</v>
      </c>
      <c r="L4" s="10">
        <f>L2*Assumptions!$B6</f>
        <v>22000</v>
      </c>
      <c r="M4" s="10">
        <f>M2*Assumptions!$B6</f>
        <v>24000</v>
      </c>
      <c r="N4" s="10">
        <f>N2*Assumptions!$B6</f>
        <v>26000</v>
      </c>
      <c r="O4" s="10">
        <f>O2*Assumptions!$B6</f>
        <v>28000</v>
      </c>
      <c r="P4" s="10">
        <f>P2*Assumptions!$B6</f>
        <v>30000</v>
      </c>
    </row>
    <row r="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>
      <c r="A6" s="5" t="s">
        <v>56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>
      <c r="A7" s="5" t="s">
        <v>13</v>
      </c>
      <c r="B7" s="10">
        <f>B$4*Assumptions!$B9</f>
        <v>3000</v>
      </c>
      <c r="C7" s="10">
        <f>C$4*Assumptions!$B9</f>
        <v>6000</v>
      </c>
      <c r="D7" s="10">
        <f>D$4*Assumptions!$B9</f>
        <v>9000</v>
      </c>
      <c r="E7" s="10">
        <f>E$4*Assumptions!$B9</f>
        <v>12000</v>
      </c>
      <c r="F7" s="10">
        <f>F$4*Assumptions!$B9</f>
        <v>15000</v>
      </c>
      <c r="G7" s="10">
        <f>G$4*Assumptions!$B9</f>
        <v>18000</v>
      </c>
      <c r="H7" s="10">
        <f>H$4*Assumptions!$B9</f>
        <v>21000</v>
      </c>
      <c r="I7" s="10">
        <f>I$4*Assumptions!$B9</f>
        <v>24000</v>
      </c>
      <c r="J7" s="10">
        <f>J$4*Assumptions!$B9</f>
        <v>27000</v>
      </c>
      <c r="K7" s="10">
        <f>K$4*Assumptions!$B9</f>
        <v>30000</v>
      </c>
      <c r="L7" s="10">
        <f>L$4*Assumptions!$B9</f>
        <v>33000</v>
      </c>
      <c r="M7" s="10">
        <f>M$4*Assumptions!$B9</f>
        <v>36000</v>
      </c>
      <c r="N7" s="10">
        <f>N$4*Assumptions!$B9</f>
        <v>39000</v>
      </c>
      <c r="O7" s="10">
        <f>O$4*Assumptions!$B9</f>
        <v>42000</v>
      </c>
      <c r="P7" s="10">
        <f>P$4*Assumptions!$B9</f>
        <v>45000</v>
      </c>
    </row>
    <row r="8">
      <c r="A8" s="5" t="s">
        <v>57</v>
      </c>
      <c r="B8" s="10">
        <f>B$4*Assumptions!$B10</f>
        <v>1600</v>
      </c>
      <c r="C8" s="10">
        <f>C$4*Assumptions!$B10</f>
        <v>3200</v>
      </c>
      <c r="D8" s="10">
        <f>D$4*Assumptions!$B10</f>
        <v>4800</v>
      </c>
      <c r="E8" s="10">
        <f>E$4*Assumptions!$B10</f>
        <v>6400</v>
      </c>
      <c r="F8" s="10">
        <f>F$4*Assumptions!$B10</f>
        <v>8000</v>
      </c>
      <c r="G8" s="10">
        <f>G$4*Assumptions!$B10</f>
        <v>9600</v>
      </c>
      <c r="H8" s="10">
        <f>H$4*Assumptions!$B10</f>
        <v>11200</v>
      </c>
      <c r="I8" s="10">
        <f>I$4*Assumptions!$B10</f>
        <v>12800</v>
      </c>
      <c r="J8" s="10">
        <f>J$4*Assumptions!$B10</f>
        <v>14400</v>
      </c>
      <c r="K8" s="10">
        <f>K$4*Assumptions!$B10</f>
        <v>16000</v>
      </c>
      <c r="L8" s="10">
        <f>L$4*Assumptions!$B10</f>
        <v>17600</v>
      </c>
      <c r="M8" s="10">
        <f>M$4*Assumptions!$B10</f>
        <v>19200</v>
      </c>
      <c r="N8" s="10">
        <f>N$4*Assumptions!$B10</f>
        <v>20800</v>
      </c>
      <c r="O8" s="10">
        <f>O$4*Assumptions!$B10</f>
        <v>22400</v>
      </c>
      <c r="P8" s="10">
        <f>P$4*Assumptions!$B10</f>
        <v>24000</v>
      </c>
    </row>
    <row r="9">
      <c r="A9" s="5" t="s">
        <v>58</v>
      </c>
      <c r="B9" s="10">
        <f>B$4*Assumptions!$B11</f>
        <v>1000</v>
      </c>
      <c r="C9" s="10">
        <f>C$4*Assumptions!$B11</f>
        <v>2000</v>
      </c>
      <c r="D9" s="10">
        <f>D$4*Assumptions!$B11</f>
        <v>3000</v>
      </c>
      <c r="E9" s="10">
        <f>E$4*Assumptions!$B11</f>
        <v>4000</v>
      </c>
      <c r="F9" s="10">
        <f>F$4*Assumptions!$B11</f>
        <v>5000</v>
      </c>
      <c r="G9" s="10">
        <f>G$4*Assumptions!$B11</f>
        <v>6000</v>
      </c>
      <c r="H9" s="10">
        <f>H$4*Assumptions!$B11</f>
        <v>7000</v>
      </c>
      <c r="I9" s="10">
        <f>I$4*Assumptions!$B11</f>
        <v>8000</v>
      </c>
      <c r="J9" s="10">
        <f>J$4*Assumptions!$B11</f>
        <v>9000</v>
      </c>
      <c r="K9" s="10">
        <f>K$4*Assumptions!$B11</f>
        <v>10000</v>
      </c>
      <c r="L9" s="10">
        <f>L$4*Assumptions!$B11</f>
        <v>11000</v>
      </c>
      <c r="M9" s="10">
        <f>M$4*Assumptions!$B11</f>
        <v>12000</v>
      </c>
      <c r="N9" s="10">
        <f>N$4*Assumptions!$B11</f>
        <v>13000</v>
      </c>
      <c r="O9" s="10">
        <f>O$4*Assumptions!$B11</f>
        <v>14000</v>
      </c>
      <c r="P9" s="10">
        <f>P$4*Assumptions!$B11</f>
        <v>15000</v>
      </c>
    </row>
    <row r="10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>
      <c r="A11" s="5" t="s">
        <v>59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>
      <c r="A12" s="5" t="s">
        <v>13</v>
      </c>
      <c r="B12" s="10">
        <f>B7*Assumptions!$B2</f>
        <v>150000</v>
      </c>
      <c r="C12" s="10">
        <f>C7*Assumptions!$B2</f>
        <v>300000</v>
      </c>
      <c r="D12" s="10">
        <f>D7*Assumptions!$B2</f>
        <v>450000</v>
      </c>
      <c r="E12" s="10">
        <f>E7*Assumptions!$B2</f>
        <v>600000</v>
      </c>
      <c r="F12" s="10">
        <f>F7*Assumptions!$B2</f>
        <v>750000</v>
      </c>
      <c r="G12" s="10">
        <f>G7*Assumptions!$B2</f>
        <v>900000</v>
      </c>
      <c r="H12" s="10">
        <f>H7*Assumptions!$B2</f>
        <v>1050000</v>
      </c>
      <c r="I12" s="10">
        <f>I7*Assumptions!$B2</f>
        <v>1200000</v>
      </c>
      <c r="J12" s="10">
        <f>J7*Assumptions!$B2</f>
        <v>1350000</v>
      </c>
      <c r="K12" s="10">
        <f>K7*Assumptions!$B2</f>
        <v>1500000</v>
      </c>
      <c r="L12" s="10">
        <f>L7*Assumptions!$B2</f>
        <v>1650000</v>
      </c>
      <c r="M12" s="10">
        <f>M7*Assumptions!$B2</f>
        <v>1800000</v>
      </c>
      <c r="N12" s="10">
        <f>N7*Assumptions!$B2</f>
        <v>1950000</v>
      </c>
      <c r="O12" s="10">
        <f>O7*Assumptions!$B2</f>
        <v>2100000</v>
      </c>
      <c r="P12" s="10">
        <f>P7*Assumptions!$B2</f>
        <v>2250000</v>
      </c>
    </row>
    <row r="13">
      <c r="A13" s="5" t="s">
        <v>57</v>
      </c>
      <c r="B13" s="10">
        <f>B8*Assumptions!$B3</f>
        <v>96000</v>
      </c>
      <c r="C13" s="10">
        <f>C8*Assumptions!$B3</f>
        <v>192000</v>
      </c>
      <c r="D13" s="10">
        <f>D8*Assumptions!$B3</f>
        <v>288000</v>
      </c>
      <c r="E13" s="10">
        <f>E8*Assumptions!$B3</f>
        <v>384000</v>
      </c>
      <c r="F13" s="10">
        <f>F8*Assumptions!$B3</f>
        <v>480000</v>
      </c>
      <c r="G13" s="10">
        <f>G8*Assumptions!$B3</f>
        <v>576000</v>
      </c>
      <c r="H13" s="10">
        <f>H8*Assumptions!$B3</f>
        <v>672000</v>
      </c>
      <c r="I13" s="10">
        <f>I8*Assumptions!$B3</f>
        <v>768000</v>
      </c>
      <c r="J13" s="10">
        <f>J8*Assumptions!$B3</f>
        <v>864000</v>
      </c>
      <c r="K13" s="10">
        <f>K8*Assumptions!$B3</f>
        <v>960000</v>
      </c>
      <c r="L13" s="10">
        <f>L8*Assumptions!$B3</f>
        <v>1056000</v>
      </c>
      <c r="M13" s="10">
        <f>M8*Assumptions!$B3</f>
        <v>1152000</v>
      </c>
      <c r="N13" s="10">
        <f>N8*Assumptions!$B3</f>
        <v>1248000</v>
      </c>
      <c r="O13" s="10">
        <f>O8*Assumptions!$B3</f>
        <v>1344000</v>
      </c>
      <c r="P13" s="10">
        <f>P8*Assumptions!$B3</f>
        <v>1440000</v>
      </c>
    </row>
    <row r="14">
      <c r="A14" s="5" t="s">
        <v>58</v>
      </c>
      <c r="B14" s="10">
        <f>B9*Assumptions!$B4</f>
        <v>80000</v>
      </c>
      <c r="C14" s="10">
        <f>C9*Assumptions!$B4</f>
        <v>160000</v>
      </c>
      <c r="D14" s="10">
        <f>D9*Assumptions!$B4</f>
        <v>240000</v>
      </c>
      <c r="E14" s="10">
        <f>E9*Assumptions!$B4</f>
        <v>320000</v>
      </c>
      <c r="F14" s="10">
        <f>F9*Assumptions!$B4</f>
        <v>400000</v>
      </c>
      <c r="G14" s="10">
        <f>G9*Assumptions!$B4</f>
        <v>480000</v>
      </c>
      <c r="H14" s="10">
        <f>H9*Assumptions!$B4</f>
        <v>560000</v>
      </c>
      <c r="I14" s="10">
        <f>I9*Assumptions!$B4</f>
        <v>640000</v>
      </c>
      <c r="J14" s="10">
        <f>J9*Assumptions!$B4</f>
        <v>720000</v>
      </c>
      <c r="K14" s="10">
        <f>K9*Assumptions!$B4</f>
        <v>800000</v>
      </c>
      <c r="L14" s="10">
        <f>L9*Assumptions!$B4</f>
        <v>880000</v>
      </c>
      <c r="M14" s="10">
        <f>M9*Assumptions!$B4</f>
        <v>960000</v>
      </c>
      <c r="N14" s="10">
        <f>N9*Assumptions!$B4</f>
        <v>1040000</v>
      </c>
      <c r="O14" s="10">
        <f>O9*Assumptions!$B4</f>
        <v>1120000</v>
      </c>
      <c r="P14" s="10">
        <f>P9*Assumptions!$B4</f>
        <v>1200000</v>
      </c>
    </row>
    <row r="15">
      <c r="A15" s="5" t="s">
        <v>60</v>
      </c>
      <c r="B15" s="10">
        <f t="shared" ref="B15:P15" si="1">SUM(B12:B14)</f>
        <v>326000</v>
      </c>
      <c r="C15" s="10">
        <f t="shared" si="1"/>
        <v>652000</v>
      </c>
      <c r="D15" s="10">
        <f t="shared" si="1"/>
        <v>978000</v>
      </c>
      <c r="E15" s="10">
        <f t="shared" si="1"/>
        <v>1304000</v>
      </c>
      <c r="F15" s="10">
        <f t="shared" si="1"/>
        <v>1630000</v>
      </c>
      <c r="G15" s="10">
        <f t="shared" si="1"/>
        <v>1956000</v>
      </c>
      <c r="H15" s="10">
        <f t="shared" si="1"/>
        <v>2282000</v>
      </c>
      <c r="I15" s="10">
        <f t="shared" si="1"/>
        <v>2608000</v>
      </c>
      <c r="J15" s="10">
        <f t="shared" si="1"/>
        <v>2934000</v>
      </c>
      <c r="K15" s="10">
        <f t="shared" si="1"/>
        <v>3260000</v>
      </c>
      <c r="L15" s="10">
        <f t="shared" si="1"/>
        <v>3586000</v>
      </c>
      <c r="M15" s="10">
        <f t="shared" si="1"/>
        <v>3912000</v>
      </c>
      <c r="N15" s="10">
        <f t="shared" si="1"/>
        <v>4238000</v>
      </c>
      <c r="O15" s="10">
        <f t="shared" si="1"/>
        <v>4564000</v>
      </c>
      <c r="P15" s="10">
        <f t="shared" si="1"/>
        <v>4890000</v>
      </c>
    </row>
    <row r="16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>
      <c r="A17" s="5" t="s">
        <v>61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>
      <c r="A18" s="5" t="s">
        <v>13</v>
      </c>
      <c r="B18" s="10">
        <f>B12*Assumptions!$C2</f>
        <v>45000</v>
      </c>
      <c r="C18" s="10">
        <f>C12*Assumptions!$C2</f>
        <v>90000</v>
      </c>
      <c r="D18" s="10">
        <f>D12*Assumptions!$C2</f>
        <v>135000</v>
      </c>
      <c r="E18" s="10">
        <f>E12*Assumptions!$C2</f>
        <v>180000</v>
      </c>
      <c r="F18" s="10">
        <f>F12*Assumptions!$C2</f>
        <v>225000</v>
      </c>
      <c r="G18" s="10">
        <f>G12*Assumptions!$C2</f>
        <v>270000</v>
      </c>
      <c r="H18" s="10">
        <f>H12*Assumptions!$C2</f>
        <v>315000</v>
      </c>
      <c r="I18" s="10">
        <f>I12*Assumptions!$C2</f>
        <v>360000</v>
      </c>
      <c r="J18" s="10">
        <f>J12*Assumptions!$C2</f>
        <v>405000</v>
      </c>
      <c r="K18" s="10">
        <f>K12*Assumptions!$C2</f>
        <v>450000</v>
      </c>
      <c r="L18" s="10">
        <f>L12*Assumptions!$C2</f>
        <v>495000</v>
      </c>
      <c r="M18" s="10">
        <f>M12*Assumptions!$C2</f>
        <v>540000</v>
      </c>
      <c r="N18" s="10">
        <f>N12*Assumptions!$C2</f>
        <v>585000</v>
      </c>
      <c r="O18" s="10">
        <f>O12*Assumptions!$C2</f>
        <v>630000</v>
      </c>
      <c r="P18" s="10">
        <f>P12*Assumptions!$C2</f>
        <v>675000</v>
      </c>
    </row>
    <row r="19">
      <c r="A19" s="5" t="s">
        <v>57</v>
      </c>
      <c r="B19" s="10">
        <f>B13*Assumptions!$C3</f>
        <v>48000</v>
      </c>
      <c r="C19" s="10">
        <f>C13*Assumptions!$C3</f>
        <v>96000</v>
      </c>
      <c r="D19" s="10">
        <f>D13*Assumptions!$C3</f>
        <v>144000</v>
      </c>
      <c r="E19" s="10">
        <f>E13*Assumptions!$C3</f>
        <v>192000</v>
      </c>
      <c r="F19" s="10">
        <f>F13*Assumptions!$C3</f>
        <v>240000</v>
      </c>
      <c r="G19" s="10">
        <f>G13*Assumptions!$C3</f>
        <v>288000</v>
      </c>
      <c r="H19" s="10">
        <f>H13*Assumptions!$C3</f>
        <v>336000</v>
      </c>
      <c r="I19" s="10">
        <f>I13*Assumptions!$C3</f>
        <v>384000</v>
      </c>
      <c r="J19" s="10">
        <f>J13*Assumptions!$C3</f>
        <v>432000</v>
      </c>
      <c r="K19" s="10">
        <f>K13*Assumptions!$C3</f>
        <v>480000</v>
      </c>
      <c r="L19" s="10">
        <f>L13*Assumptions!$C3</f>
        <v>528000</v>
      </c>
      <c r="M19" s="10">
        <f>M13*Assumptions!$C3</f>
        <v>576000</v>
      </c>
      <c r="N19" s="10">
        <f>N13*Assumptions!$C3</f>
        <v>624000</v>
      </c>
      <c r="O19" s="10">
        <f>O13*Assumptions!$C3</f>
        <v>672000</v>
      </c>
      <c r="P19" s="10">
        <f>P13*Assumptions!$C3</f>
        <v>720000</v>
      </c>
    </row>
    <row r="20">
      <c r="A20" s="5" t="s">
        <v>58</v>
      </c>
      <c r="B20" s="10">
        <f>B14*Assumptions!$C4</f>
        <v>20000</v>
      </c>
      <c r="C20" s="10">
        <f>C14*Assumptions!$C4</f>
        <v>40000</v>
      </c>
      <c r="D20" s="10">
        <f>D14*Assumptions!$C4</f>
        <v>60000</v>
      </c>
      <c r="E20" s="10">
        <f>E14*Assumptions!$C4</f>
        <v>80000</v>
      </c>
      <c r="F20" s="10">
        <f>F14*Assumptions!$C4</f>
        <v>100000</v>
      </c>
      <c r="G20" s="10">
        <f>G14*Assumptions!$C4</f>
        <v>120000</v>
      </c>
      <c r="H20" s="10">
        <f>H14*Assumptions!$C4</f>
        <v>140000</v>
      </c>
      <c r="I20" s="10">
        <f>I14*Assumptions!$C4</f>
        <v>160000</v>
      </c>
      <c r="J20" s="10">
        <f>J14*Assumptions!$C4</f>
        <v>180000</v>
      </c>
      <c r="K20" s="10">
        <f>K14*Assumptions!$C4</f>
        <v>200000</v>
      </c>
      <c r="L20" s="10">
        <f>L14*Assumptions!$C4</f>
        <v>220000</v>
      </c>
      <c r="M20" s="10">
        <f>M14*Assumptions!$C4</f>
        <v>240000</v>
      </c>
      <c r="N20" s="10">
        <f>N14*Assumptions!$C4</f>
        <v>260000</v>
      </c>
      <c r="O20" s="10">
        <f>O14*Assumptions!$C4</f>
        <v>280000</v>
      </c>
      <c r="P20" s="10">
        <f>P14*Assumptions!$C4</f>
        <v>300000</v>
      </c>
    </row>
    <row r="21">
      <c r="A21" s="5" t="s">
        <v>62</v>
      </c>
      <c r="B21" s="10">
        <f t="shared" ref="B21:P21" si="2">SUM(B18:B20)</f>
        <v>113000</v>
      </c>
      <c r="C21" s="10">
        <f t="shared" si="2"/>
        <v>226000</v>
      </c>
      <c r="D21" s="10">
        <f t="shared" si="2"/>
        <v>339000</v>
      </c>
      <c r="E21" s="10">
        <f t="shared" si="2"/>
        <v>452000</v>
      </c>
      <c r="F21" s="10">
        <f t="shared" si="2"/>
        <v>565000</v>
      </c>
      <c r="G21" s="10">
        <f t="shared" si="2"/>
        <v>678000</v>
      </c>
      <c r="H21" s="10">
        <f t="shared" si="2"/>
        <v>791000</v>
      </c>
      <c r="I21" s="10">
        <f t="shared" si="2"/>
        <v>904000</v>
      </c>
      <c r="J21" s="10">
        <f t="shared" si="2"/>
        <v>1017000</v>
      </c>
      <c r="K21" s="10">
        <f t="shared" si="2"/>
        <v>1130000</v>
      </c>
      <c r="L21" s="10">
        <f t="shared" si="2"/>
        <v>1243000</v>
      </c>
      <c r="M21" s="10">
        <f t="shared" si="2"/>
        <v>1356000</v>
      </c>
      <c r="N21" s="10">
        <f t="shared" si="2"/>
        <v>1469000</v>
      </c>
      <c r="O21" s="10">
        <f t="shared" si="2"/>
        <v>1582000</v>
      </c>
      <c r="P21" s="10">
        <f t="shared" si="2"/>
        <v>1695000</v>
      </c>
    </row>
    <row r="22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>
      <c r="A23" s="5" t="s">
        <v>63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>
      <c r="A24" s="5" t="s">
        <v>13</v>
      </c>
      <c r="B24" s="10">
        <f>B7*Assumptions!$D2</f>
        <v>15000</v>
      </c>
      <c r="C24" s="10">
        <f>C7*Assumptions!$D2</f>
        <v>30000</v>
      </c>
      <c r="D24" s="10">
        <f>D7*Assumptions!$D2</f>
        <v>45000</v>
      </c>
      <c r="E24" s="10">
        <f>E7*Assumptions!$D2</f>
        <v>60000</v>
      </c>
      <c r="F24" s="10">
        <f>F7*Assumptions!$D2</f>
        <v>75000</v>
      </c>
      <c r="G24" s="10">
        <f>G7*Assumptions!$D2</f>
        <v>90000</v>
      </c>
      <c r="H24" s="10">
        <f>H7*Assumptions!$D2</f>
        <v>105000</v>
      </c>
      <c r="I24" s="10">
        <f>I7*Assumptions!$D2</f>
        <v>120000</v>
      </c>
      <c r="J24" s="10">
        <f>J7*Assumptions!$D2</f>
        <v>135000</v>
      </c>
      <c r="K24" s="10">
        <f>K7*Assumptions!$D2</f>
        <v>150000</v>
      </c>
      <c r="L24" s="10">
        <f>L7*Assumptions!$D2</f>
        <v>165000</v>
      </c>
      <c r="M24" s="10">
        <f>M7*Assumptions!$D2</f>
        <v>180000</v>
      </c>
      <c r="N24" s="10">
        <f>N7*Assumptions!$D2</f>
        <v>195000</v>
      </c>
      <c r="O24" s="10">
        <f>O7*Assumptions!$D2</f>
        <v>210000</v>
      </c>
      <c r="P24" s="10">
        <f>P7*Assumptions!$D2</f>
        <v>225000</v>
      </c>
    </row>
    <row r="25">
      <c r="A25" s="5" t="s">
        <v>57</v>
      </c>
      <c r="B25" s="10">
        <f>B8*Assumptions!$D3</f>
        <v>8000</v>
      </c>
      <c r="C25" s="10">
        <f>C8*Assumptions!$D3</f>
        <v>16000</v>
      </c>
      <c r="D25" s="10">
        <f>D8*Assumptions!$D3</f>
        <v>24000</v>
      </c>
      <c r="E25" s="10">
        <f>E8*Assumptions!$D3</f>
        <v>32000</v>
      </c>
      <c r="F25" s="10">
        <f>F8*Assumptions!$D3</f>
        <v>40000</v>
      </c>
      <c r="G25" s="10">
        <f>G8*Assumptions!$D3</f>
        <v>48000</v>
      </c>
      <c r="H25" s="10">
        <f>H8*Assumptions!$D3</f>
        <v>56000</v>
      </c>
      <c r="I25" s="10">
        <f>I8*Assumptions!$D3</f>
        <v>64000</v>
      </c>
      <c r="J25" s="10">
        <f>J8*Assumptions!$D3</f>
        <v>72000</v>
      </c>
      <c r="K25" s="10">
        <f>K8*Assumptions!$D3</f>
        <v>80000</v>
      </c>
      <c r="L25" s="10">
        <f>L8*Assumptions!$D3</f>
        <v>88000</v>
      </c>
      <c r="M25" s="10">
        <f>M8*Assumptions!$D3</f>
        <v>96000</v>
      </c>
      <c r="N25" s="10">
        <f>N8*Assumptions!$D3</f>
        <v>104000</v>
      </c>
      <c r="O25" s="10">
        <f>O8*Assumptions!$D3</f>
        <v>112000</v>
      </c>
      <c r="P25" s="10">
        <f>P8*Assumptions!$D3</f>
        <v>120000</v>
      </c>
    </row>
    <row r="26">
      <c r="A26" s="5" t="s">
        <v>58</v>
      </c>
      <c r="B26" s="10">
        <f>B9*Assumptions!$D4</f>
        <v>4000</v>
      </c>
      <c r="C26" s="10">
        <f>C9*Assumptions!$D4</f>
        <v>8000</v>
      </c>
      <c r="D26" s="10">
        <f>D9*Assumptions!$D4</f>
        <v>12000</v>
      </c>
      <c r="E26" s="10">
        <f>E9*Assumptions!$D4</f>
        <v>16000</v>
      </c>
      <c r="F26" s="10">
        <f>F9*Assumptions!$D4</f>
        <v>20000</v>
      </c>
      <c r="G26" s="10">
        <f>G9*Assumptions!$D4</f>
        <v>24000</v>
      </c>
      <c r="H26" s="10">
        <f>H9*Assumptions!$D4</f>
        <v>28000</v>
      </c>
      <c r="I26" s="10">
        <f>I9*Assumptions!$D4</f>
        <v>32000</v>
      </c>
      <c r="J26" s="10">
        <f>J9*Assumptions!$D4</f>
        <v>36000</v>
      </c>
      <c r="K26" s="10">
        <f>K9*Assumptions!$D4</f>
        <v>40000</v>
      </c>
      <c r="L26" s="10">
        <f>L9*Assumptions!$D4</f>
        <v>44000</v>
      </c>
      <c r="M26" s="10">
        <f>M9*Assumptions!$D4</f>
        <v>48000</v>
      </c>
      <c r="N26" s="10">
        <f>N9*Assumptions!$D4</f>
        <v>52000</v>
      </c>
      <c r="O26" s="10">
        <f>O9*Assumptions!$D4</f>
        <v>56000</v>
      </c>
      <c r="P26" s="10">
        <f>P9*Assumptions!$D4</f>
        <v>60000</v>
      </c>
    </row>
    <row r="27">
      <c r="A27" s="5" t="s">
        <v>64</v>
      </c>
      <c r="B27" s="10">
        <f t="shared" ref="B27:P27" si="3">SUM(B24:B26)</f>
        <v>27000</v>
      </c>
      <c r="C27" s="10">
        <f t="shared" si="3"/>
        <v>54000</v>
      </c>
      <c r="D27" s="10">
        <f t="shared" si="3"/>
        <v>81000</v>
      </c>
      <c r="E27" s="10">
        <f t="shared" si="3"/>
        <v>108000</v>
      </c>
      <c r="F27" s="10">
        <f t="shared" si="3"/>
        <v>135000</v>
      </c>
      <c r="G27" s="10">
        <f t="shared" si="3"/>
        <v>162000</v>
      </c>
      <c r="H27" s="10">
        <f t="shared" si="3"/>
        <v>189000</v>
      </c>
      <c r="I27" s="10">
        <f t="shared" si="3"/>
        <v>216000</v>
      </c>
      <c r="J27" s="10">
        <f t="shared" si="3"/>
        <v>243000</v>
      </c>
      <c r="K27" s="10">
        <f t="shared" si="3"/>
        <v>270000</v>
      </c>
      <c r="L27" s="10">
        <f t="shared" si="3"/>
        <v>297000</v>
      </c>
      <c r="M27" s="10">
        <f t="shared" si="3"/>
        <v>324000</v>
      </c>
      <c r="N27" s="10">
        <f t="shared" si="3"/>
        <v>351000</v>
      </c>
      <c r="O27" s="10">
        <f t="shared" si="3"/>
        <v>378000</v>
      </c>
      <c r="P27" s="10">
        <f t="shared" si="3"/>
        <v>405000</v>
      </c>
    </row>
    <row r="28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>
      <c r="A29" s="5" t="s">
        <v>28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>
      <c r="A30" s="5" t="s">
        <v>24</v>
      </c>
      <c r="B30" s="10">
        <f>B$2*Assumptions!$B14*Assumptions!$B20</f>
        <v>20000</v>
      </c>
      <c r="C30" s="10">
        <f>C$2*Assumptions!$B14*Assumptions!$B20</f>
        <v>40000</v>
      </c>
      <c r="D30" s="10">
        <f>D$2*Assumptions!$B14*Assumptions!$B20</f>
        <v>60000</v>
      </c>
      <c r="E30" s="10">
        <f>E$2*Assumptions!$B14*Assumptions!$B20</f>
        <v>80000</v>
      </c>
      <c r="F30" s="10">
        <f>F$2*Assumptions!$B14*Assumptions!$B20</f>
        <v>100000</v>
      </c>
      <c r="G30" s="10">
        <f>G$2*Assumptions!$B14*Assumptions!$B20</f>
        <v>120000</v>
      </c>
      <c r="H30" s="10">
        <f>H$2*Assumptions!$B14*Assumptions!$B20</f>
        <v>140000</v>
      </c>
      <c r="I30" s="10">
        <f>I$2*Assumptions!$B14*Assumptions!$B20</f>
        <v>160000</v>
      </c>
      <c r="J30" s="10">
        <f>J$2*Assumptions!$B14*Assumptions!$B20</f>
        <v>180000</v>
      </c>
      <c r="K30" s="10">
        <f>K$2*Assumptions!$B14*Assumptions!$B20</f>
        <v>200000</v>
      </c>
      <c r="L30" s="10">
        <f>L$2*Assumptions!$B14*Assumptions!$B20</f>
        <v>220000</v>
      </c>
      <c r="M30" s="10">
        <f>M$2*Assumptions!$B14*Assumptions!$B20</f>
        <v>240000</v>
      </c>
      <c r="N30" s="10">
        <f>N$2*Assumptions!$B14*Assumptions!$B20</f>
        <v>260000</v>
      </c>
      <c r="O30" s="10">
        <f>O$2*Assumptions!$B14*Assumptions!$B20</f>
        <v>280000</v>
      </c>
      <c r="P30" s="10">
        <f>P$2*Assumptions!$B14*Assumptions!$B20</f>
        <v>300000</v>
      </c>
    </row>
    <row r="31">
      <c r="A31" s="5" t="s">
        <v>25</v>
      </c>
      <c r="B31" s="10">
        <f>B$2*Assumptions!$B15*Assumptions!$B21</f>
        <v>50000</v>
      </c>
      <c r="C31" s="10">
        <f>C$2*Assumptions!$B15*Assumptions!$B21</f>
        <v>100000</v>
      </c>
      <c r="D31" s="10">
        <f>D$2*Assumptions!$B15*Assumptions!$B21</f>
        <v>150000</v>
      </c>
      <c r="E31" s="10">
        <f>E$2*Assumptions!$B15*Assumptions!$B21</f>
        <v>200000</v>
      </c>
      <c r="F31" s="10">
        <f>F$2*Assumptions!$B15*Assumptions!$B21</f>
        <v>250000</v>
      </c>
      <c r="G31" s="10">
        <f>G$2*Assumptions!$B15*Assumptions!$B21</f>
        <v>300000</v>
      </c>
      <c r="H31" s="10">
        <f>H$2*Assumptions!$B15*Assumptions!$B21</f>
        <v>350000</v>
      </c>
      <c r="I31" s="10">
        <f>I$2*Assumptions!$B15*Assumptions!$B21</f>
        <v>400000</v>
      </c>
      <c r="J31" s="10">
        <f>J$2*Assumptions!$B15*Assumptions!$B21</f>
        <v>450000</v>
      </c>
      <c r="K31" s="10">
        <f>K$2*Assumptions!$B15*Assumptions!$B21</f>
        <v>500000</v>
      </c>
      <c r="L31" s="10">
        <f>L$2*Assumptions!$B15*Assumptions!$B21</f>
        <v>550000</v>
      </c>
      <c r="M31" s="10">
        <f>M$2*Assumptions!$B15*Assumptions!$B21</f>
        <v>600000</v>
      </c>
      <c r="N31" s="10">
        <f>N$2*Assumptions!$B15*Assumptions!$B21</f>
        <v>650000</v>
      </c>
      <c r="O31" s="10">
        <f>O$2*Assumptions!$B15*Assumptions!$B21</f>
        <v>700000</v>
      </c>
      <c r="P31" s="10">
        <f>P$2*Assumptions!$B15*Assumptions!$B21</f>
        <v>750000</v>
      </c>
    </row>
    <row r="32">
      <c r="A32" s="5" t="s">
        <v>26</v>
      </c>
      <c r="B32" s="10">
        <f>B$2*Assumptions!$B16*Assumptions!$B22</f>
        <v>30000</v>
      </c>
      <c r="C32" s="10">
        <f>C$2*Assumptions!$B16*Assumptions!$B22</f>
        <v>60000</v>
      </c>
      <c r="D32" s="10">
        <f>D$2*Assumptions!$B16*Assumptions!$B22</f>
        <v>90000</v>
      </c>
      <c r="E32" s="10">
        <f>E$2*Assumptions!$B16*Assumptions!$B22</f>
        <v>120000</v>
      </c>
      <c r="F32" s="10">
        <f>F$2*Assumptions!$B16*Assumptions!$B22</f>
        <v>150000</v>
      </c>
      <c r="G32" s="10">
        <f>G$2*Assumptions!$B16*Assumptions!$B22</f>
        <v>180000</v>
      </c>
      <c r="H32" s="10">
        <f>H$2*Assumptions!$B16*Assumptions!$B22</f>
        <v>210000</v>
      </c>
      <c r="I32" s="10">
        <f>I$2*Assumptions!$B16*Assumptions!$B22</f>
        <v>240000</v>
      </c>
      <c r="J32" s="10">
        <f>J$2*Assumptions!$B16*Assumptions!$B22</f>
        <v>270000</v>
      </c>
      <c r="K32" s="10">
        <f>K$2*Assumptions!$B16*Assumptions!$B22</f>
        <v>300000</v>
      </c>
      <c r="L32" s="10">
        <f>L$2*Assumptions!$B16*Assumptions!$B22</f>
        <v>330000</v>
      </c>
      <c r="M32" s="10">
        <f>M$2*Assumptions!$B16*Assumptions!$B22</f>
        <v>360000</v>
      </c>
      <c r="N32" s="10">
        <f>N$2*Assumptions!$B16*Assumptions!$B22</f>
        <v>390000</v>
      </c>
      <c r="O32" s="10">
        <f>O$2*Assumptions!$B16*Assumptions!$B22</f>
        <v>420000</v>
      </c>
      <c r="P32" s="10">
        <f>P$2*Assumptions!$B16*Assumptions!$B22</f>
        <v>450000</v>
      </c>
    </row>
    <row r="33">
      <c r="A33" s="5" t="s">
        <v>65</v>
      </c>
      <c r="B33" s="10">
        <f>B$2*Assumptions!$B17*Assumptions!$B23</f>
        <v>8000</v>
      </c>
      <c r="C33" s="10">
        <f>C$2*Assumptions!$B17*Assumptions!$B23</f>
        <v>16000</v>
      </c>
      <c r="D33" s="10">
        <f>D$2*Assumptions!$B17*Assumptions!$B23</f>
        <v>24000</v>
      </c>
      <c r="E33" s="10">
        <f>E$2*Assumptions!$B17*Assumptions!$B23</f>
        <v>32000</v>
      </c>
      <c r="F33" s="10">
        <f>F$2*Assumptions!$B17*Assumptions!$B23</f>
        <v>40000</v>
      </c>
      <c r="G33" s="10">
        <f>G$2*Assumptions!$B17*Assumptions!$B23</f>
        <v>48000</v>
      </c>
      <c r="H33" s="10">
        <f>H$2*Assumptions!$B17*Assumptions!$B23</f>
        <v>56000</v>
      </c>
      <c r="I33" s="10">
        <f>I$2*Assumptions!$B17*Assumptions!$B23</f>
        <v>64000</v>
      </c>
      <c r="J33" s="10">
        <f>J$2*Assumptions!$B17*Assumptions!$B23</f>
        <v>72000</v>
      </c>
      <c r="K33" s="10">
        <f>K$2*Assumptions!$B17*Assumptions!$B23</f>
        <v>80000</v>
      </c>
      <c r="L33" s="10">
        <f>L$2*Assumptions!$B17*Assumptions!$B23</f>
        <v>88000</v>
      </c>
      <c r="M33" s="10">
        <f>M$2*Assumptions!$B17*Assumptions!$B23</f>
        <v>96000</v>
      </c>
      <c r="N33" s="10">
        <f>N$2*Assumptions!$B17*Assumptions!$B23</f>
        <v>104000</v>
      </c>
      <c r="O33" s="10">
        <f>O$2*Assumptions!$B17*Assumptions!$B23</f>
        <v>112000</v>
      </c>
      <c r="P33" s="10">
        <f>P$2*Assumptions!$B17*Assumptions!$B23</f>
        <v>120000</v>
      </c>
    </row>
    <row r="34">
      <c r="A34" s="5" t="s">
        <v>66</v>
      </c>
      <c r="B34" s="10">
        <f t="shared" ref="B34:P34" si="4">SUM(B30:B33)</f>
        <v>108000</v>
      </c>
      <c r="C34" s="10">
        <f t="shared" si="4"/>
        <v>216000</v>
      </c>
      <c r="D34" s="10">
        <f t="shared" si="4"/>
        <v>324000</v>
      </c>
      <c r="E34" s="10">
        <f t="shared" si="4"/>
        <v>432000</v>
      </c>
      <c r="F34" s="10">
        <f t="shared" si="4"/>
        <v>540000</v>
      </c>
      <c r="G34" s="10">
        <f t="shared" si="4"/>
        <v>648000</v>
      </c>
      <c r="H34" s="10">
        <f t="shared" si="4"/>
        <v>756000</v>
      </c>
      <c r="I34" s="10">
        <f t="shared" si="4"/>
        <v>864000</v>
      </c>
      <c r="J34" s="10">
        <f t="shared" si="4"/>
        <v>972000</v>
      </c>
      <c r="K34" s="10">
        <f t="shared" si="4"/>
        <v>1080000</v>
      </c>
      <c r="L34" s="10">
        <f t="shared" si="4"/>
        <v>1188000</v>
      </c>
      <c r="M34" s="10">
        <f t="shared" si="4"/>
        <v>1296000</v>
      </c>
      <c r="N34" s="10">
        <f t="shared" si="4"/>
        <v>1404000</v>
      </c>
      <c r="O34" s="10">
        <f t="shared" si="4"/>
        <v>1512000</v>
      </c>
      <c r="P34" s="10">
        <f t="shared" si="4"/>
        <v>1620000</v>
      </c>
    </row>
    <row r="3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>
      <c r="A36" s="5" t="s">
        <v>67</v>
      </c>
      <c r="B36" s="10">
        <f>B4*Assumptions!$B25</f>
        <v>60000</v>
      </c>
      <c r="C36" s="10">
        <f>C4*Assumptions!$B25</f>
        <v>120000</v>
      </c>
      <c r="D36" s="10">
        <f>D4*Assumptions!$B25</f>
        <v>180000</v>
      </c>
      <c r="E36" s="10">
        <f>E4*Assumptions!$B25</f>
        <v>240000</v>
      </c>
      <c r="F36" s="10">
        <f>F4*Assumptions!$B25</f>
        <v>300000</v>
      </c>
      <c r="G36" s="10">
        <f>G4*Assumptions!$B25</f>
        <v>360000</v>
      </c>
      <c r="H36" s="10">
        <f>H4*Assumptions!$B25</f>
        <v>420000</v>
      </c>
      <c r="I36" s="10">
        <f>I4*Assumptions!$B25</f>
        <v>480000</v>
      </c>
      <c r="J36" s="10">
        <f>J4*Assumptions!$B25</f>
        <v>540000</v>
      </c>
      <c r="K36" s="10">
        <f>K4*Assumptions!$B25</f>
        <v>600000</v>
      </c>
      <c r="L36" s="10">
        <f>L4*Assumptions!$B25</f>
        <v>660000</v>
      </c>
      <c r="M36" s="10">
        <f>M4*Assumptions!$B25</f>
        <v>720000</v>
      </c>
      <c r="N36" s="10">
        <f>N4*Assumptions!$B25</f>
        <v>780000</v>
      </c>
      <c r="O36" s="10">
        <f>O4*Assumptions!$B25</f>
        <v>840000</v>
      </c>
      <c r="P36" s="10">
        <f>P4*Assumptions!$B25</f>
        <v>900000</v>
      </c>
    </row>
    <row r="37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>
      <c r="A38" s="5" t="s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>
      <c r="A39" s="5" t="s">
        <v>31</v>
      </c>
      <c r="B39" s="10">
        <f>B$2*Assumptions!$B28</f>
        <v>10000</v>
      </c>
      <c r="C39" s="10">
        <f>C$2*Assumptions!$B28</f>
        <v>20000</v>
      </c>
      <c r="D39" s="10">
        <f>D$2*Assumptions!$B28</f>
        <v>30000</v>
      </c>
      <c r="E39" s="10">
        <f>E$2*Assumptions!$B28</f>
        <v>40000</v>
      </c>
      <c r="F39" s="10">
        <f>F$2*Assumptions!$B28</f>
        <v>50000</v>
      </c>
      <c r="G39" s="10">
        <f>G$2*Assumptions!$B28</f>
        <v>60000</v>
      </c>
      <c r="H39" s="10">
        <f>H$2*Assumptions!$B28</f>
        <v>70000</v>
      </c>
      <c r="I39" s="10">
        <f>I$2*Assumptions!$B28</f>
        <v>80000</v>
      </c>
      <c r="J39" s="10">
        <f>J$2*Assumptions!$B28</f>
        <v>90000</v>
      </c>
      <c r="K39" s="10">
        <f>K$2*Assumptions!$B28</f>
        <v>100000</v>
      </c>
      <c r="L39" s="10">
        <f>L$2*Assumptions!$B28</f>
        <v>110000</v>
      </c>
      <c r="M39" s="10">
        <f>M$2*Assumptions!$B28</f>
        <v>120000</v>
      </c>
      <c r="N39" s="10">
        <f>N$2*Assumptions!$B28</f>
        <v>130000</v>
      </c>
      <c r="O39" s="10">
        <f>O$2*Assumptions!$B28</f>
        <v>140000</v>
      </c>
      <c r="P39" s="10">
        <f>P$2*Assumptions!$B28</f>
        <v>150000</v>
      </c>
    </row>
    <row r="40">
      <c r="A40" s="5" t="s">
        <v>32</v>
      </c>
      <c r="B40" s="10">
        <f>B$2*Assumptions!$B29</f>
        <v>3000</v>
      </c>
      <c r="C40" s="10">
        <f>C$2*Assumptions!$B29</f>
        <v>6000</v>
      </c>
      <c r="D40" s="10">
        <f>D$2*Assumptions!$B29</f>
        <v>9000</v>
      </c>
      <c r="E40" s="10">
        <f>E$2*Assumptions!$B29</f>
        <v>12000</v>
      </c>
      <c r="F40" s="10">
        <f>F$2*Assumptions!$B29</f>
        <v>15000</v>
      </c>
      <c r="G40" s="10">
        <f>G$2*Assumptions!$B29</f>
        <v>18000</v>
      </c>
      <c r="H40" s="10">
        <f>H$2*Assumptions!$B29</f>
        <v>21000</v>
      </c>
      <c r="I40" s="10">
        <f>I$2*Assumptions!$B29</f>
        <v>24000</v>
      </c>
      <c r="J40" s="10">
        <f>J$2*Assumptions!$B29</f>
        <v>27000</v>
      </c>
      <c r="K40" s="10">
        <f>K$2*Assumptions!$B29</f>
        <v>30000</v>
      </c>
      <c r="L40" s="10">
        <f>L$2*Assumptions!$B29</f>
        <v>33000</v>
      </c>
      <c r="M40" s="10">
        <f>M$2*Assumptions!$B29</f>
        <v>36000</v>
      </c>
      <c r="N40" s="10">
        <f>N$2*Assumptions!$B29</f>
        <v>39000</v>
      </c>
      <c r="O40" s="10">
        <f>O$2*Assumptions!$B29</f>
        <v>42000</v>
      </c>
      <c r="P40" s="10">
        <f>P$2*Assumptions!$B29</f>
        <v>45000</v>
      </c>
    </row>
    <row r="41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>
      <c r="A42" s="5" t="s">
        <v>69</v>
      </c>
      <c r="B42" s="10">
        <f t="shared" ref="B42:P42" si="5">B40+B39+B36+B34+B27+B21</f>
        <v>321000</v>
      </c>
      <c r="C42" s="10">
        <f t="shared" si="5"/>
        <v>642000</v>
      </c>
      <c r="D42" s="10">
        <f t="shared" si="5"/>
        <v>963000</v>
      </c>
      <c r="E42" s="10">
        <f t="shared" si="5"/>
        <v>1284000</v>
      </c>
      <c r="F42" s="10">
        <f t="shared" si="5"/>
        <v>1605000</v>
      </c>
      <c r="G42" s="10">
        <f t="shared" si="5"/>
        <v>1926000</v>
      </c>
      <c r="H42" s="10">
        <f t="shared" si="5"/>
        <v>2247000</v>
      </c>
      <c r="I42" s="10">
        <f t="shared" si="5"/>
        <v>2568000</v>
      </c>
      <c r="J42" s="10">
        <f t="shared" si="5"/>
        <v>2889000</v>
      </c>
      <c r="K42" s="10">
        <f t="shared" si="5"/>
        <v>3210000</v>
      </c>
      <c r="L42" s="10">
        <f t="shared" si="5"/>
        <v>3531000</v>
      </c>
      <c r="M42" s="10">
        <f t="shared" si="5"/>
        <v>3852000</v>
      </c>
      <c r="N42" s="10">
        <f t="shared" si="5"/>
        <v>4173000</v>
      </c>
      <c r="O42" s="10">
        <f t="shared" si="5"/>
        <v>4494000</v>
      </c>
      <c r="P42" s="10">
        <f t="shared" si="5"/>
        <v>4815000</v>
      </c>
    </row>
    <row r="43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>
      <c r="A44" s="5" t="s">
        <v>70</v>
      </c>
      <c r="B44" s="10">
        <f t="shared" ref="B44:P44" si="6">B15-B42</f>
        <v>5000</v>
      </c>
      <c r="C44" s="10">
        <f t="shared" si="6"/>
        <v>10000</v>
      </c>
      <c r="D44" s="10">
        <f t="shared" si="6"/>
        <v>15000</v>
      </c>
      <c r="E44" s="10">
        <f t="shared" si="6"/>
        <v>20000</v>
      </c>
      <c r="F44" s="10">
        <f t="shared" si="6"/>
        <v>25000</v>
      </c>
      <c r="G44" s="10">
        <f t="shared" si="6"/>
        <v>30000</v>
      </c>
      <c r="H44" s="10">
        <f t="shared" si="6"/>
        <v>35000</v>
      </c>
      <c r="I44" s="10">
        <f t="shared" si="6"/>
        <v>40000</v>
      </c>
      <c r="J44" s="10">
        <f t="shared" si="6"/>
        <v>45000</v>
      </c>
      <c r="K44" s="10">
        <f t="shared" si="6"/>
        <v>50000</v>
      </c>
      <c r="L44" s="10">
        <f t="shared" si="6"/>
        <v>55000</v>
      </c>
      <c r="M44" s="10">
        <f t="shared" si="6"/>
        <v>60000</v>
      </c>
      <c r="N44" s="10">
        <f t="shared" si="6"/>
        <v>65000</v>
      </c>
      <c r="O44" s="10">
        <f t="shared" si="6"/>
        <v>70000</v>
      </c>
      <c r="P44" s="10">
        <f t="shared" si="6"/>
        <v>75000</v>
      </c>
    </row>
    <row r="4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</row>
    <row r="255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</row>
    <row r="257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</row>
    <row r="259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</row>
    <row r="261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</row>
    <row r="263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</row>
    <row r="267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</row>
    <row r="281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</row>
    <row r="285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</row>
    <row r="287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</row>
    <row r="289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</row>
    <row r="291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</row>
    <row r="293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</row>
    <row r="297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</row>
    <row r="301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</row>
    <row r="303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</row>
    <row r="304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</row>
    <row r="305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</row>
    <row r="306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</row>
    <row r="307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</row>
    <row r="309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</row>
    <row r="311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</row>
    <row r="313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</row>
    <row r="314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</row>
    <row r="315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</row>
    <row r="316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</row>
    <row r="317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</row>
    <row r="318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</row>
    <row r="319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</row>
    <row r="320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</row>
    <row r="321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</row>
    <row r="322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</row>
    <row r="323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</row>
    <row r="324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</row>
    <row r="325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</row>
    <row r="327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</row>
    <row r="328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</row>
    <row r="329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</row>
    <row r="330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</row>
    <row r="331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</row>
    <row r="332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</row>
    <row r="333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</row>
    <row r="334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</row>
    <row r="335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</row>
    <row r="336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</row>
    <row r="337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</row>
    <row r="338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</row>
    <row r="339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</row>
    <row r="340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</row>
    <row r="341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</row>
    <row r="342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</row>
    <row r="34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</row>
    <row r="345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</row>
    <row r="346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</row>
    <row r="347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</row>
    <row r="348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</row>
    <row r="349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</row>
    <row r="350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</row>
    <row r="351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</row>
    <row r="352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</row>
    <row r="353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</row>
    <row r="354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</row>
    <row r="355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</row>
    <row r="356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</row>
    <row r="357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</row>
    <row r="358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</row>
    <row r="359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</row>
    <row r="360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</row>
    <row r="361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</row>
    <row r="363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</row>
    <row r="364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</row>
    <row r="365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</row>
    <row r="366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</row>
    <row r="367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</row>
    <row r="368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</row>
    <row r="369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</row>
    <row r="370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</row>
    <row r="371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</row>
    <row r="372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</row>
    <row r="373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</row>
    <row r="374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</row>
    <row r="375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</row>
    <row r="376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</row>
    <row r="377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</row>
    <row r="378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</row>
    <row r="379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</row>
    <row r="380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</row>
    <row r="381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</row>
    <row r="382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</row>
    <row r="383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</row>
    <row r="384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</row>
    <row r="385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</row>
    <row r="386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</row>
    <row r="387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</row>
    <row r="388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</row>
    <row r="389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</row>
    <row r="390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</row>
    <row r="391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</row>
    <row r="392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</row>
    <row r="393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</row>
    <row r="394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</row>
    <row r="395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</row>
    <row r="396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</row>
    <row r="397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</row>
    <row r="398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</row>
    <row r="399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</row>
    <row r="400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</row>
    <row r="401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</row>
    <row r="402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</row>
    <row r="403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</row>
    <row r="404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</row>
    <row r="405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</row>
    <row r="406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</row>
    <row r="407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</row>
    <row r="408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</row>
    <row r="409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</row>
    <row r="410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</row>
    <row r="411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</row>
    <row r="412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</row>
    <row r="413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</row>
    <row r="414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</row>
    <row r="415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</row>
    <row r="416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</row>
    <row r="417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</row>
    <row r="418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</row>
    <row r="419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</row>
    <row r="420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</row>
    <row r="421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</row>
    <row r="422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</row>
    <row r="423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</row>
    <row r="424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</row>
    <row r="425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</row>
    <row r="426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</row>
    <row r="427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</row>
    <row r="428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</row>
    <row r="429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</row>
    <row r="430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</row>
    <row r="431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</row>
    <row r="432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</row>
    <row r="433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</row>
    <row r="434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</row>
    <row r="435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</row>
    <row r="436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</row>
    <row r="437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</row>
    <row r="438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</row>
    <row r="439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</row>
    <row r="440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</row>
    <row r="441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</row>
    <row r="442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</row>
    <row r="443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</row>
    <row r="444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</row>
    <row r="445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</row>
    <row r="446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</row>
    <row r="447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</row>
    <row r="448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</row>
    <row r="449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</row>
    <row r="450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</row>
    <row r="451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</row>
    <row r="452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</row>
    <row r="453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</row>
    <row r="454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</row>
    <row r="455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</row>
    <row r="456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</row>
    <row r="457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</row>
    <row r="458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</row>
    <row r="459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</row>
    <row r="460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</row>
    <row r="461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</row>
    <row r="462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</row>
    <row r="463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</row>
    <row r="464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</row>
    <row r="465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</row>
    <row r="466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</row>
    <row r="467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</row>
    <row r="468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</row>
    <row r="469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</row>
    <row r="470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</row>
    <row r="471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</row>
    <row r="472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</row>
    <row r="473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</row>
    <row r="474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</row>
    <row r="475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</row>
    <row r="476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</row>
    <row r="477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</row>
    <row r="478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</row>
    <row r="479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</row>
    <row r="480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</row>
    <row r="481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</row>
    <row r="482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</row>
    <row r="483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</row>
    <row r="484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</row>
    <row r="485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</row>
    <row r="486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</row>
    <row r="487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</row>
    <row r="488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</row>
    <row r="489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</row>
    <row r="490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</row>
    <row r="491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</row>
    <row r="492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</row>
    <row r="493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</row>
    <row r="494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</row>
    <row r="495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</row>
    <row r="496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</row>
    <row r="497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</row>
    <row r="498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</row>
    <row r="499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</row>
    <row r="500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</row>
    <row r="501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</row>
    <row r="502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</row>
    <row r="503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</row>
    <row r="504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</row>
    <row r="505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</row>
    <row r="506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</row>
    <row r="507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</row>
    <row r="508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</row>
    <row r="509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</row>
    <row r="510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</row>
    <row r="511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</row>
    <row r="512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</row>
    <row r="513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</row>
    <row r="514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</row>
    <row r="515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</row>
    <row r="516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</row>
    <row r="517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</row>
    <row r="518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</row>
    <row r="519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</row>
    <row r="520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</row>
    <row r="521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</row>
    <row r="522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</row>
    <row r="523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</row>
    <row r="524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</row>
    <row r="525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</row>
    <row r="526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</row>
    <row r="527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</row>
    <row r="528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</row>
    <row r="529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</row>
    <row r="530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</row>
    <row r="531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</row>
    <row r="532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</row>
    <row r="533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</row>
    <row r="534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</row>
    <row r="535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</row>
    <row r="536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</row>
    <row r="537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</row>
    <row r="538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</row>
    <row r="539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</row>
    <row r="540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</row>
    <row r="541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</row>
    <row r="542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</row>
    <row r="543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</row>
    <row r="544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</row>
    <row r="545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</row>
    <row r="546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</row>
    <row r="547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</row>
    <row r="548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</row>
    <row r="549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</row>
    <row r="550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</row>
    <row r="551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</row>
    <row r="552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</row>
    <row r="553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</row>
    <row r="554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</row>
    <row r="555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</row>
    <row r="556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</row>
    <row r="557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</row>
    <row r="558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</row>
    <row r="559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</row>
    <row r="560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</row>
    <row r="561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</row>
    <row r="562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</row>
    <row r="563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</row>
    <row r="564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</row>
    <row r="565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</row>
    <row r="566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</row>
    <row r="567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</row>
    <row r="568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</row>
    <row r="569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</row>
    <row r="570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</row>
    <row r="571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</row>
    <row r="572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</row>
    <row r="573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</row>
    <row r="574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</row>
    <row r="575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</row>
    <row r="576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</row>
    <row r="577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</row>
    <row r="578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</row>
    <row r="579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</row>
    <row r="580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</row>
    <row r="581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</row>
    <row r="582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</row>
    <row r="583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</row>
    <row r="584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</row>
    <row r="585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</row>
    <row r="586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</row>
    <row r="587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</row>
    <row r="588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</row>
    <row r="589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</row>
    <row r="590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</row>
    <row r="591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</row>
    <row r="592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</row>
    <row r="593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</row>
    <row r="594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</row>
    <row r="595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</row>
    <row r="596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</row>
    <row r="597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</row>
    <row r="598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</row>
    <row r="599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</row>
    <row r="600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</row>
    <row r="601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</row>
    <row r="602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</row>
    <row r="603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</row>
    <row r="604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</row>
    <row r="605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</row>
    <row r="606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</row>
    <row r="607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</row>
    <row r="608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</row>
    <row r="609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</row>
    <row r="610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</row>
    <row r="611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</row>
    <row r="612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</row>
    <row r="613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</row>
    <row r="614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</row>
    <row r="615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</row>
    <row r="616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</row>
    <row r="617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</row>
    <row r="618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</row>
    <row r="619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</row>
    <row r="620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</row>
    <row r="621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</row>
    <row r="622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</row>
    <row r="623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</row>
    <row r="624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</row>
    <row r="625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</row>
    <row r="626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</row>
    <row r="627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</row>
    <row r="628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</row>
    <row r="629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</row>
    <row r="630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</row>
    <row r="631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</row>
    <row r="632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</row>
    <row r="633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</row>
    <row r="634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</row>
    <row r="635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</row>
    <row r="636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</row>
    <row r="637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</row>
    <row r="638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</row>
    <row r="639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</row>
    <row r="640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</row>
    <row r="641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</row>
    <row r="642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</row>
    <row r="643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</row>
    <row r="644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</row>
    <row r="645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</row>
    <row r="646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</row>
    <row r="647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</row>
    <row r="648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</row>
    <row r="649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</row>
    <row r="650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</row>
    <row r="651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</row>
    <row r="652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</row>
    <row r="653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</row>
    <row r="654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</row>
    <row r="655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</row>
    <row r="656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</row>
    <row r="657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</row>
    <row r="658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</row>
    <row r="659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</row>
    <row r="660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</row>
    <row r="661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</row>
    <row r="662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</row>
    <row r="663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</row>
    <row r="664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</row>
    <row r="665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</row>
    <row r="666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</row>
    <row r="667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</row>
    <row r="668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</row>
    <row r="669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</row>
    <row r="670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</row>
    <row r="671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</row>
    <row r="672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</row>
    <row r="673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</row>
    <row r="674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</row>
    <row r="675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</row>
    <row r="676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</row>
    <row r="677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</row>
    <row r="678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</row>
    <row r="679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</row>
    <row r="680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</row>
    <row r="681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</row>
    <row r="682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</row>
    <row r="683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</row>
    <row r="684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</row>
    <row r="685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</row>
    <row r="686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</row>
    <row r="687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</row>
    <row r="688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</row>
    <row r="689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</row>
    <row r="690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</row>
    <row r="691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</row>
    <row r="692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</row>
    <row r="693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</row>
    <row r="694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</row>
    <row r="695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</row>
    <row r="696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</row>
    <row r="697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</row>
    <row r="698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</row>
    <row r="699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</row>
    <row r="700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</row>
    <row r="701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</row>
    <row r="702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</row>
    <row r="703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</row>
    <row r="704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</row>
    <row r="705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</row>
    <row r="706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</row>
    <row r="707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</row>
    <row r="708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</row>
    <row r="709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</row>
    <row r="710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</row>
    <row r="711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</row>
    <row r="712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</row>
    <row r="713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</row>
    <row r="714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</row>
    <row r="715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</row>
    <row r="716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</row>
    <row r="717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</row>
    <row r="718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</row>
    <row r="719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</row>
    <row r="720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</row>
    <row r="721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</row>
    <row r="722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</row>
    <row r="723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</row>
    <row r="724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</row>
    <row r="725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</row>
    <row r="726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</row>
    <row r="727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</row>
    <row r="728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</row>
    <row r="729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</row>
    <row r="730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</row>
    <row r="731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</row>
    <row r="732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</row>
    <row r="733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</row>
    <row r="734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</row>
    <row r="735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</row>
    <row r="736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</row>
    <row r="737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</row>
    <row r="738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</row>
    <row r="739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</row>
    <row r="740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</row>
    <row r="741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</row>
    <row r="742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</row>
    <row r="743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</row>
    <row r="744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</row>
    <row r="745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</row>
    <row r="746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</row>
    <row r="747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</row>
    <row r="748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</row>
    <row r="749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</row>
    <row r="750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</row>
    <row r="751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</row>
    <row r="752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</row>
    <row r="753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</row>
    <row r="754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</row>
    <row r="755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</row>
    <row r="756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</row>
    <row r="757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</row>
    <row r="758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</row>
    <row r="759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</row>
    <row r="760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</row>
    <row r="761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</row>
    <row r="762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</row>
    <row r="763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</row>
    <row r="764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</row>
    <row r="765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</row>
    <row r="766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</row>
    <row r="767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</row>
    <row r="768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</row>
    <row r="769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</row>
    <row r="770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</row>
    <row r="771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</row>
    <row r="772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</row>
    <row r="773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</row>
    <row r="774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</row>
    <row r="775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</row>
    <row r="776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</row>
    <row r="777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</row>
    <row r="778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</row>
    <row r="779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</row>
    <row r="780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</row>
    <row r="781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</row>
    <row r="782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</row>
    <row r="783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</row>
    <row r="784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</row>
    <row r="785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</row>
    <row r="786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</row>
    <row r="787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</row>
    <row r="788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</row>
    <row r="789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</row>
    <row r="790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</row>
    <row r="791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</row>
    <row r="792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</row>
    <row r="793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</row>
    <row r="794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</row>
    <row r="795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</row>
    <row r="796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</row>
    <row r="797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</row>
    <row r="798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</row>
    <row r="799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</row>
    <row r="800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</row>
    <row r="801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</row>
    <row r="802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</row>
    <row r="803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</row>
    <row r="804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</row>
    <row r="805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</row>
    <row r="806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</row>
    <row r="807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</row>
    <row r="808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</row>
    <row r="809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</row>
    <row r="810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</row>
    <row r="811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</row>
    <row r="812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</row>
    <row r="813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</row>
    <row r="814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</row>
    <row r="815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</row>
    <row r="816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</row>
    <row r="817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</row>
    <row r="818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</row>
    <row r="819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</row>
    <row r="820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</row>
    <row r="821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</row>
    <row r="822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</row>
    <row r="823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</row>
    <row r="824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</row>
    <row r="825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</row>
    <row r="826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</row>
    <row r="827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</row>
    <row r="828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</row>
    <row r="829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</row>
    <row r="830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</row>
    <row r="831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</row>
    <row r="832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</row>
    <row r="833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</row>
    <row r="834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</row>
    <row r="835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</row>
    <row r="836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</row>
    <row r="837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</row>
    <row r="838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</row>
    <row r="839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</row>
    <row r="840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</row>
    <row r="841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</row>
    <row r="842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</row>
    <row r="843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</row>
    <row r="844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</row>
    <row r="845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</row>
    <row r="846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</row>
    <row r="847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</row>
    <row r="848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</row>
    <row r="849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</row>
    <row r="850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</row>
    <row r="851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</row>
    <row r="852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</row>
    <row r="853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</row>
    <row r="854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</row>
    <row r="855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</row>
    <row r="856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</row>
    <row r="857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</row>
    <row r="858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</row>
    <row r="859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</row>
    <row r="860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</row>
    <row r="861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</row>
    <row r="862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</row>
    <row r="863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</row>
    <row r="864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</row>
    <row r="865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</row>
    <row r="866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</row>
    <row r="867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</row>
    <row r="868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</row>
    <row r="869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</row>
    <row r="870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</row>
    <row r="871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</row>
    <row r="872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</row>
    <row r="873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</row>
    <row r="874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</row>
    <row r="875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</row>
    <row r="876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</row>
    <row r="877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</row>
    <row r="878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</row>
    <row r="879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</row>
    <row r="880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</row>
    <row r="881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</row>
    <row r="882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</row>
    <row r="883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</row>
    <row r="884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</row>
    <row r="885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</row>
    <row r="886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</row>
    <row r="887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</row>
    <row r="888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</row>
    <row r="889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</row>
    <row r="890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</row>
    <row r="891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</row>
    <row r="892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</row>
    <row r="893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</row>
    <row r="894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</row>
    <row r="895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</row>
    <row r="896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</row>
    <row r="897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</row>
    <row r="898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</row>
    <row r="899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</row>
    <row r="900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</row>
    <row r="901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</row>
    <row r="902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</row>
    <row r="903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</row>
    <row r="904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</row>
    <row r="905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</row>
    <row r="906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</row>
    <row r="907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</row>
    <row r="908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</row>
    <row r="909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</row>
    <row r="910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</row>
    <row r="911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</row>
    <row r="912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</row>
    <row r="913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</row>
    <row r="914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</row>
    <row r="915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</row>
    <row r="916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</row>
    <row r="917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</row>
    <row r="918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</row>
    <row r="919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</row>
    <row r="920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</row>
    <row r="921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</row>
    <row r="922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</row>
    <row r="923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</row>
    <row r="924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</row>
    <row r="925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</row>
    <row r="926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</row>
    <row r="927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</row>
    <row r="928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</row>
    <row r="929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</row>
    <row r="930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</row>
    <row r="931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</row>
    <row r="932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</row>
    <row r="933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</row>
    <row r="934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</row>
    <row r="935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</row>
    <row r="936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</row>
    <row r="937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</row>
    <row r="938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</row>
    <row r="939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</row>
    <row r="940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</row>
    <row r="941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</row>
    <row r="942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</row>
    <row r="943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</row>
    <row r="944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</row>
    <row r="945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</row>
    <row r="946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</row>
    <row r="947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</row>
    <row r="948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</row>
    <row r="949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</row>
    <row r="950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</row>
    <row r="951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</row>
    <row r="952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</row>
    <row r="953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</row>
    <row r="954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</row>
    <row r="955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</row>
    <row r="956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</row>
    <row r="957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</row>
    <row r="958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</row>
    <row r="959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</row>
    <row r="960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</row>
    <row r="961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</row>
    <row r="962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</row>
    <row r="963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</row>
    <row r="964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</row>
    <row r="965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</row>
    <row r="966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</row>
    <row r="967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</row>
    <row r="968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</row>
    <row r="969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</row>
    <row r="970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</row>
    <row r="971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</row>
    <row r="972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</row>
    <row r="973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</row>
    <row r="974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</row>
    <row r="975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</row>
    <row r="976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</row>
    <row r="977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</row>
    <row r="978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</row>
    <row r="979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</row>
    <row r="980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</row>
    <row r="981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</row>
    <row r="982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</row>
    <row r="983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</row>
    <row r="984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</row>
    <row r="985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</row>
    <row r="986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</row>
    <row r="987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</row>
    <row r="988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</row>
    <row r="989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</row>
    <row r="990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</row>
    <row r="991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</row>
    <row r="992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</row>
    <row r="993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</row>
    <row r="994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</row>
    <row r="995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</row>
    <row r="996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</row>
    <row r="997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</row>
    <row r="998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</row>
    <row r="999"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</row>
    <row r="1000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</row>
    <row r="1001"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</row>
    <row r="1002"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16" width="9.5"/>
  </cols>
  <sheetData>
    <row r="1"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7" t="s">
        <v>47</v>
      </c>
      <c r="L1" s="7" t="s">
        <v>48</v>
      </c>
      <c r="M1" s="7" t="s">
        <v>49</v>
      </c>
      <c r="N1" s="7" t="s">
        <v>50</v>
      </c>
      <c r="O1" s="7" t="s">
        <v>51</v>
      </c>
      <c r="P1" s="7" t="s">
        <v>52</v>
      </c>
    </row>
    <row r="2">
      <c r="A2" s="5" t="s">
        <v>54</v>
      </c>
      <c r="B2" s="8">
        <f>'Calcs-1'!B4</f>
        <v>0</v>
      </c>
      <c r="C2" s="8">
        <f>'Calcs-1'!C4</f>
        <v>1</v>
      </c>
      <c r="D2" s="8">
        <f>'Calcs-1'!D4</f>
        <v>1</v>
      </c>
      <c r="E2" s="8">
        <f>'Calcs-1'!E4</f>
        <v>2</v>
      </c>
      <c r="F2" s="8">
        <f>'Calcs-1'!F4</f>
        <v>2</v>
      </c>
      <c r="G2" s="8">
        <f>'Calcs-1'!G4</f>
        <v>3</v>
      </c>
      <c r="H2" s="8">
        <f>'Calcs-1'!H4</f>
        <v>3</v>
      </c>
      <c r="I2" s="8">
        <f>'Calcs-1'!I4</f>
        <v>4</v>
      </c>
      <c r="J2" s="8">
        <f>'Calcs-1'!J4</f>
        <v>4</v>
      </c>
      <c r="K2" s="8">
        <f>'Calcs-1'!K4</f>
        <v>5</v>
      </c>
      <c r="L2" s="8">
        <f>'Calcs-1'!L4</f>
        <v>5</v>
      </c>
      <c r="M2" s="8">
        <f>'Calcs-1'!M4</f>
        <v>6</v>
      </c>
      <c r="N2" s="8">
        <f>'Calcs-1'!N4</f>
        <v>6</v>
      </c>
      <c r="O2" s="8">
        <f>'Calcs-1'!O4</f>
        <v>7</v>
      </c>
      <c r="P2" s="8">
        <f>'Calcs-1'!P4</f>
        <v>7</v>
      </c>
    </row>
    <row r="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A4" s="5" t="s">
        <v>55</v>
      </c>
      <c r="B4" s="8">
        <f>B2*Assumptions!$C6</f>
        <v>0</v>
      </c>
      <c r="C4" s="8">
        <f>C2*Assumptions!$C6</f>
        <v>3500</v>
      </c>
      <c r="D4" s="8">
        <f>D2*Assumptions!$C6</f>
        <v>3500</v>
      </c>
      <c r="E4" s="8">
        <f>E2*Assumptions!$C6</f>
        <v>7000</v>
      </c>
      <c r="F4" s="8">
        <f>F2*Assumptions!$C6</f>
        <v>7000</v>
      </c>
      <c r="G4" s="8">
        <f>G2*Assumptions!$C6</f>
        <v>10500</v>
      </c>
      <c r="H4" s="8">
        <f>H2*Assumptions!$C6</f>
        <v>10500</v>
      </c>
      <c r="I4" s="8">
        <f>I2*Assumptions!$C6</f>
        <v>14000</v>
      </c>
      <c r="J4" s="8">
        <f>J2*Assumptions!$C6</f>
        <v>14000</v>
      </c>
      <c r="K4" s="8">
        <f>K2*Assumptions!$C6</f>
        <v>17500</v>
      </c>
      <c r="L4" s="8">
        <f>L2*Assumptions!$C6</f>
        <v>17500</v>
      </c>
      <c r="M4" s="8">
        <f>M2*Assumptions!$C6</f>
        <v>21000</v>
      </c>
      <c r="N4" s="8">
        <f>N2*Assumptions!$C6</f>
        <v>21000</v>
      </c>
      <c r="O4" s="8">
        <f>O2*Assumptions!$C6</f>
        <v>24500</v>
      </c>
      <c r="P4" s="8">
        <f>P2*Assumptions!$C6</f>
        <v>24500</v>
      </c>
    </row>
    <row r="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>
      <c r="A6" s="5" t="s">
        <v>56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>
      <c r="A7" s="5" t="s">
        <v>13</v>
      </c>
      <c r="B7" s="8">
        <f>B$4*Assumptions!$C9</f>
        <v>0</v>
      </c>
      <c r="C7" s="8">
        <f>C$4*Assumptions!$C9</f>
        <v>4200</v>
      </c>
      <c r="D7" s="8">
        <f>D$4*Assumptions!$C9</f>
        <v>4200</v>
      </c>
      <c r="E7" s="8">
        <f>E$4*Assumptions!$C9</f>
        <v>8400</v>
      </c>
      <c r="F7" s="8">
        <f>F$4*Assumptions!$C9</f>
        <v>8400</v>
      </c>
      <c r="G7" s="8">
        <f>G$4*Assumptions!$C9</f>
        <v>12600</v>
      </c>
      <c r="H7" s="8">
        <f>H$4*Assumptions!$C9</f>
        <v>12600</v>
      </c>
      <c r="I7" s="8">
        <f>I$4*Assumptions!$C9</f>
        <v>16800</v>
      </c>
      <c r="J7" s="8">
        <f>J$4*Assumptions!$C9</f>
        <v>16800</v>
      </c>
      <c r="K7" s="8">
        <f>K$4*Assumptions!$C9</f>
        <v>21000</v>
      </c>
      <c r="L7" s="8">
        <f>L$4*Assumptions!$C9</f>
        <v>21000</v>
      </c>
      <c r="M7" s="8">
        <f>M$4*Assumptions!$C9</f>
        <v>25200</v>
      </c>
      <c r="N7" s="8">
        <f>N$4*Assumptions!$C9</f>
        <v>25200</v>
      </c>
      <c r="O7" s="8">
        <f>O$4*Assumptions!$C9</f>
        <v>29400</v>
      </c>
      <c r="P7" s="8">
        <f>P$4*Assumptions!$C9</f>
        <v>29400</v>
      </c>
    </row>
    <row r="8">
      <c r="A8" s="5" t="s">
        <v>57</v>
      </c>
      <c r="B8" s="8">
        <f>B$4*Assumptions!$C10</f>
        <v>0</v>
      </c>
      <c r="C8" s="8">
        <f>C$4*Assumptions!$C10</f>
        <v>5250</v>
      </c>
      <c r="D8" s="8">
        <f>D$4*Assumptions!$C10</f>
        <v>5250</v>
      </c>
      <c r="E8" s="8">
        <f>E$4*Assumptions!$C10</f>
        <v>10500</v>
      </c>
      <c r="F8" s="8">
        <f>F$4*Assumptions!$C10</f>
        <v>10500</v>
      </c>
      <c r="G8" s="8">
        <f>G$4*Assumptions!$C10</f>
        <v>15750</v>
      </c>
      <c r="H8" s="8">
        <f>H$4*Assumptions!$C10</f>
        <v>15750</v>
      </c>
      <c r="I8" s="8">
        <f>I$4*Assumptions!$C10</f>
        <v>21000</v>
      </c>
      <c r="J8" s="8">
        <f>J$4*Assumptions!$C10</f>
        <v>21000</v>
      </c>
      <c r="K8" s="8">
        <f>K$4*Assumptions!$C10</f>
        <v>26250</v>
      </c>
      <c r="L8" s="8">
        <f>L$4*Assumptions!$C10</f>
        <v>26250</v>
      </c>
      <c r="M8" s="8">
        <f>M$4*Assumptions!$C10</f>
        <v>31500</v>
      </c>
      <c r="N8" s="8">
        <f>N$4*Assumptions!$C10</f>
        <v>31500</v>
      </c>
      <c r="O8" s="8">
        <f>O$4*Assumptions!$C10</f>
        <v>36750</v>
      </c>
      <c r="P8" s="8">
        <f>P$4*Assumptions!$C10</f>
        <v>36750</v>
      </c>
    </row>
    <row r="9">
      <c r="A9" s="5" t="s">
        <v>58</v>
      </c>
      <c r="B9" s="8">
        <f>B$4*Assumptions!$C11</f>
        <v>0</v>
      </c>
      <c r="C9" s="8">
        <f>C$4*Assumptions!$C11</f>
        <v>2800</v>
      </c>
      <c r="D9" s="8">
        <f>D$4*Assumptions!$C11</f>
        <v>2800</v>
      </c>
      <c r="E9" s="8">
        <f>E$4*Assumptions!$C11</f>
        <v>5600</v>
      </c>
      <c r="F9" s="8">
        <f>F$4*Assumptions!$C11</f>
        <v>5600</v>
      </c>
      <c r="G9" s="8">
        <f>G$4*Assumptions!$C11</f>
        <v>8400</v>
      </c>
      <c r="H9" s="8">
        <f>H$4*Assumptions!$C11</f>
        <v>8400</v>
      </c>
      <c r="I9" s="8">
        <f>I$4*Assumptions!$C11</f>
        <v>11200</v>
      </c>
      <c r="J9" s="8">
        <f>J$4*Assumptions!$C11</f>
        <v>11200</v>
      </c>
      <c r="K9" s="8">
        <f>K$4*Assumptions!$C11</f>
        <v>14000</v>
      </c>
      <c r="L9" s="8">
        <f>L$4*Assumptions!$C11</f>
        <v>14000</v>
      </c>
      <c r="M9" s="8">
        <f>M$4*Assumptions!$C11</f>
        <v>16800</v>
      </c>
      <c r="N9" s="8">
        <f>N$4*Assumptions!$C11</f>
        <v>16800</v>
      </c>
      <c r="O9" s="8">
        <f>O$4*Assumptions!$C11</f>
        <v>19600</v>
      </c>
      <c r="P9" s="8">
        <f>P$4*Assumptions!$C11</f>
        <v>19600</v>
      </c>
    </row>
    <row r="10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>
      <c r="A11" s="5" t="s">
        <v>59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>
      <c r="A12" s="5" t="s">
        <v>13</v>
      </c>
      <c r="B12" s="8">
        <f>B7*Assumptions!$B2</f>
        <v>0</v>
      </c>
      <c r="C12" s="8">
        <f>C7*Assumptions!$B2</f>
        <v>210000</v>
      </c>
      <c r="D12" s="8">
        <f>D7*Assumptions!$B2</f>
        <v>210000</v>
      </c>
      <c r="E12" s="8">
        <f>E7*Assumptions!$B2</f>
        <v>420000</v>
      </c>
      <c r="F12" s="8">
        <f>F7*Assumptions!$B2</f>
        <v>420000</v>
      </c>
      <c r="G12" s="8">
        <f>G7*Assumptions!$B2</f>
        <v>630000</v>
      </c>
      <c r="H12" s="8">
        <f>H7*Assumptions!$B2</f>
        <v>630000</v>
      </c>
      <c r="I12" s="8">
        <f>I7*Assumptions!$B2</f>
        <v>840000</v>
      </c>
      <c r="J12" s="8">
        <f>J7*Assumptions!$B2</f>
        <v>840000</v>
      </c>
      <c r="K12" s="8">
        <f>K7*Assumptions!$B2</f>
        <v>1050000</v>
      </c>
      <c r="L12" s="8">
        <f>L7*Assumptions!$B2</f>
        <v>1050000</v>
      </c>
      <c r="M12" s="8">
        <f>M7*Assumptions!$B2</f>
        <v>1260000</v>
      </c>
      <c r="N12" s="8">
        <f>N7*Assumptions!$B2</f>
        <v>1260000</v>
      </c>
      <c r="O12" s="8">
        <f>O7*Assumptions!$B2</f>
        <v>1470000</v>
      </c>
      <c r="P12" s="8">
        <f>P7*Assumptions!$B2</f>
        <v>1470000</v>
      </c>
    </row>
    <row r="13">
      <c r="A13" s="5" t="s">
        <v>57</v>
      </c>
      <c r="B13" s="8">
        <f>B8*Assumptions!$B3</f>
        <v>0</v>
      </c>
      <c r="C13" s="8">
        <f>C8*Assumptions!$B3</f>
        <v>315000</v>
      </c>
      <c r="D13" s="8">
        <f>D8*Assumptions!$B3</f>
        <v>315000</v>
      </c>
      <c r="E13" s="8">
        <f>E8*Assumptions!$B3</f>
        <v>630000</v>
      </c>
      <c r="F13" s="8">
        <f>F8*Assumptions!$B3</f>
        <v>630000</v>
      </c>
      <c r="G13" s="8">
        <f>G8*Assumptions!$B3</f>
        <v>945000</v>
      </c>
      <c r="H13" s="8">
        <f>H8*Assumptions!$B3</f>
        <v>945000</v>
      </c>
      <c r="I13" s="8">
        <f>I8*Assumptions!$B3</f>
        <v>1260000</v>
      </c>
      <c r="J13" s="8">
        <f>J8*Assumptions!$B3</f>
        <v>1260000</v>
      </c>
      <c r="K13" s="8">
        <f>K8*Assumptions!$B3</f>
        <v>1575000</v>
      </c>
      <c r="L13" s="8">
        <f>L8*Assumptions!$B3</f>
        <v>1575000</v>
      </c>
      <c r="M13" s="8">
        <f>M8*Assumptions!$B3</f>
        <v>1890000</v>
      </c>
      <c r="N13" s="8">
        <f>N8*Assumptions!$B3</f>
        <v>1890000</v>
      </c>
      <c r="O13" s="8">
        <f>O8*Assumptions!$B3</f>
        <v>2205000</v>
      </c>
      <c r="P13" s="8">
        <f>P8*Assumptions!$B3</f>
        <v>2205000</v>
      </c>
    </row>
    <row r="14">
      <c r="A14" s="5" t="s">
        <v>58</v>
      </c>
      <c r="B14" s="8">
        <f>B9*Assumptions!$B4</f>
        <v>0</v>
      </c>
      <c r="C14" s="8">
        <f>C9*Assumptions!$B4</f>
        <v>224000</v>
      </c>
      <c r="D14" s="8">
        <f>D9*Assumptions!$B4</f>
        <v>224000</v>
      </c>
      <c r="E14" s="8">
        <f>E9*Assumptions!$B4</f>
        <v>448000</v>
      </c>
      <c r="F14" s="8">
        <f>F9*Assumptions!$B4</f>
        <v>448000</v>
      </c>
      <c r="G14" s="8">
        <f>G9*Assumptions!$B4</f>
        <v>672000</v>
      </c>
      <c r="H14" s="8">
        <f>H9*Assumptions!$B4</f>
        <v>672000</v>
      </c>
      <c r="I14" s="8">
        <f>I9*Assumptions!$B4</f>
        <v>896000</v>
      </c>
      <c r="J14" s="8">
        <f>J9*Assumptions!$B4</f>
        <v>896000</v>
      </c>
      <c r="K14" s="8">
        <f>K9*Assumptions!$B4</f>
        <v>1120000</v>
      </c>
      <c r="L14" s="8">
        <f>L9*Assumptions!$B4</f>
        <v>1120000</v>
      </c>
      <c r="M14" s="8">
        <f>M9*Assumptions!$B4</f>
        <v>1344000</v>
      </c>
      <c r="N14" s="8">
        <f>N9*Assumptions!$B4</f>
        <v>1344000</v>
      </c>
      <c r="O14" s="8">
        <f>O9*Assumptions!$B4</f>
        <v>1568000</v>
      </c>
      <c r="P14" s="8">
        <f>P9*Assumptions!$B4</f>
        <v>1568000</v>
      </c>
    </row>
    <row r="15">
      <c r="A15" s="5" t="s">
        <v>60</v>
      </c>
      <c r="B15" s="8">
        <f t="shared" ref="B15:P15" si="1">SUM(B12:B14)</f>
        <v>0</v>
      </c>
      <c r="C15" s="8">
        <f t="shared" si="1"/>
        <v>749000</v>
      </c>
      <c r="D15" s="8">
        <f t="shared" si="1"/>
        <v>749000</v>
      </c>
      <c r="E15" s="8">
        <f t="shared" si="1"/>
        <v>1498000</v>
      </c>
      <c r="F15" s="8">
        <f t="shared" si="1"/>
        <v>1498000</v>
      </c>
      <c r="G15" s="8">
        <f t="shared" si="1"/>
        <v>2247000</v>
      </c>
      <c r="H15" s="8">
        <f t="shared" si="1"/>
        <v>2247000</v>
      </c>
      <c r="I15" s="8">
        <f t="shared" si="1"/>
        <v>2996000</v>
      </c>
      <c r="J15" s="8">
        <f t="shared" si="1"/>
        <v>2996000</v>
      </c>
      <c r="K15" s="8">
        <f t="shared" si="1"/>
        <v>3745000</v>
      </c>
      <c r="L15" s="8">
        <f t="shared" si="1"/>
        <v>3745000</v>
      </c>
      <c r="M15" s="8">
        <f t="shared" si="1"/>
        <v>4494000</v>
      </c>
      <c r="N15" s="8">
        <f t="shared" si="1"/>
        <v>4494000</v>
      </c>
      <c r="O15" s="8">
        <f t="shared" si="1"/>
        <v>5243000</v>
      </c>
      <c r="P15" s="8">
        <f t="shared" si="1"/>
        <v>5243000</v>
      </c>
    </row>
    <row r="16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>
      <c r="A17" s="5" t="s">
        <v>61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>
      <c r="A18" s="5" t="s">
        <v>13</v>
      </c>
      <c r="B18" s="8">
        <f>B12*Assumptions!$C2</f>
        <v>0</v>
      </c>
      <c r="C18" s="8">
        <f>C12*Assumptions!$C2</f>
        <v>63000</v>
      </c>
      <c r="D18" s="8">
        <f>D12*Assumptions!$C2</f>
        <v>63000</v>
      </c>
      <c r="E18" s="8">
        <f>E12*Assumptions!$C2</f>
        <v>126000</v>
      </c>
      <c r="F18" s="8">
        <f>F12*Assumptions!$C2</f>
        <v>126000</v>
      </c>
      <c r="G18" s="8">
        <f>G12*Assumptions!$C2</f>
        <v>189000</v>
      </c>
      <c r="H18" s="8">
        <f>H12*Assumptions!$C2</f>
        <v>189000</v>
      </c>
      <c r="I18" s="8">
        <f>I12*Assumptions!$C2</f>
        <v>252000</v>
      </c>
      <c r="J18" s="8">
        <f>J12*Assumptions!$C2</f>
        <v>252000</v>
      </c>
      <c r="K18" s="8">
        <f>K12*Assumptions!$C2</f>
        <v>315000</v>
      </c>
      <c r="L18" s="8">
        <f>L12*Assumptions!$C2</f>
        <v>315000</v>
      </c>
      <c r="M18" s="8">
        <f>M12*Assumptions!$C2</f>
        <v>378000</v>
      </c>
      <c r="N18" s="8">
        <f>N12*Assumptions!$C2</f>
        <v>378000</v>
      </c>
      <c r="O18" s="8">
        <f>O12*Assumptions!$C2</f>
        <v>441000</v>
      </c>
      <c r="P18" s="8">
        <f>P12*Assumptions!$C2</f>
        <v>441000</v>
      </c>
    </row>
    <row r="19">
      <c r="A19" s="5" t="s">
        <v>57</v>
      </c>
      <c r="B19" s="8">
        <f>B13*Assumptions!$C3</f>
        <v>0</v>
      </c>
      <c r="C19" s="8">
        <f>C13*Assumptions!$C3</f>
        <v>157500</v>
      </c>
      <c r="D19" s="8">
        <f>D13*Assumptions!$C3</f>
        <v>157500</v>
      </c>
      <c r="E19" s="8">
        <f>E13*Assumptions!$C3</f>
        <v>315000</v>
      </c>
      <c r="F19" s="8">
        <f>F13*Assumptions!$C3</f>
        <v>315000</v>
      </c>
      <c r="G19" s="8">
        <f>G13*Assumptions!$C3</f>
        <v>472500</v>
      </c>
      <c r="H19" s="8">
        <f>H13*Assumptions!$C3</f>
        <v>472500</v>
      </c>
      <c r="I19" s="8">
        <f>I13*Assumptions!$C3</f>
        <v>630000</v>
      </c>
      <c r="J19" s="8">
        <f>J13*Assumptions!$C3</f>
        <v>630000</v>
      </c>
      <c r="K19" s="8">
        <f>K13*Assumptions!$C3</f>
        <v>787500</v>
      </c>
      <c r="L19" s="8">
        <f>L13*Assumptions!$C3</f>
        <v>787500</v>
      </c>
      <c r="M19" s="8">
        <f>M13*Assumptions!$C3</f>
        <v>945000</v>
      </c>
      <c r="N19" s="8">
        <f>N13*Assumptions!$C3</f>
        <v>945000</v>
      </c>
      <c r="O19" s="8">
        <f>O13*Assumptions!$C3</f>
        <v>1102500</v>
      </c>
      <c r="P19" s="8">
        <f>P13*Assumptions!$C3</f>
        <v>1102500</v>
      </c>
    </row>
    <row r="20">
      <c r="A20" s="5" t="s">
        <v>58</v>
      </c>
      <c r="B20" s="8">
        <f>B14*Assumptions!$C4</f>
        <v>0</v>
      </c>
      <c r="C20" s="8">
        <f>C14*Assumptions!$C4</f>
        <v>56000</v>
      </c>
      <c r="D20" s="8">
        <f>D14*Assumptions!$C4</f>
        <v>56000</v>
      </c>
      <c r="E20" s="8">
        <f>E14*Assumptions!$C4</f>
        <v>112000</v>
      </c>
      <c r="F20" s="8">
        <f>F14*Assumptions!$C4</f>
        <v>112000</v>
      </c>
      <c r="G20" s="8">
        <f>G14*Assumptions!$C4</f>
        <v>168000</v>
      </c>
      <c r="H20" s="8">
        <f>H14*Assumptions!$C4</f>
        <v>168000</v>
      </c>
      <c r="I20" s="8">
        <f>I14*Assumptions!$C4</f>
        <v>224000</v>
      </c>
      <c r="J20" s="8">
        <f>J14*Assumptions!$C4</f>
        <v>224000</v>
      </c>
      <c r="K20" s="8">
        <f>K14*Assumptions!$C4</f>
        <v>280000</v>
      </c>
      <c r="L20" s="8">
        <f>L14*Assumptions!$C4</f>
        <v>280000</v>
      </c>
      <c r="M20" s="8">
        <f>M14*Assumptions!$C4</f>
        <v>336000</v>
      </c>
      <c r="N20" s="8">
        <f>N14*Assumptions!$C4</f>
        <v>336000</v>
      </c>
      <c r="O20" s="8">
        <f>O14*Assumptions!$C4</f>
        <v>392000</v>
      </c>
      <c r="P20" s="8">
        <f>P14*Assumptions!$C4</f>
        <v>392000</v>
      </c>
    </row>
    <row r="21">
      <c r="A21" s="5" t="s">
        <v>62</v>
      </c>
      <c r="B21" s="8">
        <f t="shared" ref="B21:P21" si="2">SUM(B18:B20)</f>
        <v>0</v>
      </c>
      <c r="C21" s="8">
        <f t="shared" si="2"/>
        <v>276500</v>
      </c>
      <c r="D21" s="8">
        <f t="shared" si="2"/>
        <v>276500</v>
      </c>
      <c r="E21" s="8">
        <f t="shared" si="2"/>
        <v>553000</v>
      </c>
      <c r="F21" s="8">
        <f t="shared" si="2"/>
        <v>553000</v>
      </c>
      <c r="G21" s="8">
        <f t="shared" si="2"/>
        <v>829500</v>
      </c>
      <c r="H21" s="8">
        <f t="shared" si="2"/>
        <v>829500</v>
      </c>
      <c r="I21" s="8">
        <f t="shared" si="2"/>
        <v>1106000</v>
      </c>
      <c r="J21" s="8">
        <f t="shared" si="2"/>
        <v>1106000</v>
      </c>
      <c r="K21" s="8">
        <f t="shared" si="2"/>
        <v>1382500</v>
      </c>
      <c r="L21" s="8">
        <f t="shared" si="2"/>
        <v>1382500</v>
      </c>
      <c r="M21" s="8">
        <f t="shared" si="2"/>
        <v>1659000</v>
      </c>
      <c r="N21" s="8">
        <f t="shared" si="2"/>
        <v>1659000</v>
      </c>
      <c r="O21" s="8">
        <f t="shared" si="2"/>
        <v>1935500</v>
      </c>
      <c r="P21" s="8">
        <f t="shared" si="2"/>
        <v>1935500</v>
      </c>
    </row>
    <row r="22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>
      <c r="A23" s="5" t="s">
        <v>63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>
      <c r="A24" s="5" t="s">
        <v>13</v>
      </c>
      <c r="B24" s="8">
        <f>B7*Assumptions!$D2</f>
        <v>0</v>
      </c>
      <c r="C24" s="8">
        <f>C7*Assumptions!$D2</f>
        <v>21000</v>
      </c>
      <c r="D24" s="8">
        <f>D7*Assumptions!$D2</f>
        <v>21000</v>
      </c>
      <c r="E24" s="8">
        <f>E7*Assumptions!$D2</f>
        <v>42000</v>
      </c>
      <c r="F24" s="8">
        <f>F7*Assumptions!$D2</f>
        <v>42000</v>
      </c>
      <c r="G24" s="8">
        <f>G7*Assumptions!$D2</f>
        <v>63000</v>
      </c>
      <c r="H24" s="8">
        <f>H7*Assumptions!$D2</f>
        <v>63000</v>
      </c>
      <c r="I24" s="8">
        <f>I7*Assumptions!$D2</f>
        <v>84000</v>
      </c>
      <c r="J24" s="8">
        <f>J7*Assumptions!$D2</f>
        <v>84000</v>
      </c>
      <c r="K24" s="8">
        <f>K7*Assumptions!$D2</f>
        <v>105000</v>
      </c>
      <c r="L24" s="8">
        <f>L7*Assumptions!$D2</f>
        <v>105000</v>
      </c>
      <c r="M24" s="8">
        <f>M7*Assumptions!$D2</f>
        <v>126000</v>
      </c>
      <c r="N24" s="8">
        <f>N7*Assumptions!$D2</f>
        <v>126000</v>
      </c>
      <c r="O24" s="8">
        <f>O7*Assumptions!$D2</f>
        <v>147000</v>
      </c>
      <c r="P24" s="8">
        <f>P7*Assumptions!$D2</f>
        <v>147000</v>
      </c>
    </row>
    <row r="25">
      <c r="A25" s="5" t="s">
        <v>57</v>
      </c>
      <c r="B25" s="8">
        <f>B8*Assumptions!$D3</f>
        <v>0</v>
      </c>
      <c r="C25" s="8">
        <f>C8*Assumptions!$D3</f>
        <v>26250</v>
      </c>
      <c r="D25" s="8">
        <f>D8*Assumptions!$D3</f>
        <v>26250</v>
      </c>
      <c r="E25" s="8">
        <f>E8*Assumptions!$D3</f>
        <v>52500</v>
      </c>
      <c r="F25" s="8">
        <f>F8*Assumptions!$D3</f>
        <v>52500</v>
      </c>
      <c r="G25" s="8">
        <f>G8*Assumptions!$D3</f>
        <v>78750</v>
      </c>
      <c r="H25" s="8">
        <f>H8*Assumptions!$D3</f>
        <v>78750</v>
      </c>
      <c r="I25" s="8">
        <f>I8*Assumptions!$D3</f>
        <v>105000</v>
      </c>
      <c r="J25" s="8">
        <f>J8*Assumptions!$D3</f>
        <v>105000</v>
      </c>
      <c r="K25" s="8">
        <f>K8*Assumptions!$D3</f>
        <v>131250</v>
      </c>
      <c r="L25" s="8">
        <f>L8*Assumptions!$D3</f>
        <v>131250</v>
      </c>
      <c r="M25" s="8">
        <f>M8*Assumptions!$D3</f>
        <v>157500</v>
      </c>
      <c r="N25" s="8">
        <f>N8*Assumptions!$D3</f>
        <v>157500</v>
      </c>
      <c r="O25" s="8">
        <f>O8*Assumptions!$D3</f>
        <v>183750</v>
      </c>
      <c r="P25" s="8">
        <f>P8*Assumptions!$D3</f>
        <v>183750</v>
      </c>
    </row>
    <row r="26">
      <c r="A26" s="5" t="s">
        <v>58</v>
      </c>
      <c r="B26" s="8">
        <f>B9*Assumptions!$D4</f>
        <v>0</v>
      </c>
      <c r="C26" s="8">
        <f>C9*Assumptions!$D4</f>
        <v>11200</v>
      </c>
      <c r="D26" s="8">
        <f>D9*Assumptions!$D4</f>
        <v>11200</v>
      </c>
      <c r="E26" s="8">
        <f>E9*Assumptions!$D4</f>
        <v>22400</v>
      </c>
      <c r="F26" s="8">
        <f>F9*Assumptions!$D4</f>
        <v>22400</v>
      </c>
      <c r="G26" s="8">
        <f>G9*Assumptions!$D4</f>
        <v>33600</v>
      </c>
      <c r="H26" s="8">
        <f>H9*Assumptions!$D4</f>
        <v>33600</v>
      </c>
      <c r="I26" s="8">
        <f>I9*Assumptions!$D4</f>
        <v>44800</v>
      </c>
      <c r="J26" s="8">
        <f>J9*Assumptions!$D4</f>
        <v>44800</v>
      </c>
      <c r="K26" s="8">
        <f>K9*Assumptions!$D4</f>
        <v>56000</v>
      </c>
      <c r="L26" s="8">
        <f>L9*Assumptions!$D4</f>
        <v>56000</v>
      </c>
      <c r="M26" s="8">
        <f>M9*Assumptions!$D4</f>
        <v>67200</v>
      </c>
      <c r="N26" s="8">
        <f>N9*Assumptions!$D4</f>
        <v>67200</v>
      </c>
      <c r="O26" s="8">
        <f>O9*Assumptions!$D4</f>
        <v>78400</v>
      </c>
      <c r="P26" s="8">
        <f>P9*Assumptions!$D4</f>
        <v>78400</v>
      </c>
    </row>
    <row r="27">
      <c r="A27" s="5" t="s">
        <v>64</v>
      </c>
      <c r="B27" s="8">
        <f t="shared" ref="B27:P27" si="3">SUM(B24:B26)</f>
        <v>0</v>
      </c>
      <c r="C27" s="8">
        <f t="shared" si="3"/>
        <v>58450</v>
      </c>
      <c r="D27" s="8">
        <f t="shared" si="3"/>
        <v>58450</v>
      </c>
      <c r="E27" s="8">
        <f t="shared" si="3"/>
        <v>116900</v>
      </c>
      <c r="F27" s="8">
        <f t="shared" si="3"/>
        <v>116900</v>
      </c>
      <c r="G27" s="8">
        <f t="shared" si="3"/>
        <v>175350</v>
      </c>
      <c r="H27" s="8">
        <f t="shared" si="3"/>
        <v>175350</v>
      </c>
      <c r="I27" s="8">
        <f t="shared" si="3"/>
        <v>233800</v>
      </c>
      <c r="J27" s="8">
        <f t="shared" si="3"/>
        <v>233800</v>
      </c>
      <c r="K27" s="8">
        <f t="shared" si="3"/>
        <v>292250</v>
      </c>
      <c r="L27" s="8">
        <f t="shared" si="3"/>
        <v>292250</v>
      </c>
      <c r="M27" s="8">
        <f t="shared" si="3"/>
        <v>350700</v>
      </c>
      <c r="N27" s="8">
        <f t="shared" si="3"/>
        <v>350700</v>
      </c>
      <c r="O27" s="8">
        <f t="shared" si="3"/>
        <v>409150</v>
      </c>
      <c r="P27" s="8">
        <f t="shared" si="3"/>
        <v>409150</v>
      </c>
    </row>
    <row r="28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>
      <c r="A29" s="5" t="s">
        <v>28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>
      <c r="A30" s="5" t="s">
        <v>24</v>
      </c>
      <c r="B30" s="8">
        <f>B$2*Assumptions!$C14*Assumptions!$B20</f>
        <v>0</v>
      </c>
      <c r="C30" s="8">
        <f>C$2*Assumptions!$C14*Assumptions!$B20</f>
        <v>30000</v>
      </c>
      <c r="D30" s="8">
        <f>D$2*Assumptions!$C14*Assumptions!$B20</f>
        <v>30000</v>
      </c>
      <c r="E30" s="8">
        <f>E$2*Assumptions!$C14*Assumptions!$B20</f>
        <v>60000</v>
      </c>
      <c r="F30" s="8">
        <f>F$2*Assumptions!$C14*Assumptions!$B20</f>
        <v>60000</v>
      </c>
      <c r="G30" s="8">
        <f>G$2*Assumptions!$C14*Assumptions!$B20</f>
        <v>90000</v>
      </c>
      <c r="H30" s="8">
        <f>H$2*Assumptions!$C14*Assumptions!$B20</f>
        <v>90000</v>
      </c>
      <c r="I30" s="8">
        <f>I$2*Assumptions!$C14*Assumptions!$B20</f>
        <v>120000</v>
      </c>
      <c r="J30" s="8">
        <f>J$2*Assumptions!$C14*Assumptions!$B20</f>
        <v>120000</v>
      </c>
      <c r="K30" s="8">
        <f>K$2*Assumptions!$C14*Assumptions!$B20</f>
        <v>150000</v>
      </c>
      <c r="L30" s="8">
        <f>L$2*Assumptions!$C14*Assumptions!$B20</f>
        <v>150000</v>
      </c>
      <c r="M30" s="8">
        <f>M$2*Assumptions!$C14*Assumptions!$B20</f>
        <v>180000</v>
      </c>
      <c r="N30" s="8">
        <f>N$2*Assumptions!$C14*Assumptions!$B20</f>
        <v>180000</v>
      </c>
      <c r="O30" s="8">
        <f>O$2*Assumptions!$C14*Assumptions!$B20</f>
        <v>210000</v>
      </c>
      <c r="P30" s="8">
        <f>P$2*Assumptions!$C14*Assumptions!$B20</f>
        <v>210000</v>
      </c>
    </row>
    <row r="31">
      <c r="A31" s="5" t="s">
        <v>25</v>
      </c>
      <c r="B31" s="8">
        <f>B$2*Assumptions!$C15*Assumptions!$B21</f>
        <v>0</v>
      </c>
      <c r="C31" s="8">
        <f>C$2*Assumptions!$C15*Assumptions!$B21</f>
        <v>100000</v>
      </c>
      <c r="D31" s="8">
        <f>D$2*Assumptions!$C15*Assumptions!$B21</f>
        <v>100000</v>
      </c>
      <c r="E31" s="8">
        <f>E$2*Assumptions!$C15*Assumptions!$B21</f>
        <v>200000</v>
      </c>
      <c r="F31" s="8">
        <f>F$2*Assumptions!$C15*Assumptions!$B21</f>
        <v>200000</v>
      </c>
      <c r="G31" s="8">
        <f>G$2*Assumptions!$C15*Assumptions!$B21</f>
        <v>300000</v>
      </c>
      <c r="H31" s="8">
        <f>H$2*Assumptions!$C15*Assumptions!$B21</f>
        <v>300000</v>
      </c>
      <c r="I31" s="8">
        <f>I$2*Assumptions!$C15*Assumptions!$B21</f>
        <v>400000</v>
      </c>
      <c r="J31" s="8">
        <f>J$2*Assumptions!$C15*Assumptions!$B21</f>
        <v>400000</v>
      </c>
      <c r="K31" s="8">
        <f>K$2*Assumptions!$C15*Assumptions!$B21</f>
        <v>500000</v>
      </c>
      <c r="L31" s="8">
        <f>L$2*Assumptions!$C15*Assumptions!$B21</f>
        <v>500000</v>
      </c>
      <c r="M31" s="8">
        <f>M$2*Assumptions!$C15*Assumptions!$B21</f>
        <v>600000</v>
      </c>
      <c r="N31" s="8">
        <f>N$2*Assumptions!$C15*Assumptions!$B21</f>
        <v>600000</v>
      </c>
      <c r="O31" s="8">
        <f>O$2*Assumptions!$C15*Assumptions!$B21</f>
        <v>700000</v>
      </c>
      <c r="P31" s="8">
        <f>P$2*Assumptions!$C15*Assumptions!$B21</f>
        <v>700000</v>
      </c>
    </row>
    <row r="32">
      <c r="A32" s="5" t="s">
        <v>26</v>
      </c>
      <c r="B32" s="8">
        <f>B$2*Assumptions!$C16*Assumptions!$B22</f>
        <v>0</v>
      </c>
      <c r="C32" s="8">
        <f>C$2*Assumptions!$C16*Assumptions!$B22</f>
        <v>60000</v>
      </c>
      <c r="D32" s="8">
        <f>D$2*Assumptions!$C16*Assumptions!$B22</f>
        <v>60000</v>
      </c>
      <c r="E32" s="8">
        <f>E$2*Assumptions!$C16*Assumptions!$B22</f>
        <v>120000</v>
      </c>
      <c r="F32" s="8">
        <f>F$2*Assumptions!$C16*Assumptions!$B22</f>
        <v>120000</v>
      </c>
      <c r="G32" s="8">
        <f>G$2*Assumptions!$C16*Assumptions!$B22</f>
        <v>180000</v>
      </c>
      <c r="H32" s="8">
        <f>H$2*Assumptions!$C16*Assumptions!$B22</f>
        <v>180000</v>
      </c>
      <c r="I32" s="8">
        <f>I$2*Assumptions!$C16*Assumptions!$B22</f>
        <v>240000</v>
      </c>
      <c r="J32" s="8">
        <f>J$2*Assumptions!$C16*Assumptions!$B22</f>
        <v>240000</v>
      </c>
      <c r="K32" s="8">
        <f>K$2*Assumptions!$C16*Assumptions!$B22</f>
        <v>300000</v>
      </c>
      <c r="L32" s="8">
        <f>L$2*Assumptions!$C16*Assumptions!$B22</f>
        <v>300000</v>
      </c>
      <c r="M32" s="8">
        <f>M$2*Assumptions!$C16*Assumptions!$B22</f>
        <v>360000</v>
      </c>
      <c r="N32" s="8">
        <f>N$2*Assumptions!$C16*Assumptions!$B22</f>
        <v>360000</v>
      </c>
      <c r="O32" s="8">
        <f>O$2*Assumptions!$C16*Assumptions!$B22</f>
        <v>420000</v>
      </c>
      <c r="P32" s="8">
        <f>P$2*Assumptions!$C16*Assumptions!$B22</f>
        <v>420000</v>
      </c>
    </row>
    <row r="33">
      <c r="A33" s="5" t="s">
        <v>65</v>
      </c>
      <c r="B33" s="8">
        <f>B$2*Assumptions!$C17*Assumptions!$B23</f>
        <v>0</v>
      </c>
      <c r="C33" s="8">
        <f>C$2*Assumptions!$C17*Assumptions!$B23</f>
        <v>16000</v>
      </c>
      <c r="D33" s="8">
        <f>D$2*Assumptions!$C17*Assumptions!$B23</f>
        <v>16000</v>
      </c>
      <c r="E33" s="8">
        <f>E$2*Assumptions!$C17*Assumptions!$B23</f>
        <v>32000</v>
      </c>
      <c r="F33" s="8">
        <f>F$2*Assumptions!$C17*Assumptions!$B23</f>
        <v>32000</v>
      </c>
      <c r="G33" s="8">
        <f>G$2*Assumptions!$C17*Assumptions!$B23</f>
        <v>48000</v>
      </c>
      <c r="H33" s="8">
        <f>H$2*Assumptions!$C17*Assumptions!$B23</f>
        <v>48000</v>
      </c>
      <c r="I33" s="8">
        <f>I$2*Assumptions!$C17*Assumptions!$B23</f>
        <v>64000</v>
      </c>
      <c r="J33" s="8">
        <f>J$2*Assumptions!$C17*Assumptions!$B23</f>
        <v>64000</v>
      </c>
      <c r="K33" s="8">
        <f>K$2*Assumptions!$C17*Assumptions!$B23</f>
        <v>80000</v>
      </c>
      <c r="L33" s="8">
        <f>L$2*Assumptions!$C17*Assumptions!$B23</f>
        <v>80000</v>
      </c>
      <c r="M33" s="8">
        <f>M$2*Assumptions!$C17*Assumptions!$B23</f>
        <v>96000</v>
      </c>
      <c r="N33" s="8">
        <f>N$2*Assumptions!$C17*Assumptions!$B23</f>
        <v>96000</v>
      </c>
      <c r="O33" s="8">
        <f>O$2*Assumptions!$C17*Assumptions!$B23</f>
        <v>112000</v>
      </c>
      <c r="P33" s="8">
        <f>P$2*Assumptions!$C17*Assumptions!$B23</f>
        <v>112000</v>
      </c>
    </row>
    <row r="34">
      <c r="A34" s="5" t="s">
        <v>66</v>
      </c>
      <c r="B34" s="8">
        <f t="shared" ref="B34:P34" si="4">SUM(B30:B33)</f>
        <v>0</v>
      </c>
      <c r="C34" s="8">
        <f t="shared" si="4"/>
        <v>206000</v>
      </c>
      <c r="D34" s="8">
        <f t="shared" si="4"/>
        <v>206000</v>
      </c>
      <c r="E34" s="8">
        <f t="shared" si="4"/>
        <v>412000</v>
      </c>
      <c r="F34" s="8">
        <f t="shared" si="4"/>
        <v>412000</v>
      </c>
      <c r="G34" s="8">
        <f t="shared" si="4"/>
        <v>618000</v>
      </c>
      <c r="H34" s="8">
        <f t="shared" si="4"/>
        <v>618000</v>
      </c>
      <c r="I34" s="8">
        <f t="shared" si="4"/>
        <v>824000</v>
      </c>
      <c r="J34" s="8">
        <f t="shared" si="4"/>
        <v>824000</v>
      </c>
      <c r="K34" s="8">
        <f t="shared" si="4"/>
        <v>1030000</v>
      </c>
      <c r="L34" s="8">
        <f t="shared" si="4"/>
        <v>1030000</v>
      </c>
      <c r="M34" s="8">
        <f t="shared" si="4"/>
        <v>1236000</v>
      </c>
      <c r="N34" s="8">
        <f t="shared" si="4"/>
        <v>1236000</v>
      </c>
      <c r="O34" s="8">
        <f t="shared" si="4"/>
        <v>1442000</v>
      </c>
      <c r="P34" s="8">
        <f t="shared" si="4"/>
        <v>1442000</v>
      </c>
    </row>
    <row r="3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>
      <c r="A36" s="5" t="s">
        <v>67</v>
      </c>
      <c r="B36" s="8">
        <f>B4*Assumptions!$B25</f>
        <v>0</v>
      </c>
      <c r="C36" s="8">
        <f>C4*Assumptions!$B25</f>
        <v>105000</v>
      </c>
      <c r="D36" s="8">
        <f>D4*Assumptions!$B25</f>
        <v>105000</v>
      </c>
      <c r="E36" s="8">
        <f>E4*Assumptions!$B25</f>
        <v>210000</v>
      </c>
      <c r="F36" s="8">
        <f>F4*Assumptions!$B25</f>
        <v>210000</v>
      </c>
      <c r="G36" s="8">
        <f>G4*Assumptions!$B25</f>
        <v>315000</v>
      </c>
      <c r="H36" s="8">
        <f>H4*Assumptions!$B25</f>
        <v>315000</v>
      </c>
      <c r="I36" s="8">
        <f>I4*Assumptions!$B25</f>
        <v>420000</v>
      </c>
      <c r="J36" s="8">
        <f>J4*Assumptions!$B25</f>
        <v>420000</v>
      </c>
      <c r="K36" s="8">
        <f>K4*Assumptions!$B25</f>
        <v>525000</v>
      </c>
      <c r="L36" s="8">
        <f>L4*Assumptions!$B25</f>
        <v>525000</v>
      </c>
      <c r="M36" s="8">
        <f>M4*Assumptions!$B25</f>
        <v>630000</v>
      </c>
      <c r="N36" s="8">
        <f>N4*Assumptions!$B25</f>
        <v>630000</v>
      </c>
      <c r="O36" s="8">
        <f>O4*Assumptions!$B25</f>
        <v>735000</v>
      </c>
      <c r="P36" s="8">
        <f>P4*Assumptions!$B25</f>
        <v>735000</v>
      </c>
    </row>
    <row r="37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>
      <c r="A38" s="5" t="s">
        <v>68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>
      <c r="A39" s="5" t="s">
        <v>31</v>
      </c>
      <c r="B39" s="8">
        <f>B$2*Assumptions!$C28</f>
        <v>0</v>
      </c>
      <c r="C39" s="8">
        <f>C$2*Assumptions!$C28</f>
        <v>25000</v>
      </c>
      <c r="D39" s="8">
        <f>D$2*Assumptions!$C28</f>
        <v>25000</v>
      </c>
      <c r="E39" s="8">
        <f>E$2*Assumptions!$C28</f>
        <v>50000</v>
      </c>
      <c r="F39" s="8">
        <f>F$2*Assumptions!$C28</f>
        <v>50000</v>
      </c>
      <c r="G39" s="8">
        <f>G$2*Assumptions!$C28</f>
        <v>75000</v>
      </c>
      <c r="H39" s="8">
        <f>H$2*Assumptions!$C28</f>
        <v>75000</v>
      </c>
      <c r="I39" s="8">
        <f>I$2*Assumptions!$C28</f>
        <v>100000</v>
      </c>
      <c r="J39" s="8">
        <f>J$2*Assumptions!$C28</f>
        <v>100000</v>
      </c>
      <c r="K39" s="8">
        <f>K$2*Assumptions!$C28</f>
        <v>125000</v>
      </c>
      <c r="L39" s="8">
        <f>L$2*Assumptions!$C28</f>
        <v>125000</v>
      </c>
      <c r="M39" s="8">
        <f>M$2*Assumptions!$C28</f>
        <v>150000</v>
      </c>
      <c r="N39" s="8">
        <f>N$2*Assumptions!$C28</f>
        <v>150000</v>
      </c>
      <c r="O39" s="8">
        <f>O$2*Assumptions!$C28</f>
        <v>175000</v>
      </c>
      <c r="P39" s="8">
        <f>P$2*Assumptions!$C28</f>
        <v>175000</v>
      </c>
    </row>
    <row r="40">
      <c r="A40" s="5" t="s">
        <v>32</v>
      </c>
      <c r="B40" s="8">
        <f>B$2*Assumptions!$C29</f>
        <v>0</v>
      </c>
      <c r="C40" s="8">
        <f>C$2*Assumptions!$C29</f>
        <v>5000</v>
      </c>
      <c r="D40" s="8">
        <f>D$2*Assumptions!$C29</f>
        <v>5000</v>
      </c>
      <c r="E40" s="8">
        <f>E$2*Assumptions!$C29</f>
        <v>10000</v>
      </c>
      <c r="F40" s="8">
        <f>F$2*Assumptions!$C29</f>
        <v>10000</v>
      </c>
      <c r="G40" s="8">
        <f>G$2*Assumptions!$C29</f>
        <v>15000</v>
      </c>
      <c r="H40" s="8">
        <f>H$2*Assumptions!$C29</f>
        <v>15000</v>
      </c>
      <c r="I40" s="8">
        <f>I$2*Assumptions!$C29</f>
        <v>20000</v>
      </c>
      <c r="J40" s="8">
        <f>J$2*Assumptions!$C29</f>
        <v>20000</v>
      </c>
      <c r="K40" s="8">
        <f>K$2*Assumptions!$C29</f>
        <v>25000</v>
      </c>
      <c r="L40" s="8">
        <f>L$2*Assumptions!$C29</f>
        <v>25000</v>
      </c>
      <c r="M40" s="8">
        <f>M$2*Assumptions!$C29</f>
        <v>30000</v>
      </c>
      <c r="N40" s="8">
        <f>N$2*Assumptions!$C29</f>
        <v>30000</v>
      </c>
      <c r="O40" s="8">
        <f>O$2*Assumptions!$C29</f>
        <v>35000</v>
      </c>
      <c r="P40" s="8">
        <f>P$2*Assumptions!$C29</f>
        <v>35000</v>
      </c>
    </row>
    <row r="41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>
      <c r="A42" s="5" t="s">
        <v>69</v>
      </c>
      <c r="B42" s="8">
        <f t="shared" ref="B42:P42" si="5">B40+B39+B36+B34+B27+B21</f>
        <v>0</v>
      </c>
      <c r="C42" s="8">
        <f t="shared" si="5"/>
        <v>675950</v>
      </c>
      <c r="D42" s="8">
        <f t="shared" si="5"/>
        <v>675950</v>
      </c>
      <c r="E42" s="8">
        <f t="shared" si="5"/>
        <v>1351900</v>
      </c>
      <c r="F42" s="8">
        <f t="shared" si="5"/>
        <v>1351900</v>
      </c>
      <c r="G42" s="8">
        <f t="shared" si="5"/>
        <v>2027850</v>
      </c>
      <c r="H42" s="8">
        <f t="shared" si="5"/>
        <v>2027850</v>
      </c>
      <c r="I42" s="8">
        <f t="shared" si="5"/>
        <v>2703800</v>
      </c>
      <c r="J42" s="8">
        <f t="shared" si="5"/>
        <v>2703800</v>
      </c>
      <c r="K42" s="8">
        <f t="shared" si="5"/>
        <v>3379750</v>
      </c>
      <c r="L42" s="8">
        <f t="shared" si="5"/>
        <v>3379750</v>
      </c>
      <c r="M42" s="8">
        <f t="shared" si="5"/>
        <v>4055700</v>
      </c>
      <c r="N42" s="8">
        <f t="shared" si="5"/>
        <v>4055700</v>
      </c>
      <c r="O42" s="8">
        <f t="shared" si="5"/>
        <v>4731650</v>
      </c>
      <c r="P42" s="8">
        <f t="shared" si="5"/>
        <v>4731650</v>
      </c>
    </row>
    <row r="43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>
      <c r="A44" s="5" t="s">
        <v>70</v>
      </c>
      <c r="B44" s="8">
        <f t="shared" ref="B44:P44" si="6">B15-B42</f>
        <v>0</v>
      </c>
      <c r="C44" s="8">
        <f t="shared" si="6"/>
        <v>73050</v>
      </c>
      <c r="D44" s="8">
        <f t="shared" si="6"/>
        <v>73050</v>
      </c>
      <c r="E44" s="8">
        <f t="shared" si="6"/>
        <v>146100</v>
      </c>
      <c r="F44" s="8">
        <f t="shared" si="6"/>
        <v>146100</v>
      </c>
      <c r="G44" s="8">
        <f t="shared" si="6"/>
        <v>219150</v>
      </c>
      <c r="H44" s="8">
        <f t="shared" si="6"/>
        <v>219150</v>
      </c>
      <c r="I44" s="8">
        <f t="shared" si="6"/>
        <v>292200</v>
      </c>
      <c r="J44" s="8">
        <f t="shared" si="6"/>
        <v>292200</v>
      </c>
      <c r="K44" s="8">
        <f t="shared" si="6"/>
        <v>365250</v>
      </c>
      <c r="L44" s="8">
        <f t="shared" si="6"/>
        <v>365250</v>
      </c>
      <c r="M44" s="8">
        <f t="shared" si="6"/>
        <v>438300</v>
      </c>
      <c r="N44" s="8">
        <f t="shared" si="6"/>
        <v>438300</v>
      </c>
      <c r="O44" s="8">
        <f t="shared" si="6"/>
        <v>511350</v>
      </c>
      <c r="P44" s="8">
        <f t="shared" si="6"/>
        <v>511350</v>
      </c>
    </row>
    <row r="4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</row>
    <row r="255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</row>
    <row r="257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</row>
    <row r="259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</row>
    <row r="261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</row>
    <row r="263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</row>
    <row r="267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</row>
    <row r="281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</row>
    <row r="285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</row>
    <row r="287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</row>
    <row r="289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</row>
    <row r="291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</row>
    <row r="293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</row>
    <row r="297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</row>
    <row r="301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</row>
    <row r="303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</row>
    <row r="304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</row>
    <row r="305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</row>
    <row r="306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</row>
    <row r="307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</row>
    <row r="309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</row>
    <row r="311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</row>
    <row r="313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</row>
    <row r="314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</row>
    <row r="315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</row>
    <row r="316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</row>
    <row r="317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</row>
    <row r="318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</row>
    <row r="319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</row>
    <row r="320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</row>
    <row r="321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</row>
    <row r="322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</row>
    <row r="323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</row>
    <row r="324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</row>
    <row r="325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</row>
    <row r="327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</row>
    <row r="328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</row>
    <row r="329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</row>
    <row r="330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</row>
    <row r="331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</row>
    <row r="332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</row>
    <row r="333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</row>
    <row r="334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</row>
    <row r="335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</row>
    <row r="336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</row>
    <row r="337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</row>
    <row r="338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</row>
    <row r="339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</row>
    <row r="340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</row>
    <row r="341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</row>
    <row r="342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</row>
    <row r="34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</row>
    <row r="345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</row>
    <row r="346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</row>
    <row r="347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</row>
    <row r="348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</row>
    <row r="349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</row>
    <row r="350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</row>
    <row r="351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</row>
    <row r="352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</row>
    <row r="353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</row>
    <row r="354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</row>
    <row r="355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</row>
    <row r="356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</row>
    <row r="357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</row>
    <row r="358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</row>
    <row r="359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</row>
    <row r="360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</row>
    <row r="361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</row>
    <row r="363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</row>
    <row r="364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</row>
    <row r="365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</row>
    <row r="366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</row>
    <row r="367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</row>
    <row r="368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</row>
    <row r="369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</row>
    <row r="370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</row>
    <row r="371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</row>
    <row r="372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</row>
    <row r="373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</row>
    <row r="374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</row>
    <row r="375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</row>
    <row r="376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</row>
    <row r="377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</row>
    <row r="378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</row>
    <row r="379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</row>
    <row r="380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</row>
    <row r="381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</row>
    <row r="382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</row>
    <row r="383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</row>
    <row r="384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</row>
    <row r="385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</row>
    <row r="386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</row>
    <row r="387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</row>
    <row r="388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</row>
    <row r="389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</row>
    <row r="390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</row>
    <row r="391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</row>
    <row r="392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</row>
    <row r="393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</row>
    <row r="394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</row>
    <row r="395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</row>
    <row r="396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</row>
    <row r="397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</row>
    <row r="398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</row>
    <row r="399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</row>
    <row r="400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</row>
    <row r="401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</row>
    <row r="402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</row>
    <row r="403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</row>
    <row r="404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</row>
    <row r="405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</row>
    <row r="406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</row>
    <row r="407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</row>
    <row r="408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</row>
    <row r="409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</row>
    <row r="410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</row>
    <row r="411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</row>
    <row r="412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</row>
    <row r="413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</row>
    <row r="414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</row>
    <row r="415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</row>
    <row r="416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</row>
    <row r="417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</row>
    <row r="418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</row>
    <row r="419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</row>
    <row r="420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</row>
    <row r="421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</row>
    <row r="422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</row>
    <row r="423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</row>
    <row r="424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</row>
    <row r="425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</row>
    <row r="426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</row>
    <row r="427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</row>
    <row r="428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</row>
    <row r="429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</row>
    <row r="430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</row>
    <row r="431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</row>
    <row r="432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</row>
    <row r="433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</row>
    <row r="434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</row>
    <row r="435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</row>
    <row r="436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</row>
    <row r="437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</row>
    <row r="438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</row>
    <row r="439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</row>
    <row r="440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</row>
    <row r="441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</row>
    <row r="442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</row>
    <row r="443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</row>
    <row r="444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</row>
    <row r="445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</row>
    <row r="446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</row>
    <row r="447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</row>
    <row r="448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</row>
    <row r="449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</row>
    <row r="450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</row>
    <row r="451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</row>
    <row r="452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</row>
    <row r="453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</row>
    <row r="454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</row>
    <row r="455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</row>
    <row r="456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</row>
    <row r="457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</row>
    <row r="458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</row>
    <row r="459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</row>
    <row r="460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</row>
    <row r="461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</row>
    <row r="462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</row>
    <row r="463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</row>
    <row r="464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</row>
    <row r="465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</row>
    <row r="466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</row>
    <row r="467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</row>
    <row r="468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</row>
    <row r="469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</row>
    <row r="470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</row>
    <row r="471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</row>
    <row r="472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</row>
    <row r="473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</row>
    <row r="474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</row>
    <row r="475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</row>
    <row r="476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</row>
    <row r="477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</row>
    <row r="478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</row>
    <row r="479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</row>
    <row r="480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</row>
    <row r="481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</row>
    <row r="482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</row>
    <row r="483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</row>
    <row r="484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</row>
    <row r="485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</row>
    <row r="486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</row>
    <row r="487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</row>
    <row r="488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</row>
    <row r="489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</row>
    <row r="490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</row>
    <row r="491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</row>
    <row r="492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</row>
    <row r="493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</row>
    <row r="494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</row>
    <row r="495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</row>
    <row r="496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</row>
    <row r="497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</row>
    <row r="498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</row>
    <row r="499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</row>
    <row r="500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</row>
    <row r="501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</row>
    <row r="502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</row>
    <row r="503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</row>
    <row r="504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</row>
    <row r="505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</row>
    <row r="506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</row>
    <row r="507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</row>
    <row r="508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</row>
    <row r="509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</row>
    <row r="510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</row>
    <row r="511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</row>
    <row r="512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</row>
    <row r="513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</row>
    <row r="514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</row>
    <row r="515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</row>
    <row r="516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</row>
    <row r="517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</row>
    <row r="518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</row>
    <row r="519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</row>
    <row r="520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</row>
    <row r="521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</row>
    <row r="522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</row>
    <row r="523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</row>
    <row r="524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</row>
    <row r="525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</row>
    <row r="526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</row>
    <row r="527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</row>
    <row r="528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</row>
    <row r="529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</row>
    <row r="530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</row>
    <row r="531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</row>
    <row r="532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</row>
    <row r="533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</row>
    <row r="534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</row>
    <row r="535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</row>
    <row r="536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</row>
    <row r="537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</row>
    <row r="538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</row>
    <row r="539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</row>
    <row r="540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</row>
    <row r="541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</row>
    <row r="542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</row>
    <row r="543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</row>
    <row r="544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</row>
    <row r="545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</row>
    <row r="546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</row>
    <row r="547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</row>
    <row r="548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</row>
    <row r="549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</row>
    <row r="550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</row>
    <row r="551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</row>
    <row r="552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</row>
    <row r="553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</row>
    <row r="554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</row>
    <row r="555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</row>
    <row r="556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</row>
    <row r="557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</row>
    <row r="558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</row>
    <row r="559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</row>
    <row r="560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</row>
    <row r="561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</row>
    <row r="562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</row>
    <row r="563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</row>
    <row r="564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</row>
    <row r="565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</row>
    <row r="566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</row>
    <row r="567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</row>
    <row r="568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</row>
    <row r="569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</row>
    <row r="570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</row>
    <row r="571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</row>
    <row r="572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</row>
    <row r="573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</row>
    <row r="574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</row>
    <row r="575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</row>
    <row r="576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</row>
    <row r="577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</row>
    <row r="578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</row>
    <row r="579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</row>
    <row r="580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</row>
    <row r="581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</row>
    <row r="582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</row>
    <row r="583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</row>
    <row r="584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</row>
    <row r="585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</row>
    <row r="586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</row>
    <row r="587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</row>
    <row r="588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</row>
    <row r="589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</row>
    <row r="590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</row>
    <row r="591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</row>
    <row r="592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</row>
    <row r="593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</row>
    <row r="594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</row>
    <row r="595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</row>
    <row r="596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</row>
    <row r="597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</row>
    <row r="598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</row>
    <row r="599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</row>
    <row r="600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</row>
    <row r="601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</row>
    <row r="602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</row>
    <row r="603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</row>
    <row r="604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</row>
    <row r="605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</row>
    <row r="606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</row>
    <row r="607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</row>
    <row r="608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</row>
    <row r="609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</row>
    <row r="610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</row>
    <row r="611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</row>
    <row r="612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</row>
    <row r="613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</row>
    <row r="614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</row>
    <row r="615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</row>
    <row r="616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</row>
    <row r="617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</row>
    <row r="618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</row>
    <row r="619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</row>
    <row r="620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</row>
    <row r="621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</row>
    <row r="622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</row>
    <row r="623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</row>
    <row r="624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</row>
    <row r="625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</row>
    <row r="626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</row>
    <row r="627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</row>
    <row r="628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</row>
    <row r="629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</row>
    <row r="630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</row>
    <row r="631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</row>
    <row r="632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</row>
    <row r="633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</row>
    <row r="634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</row>
    <row r="635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</row>
    <row r="636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</row>
    <row r="637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</row>
    <row r="638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</row>
    <row r="639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</row>
    <row r="640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</row>
    <row r="641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</row>
    <row r="642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</row>
    <row r="643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</row>
    <row r="644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</row>
    <row r="645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</row>
    <row r="646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</row>
    <row r="647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</row>
    <row r="648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</row>
    <row r="649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</row>
    <row r="650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</row>
    <row r="651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</row>
    <row r="652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</row>
    <row r="653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</row>
    <row r="654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</row>
    <row r="655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</row>
    <row r="656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</row>
    <row r="657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</row>
    <row r="658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</row>
    <row r="659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</row>
    <row r="660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</row>
    <row r="661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</row>
    <row r="662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</row>
    <row r="663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</row>
    <row r="664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</row>
    <row r="665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</row>
    <row r="666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</row>
    <row r="667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</row>
    <row r="668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</row>
    <row r="669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</row>
    <row r="670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</row>
    <row r="671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</row>
    <row r="672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</row>
    <row r="673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</row>
    <row r="674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</row>
    <row r="675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</row>
    <row r="676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</row>
    <row r="677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</row>
    <row r="678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</row>
    <row r="679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</row>
    <row r="680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</row>
    <row r="681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</row>
    <row r="682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</row>
    <row r="683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</row>
    <row r="684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</row>
    <row r="685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</row>
    <row r="686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</row>
    <row r="687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</row>
    <row r="688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</row>
    <row r="689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</row>
    <row r="690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</row>
    <row r="691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</row>
    <row r="692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</row>
    <row r="693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</row>
    <row r="694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</row>
    <row r="695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</row>
    <row r="696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</row>
    <row r="697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</row>
    <row r="698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</row>
    <row r="699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</row>
    <row r="700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</row>
    <row r="701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</row>
    <row r="702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</row>
    <row r="703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</row>
    <row r="704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</row>
    <row r="705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</row>
    <row r="706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</row>
    <row r="707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</row>
    <row r="708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</row>
    <row r="709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</row>
    <row r="710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</row>
    <row r="711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</row>
    <row r="712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</row>
    <row r="713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</row>
    <row r="714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</row>
    <row r="715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</row>
    <row r="716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</row>
    <row r="717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</row>
    <row r="718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</row>
    <row r="719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</row>
    <row r="720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</row>
    <row r="721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</row>
    <row r="722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</row>
    <row r="723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</row>
    <row r="724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</row>
    <row r="725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</row>
    <row r="726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</row>
    <row r="727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</row>
    <row r="728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</row>
    <row r="729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</row>
    <row r="730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</row>
    <row r="731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</row>
    <row r="732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</row>
    <row r="733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</row>
    <row r="734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</row>
    <row r="735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</row>
    <row r="736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</row>
    <row r="737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</row>
    <row r="738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</row>
    <row r="739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</row>
    <row r="740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</row>
    <row r="741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</row>
    <row r="742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</row>
    <row r="743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</row>
    <row r="744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</row>
    <row r="745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</row>
    <row r="746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</row>
    <row r="747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</row>
    <row r="748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</row>
    <row r="749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</row>
    <row r="750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</row>
    <row r="751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</row>
    <row r="752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</row>
    <row r="753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</row>
    <row r="754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</row>
    <row r="755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</row>
    <row r="756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</row>
    <row r="757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</row>
    <row r="758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</row>
    <row r="759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</row>
    <row r="760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</row>
    <row r="761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</row>
    <row r="762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</row>
    <row r="763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</row>
    <row r="764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</row>
    <row r="765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</row>
    <row r="766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</row>
    <row r="767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</row>
    <row r="768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</row>
    <row r="769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</row>
    <row r="770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</row>
    <row r="771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</row>
    <row r="772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</row>
    <row r="773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</row>
    <row r="774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</row>
    <row r="775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</row>
    <row r="776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</row>
    <row r="777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</row>
    <row r="778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</row>
    <row r="779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</row>
    <row r="780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</row>
    <row r="781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</row>
    <row r="782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</row>
    <row r="783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</row>
    <row r="784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</row>
    <row r="785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</row>
    <row r="786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</row>
    <row r="787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</row>
    <row r="788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</row>
    <row r="789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</row>
    <row r="790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</row>
    <row r="791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</row>
    <row r="792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</row>
    <row r="793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</row>
    <row r="794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</row>
    <row r="795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</row>
    <row r="796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</row>
    <row r="797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</row>
    <row r="798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</row>
    <row r="799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</row>
    <row r="800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</row>
    <row r="801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</row>
    <row r="802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</row>
    <row r="803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</row>
    <row r="804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</row>
    <row r="805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</row>
    <row r="806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</row>
    <row r="807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</row>
    <row r="808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</row>
    <row r="809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</row>
    <row r="810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</row>
    <row r="811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</row>
    <row r="812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</row>
    <row r="813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</row>
    <row r="814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</row>
    <row r="815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</row>
    <row r="816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</row>
    <row r="817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</row>
    <row r="818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</row>
    <row r="819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</row>
    <row r="820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</row>
    <row r="821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</row>
    <row r="822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</row>
    <row r="823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</row>
    <row r="824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</row>
    <row r="825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</row>
    <row r="826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</row>
    <row r="827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</row>
    <row r="828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</row>
    <row r="829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</row>
    <row r="830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</row>
    <row r="831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</row>
    <row r="832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</row>
    <row r="833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</row>
    <row r="834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</row>
    <row r="835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</row>
    <row r="836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</row>
    <row r="837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</row>
    <row r="838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</row>
    <row r="839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</row>
    <row r="840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</row>
    <row r="841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</row>
    <row r="842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</row>
    <row r="843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</row>
    <row r="844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</row>
    <row r="845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</row>
    <row r="846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</row>
    <row r="847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</row>
    <row r="848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</row>
    <row r="849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</row>
    <row r="850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</row>
    <row r="851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</row>
    <row r="852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</row>
    <row r="853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</row>
    <row r="854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</row>
    <row r="855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</row>
    <row r="856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</row>
    <row r="857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</row>
    <row r="858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</row>
    <row r="859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</row>
    <row r="860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</row>
    <row r="861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</row>
    <row r="862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</row>
    <row r="863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</row>
    <row r="864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</row>
    <row r="865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</row>
    <row r="866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</row>
    <row r="867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</row>
    <row r="868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</row>
    <row r="869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</row>
    <row r="870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</row>
    <row r="871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</row>
    <row r="872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</row>
    <row r="873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</row>
    <row r="874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</row>
    <row r="875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</row>
    <row r="876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</row>
    <row r="877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</row>
    <row r="878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</row>
    <row r="879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</row>
    <row r="880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</row>
    <row r="881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</row>
    <row r="882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</row>
    <row r="883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</row>
    <row r="884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</row>
    <row r="885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</row>
    <row r="886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</row>
    <row r="887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</row>
    <row r="888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</row>
    <row r="889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</row>
    <row r="890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</row>
    <row r="891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</row>
    <row r="892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</row>
    <row r="893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</row>
    <row r="894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</row>
    <row r="895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</row>
    <row r="896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</row>
    <row r="897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</row>
    <row r="898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</row>
    <row r="899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</row>
    <row r="900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</row>
    <row r="901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</row>
    <row r="902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</row>
    <row r="903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</row>
    <row r="904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</row>
    <row r="905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</row>
    <row r="906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</row>
    <row r="907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</row>
    <row r="908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</row>
    <row r="909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</row>
    <row r="910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</row>
    <row r="911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</row>
    <row r="912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</row>
    <row r="913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</row>
    <row r="914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</row>
    <row r="915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</row>
    <row r="916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</row>
    <row r="917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</row>
    <row r="918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</row>
    <row r="919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</row>
    <row r="920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</row>
    <row r="921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</row>
    <row r="922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</row>
    <row r="923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</row>
    <row r="924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</row>
    <row r="925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</row>
    <row r="926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</row>
    <row r="927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</row>
    <row r="928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</row>
    <row r="929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</row>
    <row r="930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</row>
    <row r="931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</row>
    <row r="932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</row>
    <row r="933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</row>
    <row r="934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</row>
    <row r="935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</row>
    <row r="936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</row>
    <row r="937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</row>
    <row r="938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</row>
    <row r="939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</row>
    <row r="940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</row>
    <row r="941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</row>
    <row r="942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</row>
    <row r="943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</row>
    <row r="944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</row>
    <row r="945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</row>
    <row r="946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</row>
    <row r="947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</row>
    <row r="948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</row>
    <row r="949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</row>
    <row r="950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</row>
    <row r="951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</row>
    <row r="952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</row>
    <row r="953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</row>
    <row r="954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</row>
    <row r="955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</row>
    <row r="956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</row>
    <row r="957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</row>
    <row r="958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</row>
    <row r="959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</row>
    <row r="960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</row>
    <row r="961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</row>
    <row r="962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</row>
    <row r="963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</row>
    <row r="964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</row>
    <row r="965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</row>
    <row r="966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</row>
    <row r="967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</row>
    <row r="968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</row>
    <row r="969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</row>
    <row r="970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</row>
    <row r="971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</row>
    <row r="972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</row>
    <row r="973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</row>
    <row r="974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</row>
    <row r="975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</row>
    <row r="976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</row>
    <row r="977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</row>
    <row r="978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</row>
    <row r="979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</row>
    <row r="980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</row>
    <row r="981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</row>
    <row r="982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</row>
    <row r="983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</row>
    <row r="984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</row>
    <row r="985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</row>
    <row r="986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</row>
    <row r="987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</row>
    <row r="988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</row>
    <row r="989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</row>
    <row r="990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</row>
    <row r="991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</row>
    <row r="992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</row>
    <row r="993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</row>
    <row r="994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</row>
    <row r="995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</row>
    <row r="996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</row>
    <row r="997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</row>
    <row r="998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</row>
    <row r="999"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</row>
    <row r="1000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</row>
    <row r="1001"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</row>
    <row r="1002"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16" width="9.13"/>
  </cols>
  <sheetData>
    <row r="1"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7" t="s">
        <v>47</v>
      </c>
      <c r="L1" s="7" t="s">
        <v>48</v>
      </c>
      <c r="M1" s="7" t="s">
        <v>49</v>
      </c>
      <c r="N1" s="7" t="s">
        <v>50</v>
      </c>
      <c r="O1" s="7" t="s">
        <v>51</v>
      </c>
      <c r="P1" s="7" t="s">
        <v>52</v>
      </c>
    </row>
    <row r="2">
      <c r="A2" s="5" t="s">
        <v>54</v>
      </c>
      <c r="B2" s="8">
        <f>'Calcs-1'!B5</f>
        <v>0</v>
      </c>
      <c r="C2" s="8">
        <f>'Calcs-1'!C5</f>
        <v>0</v>
      </c>
      <c r="D2" s="8">
        <f>'Calcs-1'!D5</f>
        <v>2</v>
      </c>
      <c r="E2" s="8">
        <f>'Calcs-1'!E5</f>
        <v>2</v>
      </c>
      <c r="F2" s="8">
        <f>'Calcs-1'!F5</f>
        <v>2</v>
      </c>
      <c r="G2" s="8">
        <f>'Calcs-1'!G5</f>
        <v>4</v>
      </c>
      <c r="H2" s="8">
        <f>'Calcs-1'!H5</f>
        <v>4</v>
      </c>
      <c r="I2" s="8">
        <f>'Calcs-1'!I5</f>
        <v>4</v>
      </c>
      <c r="J2" s="8">
        <f>'Calcs-1'!J5</f>
        <v>6</v>
      </c>
      <c r="K2" s="8">
        <f>'Calcs-1'!K5</f>
        <v>6</v>
      </c>
      <c r="L2" s="8">
        <f>'Calcs-1'!L5</f>
        <v>6</v>
      </c>
      <c r="M2" s="8">
        <f>'Calcs-1'!M5</f>
        <v>8</v>
      </c>
      <c r="N2" s="8">
        <f>'Calcs-1'!N5</f>
        <v>8</v>
      </c>
      <c r="O2" s="8">
        <f>'Calcs-1'!O5</f>
        <v>8</v>
      </c>
      <c r="P2" s="8">
        <f>'Calcs-1'!P5</f>
        <v>10</v>
      </c>
    </row>
    <row r="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A4" s="5" t="s">
        <v>55</v>
      </c>
      <c r="B4" s="8">
        <f>B2*Assumptions!$D6</f>
        <v>0</v>
      </c>
      <c r="C4" s="8">
        <f>C2*Assumptions!$D6</f>
        <v>0</v>
      </c>
      <c r="D4" s="8">
        <f>D2*Assumptions!$D6</f>
        <v>10000</v>
      </c>
      <c r="E4" s="8">
        <f>E2*Assumptions!$D6</f>
        <v>10000</v>
      </c>
      <c r="F4" s="8">
        <f>F2*Assumptions!$D6</f>
        <v>10000</v>
      </c>
      <c r="G4" s="8">
        <f>G2*Assumptions!$D6</f>
        <v>20000</v>
      </c>
      <c r="H4" s="8">
        <f>H2*Assumptions!$D6</f>
        <v>20000</v>
      </c>
      <c r="I4" s="8">
        <f>I2*Assumptions!$D6</f>
        <v>20000</v>
      </c>
      <c r="J4" s="8">
        <f>J2*Assumptions!$D6</f>
        <v>30000</v>
      </c>
      <c r="K4" s="8">
        <f>K2*Assumptions!$D6</f>
        <v>30000</v>
      </c>
      <c r="L4" s="8">
        <f>L2*Assumptions!$D6</f>
        <v>30000</v>
      </c>
      <c r="M4" s="8">
        <f>M2*Assumptions!$D6</f>
        <v>40000</v>
      </c>
      <c r="N4" s="8">
        <f>N2*Assumptions!$D6</f>
        <v>40000</v>
      </c>
      <c r="O4" s="8">
        <f>O2*Assumptions!$D6</f>
        <v>40000</v>
      </c>
      <c r="P4" s="8">
        <f>P2*Assumptions!$D6</f>
        <v>50000</v>
      </c>
    </row>
    <row r="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>
      <c r="A6" s="5" t="s">
        <v>56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>
      <c r="A7" s="5" t="s">
        <v>13</v>
      </c>
      <c r="B7" s="8">
        <f>B$4*Assumptions!$D9</f>
        <v>0</v>
      </c>
      <c r="C7" s="8">
        <f>C$4*Assumptions!$D9</f>
        <v>0</v>
      </c>
      <c r="D7" s="8">
        <f>D$4*Assumptions!$D9</f>
        <v>20000</v>
      </c>
      <c r="E7" s="8">
        <f>E$4*Assumptions!$D9</f>
        <v>20000</v>
      </c>
      <c r="F7" s="8">
        <f>F$4*Assumptions!$D9</f>
        <v>20000</v>
      </c>
      <c r="G7" s="8">
        <f>G$4*Assumptions!$D9</f>
        <v>40000</v>
      </c>
      <c r="H7" s="8">
        <f>H$4*Assumptions!$D9</f>
        <v>40000</v>
      </c>
      <c r="I7" s="8">
        <f>I$4*Assumptions!$D9</f>
        <v>40000</v>
      </c>
      <c r="J7" s="8">
        <f>J$4*Assumptions!$D9</f>
        <v>60000</v>
      </c>
      <c r="K7" s="8">
        <f>K$4*Assumptions!$D9</f>
        <v>60000</v>
      </c>
      <c r="L7" s="8">
        <f>L$4*Assumptions!$D9</f>
        <v>60000</v>
      </c>
      <c r="M7" s="8">
        <f>M$4*Assumptions!$D9</f>
        <v>80000</v>
      </c>
      <c r="N7" s="8">
        <f>N$4*Assumptions!$D9</f>
        <v>80000</v>
      </c>
      <c r="O7" s="8">
        <f>O$4*Assumptions!$D9</f>
        <v>80000</v>
      </c>
      <c r="P7" s="8">
        <f>P$4*Assumptions!$D9</f>
        <v>100000</v>
      </c>
    </row>
    <row r="8">
      <c r="A8" s="5" t="s">
        <v>57</v>
      </c>
      <c r="B8" s="8">
        <f>B$4*Assumptions!$D10</f>
        <v>0</v>
      </c>
      <c r="C8" s="8">
        <f>C$4*Assumptions!$D10</f>
        <v>0</v>
      </c>
      <c r="D8" s="8">
        <f>D$4*Assumptions!$D10</f>
        <v>18000</v>
      </c>
      <c r="E8" s="8">
        <f>E$4*Assumptions!$D10</f>
        <v>18000</v>
      </c>
      <c r="F8" s="8">
        <f>F$4*Assumptions!$D10</f>
        <v>18000</v>
      </c>
      <c r="G8" s="8">
        <f>G$4*Assumptions!$D10</f>
        <v>36000</v>
      </c>
      <c r="H8" s="8">
        <f>H$4*Assumptions!$D10</f>
        <v>36000</v>
      </c>
      <c r="I8" s="8">
        <f>I$4*Assumptions!$D10</f>
        <v>36000</v>
      </c>
      <c r="J8" s="8">
        <f>J$4*Assumptions!$D10</f>
        <v>54000</v>
      </c>
      <c r="K8" s="8">
        <f>K$4*Assumptions!$D10</f>
        <v>54000</v>
      </c>
      <c r="L8" s="8">
        <f>L$4*Assumptions!$D10</f>
        <v>54000</v>
      </c>
      <c r="M8" s="8">
        <f>M$4*Assumptions!$D10</f>
        <v>72000</v>
      </c>
      <c r="N8" s="8">
        <f>N$4*Assumptions!$D10</f>
        <v>72000</v>
      </c>
      <c r="O8" s="8">
        <f>O$4*Assumptions!$D10</f>
        <v>72000</v>
      </c>
      <c r="P8" s="8">
        <f>P$4*Assumptions!$D10</f>
        <v>90000</v>
      </c>
    </row>
    <row r="9">
      <c r="A9" s="5" t="s">
        <v>58</v>
      </c>
      <c r="B9" s="8">
        <f>B$4*Assumptions!$D11</f>
        <v>0</v>
      </c>
      <c r="C9" s="8">
        <f>C$4*Assumptions!$D11</f>
        <v>0</v>
      </c>
      <c r="D9" s="8">
        <f>D$4*Assumptions!$D11</f>
        <v>15000</v>
      </c>
      <c r="E9" s="8">
        <f>E$4*Assumptions!$D11</f>
        <v>15000</v>
      </c>
      <c r="F9" s="8">
        <f>F$4*Assumptions!$D11</f>
        <v>15000</v>
      </c>
      <c r="G9" s="8">
        <f>G$4*Assumptions!$D11</f>
        <v>30000</v>
      </c>
      <c r="H9" s="8">
        <f>H$4*Assumptions!$D11</f>
        <v>30000</v>
      </c>
      <c r="I9" s="8">
        <f>I$4*Assumptions!$D11</f>
        <v>30000</v>
      </c>
      <c r="J9" s="8">
        <f>J$4*Assumptions!$D11</f>
        <v>45000</v>
      </c>
      <c r="K9" s="8">
        <f>K$4*Assumptions!$D11</f>
        <v>45000</v>
      </c>
      <c r="L9" s="8">
        <f>L$4*Assumptions!$D11</f>
        <v>45000</v>
      </c>
      <c r="M9" s="8">
        <f>M$4*Assumptions!$D11</f>
        <v>60000</v>
      </c>
      <c r="N9" s="8">
        <f>N$4*Assumptions!$D11</f>
        <v>60000</v>
      </c>
      <c r="O9" s="8">
        <f>O$4*Assumptions!$D11</f>
        <v>60000</v>
      </c>
      <c r="P9" s="8">
        <f>P$4*Assumptions!$D11</f>
        <v>75000</v>
      </c>
    </row>
    <row r="10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>
      <c r="A11" s="5" t="s">
        <v>59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>
      <c r="A12" s="5" t="s">
        <v>13</v>
      </c>
      <c r="B12" s="8">
        <f>B7*Assumptions!$B2</f>
        <v>0</v>
      </c>
      <c r="C12" s="8">
        <f>C7*Assumptions!$B2</f>
        <v>0</v>
      </c>
      <c r="D12" s="8">
        <f>D7*Assumptions!$B2</f>
        <v>1000000</v>
      </c>
      <c r="E12" s="8">
        <f>E7*Assumptions!$B2</f>
        <v>1000000</v>
      </c>
      <c r="F12" s="8">
        <f>F7*Assumptions!$B2</f>
        <v>1000000</v>
      </c>
      <c r="G12" s="8">
        <f>G7*Assumptions!$B2</f>
        <v>2000000</v>
      </c>
      <c r="H12" s="8">
        <f>H7*Assumptions!$B2</f>
        <v>2000000</v>
      </c>
      <c r="I12" s="8">
        <f>I7*Assumptions!$B2</f>
        <v>2000000</v>
      </c>
      <c r="J12" s="8">
        <f>J7*Assumptions!$B2</f>
        <v>3000000</v>
      </c>
      <c r="K12" s="8">
        <f>K7*Assumptions!$B2</f>
        <v>3000000</v>
      </c>
      <c r="L12" s="8">
        <f>L7*Assumptions!$B2</f>
        <v>3000000</v>
      </c>
      <c r="M12" s="8">
        <f>M7*Assumptions!$B2</f>
        <v>4000000</v>
      </c>
      <c r="N12" s="8">
        <f>N7*Assumptions!$B2</f>
        <v>4000000</v>
      </c>
      <c r="O12" s="8">
        <f>O7*Assumptions!$B2</f>
        <v>4000000</v>
      </c>
      <c r="P12" s="8">
        <f>P7*Assumptions!$B2</f>
        <v>5000000</v>
      </c>
    </row>
    <row r="13">
      <c r="A13" s="5" t="s">
        <v>57</v>
      </c>
      <c r="B13" s="8">
        <f>B8*Assumptions!$B3</f>
        <v>0</v>
      </c>
      <c r="C13" s="8">
        <f>C8*Assumptions!$B3</f>
        <v>0</v>
      </c>
      <c r="D13" s="8">
        <f>D8*Assumptions!$B3</f>
        <v>1080000</v>
      </c>
      <c r="E13" s="8">
        <f>E8*Assumptions!$B3</f>
        <v>1080000</v>
      </c>
      <c r="F13" s="8">
        <f>F8*Assumptions!$B3</f>
        <v>1080000</v>
      </c>
      <c r="G13" s="8">
        <f>G8*Assumptions!$B3</f>
        <v>2160000</v>
      </c>
      <c r="H13" s="8">
        <f>H8*Assumptions!$B3</f>
        <v>2160000</v>
      </c>
      <c r="I13" s="8">
        <f>I8*Assumptions!$B3</f>
        <v>2160000</v>
      </c>
      <c r="J13" s="8">
        <f>J8*Assumptions!$B3</f>
        <v>3240000</v>
      </c>
      <c r="K13" s="8">
        <f>K8*Assumptions!$B3</f>
        <v>3240000</v>
      </c>
      <c r="L13" s="8">
        <f>L8*Assumptions!$B3</f>
        <v>3240000</v>
      </c>
      <c r="M13" s="8">
        <f>M8*Assumptions!$B3</f>
        <v>4320000</v>
      </c>
      <c r="N13" s="8">
        <f>N8*Assumptions!$B3</f>
        <v>4320000</v>
      </c>
      <c r="O13" s="8">
        <f>O8*Assumptions!$B3</f>
        <v>4320000</v>
      </c>
      <c r="P13" s="8">
        <f>P8*Assumptions!$B3</f>
        <v>5400000</v>
      </c>
    </row>
    <row r="14">
      <c r="A14" s="5" t="s">
        <v>58</v>
      </c>
      <c r="B14" s="8">
        <f>B9*Assumptions!$B4</f>
        <v>0</v>
      </c>
      <c r="C14" s="8">
        <f>C9*Assumptions!$B4</f>
        <v>0</v>
      </c>
      <c r="D14" s="8">
        <f>D9*Assumptions!$B4</f>
        <v>1200000</v>
      </c>
      <c r="E14" s="8">
        <f>E9*Assumptions!$B4</f>
        <v>1200000</v>
      </c>
      <c r="F14" s="8">
        <f>F9*Assumptions!$B4</f>
        <v>1200000</v>
      </c>
      <c r="G14" s="8">
        <f>G9*Assumptions!$B4</f>
        <v>2400000</v>
      </c>
      <c r="H14" s="8">
        <f>H9*Assumptions!$B4</f>
        <v>2400000</v>
      </c>
      <c r="I14" s="8">
        <f>I9*Assumptions!$B4</f>
        <v>2400000</v>
      </c>
      <c r="J14" s="8">
        <f>J9*Assumptions!$B4</f>
        <v>3600000</v>
      </c>
      <c r="K14" s="8">
        <f>K9*Assumptions!$B4</f>
        <v>3600000</v>
      </c>
      <c r="L14" s="8">
        <f>L9*Assumptions!$B4</f>
        <v>3600000</v>
      </c>
      <c r="M14" s="8">
        <f>M9*Assumptions!$B4</f>
        <v>4800000</v>
      </c>
      <c r="N14" s="8">
        <f>N9*Assumptions!$B4</f>
        <v>4800000</v>
      </c>
      <c r="O14" s="8">
        <f>O9*Assumptions!$B4</f>
        <v>4800000</v>
      </c>
      <c r="P14" s="8">
        <f>P9*Assumptions!$B4</f>
        <v>6000000</v>
      </c>
    </row>
    <row r="15">
      <c r="A15" s="5" t="s">
        <v>60</v>
      </c>
      <c r="B15" s="8">
        <f t="shared" ref="B15:P15" si="1">SUM(B12:B14)</f>
        <v>0</v>
      </c>
      <c r="C15" s="8">
        <f t="shared" si="1"/>
        <v>0</v>
      </c>
      <c r="D15" s="8">
        <f t="shared" si="1"/>
        <v>3280000</v>
      </c>
      <c r="E15" s="8">
        <f t="shared" si="1"/>
        <v>3280000</v>
      </c>
      <c r="F15" s="8">
        <f t="shared" si="1"/>
        <v>3280000</v>
      </c>
      <c r="G15" s="8">
        <f t="shared" si="1"/>
        <v>6560000</v>
      </c>
      <c r="H15" s="8">
        <f t="shared" si="1"/>
        <v>6560000</v>
      </c>
      <c r="I15" s="8">
        <f t="shared" si="1"/>
        <v>6560000</v>
      </c>
      <c r="J15" s="8">
        <f t="shared" si="1"/>
        <v>9840000</v>
      </c>
      <c r="K15" s="8">
        <f t="shared" si="1"/>
        <v>9840000</v>
      </c>
      <c r="L15" s="8">
        <f t="shared" si="1"/>
        <v>9840000</v>
      </c>
      <c r="M15" s="8">
        <f t="shared" si="1"/>
        <v>13120000</v>
      </c>
      <c r="N15" s="8">
        <f t="shared" si="1"/>
        <v>13120000</v>
      </c>
      <c r="O15" s="8">
        <f t="shared" si="1"/>
        <v>13120000</v>
      </c>
      <c r="P15" s="8">
        <f t="shared" si="1"/>
        <v>16400000</v>
      </c>
    </row>
    <row r="16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>
      <c r="A17" s="5" t="s">
        <v>61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>
      <c r="A18" s="5" t="s">
        <v>13</v>
      </c>
      <c r="B18" s="8">
        <f>B12*Assumptions!$C2</f>
        <v>0</v>
      </c>
      <c r="C18" s="8">
        <f>C12*Assumptions!$C2</f>
        <v>0</v>
      </c>
      <c r="D18" s="8">
        <f>D12*Assumptions!$C2</f>
        <v>300000</v>
      </c>
      <c r="E18" s="8">
        <f>E12*Assumptions!$C2</f>
        <v>300000</v>
      </c>
      <c r="F18" s="8">
        <f>F12*Assumptions!$C2</f>
        <v>300000</v>
      </c>
      <c r="G18" s="8">
        <f>G12*Assumptions!$C2</f>
        <v>600000</v>
      </c>
      <c r="H18" s="8">
        <f>H12*Assumptions!$C2</f>
        <v>600000</v>
      </c>
      <c r="I18" s="8">
        <f>I12*Assumptions!$C2</f>
        <v>600000</v>
      </c>
      <c r="J18" s="8">
        <f>J12*Assumptions!$C2</f>
        <v>900000</v>
      </c>
      <c r="K18" s="8">
        <f>K12*Assumptions!$C2</f>
        <v>900000</v>
      </c>
      <c r="L18" s="8">
        <f>L12*Assumptions!$C2</f>
        <v>900000</v>
      </c>
      <c r="M18" s="8">
        <f>M12*Assumptions!$C2</f>
        <v>1200000</v>
      </c>
      <c r="N18" s="8">
        <f>N12*Assumptions!$C2</f>
        <v>1200000</v>
      </c>
      <c r="O18" s="8">
        <f>O12*Assumptions!$C2</f>
        <v>1200000</v>
      </c>
      <c r="P18" s="8">
        <f>P12*Assumptions!$C2</f>
        <v>1500000</v>
      </c>
    </row>
    <row r="19">
      <c r="A19" s="5" t="s">
        <v>57</v>
      </c>
      <c r="B19" s="8">
        <f>B13*Assumptions!$C3</f>
        <v>0</v>
      </c>
      <c r="C19" s="8">
        <f>C13*Assumptions!$C3</f>
        <v>0</v>
      </c>
      <c r="D19" s="8">
        <f>D13*Assumptions!$C3</f>
        <v>540000</v>
      </c>
      <c r="E19" s="8">
        <f>E13*Assumptions!$C3</f>
        <v>540000</v>
      </c>
      <c r="F19" s="8">
        <f>F13*Assumptions!$C3</f>
        <v>540000</v>
      </c>
      <c r="G19" s="8">
        <f>G13*Assumptions!$C3</f>
        <v>1080000</v>
      </c>
      <c r="H19" s="8">
        <f>H13*Assumptions!$C3</f>
        <v>1080000</v>
      </c>
      <c r="I19" s="8">
        <f>I13*Assumptions!$C3</f>
        <v>1080000</v>
      </c>
      <c r="J19" s="8">
        <f>J13*Assumptions!$C3</f>
        <v>1620000</v>
      </c>
      <c r="K19" s="8">
        <f>K13*Assumptions!$C3</f>
        <v>1620000</v>
      </c>
      <c r="L19" s="8">
        <f>L13*Assumptions!$C3</f>
        <v>1620000</v>
      </c>
      <c r="M19" s="8">
        <f>M13*Assumptions!$C3</f>
        <v>2160000</v>
      </c>
      <c r="N19" s="8">
        <f>N13*Assumptions!$C3</f>
        <v>2160000</v>
      </c>
      <c r="O19" s="8">
        <f>O13*Assumptions!$C3</f>
        <v>2160000</v>
      </c>
      <c r="P19" s="8">
        <f>P13*Assumptions!$C3</f>
        <v>2700000</v>
      </c>
    </row>
    <row r="20">
      <c r="A20" s="5" t="s">
        <v>58</v>
      </c>
      <c r="B20" s="8">
        <f>B14*Assumptions!$C4</f>
        <v>0</v>
      </c>
      <c r="C20" s="8">
        <f>C14*Assumptions!$C4</f>
        <v>0</v>
      </c>
      <c r="D20" s="8">
        <f>D14*Assumptions!$C4</f>
        <v>300000</v>
      </c>
      <c r="E20" s="8">
        <f>E14*Assumptions!$C4</f>
        <v>300000</v>
      </c>
      <c r="F20" s="8">
        <f>F14*Assumptions!$C4</f>
        <v>300000</v>
      </c>
      <c r="G20" s="8">
        <f>G14*Assumptions!$C4</f>
        <v>600000</v>
      </c>
      <c r="H20" s="8">
        <f>H14*Assumptions!$C4</f>
        <v>600000</v>
      </c>
      <c r="I20" s="8">
        <f>I14*Assumptions!$C4</f>
        <v>600000</v>
      </c>
      <c r="J20" s="8">
        <f>J14*Assumptions!$C4</f>
        <v>900000</v>
      </c>
      <c r="K20" s="8">
        <f>K14*Assumptions!$C4</f>
        <v>900000</v>
      </c>
      <c r="L20" s="8">
        <f>L14*Assumptions!$C4</f>
        <v>900000</v>
      </c>
      <c r="M20" s="8">
        <f>M14*Assumptions!$C4</f>
        <v>1200000</v>
      </c>
      <c r="N20" s="8">
        <f>N14*Assumptions!$C4</f>
        <v>1200000</v>
      </c>
      <c r="O20" s="8">
        <f>O14*Assumptions!$C4</f>
        <v>1200000</v>
      </c>
      <c r="P20" s="8">
        <f>P14*Assumptions!$C4</f>
        <v>1500000</v>
      </c>
    </row>
    <row r="21">
      <c r="A21" s="5" t="s">
        <v>62</v>
      </c>
      <c r="B21" s="8">
        <f t="shared" ref="B21:P21" si="2">SUM(B18:B20)</f>
        <v>0</v>
      </c>
      <c r="C21" s="8">
        <f t="shared" si="2"/>
        <v>0</v>
      </c>
      <c r="D21" s="8">
        <f t="shared" si="2"/>
        <v>1140000</v>
      </c>
      <c r="E21" s="8">
        <f t="shared" si="2"/>
        <v>1140000</v>
      </c>
      <c r="F21" s="8">
        <f t="shared" si="2"/>
        <v>1140000</v>
      </c>
      <c r="G21" s="8">
        <f t="shared" si="2"/>
        <v>2280000</v>
      </c>
      <c r="H21" s="8">
        <f t="shared" si="2"/>
        <v>2280000</v>
      </c>
      <c r="I21" s="8">
        <f t="shared" si="2"/>
        <v>2280000</v>
      </c>
      <c r="J21" s="8">
        <f t="shared" si="2"/>
        <v>3420000</v>
      </c>
      <c r="K21" s="8">
        <f t="shared" si="2"/>
        <v>3420000</v>
      </c>
      <c r="L21" s="8">
        <f t="shared" si="2"/>
        <v>3420000</v>
      </c>
      <c r="M21" s="8">
        <f t="shared" si="2"/>
        <v>4560000</v>
      </c>
      <c r="N21" s="8">
        <f t="shared" si="2"/>
        <v>4560000</v>
      </c>
      <c r="O21" s="8">
        <f t="shared" si="2"/>
        <v>4560000</v>
      </c>
      <c r="P21" s="8">
        <f t="shared" si="2"/>
        <v>5700000</v>
      </c>
    </row>
    <row r="22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>
      <c r="A23" s="5" t="s">
        <v>63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>
      <c r="A24" s="5" t="s">
        <v>13</v>
      </c>
      <c r="B24" s="8">
        <f>B7*Assumptions!$D2</f>
        <v>0</v>
      </c>
      <c r="C24" s="8">
        <f>C7*Assumptions!$D2</f>
        <v>0</v>
      </c>
      <c r="D24" s="8">
        <f>D7*Assumptions!$D2</f>
        <v>100000</v>
      </c>
      <c r="E24" s="8">
        <f>E7*Assumptions!$D2</f>
        <v>100000</v>
      </c>
      <c r="F24" s="8">
        <f>F7*Assumptions!$D2</f>
        <v>100000</v>
      </c>
      <c r="G24" s="8">
        <f>G7*Assumptions!$D2</f>
        <v>200000</v>
      </c>
      <c r="H24" s="8">
        <f>H7*Assumptions!$D2</f>
        <v>200000</v>
      </c>
      <c r="I24" s="8">
        <f>I7*Assumptions!$D2</f>
        <v>200000</v>
      </c>
      <c r="J24" s="8">
        <f>J7*Assumptions!$D2</f>
        <v>300000</v>
      </c>
      <c r="K24" s="8">
        <f>K7*Assumptions!$D2</f>
        <v>300000</v>
      </c>
      <c r="L24" s="8">
        <f>L7*Assumptions!$D2</f>
        <v>300000</v>
      </c>
      <c r="M24" s="8">
        <f>M7*Assumptions!$D2</f>
        <v>400000</v>
      </c>
      <c r="N24" s="8">
        <f>N7*Assumptions!$D2</f>
        <v>400000</v>
      </c>
      <c r="O24" s="8">
        <f>O7*Assumptions!$D2</f>
        <v>400000</v>
      </c>
      <c r="P24" s="8">
        <f>P7*Assumptions!$D2</f>
        <v>500000</v>
      </c>
    </row>
    <row r="25">
      <c r="A25" s="5" t="s">
        <v>57</v>
      </c>
      <c r="B25" s="8">
        <f>B8*Assumptions!$D3</f>
        <v>0</v>
      </c>
      <c r="C25" s="8">
        <f>C8*Assumptions!$D3</f>
        <v>0</v>
      </c>
      <c r="D25" s="8">
        <f>D8*Assumptions!$D3</f>
        <v>90000</v>
      </c>
      <c r="E25" s="8">
        <f>E8*Assumptions!$D3</f>
        <v>90000</v>
      </c>
      <c r="F25" s="8">
        <f>F8*Assumptions!$D3</f>
        <v>90000</v>
      </c>
      <c r="G25" s="8">
        <f>G8*Assumptions!$D3</f>
        <v>180000</v>
      </c>
      <c r="H25" s="8">
        <f>H8*Assumptions!$D3</f>
        <v>180000</v>
      </c>
      <c r="I25" s="8">
        <f>I8*Assumptions!$D3</f>
        <v>180000</v>
      </c>
      <c r="J25" s="8">
        <f>J8*Assumptions!$D3</f>
        <v>270000</v>
      </c>
      <c r="K25" s="8">
        <f>K8*Assumptions!$D3</f>
        <v>270000</v>
      </c>
      <c r="L25" s="8">
        <f>L8*Assumptions!$D3</f>
        <v>270000</v>
      </c>
      <c r="M25" s="8">
        <f>M8*Assumptions!$D3</f>
        <v>360000</v>
      </c>
      <c r="N25" s="8">
        <f>N8*Assumptions!$D3</f>
        <v>360000</v>
      </c>
      <c r="O25" s="8">
        <f>O8*Assumptions!$D3</f>
        <v>360000</v>
      </c>
      <c r="P25" s="8">
        <f>P8*Assumptions!$D3</f>
        <v>450000</v>
      </c>
    </row>
    <row r="26">
      <c r="A26" s="5" t="s">
        <v>58</v>
      </c>
      <c r="B26" s="8">
        <f>B9*Assumptions!$D4</f>
        <v>0</v>
      </c>
      <c r="C26" s="8">
        <f>C9*Assumptions!$D4</f>
        <v>0</v>
      </c>
      <c r="D26" s="8">
        <f>D9*Assumptions!$D4</f>
        <v>60000</v>
      </c>
      <c r="E26" s="8">
        <f>E9*Assumptions!$D4</f>
        <v>60000</v>
      </c>
      <c r="F26" s="8">
        <f>F9*Assumptions!$D4</f>
        <v>60000</v>
      </c>
      <c r="G26" s="8">
        <f>G9*Assumptions!$D4</f>
        <v>120000</v>
      </c>
      <c r="H26" s="8">
        <f>H9*Assumptions!$D4</f>
        <v>120000</v>
      </c>
      <c r="I26" s="8">
        <f>I9*Assumptions!$D4</f>
        <v>120000</v>
      </c>
      <c r="J26" s="8">
        <f>J9*Assumptions!$D4</f>
        <v>180000</v>
      </c>
      <c r="K26" s="8">
        <f>K9*Assumptions!$D4</f>
        <v>180000</v>
      </c>
      <c r="L26" s="8">
        <f>L9*Assumptions!$D4</f>
        <v>180000</v>
      </c>
      <c r="M26" s="8">
        <f>M9*Assumptions!$D4</f>
        <v>240000</v>
      </c>
      <c r="N26" s="8">
        <f>N9*Assumptions!$D4</f>
        <v>240000</v>
      </c>
      <c r="O26" s="8">
        <f>O9*Assumptions!$D4</f>
        <v>240000</v>
      </c>
      <c r="P26" s="8">
        <f>P9*Assumptions!$D4</f>
        <v>300000</v>
      </c>
    </row>
    <row r="27">
      <c r="A27" s="5" t="s">
        <v>64</v>
      </c>
      <c r="B27" s="8">
        <f t="shared" ref="B27:P27" si="3">SUM(B24:B26)</f>
        <v>0</v>
      </c>
      <c r="C27" s="8">
        <f t="shared" si="3"/>
        <v>0</v>
      </c>
      <c r="D27" s="8">
        <f t="shared" si="3"/>
        <v>250000</v>
      </c>
      <c r="E27" s="8">
        <f t="shared" si="3"/>
        <v>250000</v>
      </c>
      <c r="F27" s="8">
        <f t="shared" si="3"/>
        <v>250000</v>
      </c>
      <c r="G27" s="8">
        <f t="shared" si="3"/>
        <v>500000</v>
      </c>
      <c r="H27" s="8">
        <f t="shared" si="3"/>
        <v>500000</v>
      </c>
      <c r="I27" s="8">
        <f t="shared" si="3"/>
        <v>500000</v>
      </c>
      <c r="J27" s="8">
        <f t="shared" si="3"/>
        <v>750000</v>
      </c>
      <c r="K27" s="8">
        <f t="shared" si="3"/>
        <v>750000</v>
      </c>
      <c r="L27" s="8">
        <f t="shared" si="3"/>
        <v>750000</v>
      </c>
      <c r="M27" s="8">
        <f t="shared" si="3"/>
        <v>1000000</v>
      </c>
      <c r="N27" s="8">
        <f t="shared" si="3"/>
        <v>1000000</v>
      </c>
      <c r="O27" s="8">
        <f t="shared" si="3"/>
        <v>1000000</v>
      </c>
      <c r="P27" s="8">
        <f t="shared" si="3"/>
        <v>1250000</v>
      </c>
    </row>
    <row r="28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>
      <c r="A29" s="5" t="s">
        <v>28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>
      <c r="A30" s="5" t="s">
        <v>24</v>
      </c>
      <c r="B30" s="8">
        <f>B$2*Assumptions!$D14*Assumptions!$B20</f>
        <v>0</v>
      </c>
      <c r="C30" s="8">
        <f>C$2*Assumptions!$D14*Assumptions!$B20</f>
        <v>0</v>
      </c>
      <c r="D30" s="8">
        <f>D$2*Assumptions!$D14*Assumptions!$B20</f>
        <v>100000</v>
      </c>
      <c r="E30" s="8">
        <f>E$2*Assumptions!$D14*Assumptions!$B20</f>
        <v>100000</v>
      </c>
      <c r="F30" s="8">
        <f>F$2*Assumptions!$D14*Assumptions!$B20</f>
        <v>100000</v>
      </c>
      <c r="G30" s="8">
        <f>G$2*Assumptions!$D14*Assumptions!$B20</f>
        <v>200000</v>
      </c>
      <c r="H30" s="8">
        <f>H$2*Assumptions!$D14*Assumptions!$B20</f>
        <v>200000</v>
      </c>
      <c r="I30" s="8">
        <f>I$2*Assumptions!$D14*Assumptions!$B20</f>
        <v>200000</v>
      </c>
      <c r="J30" s="8">
        <f>J$2*Assumptions!$D14*Assumptions!$B20</f>
        <v>300000</v>
      </c>
      <c r="K30" s="8">
        <f>K$2*Assumptions!$D14*Assumptions!$B20</f>
        <v>300000</v>
      </c>
      <c r="L30" s="8">
        <f>L$2*Assumptions!$D14*Assumptions!$B20</f>
        <v>300000</v>
      </c>
      <c r="M30" s="8">
        <f>M$2*Assumptions!$D14*Assumptions!$B20</f>
        <v>400000</v>
      </c>
      <c r="N30" s="8">
        <f>N$2*Assumptions!$D14*Assumptions!$B20</f>
        <v>400000</v>
      </c>
      <c r="O30" s="8">
        <f>O$2*Assumptions!$D14*Assumptions!$B20</f>
        <v>400000</v>
      </c>
      <c r="P30" s="8">
        <f>P$2*Assumptions!$D14*Assumptions!$B20</f>
        <v>500000</v>
      </c>
    </row>
    <row r="31">
      <c r="A31" s="5" t="s">
        <v>25</v>
      </c>
      <c r="B31" s="8">
        <f>B$2*Assumptions!$D15*Assumptions!$B21</f>
        <v>0</v>
      </c>
      <c r="C31" s="8">
        <f>C$2*Assumptions!$D15*Assumptions!$B21</f>
        <v>0</v>
      </c>
      <c r="D31" s="8">
        <f>D$2*Assumptions!$D15*Assumptions!$B21</f>
        <v>250000</v>
      </c>
      <c r="E31" s="8">
        <f>E$2*Assumptions!$D15*Assumptions!$B21</f>
        <v>250000</v>
      </c>
      <c r="F31" s="8">
        <f>F$2*Assumptions!$D15*Assumptions!$B21</f>
        <v>250000</v>
      </c>
      <c r="G31" s="8">
        <f>G$2*Assumptions!$D15*Assumptions!$B21</f>
        <v>500000</v>
      </c>
      <c r="H31" s="8">
        <f>H$2*Assumptions!$D15*Assumptions!$B21</f>
        <v>500000</v>
      </c>
      <c r="I31" s="8">
        <f>I$2*Assumptions!$D15*Assumptions!$B21</f>
        <v>500000</v>
      </c>
      <c r="J31" s="8">
        <f>J$2*Assumptions!$D15*Assumptions!$B21</f>
        <v>750000</v>
      </c>
      <c r="K31" s="8">
        <f>K$2*Assumptions!$D15*Assumptions!$B21</f>
        <v>750000</v>
      </c>
      <c r="L31" s="8">
        <f>L$2*Assumptions!$D15*Assumptions!$B21</f>
        <v>750000</v>
      </c>
      <c r="M31" s="8">
        <f>M$2*Assumptions!$D15*Assumptions!$B21</f>
        <v>1000000</v>
      </c>
      <c r="N31" s="8">
        <f>N$2*Assumptions!$D15*Assumptions!$B21</f>
        <v>1000000</v>
      </c>
      <c r="O31" s="8">
        <f>O$2*Assumptions!$D15*Assumptions!$B21</f>
        <v>1000000</v>
      </c>
      <c r="P31" s="8">
        <f>P$2*Assumptions!$D15*Assumptions!$B21</f>
        <v>1250000</v>
      </c>
    </row>
    <row r="32">
      <c r="A32" s="5" t="s">
        <v>26</v>
      </c>
      <c r="B32" s="8">
        <f>B$2*Assumptions!$D16*Assumptions!$B22</f>
        <v>0</v>
      </c>
      <c r="C32" s="8">
        <f>C$2*Assumptions!$D16*Assumptions!$B22</f>
        <v>0</v>
      </c>
      <c r="D32" s="8">
        <f>D$2*Assumptions!$D16*Assumptions!$B22</f>
        <v>120000</v>
      </c>
      <c r="E32" s="8">
        <f>E$2*Assumptions!$D16*Assumptions!$B22</f>
        <v>120000</v>
      </c>
      <c r="F32" s="8">
        <f>F$2*Assumptions!$D16*Assumptions!$B22</f>
        <v>120000</v>
      </c>
      <c r="G32" s="8">
        <f>G$2*Assumptions!$D16*Assumptions!$B22</f>
        <v>240000</v>
      </c>
      <c r="H32" s="8">
        <f>H$2*Assumptions!$D16*Assumptions!$B22</f>
        <v>240000</v>
      </c>
      <c r="I32" s="8">
        <f>I$2*Assumptions!$D16*Assumptions!$B22</f>
        <v>240000</v>
      </c>
      <c r="J32" s="8">
        <f>J$2*Assumptions!$D16*Assumptions!$B22</f>
        <v>360000</v>
      </c>
      <c r="K32" s="8">
        <f>K$2*Assumptions!$D16*Assumptions!$B22</f>
        <v>360000</v>
      </c>
      <c r="L32" s="8">
        <f>L$2*Assumptions!$D16*Assumptions!$B22</f>
        <v>360000</v>
      </c>
      <c r="M32" s="8">
        <f>M$2*Assumptions!$D16*Assumptions!$B22</f>
        <v>480000</v>
      </c>
      <c r="N32" s="8">
        <f>N$2*Assumptions!$D16*Assumptions!$B22</f>
        <v>480000</v>
      </c>
      <c r="O32" s="8">
        <f>O$2*Assumptions!$D16*Assumptions!$B22</f>
        <v>480000</v>
      </c>
      <c r="P32" s="8">
        <f>P$2*Assumptions!$D16*Assumptions!$B22</f>
        <v>600000</v>
      </c>
    </row>
    <row r="33">
      <c r="A33" s="5" t="s">
        <v>65</v>
      </c>
      <c r="B33" s="8">
        <f>B$2*Assumptions!$D17*Assumptions!$B23</f>
        <v>0</v>
      </c>
      <c r="C33" s="8">
        <f>C$2*Assumptions!$D17*Assumptions!$B23</f>
        <v>0</v>
      </c>
      <c r="D33" s="8">
        <f>D$2*Assumptions!$D17*Assumptions!$B23</f>
        <v>48000</v>
      </c>
      <c r="E33" s="8">
        <f>E$2*Assumptions!$D17*Assumptions!$B23</f>
        <v>48000</v>
      </c>
      <c r="F33" s="8">
        <f>F$2*Assumptions!$D17*Assumptions!$B23</f>
        <v>48000</v>
      </c>
      <c r="G33" s="8">
        <f>G$2*Assumptions!$D17*Assumptions!$B23</f>
        <v>96000</v>
      </c>
      <c r="H33" s="8">
        <f>H$2*Assumptions!$D17*Assumptions!$B23</f>
        <v>96000</v>
      </c>
      <c r="I33" s="8">
        <f>I$2*Assumptions!$D17*Assumptions!$B23</f>
        <v>96000</v>
      </c>
      <c r="J33" s="8">
        <f>J$2*Assumptions!$D17*Assumptions!$B23</f>
        <v>144000</v>
      </c>
      <c r="K33" s="8">
        <f>K$2*Assumptions!$D17*Assumptions!$B23</f>
        <v>144000</v>
      </c>
      <c r="L33" s="8">
        <f>L$2*Assumptions!$D17*Assumptions!$B23</f>
        <v>144000</v>
      </c>
      <c r="M33" s="8">
        <f>M$2*Assumptions!$D17*Assumptions!$B23</f>
        <v>192000</v>
      </c>
      <c r="N33" s="8">
        <f>N$2*Assumptions!$D17*Assumptions!$B23</f>
        <v>192000</v>
      </c>
      <c r="O33" s="8">
        <f>O$2*Assumptions!$D17*Assumptions!$B23</f>
        <v>192000</v>
      </c>
      <c r="P33" s="8">
        <f>P$2*Assumptions!$D17*Assumptions!$B23</f>
        <v>240000</v>
      </c>
    </row>
    <row r="34">
      <c r="A34" s="5" t="s">
        <v>66</v>
      </c>
      <c r="B34" s="8">
        <f t="shared" ref="B34:P34" si="4">SUM(B30:B33)</f>
        <v>0</v>
      </c>
      <c r="C34" s="8">
        <f t="shared" si="4"/>
        <v>0</v>
      </c>
      <c r="D34" s="8">
        <f t="shared" si="4"/>
        <v>518000</v>
      </c>
      <c r="E34" s="8">
        <f t="shared" si="4"/>
        <v>518000</v>
      </c>
      <c r="F34" s="8">
        <f t="shared" si="4"/>
        <v>518000</v>
      </c>
      <c r="G34" s="8">
        <f t="shared" si="4"/>
        <v>1036000</v>
      </c>
      <c r="H34" s="8">
        <f t="shared" si="4"/>
        <v>1036000</v>
      </c>
      <c r="I34" s="8">
        <f t="shared" si="4"/>
        <v>1036000</v>
      </c>
      <c r="J34" s="8">
        <f t="shared" si="4"/>
        <v>1554000</v>
      </c>
      <c r="K34" s="8">
        <f t="shared" si="4"/>
        <v>1554000</v>
      </c>
      <c r="L34" s="8">
        <f t="shared" si="4"/>
        <v>1554000</v>
      </c>
      <c r="M34" s="8">
        <f t="shared" si="4"/>
        <v>2072000</v>
      </c>
      <c r="N34" s="8">
        <f t="shared" si="4"/>
        <v>2072000</v>
      </c>
      <c r="O34" s="8">
        <f t="shared" si="4"/>
        <v>2072000</v>
      </c>
      <c r="P34" s="8">
        <f t="shared" si="4"/>
        <v>2590000</v>
      </c>
    </row>
    <row r="3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>
      <c r="A36" s="5" t="s">
        <v>67</v>
      </c>
      <c r="B36" s="8">
        <f>B4*Assumptions!$B25</f>
        <v>0</v>
      </c>
      <c r="C36" s="8">
        <f>C4*Assumptions!$B25</f>
        <v>0</v>
      </c>
      <c r="D36" s="8">
        <f>D4*Assumptions!$B25</f>
        <v>300000</v>
      </c>
      <c r="E36" s="8">
        <f>E4*Assumptions!$B25</f>
        <v>300000</v>
      </c>
      <c r="F36" s="8">
        <f>F4*Assumptions!$B25</f>
        <v>300000</v>
      </c>
      <c r="G36" s="8">
        <f>G4*Assumptions!$B25</f>
        <v>600000</v>
      </c>
      <c r="H36" s="8">
        <f>H4*Assumptions!$B25</f>
        <v>600000</v>
      </c>
      <c r="I36" s="8">
        <f>I4*Assumptions!$B25</f>
        <v>600000</v>
      </c>
      <c r="J36" s="8">
        <f>J4*Assumptions!$B25</f>
        <v>900000</v>
      </c>
      <c r="K36" s="8">
        <f>K4*Assumptions!$B25</f>
        <v>900000</v>
      </c>
      <c r="L36" s="8">
        <f>L4*Assumptions!$B25</f>
        <v>900000</v>
      </c>
      <c r="M36" s="8">
        <f>M4*Assumptions!$B25</f>
        <v>1200000</v>
      </c>
      <c r="N36" s="8">
        <f>N4*Assumptions!$B25</f>
        <v>1200000</v>
      </c>
      <c r="O36" s="8">
        <f>O4*Assumptions!$B25</f>
        <v>1200000</v>
      </c>
      <c r="P36" s="8">
        <f>P4*Assumptions!$B25</f>
        <v>1500000</v>
      </c>
    </row>
    <row r="37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>
      <c r="A38" s="5" t="s">
        <v>68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>
      <c r="A39" s="5" t="s">
        <v>31</v>
      </c>
      <c r="B39" s="8">
        <f>B$2*Assumptions!$D28</f>
        <v>0</v>
      </c>
      <c r="C39" s="8">
        <f>C$2*Assumptions!$D28</f>
        <v>0</v>
      </c>
      <c r="D39" s="8">
        <f>D$2*Assumptions!$D28</f>
        <v>100000</v>
      </c>
      <c r="E39" s="8">
        <f>E$2*Assumptions!$D28</f>
        <v>100000</v>
      </c>
      <c r="F39" s="8">
        <f>F$2*Assumptions!$D28</f>
        <v>100000</v>
      </c>
      <c r="G39" s="8">
        <f>G$2*Assumptions!$D28</f>
        <v>200000</v>
      </c>
      <c r="H39" s="8">
        <f>H$2*Assumptions!$D28</f>
        <v>200000</v>
      </c>
      <c r="I39" s="8">
        <f>I$2*Assumptions!$D28</f>
        <v>200000</v>
      </c>
      <c r="J39" s="8">
        <f>J$2*Assumptions!$D28</f>
        <v>300000</v>
      </c>
      <c r="K39" s="8">
        <f>K$2*Assumptions!$D28</f>
        <v>300000</v>
      </c>
      <c r="L39" s="8">
        <f>L$2*Assumptions!$D28</f>
        <v>300000</v>
      </c>
      <c r="M39" s="8">
        <f>M$2*Assumptions!$D28</f>
        <v>400000</v>
      </c>
      <c r="N39" s="8">
        <f>N$2*Assumptions!$D28</f>
        <v>400000</v>
      </c>
      <c r="O39" s="8">
        <f>O$2*Assumptions!$D28</f>
        <v>400000</v>
      </c>
      <c r="P39" s="8">
        <f>P$2*Assumptions!$D28</f>
        <v>500000</v>
      </c>
    </row>
    <row r="40">
      <c r="A40" s="5" t="s">
        <v>32</v>
      </c>
      <c r="B40" s="8">
        <f>B$2*Assumptions!$D29</f>
        <v>0</v>
      </c>
      <c r="C40" s="8">
        <f>C$2*Assumptions!$D29</f>
        <v>0</v>
      </c>
      <c r="D40" s="8">
        <f>D$2*Assumptions!$D29</f>
        <v>20000</v>
      </c>
      <c r="E40" s="8">
        <f>E$2*Assumptions!$D29</f>
        <v>20000</v>
      </c>
      <c r="F40" s="8">
        <f>F$2*Assumptions!$D29</f>
        <v>20000</v>
      </c>
      <c r="G40" s="8">
        <f>G$2*Assumptions!$D29</f>
        <v>40000</v>
      </c>
      <c r="H40" s="8">
        <f>H$2*Assumptions!$D29</f>
        <v>40000</v>
      </c>
      <c r="I40" s="8">
        <f>I$2*Assumptions!$D29</f>
        <v>40000</v>
      </c>
      <c r="J40" s="8">
        <f>J$2*Assumptions!$D29</f>
        <v>60000</v>
      </c>
      <c r="K40" s="8">
        <f>K$2*Assumptions!$D29</f>
        <v>60000</v>
      </c>
      <c r="L40" s="8">
        <f>L$2*Assumptions!$D29</f>
        <v>60000</v>
      </c>
      <c r="M40" s="8">
        <f>M$2*Assumptions!$D29</f>
        <v>80000</v>
      </c>
      <c r="N40" s="8">
        <f>N$2*Assumptions!$D29</f>
        <v>80000</v>
      </c>
      <c r="O40" s="8">
        <f>O$2*Assumptions!$D29</f>
        <v>80000</v>
      </c>
      <c r="P40" s="8">
        <f>P$2*Assumptions!$D29</f>
        <v>100000</v>
      </c>
    </row>
    <row r="41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>
      <c r="A42" s="5" t="s">
        <v>69</v>
      </c>
      <c r="B42" s="8">
        <f t="shared" ref="B42:P42" si="5">B40+B39+B36+B34+B27+B21</f>
        <v>0</v>
      </c>
      <c r="C42" s="8">
        <f t="shared" si="5"/>
        <v>0</v>
      </c>
      <c r="D42" s="8">
        <f t="shared" si="5"/>
        <v>2328000</v>
      </c>
      <c r="E42" s="8">
        <f t="shared" si="5"/>
        <v>2328000</v>
      </c>
      <c r="F42" s="8">
        <f t="shared" si="5"/>
        <v>2328000</v>
      </c>
      <c r="G42" s="8">
        <f t="shared" si="5"/>
        <v>4656000</v>
      </c>
      <c r="H42" s="8">
        <f t="shared" si="5"/>
        <v>4656000</v>
      </c>
      <c r="I42" s="8">
        <f t="shared" si="5"/>
        <v>4656000</v>
      </c>
      <c r="J42" s="8">
        <f t="shared" si="5"/>
        <v>6984000</v>
      </c>
      <c r="K42" s="8">
        <f t="shared" si="5"/>
        <v>6984000</v>
      </c>
      <c r="L42" s="8">
        <f t="shared" si="5"/>
        <v>6984000</v>
      </c>
      <c r="M42" s="8">
        <f t="shared" si="5"/>
        <v>9312000</v>
      </c>
      <c r="N42" s="8">
        <f t="shared" si="5"/>
        <v>9312000</v>
      </c>
      <c r="O42" s="8">
        <f t="shared" si="5"/>
        <v>9312000</v>
      </c>
      <c r="P42" s="8">
        <f t="shared" si="5"/>
        <v>11640000</v>
      </c>
    </row>
    <row r="43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>
      <c r="A44" s="5" t="s">
        <v>70</v>
      </c>
      <c r="B44" s="8">
        <f t="shared" ref="B44:P44" si="6">B15-B42</f>
        <v>0</v>
      </c>
      <c r="C44" s="8">
        <f t="shared" si="6"/>
        <v>0</v>
      </c>
      <c r="D44" s="8">
        <f t="shared" si="6"/>
        <v>952000</v>
      </c>
      <c r="E44" s="8">
        <f t="shared" si="6"/>
        <v>952000</v>
      </c>
      <c r="F44" s="8">
        <f t="shared" si="6"/>
        <v>952000</v>
      </c>
      <c r="G44" s="8">
        <f t="shared" si="6"/>
        <v>1904000</v>
      </c>
      <c r="H44" s="8">
        <f t="shared" si="6"/>
        <v>1904000</v>
      </c>
      <c r="I44" s="8">
        <f t="shared" si="6"/>
        <v>1904000</v>
      </c>
      <c r="J44" s="8">
        <f t="shared" si="6"/>
        <v>2856000</v>
      </c>
      <c r="K44" s="8">
        <f t="shared" si="6"/>
        <v>2856000</v>
      </c>
      <c r="L44" s="8">
        <f t="shared" si="6"/>
        <v>2856000</v>
      </c>
      <c r="M44" s="8">
        <f t="shared" si="6"/>
        <v>3808000</v>
      </c>
      <c r="N44" s="8">
        <f t="shared" si="6"/>
        <v>3808000</v>
      </c>
      <c r="O44" s="8">
        <f t="shared" si="6"/>
        <v>3808000</v>
      </c>
      <c r="P44" s="8">
        <f t="shared" si="6"/>
        <v>4760000</v>
      </c>
    </row>
    <row r="4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</row>
    <row r="255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</row>
    <row r="257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</row>
    <row r="259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</row>
    <row r="261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</row>
    <row r="263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</row>
    <row r="267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</row>
    <row r="281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</row>
    <row r="285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</row>
    <row r="287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</row>
    <row r="289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</row>
    <row r="291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</row>
    <row r="293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</row>
    <row r="297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</row>
    <row r="301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</row>
    <row r="303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</row>
    <row r="304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</row>
    <row r="305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</row>
    <row r="306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</row>
    <row r="307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</row>
    <row r="309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</row>
    <row r="311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</row>
    <row r="313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</row>
    <row r="314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</row>
    <row r="315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</row>
    <row r="316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</row>
    <row r="317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</row>
    <row r="318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</row>
    <row r="319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</row>
    <row r="320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</row>
    <row r="321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</row>
    <row r="322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</row>
    <row r="323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</row>
    <row r="324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</row>
    <row r="325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</row>
    <row r="327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</row>
    <row r="328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</row>
    <row r="329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</row>
    <row r="330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</row>
    <row r="331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</row>
    <row r="332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</row>
    <row r="333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</row>
    <row r="334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</row>
    <row r="335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</row>
    <row r="336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</row>
    <row r="337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</row>
    <row r="338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</row>
    <row r="339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</row>
    <row r="340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</row>
    <row r="341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</row>
    <row r="342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</row>
    <row r="34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</row>
    <row r="345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</row>
    <row r="346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</row>
    <row r="347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</row>
    <row r="348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</row>
    <row r="349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</row>
    <row r="350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</row>
    <row r="351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</row>
    <row r="352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</row>
    <row r="353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</row>
    <row r="354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</row>
    <row r="355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</row>
    <row r="356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</row>
    <row r="357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</row>
    <row r="358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</row>
    <row r="359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</row>
    <row r="360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</row>
    <row r="361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</row>
    <row r="363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</row>
    <row r="364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</row>
    <row r="365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</row>
    <row r="366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</row>
    <row r="367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</row>
    <row r="368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</row>
    <row r="369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</row>
    <row r="370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</row>
    <row r="371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</row>
    <row r="372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</row>
    <row r="373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</row>
    <row r="374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</row>
    <row r="375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</row>
    <row r="376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</row>
    <row r="377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</row>
    <row r="378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</row>
    <row r="379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</row>
    <row r="380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</row>
    <row r="381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</row>
    <row r="382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</row>
    <row r="383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</row>
    <row r="384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</row>
    <row r="385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</row>
    <row r="386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</row>
    <row r="387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</row>
    <row r="388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</row>
    <row r="389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</row>
    <row r="390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</row>
    <row r="391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</row>
    <row r="392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</row>
    <row r="393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</row>
    <row r="394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</row>
    <row r="395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</row>
    <row r="396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</row>
    <row r="397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</row>
    <row r="398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</row>
    <row r="399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</row>
    <row r="400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</row>
    <row r="401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</row>
    <row r="402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</row>
    <row r="403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</row>
    <row r="404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</row>
    <row r="405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</row>
    <row r="406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</row>
    <row r="407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</row>
    <row r="408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</row>
    <row r="409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</row>
    <row r="410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</row>
    <row r="411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</row>
    <row r="412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</row>
    <row r="413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</row>
    <row r="414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</row>
    <row r="415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</row>
    <row r="416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</row>
    <row r="417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</row>
    <row r="418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</row>
    <row r="419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</row>
    <row r="420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</row>
    <row r="421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</row>
    <row r="422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</row>
    <row r="423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</row>
    <row r="424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</row>
    <row r="425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</row>
    <row r="426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</row>
    <row r="427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</row>
    <row r="428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</row>
    <row r="429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</row>
    <row r="430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</row>
    <row r="431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</row>
    <row r="432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</row>
    <row r="433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</row>
    <row r="434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</row>
    <row r="435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</row>
    <row r="436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</row>
    <row r="437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</row>
    <row r="438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</row>
    <row r="439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</row>
    <row r="440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</row>
    <row r="441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</row>
    <row r="442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</row>
    <row r="443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</row>
    <row r="444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</row>
    <row r="445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</row>
    <row r="446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</row>
    <row r="447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</row>
    <row r="448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</row>
    <row r="449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</row>
    <row r="450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</row>
    <row r="451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</row>
    <row r="452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</row>
    <row r="453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</row>
    <row r="454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</row>
    <row r="455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</row>
    <row r="456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</row>
    <row r="457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</row>
    <row r="458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</row>
    <row r="459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</row>
    <row r="460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</row>
    <row r="461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</row>
    <row r="462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</row>
    <row r="463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</row>
    <row r="464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</row>
    <row r="465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</row>
    <row r="466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</row>
    <row r="467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</row>
    <row r="468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</row>
    <row r="469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</row>
    <row r="470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</row>
    <row r="471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</row>
    <row r="472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</row>
    <row r="473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</row>
    <row r="474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</row>
    <row r="475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</row>
    <row r="476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</row>
    <row r="477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</row>
    <row r="478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</row>
    <row r="479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</row>
    <row r="480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</row>
    <row r="481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</row>
    <row r="482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</row>
    <row r="483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</row>
    <row r="484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</row>
    <row r="485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</row>
    <row r="486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</row>
    <row r="487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</row>
    <row r="488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</row>
    <row r="489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</row>
    <row r="490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</row>
    <row r="491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</row>
    <row r="492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</row>
    <row r="493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</row>
    <row r="494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</row>
    <row r="495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</row>
    <row r="496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</row>
    <row r="497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</row>
    <row r="498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</row>
    <row r="499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</row>
    <row r="500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</row>
    <row r="501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</row>
    <row r="502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</row>
    <row r="503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</row>
    <row r="504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</row>
    <row r="505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</row>
    <row r="506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</row>
    <row r="507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</row>
    <row r="508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</row>
    <row r="509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</row>
    <row r="510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</row>
    <row r="511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</row>
    <row r="512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</row>
    <row r="513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</row>
    <row r="514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</row>
    <row r="515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</row>
    <row r="516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</row>
    <row r="517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</row>
    <row r="518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</row>
    <row r="519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</row>
    <row r="520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</row>
    <row r="521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</row>
    <row r="522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</row>
    <row r="523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</row>
    <row r="524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</row>
    <row r="525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</row>
    <row r="526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</row>
    <row r="527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</row>
    <row r="528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</row>
    <row r="529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</row>
    <row r="530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</row>
    <row r="531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</row>
    <row r="532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</row>
    <row r="533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</row>
    <row r="534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</row>
    <row r="535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</row>
    <row r="536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</row>
    <row r="537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</row>
    <row r="538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</row>
    <row r="539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</row>
    <row r="540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</row>
    <row r="541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</row>
    <row r="542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</row>
    <row r="543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</row>
    <row r="544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</row>
    <row r="545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</row>
    <row r="546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</row>
    <row r="547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</row>
    <row r="548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</row>
    <row r="549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</row>
    <row r="550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</row>
    <row r="551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</row>
    <row r="552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</row>
    <row r="553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</row>
    <row r="554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</row>
    <row r="555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</row>
    <row r="556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</row>
    <row r="557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</row>
    <row r="558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</row>
    <row r="559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</row>
    <row r="560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</row>
    <row r="561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</row>
    <row r="562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</row>
    <row r="563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</row>
    <row r="564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</row>
    <row r="565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</row>
    <row r="566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</row>
    <row r="567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</row>
    <row r="568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</row>
    <row r="569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</row>
    <row r="570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</row>
    <row r="571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</row>
    <row r="572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</row>
    <row r="573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</row>
    <row r="574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</row>
    <row r="575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</row>
    <row r="576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</row>
    <row r="577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</row>
    <row r="578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</row>
    <row r="579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</row>
    <row r="580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</row>
    <row r="581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</row>
    <row r="582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</row>
    <row r="583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</row>
    <row r="584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</row>
    <row r="585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</row>
    <row r="586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</row>
    <row r="587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</row>
    <row r="588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</row>
    <row r="589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</row>
    <row r="590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</row>
    <row r="591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</row>
    <row r="592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</row>
    <row r="593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</row>
    <row r="594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</row>
    <row r="595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</row>
    <row r="596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</row>
    <row r="597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</row>
    <row r="598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</row>
    <row r="599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</row>
    <row r="600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</row>
    <row r="601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</row>
    <row r="602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</row>
    <row r="603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</row>
    <row r="604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</row>
    <row r="605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</row>
    <row r="606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</row>
    <row r="607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</row>
    <row r="608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</row>
    <row r="609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</row>
    <row r="610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</row>
    <row r="611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</row>
    <row r="612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</row>
    <row r="613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</row>
    <row r="614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</row>
    <row r="615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</row>
    <row r="616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</row>
    <row r="617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</row>
    <row r="618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</row>
    <row r="619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</row>
    <row r="620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</row>
    <row r="621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</row>
    <row r="622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</row>
    <row r="623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</row>
    <row r="624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</row>
    <row r="625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</row>
    <row r="626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</row>
    <row r="627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</row>
    <row r="628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</row>
    <row r="629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</row>
    <row r="630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</row>
    <row r="631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</row>
    <row r="632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</row>
    <row r="633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</row>
    <row r="634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</row>
    <row r="635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</row>
    <row r="636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</row>
    <row r="637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</row>
    <row r="638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</row>
    <row r="639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</row>
    <row r="640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</row>
    <row r="641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</row>
    <row r="642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</row>
    <row r="643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</row>
    <row r="644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</row>
    <row r="645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</row>
    <row r="646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</row>
    <row r="647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</row>
    <row r="648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</row>
    <row r="649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</row>
    <row r="650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</row>
    <row r="651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</row>
    <row r="652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</row>
    <row r="653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</row>
    <row r="654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</row>
    <row r="655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</row>
    <row r="656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</row>
    <row r="657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</row>
    <row r="658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</row>
    <row r="659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</row>
    <row r="660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</row>
    <row r="661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</row>
    <row r="662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</row>
    <row r="663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</row>
    <row r="664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</row>
    <row r="665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</row>
    <row r="666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</row>
    <row r="667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</row>
    <row r="668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</row>
    <row r="669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</row>
    <row r="670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</row>
    <row r="671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</row>
    <row r="672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</row>
    <row r="673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</row>
    <row r="674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</row>
    <row r="675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</row>
    <row r="676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</row>
    <row r="677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</row>
    <row r="678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</row>
    <row r="679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</row>
    <row r="680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</row>
    <row r="681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</row>
    <row r="682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</row>
    <row r="683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</row>
    <row r="684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</row>
    <row r="685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</row>
    <row r="686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</row>
    <row r="687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</row>
    <row r="688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</row>
    <row r="689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</row>
    <row r="690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</row>
    <row r="691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</row>
    <row r="692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</row>
    <row r="693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</row>
    <row r="694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</row>
    <row r="695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</row>
    <row r="696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</row>
    <row r="697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</row>
    <row r="698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</row>
    <row r="699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</row>
    <row r="700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</row>
    <row r="701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</row>
    <row r="702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</row>
    <row r="703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</row>
    <row r="704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</row>
    <row r="705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</row>
    <row r="706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</row>
    <row r="707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</row>
    <row r="708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</row>
    <row r="709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</row>
    <row r="710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</row>
    <row r="711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</row>
    <row r="712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</row>
    <row r="713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</row>
    <row r="714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</row>
    <row r="715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</row>
    <row r="716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</row>
    <row r="717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</row>
    <row r="718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</row>
    <row r="719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</row>
    <row r="720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</row>
    <row r="721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</row>
    <row r="722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</row>
    <row r="723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</row>
    <row r="724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</row>
    <row r="725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</row>
    <row r="726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</row>
    <row r="727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</row>
    <row r="728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</row>
    <row r="729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</row>
    <row r="730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</row>
    <row r="731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</row>
    <row r="732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</row>
    <row r="733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</row>
    <row r="734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</row>
    <row r="735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</row>
    <row r="736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</row>
    <row r="737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</row>
    <row r="738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</row>
    <row r="739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</row>
    <row r="740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</row>
    <row r="741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</row>
    <row r="742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</row>
    <row r="743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</row>
    <row r="744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</row>
    <row r="745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</row>
    <row r="746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</row>
    <row r="747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</row>
    <row r="748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</row>
    <row r="749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</row>
    <row r="750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</row>
    <row r="751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</row>
    <row r="752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</row>
    <row r="753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</row>
    <row r="754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</row>
    <row r="755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</row>
    <row r="756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</row>
    <row r="757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</row>
    <row r="758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</row>
    <row r="759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</row>
    <row r="760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</row>
    <row r="761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</row>
    <row r="762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</row>
    <row r="763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</row>
    <row r="764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</row>
    <row r="765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</row>
    <row r="766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</row>
    <row r="767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</row>
    <row r="768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</row>
    <row r="769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</row>
    <row r="770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</row>
    <row r="771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</row>
    <row r="772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</row>
    <row r="773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</row>
    <row r="774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</row>
    <row r="775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</row>
    <row r="776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</row>
    <row r="777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</row>
    <row r="778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</row>
    <row r="779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</row>
    <row r="780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</row>
    <row r="781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</row>
    <row r="782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</row>
    <row r="783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</row>
    <row r="784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</row>
    <row r="785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</row>
    <row r="786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</row>
    <row r="787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</row>
    <row r="788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</row>
    <row r="789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</row>
    <row r="790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</row>
    <row r="791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</row>
    <row r="792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</row>
    <row r="793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</row>
    <row r="794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</row>
    <row r="795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</row>
    <row r="796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</row>
    <row r="797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</row>
    <row r="798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</row>
    <row r="799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</row>
    <row r="800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</row>
    <row r="801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</row>
    <row r="802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</row>
    <row r="803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</row>
    <row r="804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</row>
    <row r="805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</row>
    <row r="806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</row>
    <row r="807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</row>
    <row r="808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</row>
    <row r="809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</row>
    <row r="810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</row>
    <row r="811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</row>
    <row r="812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</row>
    <row r="813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</row>
    <row r="814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</row>
    <row r="815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</row>
    <row r="816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</row>
    <row r="817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</row>
    <row r="818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</row>
    <row r="819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</row>
    <row r="820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</row>
    <row r="821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</row>
    <row r="822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</row>
    <row r="823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</row>
    <row r="824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</row>
    <row r="825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</row>
    <row r="826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</row>
    <row r="827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</row>
    <row r="828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</row>
    <row r="829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</row>
    <row r="830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</row>
    <row r="831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</row>
    <row r="832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</row>
    <row r="833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</row>
    <row r="834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</row>
    <row r="835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</row>
    <row r="836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</row>
    <row r="837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</row>
    <row r="838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</row>
    <row r="839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</row>
    <row r="840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</row>
    <row r="841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</row>
    <row r="842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</row>
    <row r="843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</row>
    <row r="844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</row>
    <row r="845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</row>
    <row r="846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</row>
    <row r="847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</row>
    <row r="848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</row>
    <row r="849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</row>
    <row r="850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</row>
    <row r="851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</row>
    <row r="852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</row>
    <row r="853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</row>
    <row r="854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</row>
    <row r="855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</row>
    <row r="856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</row>
    <row r="857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</row>
    <row r="858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</row>
    <row r="859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</row>
    <row r="860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</row>
    <row r="861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</row>
    <row r="862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</row>
    <row r="863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</row>
    <row r="864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</row>
    <row r="865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</row>
    <row r="866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</row>
    <row r="867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</row>
    <row r="868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</row>
    <row r="869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</row>
    <row r="870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</row>
    <row r="871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</row>
    <row r="872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</row>
    <row r="873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</row>
    <row r="874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</row>
    <row r="875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</row>
    <row r="876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</row>
    <row r="877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</row>
    <row r="878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</row>
    <row r="879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</row>
    <row r="880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</row>
    <row r="881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</row>
    <row r="882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</row>
    <row r="883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</row>
    <row r="884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</row>
    <row r="885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</row>
    <row r="886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</row>
    <row r="887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</row>
    <row r="888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</row>
    <row r="889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</row>
    <row r="890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</row>
    <row r="891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</row>
    <row r="892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</row>
    <row r="893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</row>
    <row r="894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</row>
    <row r="895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</row>
    <row r="896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</row>
    <row r="897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</row>
    <row r="898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</row>
    <row r="899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</row>
    <row r="900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</row>
    <row r="901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</row>
    <row r="902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</row>
    <row r="903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</row>
    <row r="904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</row>
    <row r="905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</row>
    <row r="906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</row>
    <row r="907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</row>
    <row r="908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</row>
    <row r="909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</row>
    <row r="910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</row>
    <row r="911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</row>
    <row r="912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</row>
    <row r="913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</row>
    <row r="914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</row>
    <row r="915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</row>
    <row r="916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</row>
    <row r="917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</row>
    <row r="918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</row>
    <row r="919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</row>
    <row r="920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</row>
    <row r="921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</row>
    <row r="922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</row>
    <row r="923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</row>
    <row r="924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</row>
    <row r="925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</row>
    <row r="926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</row>
    <row r="927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</row>
    <row r="928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</row>
    <row r="929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</row>
    <row r="930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</row>
    <row r="931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</row>
    <row r="932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</row>
    <row r="933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</row>
    <row r="934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</row>
    <row r="935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</row>
    <row r="936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</row>
    <row r="937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</row>
    <row r="938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</row>
    <row r="939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</row>
    <row r="940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</row>
    <row r="941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</row>
    <row r="942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</row>
    <row r="943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</row>
    <row r="944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</row>
    <row r="945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</row>
    <row r="946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</row>
    <row r="947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</row>
    <row r="948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</row>
    <row r="949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</row>
    <row r="950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</row>
    <row r="951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</row>
    <row r="952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</row>
    <row r="953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</row>
    <row r="954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</row>
    <row r="955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</row>
    <row r="956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</row>
    <row r="957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</row>
    <row r="958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</row>
    <row r="959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</row>
    <row r="960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</row>
    <row r="961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</row>
    <row r="962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</row>
    <row r="963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</row>
    <row r="964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</row>
    <row r="965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</row>
    <row r="966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</row>
    <row r="967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</row>
    <row r="968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</row>
    <row r="969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</row>
    <row r="970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</row>
    <row r="971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</row>
    <row r="972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</row>
    <row r="973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</row>
    <row r="974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</row>
    <row r="975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</row>
    <row r="976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</row>
    <row r="977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</row>
    <row r="978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</row>
    <row r="979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</row>
    <row r="980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</row>
    <row r="981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</row>
    <row r="982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</row>
    <row r="983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</row>
    <row r="984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</row>
    <row r="985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</row>
    <row r="986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</row>
    <row r="987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</row>
    <row r="988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</row>
    <row r="989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</row>
    <row r="990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</row>
    <row r="991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</row>
    <row r="992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</row>
    <row r="993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</row>
    <row r="994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</row>
    <row r="995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</row>
    <row r="996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</row>
    <row r="997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</row>
    <row r="998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</row>
    <row r="999"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</row>
    <row r="1000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</row>
    <row r="1001"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</row>
    <row r="1002"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16" width="8.0"/>
  </cols>
  <sheetData>
    <row r="1"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7" t="s">
        <v>47</v>
      </c>
      <c r="L1" s="7" t="s">
        <v>48</v>
      </c>
      <c r="M1" s="7" t="s">
        <v>49</v>
      </c>
      <c r="N1" s="7" t="s">
        <v>50</v>
      </c>
      <c r="O1" s="7" t="s">
        <v>51</v>
      </c>
      <c r="P1" s="7" t="s">
        <v>52</v>
      </c>
    </row>
    <row r="2">
      <c r="A2" s="5" t="s">
        <v>54</v>
      </c>
      <c r="B2" s="8">
        <f>'Sales and Costs-Small'!B2+'Sales and Costs-Medium'!B2+'Sales and Costs-Large'!B2</f>
        <v>1</v>
      </c>
      <c r="C2" s="8">
        <f>'Sales and Costs-Small'!C2+'Sales and Costs-Medium'!C2+'Sales and Costs-Large'!C2</f>
        <v>3</v>
      </c>
      <c r="D2" s="8">
        <f>'Sales and Costs-Small'!D2+'Sales and Costs-Medium'!D2+'Sales and Costs-Large'!D2</f>
        <v>6</v>
      </c>
      <c r="E2" s="8">
        <f>'Sales and Costs-Small'!E2+'Sales and Costs-Medium'!E2+'Sales and Costs-Large'!E2</f>
        <v>8</v>
      </c>
      <c r="F2" s="8">
        <f>'Sales and Costs-Small'!F2+'Sales and Costs-Medium'!F2+'Sales and Costs-Large'!F2</f>
        <v>9</v>
      </c>
      <c r="G2" s="8">
        <f>'Sales and Costs-Small'!G2+'Sales and Costs-Medium'!G2+'Sales and Costs-Large'!G2</f>
        <v>13</v>
      </c>
      <c r="H2" s="8">
        <f>'Sales and Costs-Small'!H2+'Sales and Costs-Medium'!H2+'Sales and Costs-Large'!H2</f>
        <v>14</v>
      </c>
      <c r="I2" s="8">
        <f>'Sales and Costs-Small'!I2+'Sales and Costs-Medium'!I2+'Sales and Costs-Large'!I2</f>
        <v>16</v>
      </c>
      <c r="J2" s="8">
        <f>'Sales and Costs-Small'!J2+'Sales and Costs-Medium'!J2+'Sales and Costs-Large'!J2</f>
        <v>19</v>
      </c>
      <c r="K2" s="8">
        <f>'Sales and Costs-Small'!K2+'Sales and Costs-Medium'!K2+'Sales and Costs-Large'!K2</f>
        <v>21</v>
      </c>
      <c r="L2" s="8">
        <f>'Sales and Costs-Small'!L2+'Sales and Costs-Medium'!L2+'Sales and Costs-Large'!L2</f>
        <v>22</v>
      </c>
      <c r="M2" s="8">
        <f>'Sales and Costs-Small'!M2+'Sales and Costs-Medium'!M2+'Sales and Costs-Large'!M2</f>
        <v>26</v>
      </c>
      <c r="N2" s="8">
        <f>'Sales and Costs-Small'!N2+'Sales and Costs-Medium'!N2+'Sales and Costs-Large'!N2</f>
        <v>27</v>
      </c>
      <c r="O2" s="8">
        <f>'Sales and Costs-Small'!O2+'Sales and Costs-Medium'!O2+'Sales and Costs-Large'!O2</f>
        <v>29</v>
      </c>
      <c r="P2" s="8">
        <f>'Sales and Costs-Small'!P2+'Sales and Costs-Medium'!P2+'Sales and Costs-Large'!P2</f>
        <v>32</v>
      </c>
    </row>
    <row r="4">
      <c r="A4" s="5" t="s">
        <v>55</v>
      </c>
      <c r="B4" s="8">
        <f>'Sales and Costs-Small'!B4+'Sales and Costs-Medium'!B4+'Sales and Costs-Large'!B4</f>
        <v>2000</v>
      </c>
      <c r="C4" s="8">
        <f>'Sales and Costs-Small'!C4+'Sales and Costs-Medium'!C4+'Sales and Costs-Large'!C4</f>
        <v>7500</v>
      </c>
      <c r="D4" s="8">
        <f>'Sales and Costs-Small'!D4+'Sales and Costs-Medium'!D4+'Sales and Costs-Large'!D4</f>
        <v>19500</v>
      </c>
      <c r="E4" s="8">
        <f>'Sales and Costs-Small'!E4+'Sales and Costs-Medium'!E4+'Sales and Costs-Large'!E4</f>
        <v>25000</v>
      </c>
      <c r="F4" s="8">
        <f>'Sales and Costs-Small'!F4+'Sales and Costs-Medium'!F4+'Sales and Costs-Large'!F4</f>
        <v>27000</v>
      </c>
      <c r="G4" s="8">
        <f>'Sales and Costs-Small'!G4+'Sales and Costs-Medium'!G4+'Sales and Costs-Large'!G4</f>
        <v>42500</v>
      </c>
      <c r="H4" s="8">
        <f>'Sales and Costs-Small'!H4+'Sales and Costs-Medium'!H4+'Sales and Costs-Large'!H4</f>
        <v>44500</v>
      </c>
      <c r="I4" s="8">
        <f>'Sales and Costs-Small'!I4+'Sales and Costs-Medium'!I4+'Sales and Costs-Large'!I4</f>
        <v>50000</v>
      </c>
      <c r="J4" s="8">
        <f>'Sales and Costs-Small'!J4+'Sales and Costs-Medium'!J4+'Sales and Costs-Large'!J4</f>
        <v>62000</v>
      </c>
      <c r="K4" s="8">
        <f>'Sales and Costs-Small'!K4+'Sales and Costs-Medium'!K4+'Sales and Costs-Large'!K4</f>
        <v>67500</v>
      </c>
      <c r="L4" s="8">
        <f>'Sales and Costs-Small'!L4+'Sales and Costs-Medium'!L4+'Sales and Costs-Large'!L4</f>
        <v>69500</v>
      </c>
      <c r="M4" s="8">
        <f>'Sales and Costs-Small'!M4+'Sales and Costs-Medium'!M4+'Sales and Costs-Large'!M4</f>
        <v>85000</v>
      </c>
      <c r="N4" s="8">
        <f>'Sales and Costs-Small'!N4+'Sales and Costs-Medium'!N4+'Sales and Costs-Large'!N4</f>
        <v>87000</v>
      </c>
      <c r="O4" s="8">
        <f>'Sales and Costs-Small'!O4+'Sales and Costs-Medium'!O4+'Sales and Costs-Large'!O4</f>
        <v>92500</v>
      </c>
      <c r="P4" s="8">
        <f>'Sales and Costs-Small'!P4+'Sales and Costs-Medium'!P4+'Sales and Costs-Large'!P4</f>
        <v>104500</v>
      </c>
    </row>
    <row r="6">
      <c r="A6" s="5" t="s">
        <v>56</v>
      </c>
    </row>
    <row r="7">
      <c r="A7" s="5" t="s">
        <v>13</v>
      </c>
      <c r="B7" s="8">
        <f>'Sales and Costs-Small'!B7+'Sales and Costs-Medium'!B7+'Sales and Costs-Large'!B7</f>
        <v>3000</v>
      </c>
      <c r="C7" s="8">
        <f>'Sales and Costs-Small'!C7+'Sales and Costs-Medium'!C7+'Sales and Costs-Large'!C7</f>
        <v>10200</v>
      </c>
      <c r="D7" s="8">
        <f>'Sales and Costs-Small'!D7+'Sales and Costs-Medium'!D7+'Sales and Costs-Large'!D7</f>
        <v>33200</v>
      </c>
      <c r="E7" s="8">
        <f>'Sales and Costs-Small'!E7+'Sales and Costs-Medium'!E7+'Sales and Costs-Large'!E7</f>
        <v>40400</v>
      </c>
      <c r="F7" s="8">
        <f>'Sales and Costs-Small'!F7+'Sales and Costs-Medium'!F7+'Sales and Costs-Large'!F7</f>
        <v>43400</v>
      </c>
      <c r="G7" s="8">
        <f>'Sales and Costs-Small'!G7+'Sales and Costs-Medium'!G7+'Sales and Costs-Large'!G7</f>
        <v>70600</v>
      </c>
      <c r="H7" s="8">
        <f>'Sales and Costs-Small'!H7+'Sales and Costs-Medium'!H7+'Sales and Costs-Large'!H7</f>
        <v>73600</v>
      </c>
      <c r="I7" s="8">
        <f>'Sales and Costs-Small'!I7+'Sales and Costs-Medium'!I7+'Sales and Costs-Large'!I7</f>
        <v>80800</v>
      </c>
      <c r="J7" s="8">
        <f>'Sales and Costs-Small'!J7+'Sales and Costs-Medium'!J7+'Sales and Costs-Large'!J7</f>
        <v>103800</v>
      </c>
      <c r="K7" s="8">
        <f>'Sales and Costs-Small'!K7+'Sales and Costs-Medium'!K7+'Sales and Costs-Large'!K7</f>
        <v>111000</v>
      </c>
      <c r="L7" s="8">
        <f>'Sales and Costs-Small'!L7+'Sales and Costs-Medium'!L7+'Sales and Costs-Large'!L7</f>
        <v>114000</v>
      </c>
      <c r="M7" s="8">
        <f>'Sales and Costs-Small'!M7+'Sales and Costs-Medium'!M7+'Sales and Costs-Large'!M7</f>
        <v>141200</v>
      </c>
      <c r="N7" s="8">
        <f>'Sales and Costs-Small'!N7+'Sales and Costs-Medium'!N7+'Sales and Costs-Large'!N7</f>
        <v>144200</v>
      </c>
      <c r="O7" s="8">
        <f>'Sales and Costs-Small'!O7+'Sales and Costs-Medium'!O7+'Sales and Costs-Large'!O7</f>
        <v>151400</v>
      </c>
      <c r="P7" s="8">
        <f>'Sales and Costs-Small'!P7+'Sales and Costs-Medium'!P7+'Sales and Costs-Large'!P7</f>
        <v>174400</v>
      </c>
    </row>
    <row r="8">
      <c r="A8" s="5" t="s">
        <v>57</v>
      </c>
      <c r="B8" s="8">
        <f>'Sales and Costs-Small'!B8+'Sales and Costs-Medium'!B8+'Sales and Costs-Large'!B8</f>
        <v>1600</v>
      </c>
      <c r="C8" s="8">
        <f>'Sales and Costs-Small'!C8+'Sales and Costs-Medium'!C8+'Sales and Costs-Large'!C8</f>
        <v>8450</v>
      </c>
      <c r="D8" s="8">
        <f>'Sales and Costs-Small'!D8+'Sales and Costs-Medium'!D8+'Sales and Costs-Large'!D8</f>
        <v>28050</v>
      </c>
      <c r="E8" s="8">
        <f>'Sales and Costs-Small'!E8+'Sales and Costs-Medium'!E8+'Sales and Costs-Large'!E8</f>
        <v>34900</v>
      </c>
      <c r="F8" s="8">
        <f>'Sales and Costs-Small'!F8+'Sales and Costs-Medium'!F8+'Sales and Costs-Large'!F8</f>
        <v>36500</v>
      </c>
      <c r="G8" s="8">
        <f>'Sales and Costs-Small'!G8+'Sales and Costs-Medium'!G8+'Sales and Costs-Large'!G8</f>
        <v>61350</v>
      </c>
      <c r="H8" s="8">
        <f>'Sales and Costs-Small'!H8+'Sales and Costs-Medium'!H8+'Sales and Costs-Large'!H8</f>
        <v>62950</v>
      </c>
      <c r="I8" s="8">
        <f>'Sales and Costs-Small'!I8+'Sales and Costs-Medium'!I8+'Sales and Costs-Large'!I8</f>
        <v>69800</v>
      </c>
      <c r="J8" s="8">
        <f>'Sales and Costs-Small'!J8+'Sales and Costs-Medium'!J8+'Sales and Costs-Large'!J8</f>
        <v>89400</v>
      </c>
      <c r="K8" s="8">
        <f>'Sales and Costs-Small'!K8+'Sales and Costs-Medium'!K8+'Sales and Costs-Large'!K8</f>
        <v>96250</v>
      </c>
      <c r="L8" s="8">
        <f>'Sales and Costs-Small'!L8+'Sales and Costs-Medium'!L8+'Sales and Costs-Large'!L8</f>
        <v>97850</v>
      </c>
      <c r="M8" s="8">
        <f>'Sales and Costs-Small'!M8+'Sales and Costs-Medium'!M8+'Sales and Costs-Large'!M8</f>
        <v>122700</v>
      </c>
      <c r="N8" s="8">
        <f>'Sales and Costs-Small'!N8+'Sales and Costs-Medium'!N8+'Sales and Costs-Large'!N8</f>
        <v>124300</v>
      </c>
      <c r="O8" s="8">
        <f>'Sales and Costs-Small'!O8+'Sales and Costs-Medium'!O8+'Sales and Costs-Large'!O8</f>
        <v>131150</v>
      </c>
      <c r="P8" s="8">
        <f>'Sales and Costs-Small'!P8+'Sales and Costs-Medium'!P8+'Sales and Costs-Large'!P8</f>
        <v>150750</v>
      </c>
    </row>
    <row r="9">
      <c r="A9" s="5" t="s">
        <v>58</v>
      </c>
      <c r="B9" s="8">
        <f>'Sales and Costs-Small'!B9+'Sales and Costs-Medium'!B9+'Sales and Costs-Large'!B9</f>
        <v>1000</v>
      </c>
      <c r="C9" s="8">
        <f>'Sales and Costs-Small'!C9+'Sales and Costs-Medium'!C9+'Sales and Costs-Large'!C9</f>
        <v>4800</v>
      </c>
      <c r="D9" s="8">
        <f>'Sales and Costs-Small'!D9+'Sales and Costs-Medium'!D9+'Sales and Costs-Large'!D9</f>
        <v>20800</v>
      </c>
      <c r="E9" s="8">
        <f>'Sales and Costs-Small'!E9+'Sales and Costs-Medium'!E9+'Sales and Costs-Large'!E9</f>
        <v>24600</v>
      </c>
      <c r="F9" s="8">
        <f>'Sales and Costs-Small'!F9+'Sales and Costs-Medium'!F9+'Sales and Costs-Large'!F9</f>
        <v>25600</v>
      </c>
      <c r="G9" s="8">
        <f>'Sales and Costs-Small'!G9+'Sales and Costs-Medium'!G9+'Sales and Costs-Large'!G9</f>
        <v>44400</v>
      </c>
      <c r="H9" s="8">
        <f>'Sales and Costs-Small'!H9+'Sales and Costs-Medium'!H9+'Sales and Costs-Large'!H9</f>
        <v>45400</v>
      </c>
      <c r="I9" s="8">
        <f>'Sales and Costs-Small'!I9+'Sales and Costs-Medium'!I9+'Sales and Costs-Large'!I9</f>
        <v>49200</v>
      </c>
      <c r="J9" s="8">
        <f>'Sales and Costs-Small'!J9+'Sales and Costs-Medium'!J9+'Sales and Costs-Large'!J9</f>
        <v>65200</v>
      </c>
      <c r="K9" s="8">
        <f>'Sales and Costs-Small'!K9+'Sales and Costs-Medium'!K9+'Sales and Costs-Large'!K9</f>
        <v>69000</v>
      </c>
      <c r="L9" s="8">
        <f>'Sales and Costs-Small'!L9+'Sales and Costs-Medium'!L9+'Sales and Costs-Large'!L9</f>
        <v>70000</v>
      </c>
      <c r="M9" s="8">
        <f>'Sales and Costs-Small'!M9+'Sales and Costs-Medium'!M9+'Sales and Costs-Large'!M9</f>
        <v>88800</v>
      </c>
      <c r="N9" s="8">
        <f>'Sales and Costs-Small'!N9+'Sales and Costs-Medium'!N9+'Sales and Costs-Large'!N9</f>
        <v>89800</v>
      </c>
      <c r="O9" s="8">
        <f>'Sales and Costs-Small'!O9+'Sales and Costs-Medium'!O9+'Sales and Costs-Large'!O9</f>
        <v>93600</v>
      </c>
      <c r="P9" s="8">
        <f>'Sales and Costs-Small'!P9+'Sales and Costs-Medium'!P9+'Sales and Costs-Large'!P9</f>
        <v>109600</v>
      </c>
    </row>
    <row r="11">
      <c r="A11" s="5" t="s">
        <v>59</v>
      </c>
    </row>
    <row r="12">
      <c r="A12" s="5" t="s">
        <v>13</v>
      </c>
      <c r="B12" s="8">
        <f>'Sales and Costs-Small'!B12+'Sales and Costs-Medium'!B12+'Sales and Costs-Large'!B12</f>
        <v>150000</v>
      </c>
      <c r="C12" s="8">
        <f>'Sales and Costs-Small'!C12+'Sales and Costs-Medium'!C12+'Sales and Costs-Large'!C12</f>
        <v>510000</v>
      </c>
      <c r="D12" s="8">
        <f>'Sales and Costs-Small'!D12+'Sales and Costs-Medium'!D12+'Sales and Costs-Large'!D12</f>
        <v>1660000</v>
      </c>
      <c r="E12" s="8">
        <f>'Sales and Costs-Small'!E12+'Sales and Costs-Medium'!E12+'Sales and Costs-Large'!E12</f>
        <v>2020000</v>
      </c>
      <c r="F12" s="8">
        <f>'Sales and Costs-Small'!F12+'Sales and Costs-Medium'!F12+'Sales and Costs-Large'!F12</f>
        <v>2170000</v>
      </c>
      <c r="G12" s="8">
        <f>'Sales and Costs-Small'!G12+'Sales and Costs-Medium'!G12+'Sales and Costs-Large'!G12</f>
        <v>3530000</v>
      </c>
      <c r="H12" s="8">
        <f>'Sales and Costs-Small'!H12+'Sales and Costs-Medium'!H12+'Sales and Costs-Large'!H12</f>
        <v>3680000</v>
      </c>
      <c r="I12" s="8">
        <f>'Sales and Costs-Small'!I12+'Sales and Costs-Medium'!I12+'Sales and Costs-Large'!I12</f>
        <v>4040000</v>
      </c>
      <c r="J12" s="8">
        <f>'Sales and Costs-Small'!J12+'Sales and Costs-Medium'!J12+'Sales and Costs-Large'!J12</f>
        <v>5190000</v>
      </c>
      <c r="K12" s="8">
        <f>'Sales and Costs-Small'!K12+'Sales and Costs-Medium'!K12+'Sales and Costs-Large'!K12</f>
        <v>5550000</v>
      </c>
      <c r="L12" s="8">
        <f>'Sales and Costs-Small'!L12+'Sales and Costs-Medium'!L12+'Sales and Costs-Large'!L12</f>
        <v>5700000</v>
      </c>
      <c r="M12" s="8">
        <f>'Sales and Costs-Small'!M12+'Sales and Costs-Medium'!M12+'Sales and Costs-Large'!M12</f>
        <v>7060000</v>
      </c>
      <c r="N12" s="8">
        <f>'Sales and Costs-Small'!N12+'Sales and Costs-Medium'!N12+'Sales and Costs-Large'!N12</f>
        <v>7210000</v>
      </c>
      <c r="O12" s="8">
        <f>'Sales and Costs-Small'!O12+'Sales and Costs-Medium'!O12+'Sales and Costs-Large'!O12</f>
        <v>7570000</v>
      </c>
      <c r="P12" s="8">
        <f>'Sales and Costs-Small'!P12+'Sales and Costs-Medium'!P12+'Sales and Costs-Large'!P12</f>
        <v>8720000</v>
      </c>
    </row>
    <row r="13">
      <c r="A13" s="5" t="s">
        <v>57</v>
      </c>
      <c r="B13" s="8">
        <f>'Sales and Costs-Small'!B13+'Sales and Costs-Medium'!B13+'Sales and Costs-Large'!B13</f>
        <v>96000</v>
      </c>
      <c r="C13" s="8">
        <f>'Sales and Costs-Small'!C13+'Sales and Costs-Medium'!C13+'Sales and Costs-Large'!C13</f>
        <v>507000</v>
      </c>
      <c r="D13" s="8">
        <f>'Sales and Costs-Small'!D13+'Sales and Costs-Medium'!D13+'Sales and Costs-Large'!D13</f>
        <v>1683000</v>
      </c>
      <c r="E13" s="8">
        <f>'Sales and Costs-Small'!E13+'Sales and Costs-Medium'!E13+'Sales and Costs-Large'!E13</f>
        <v>2094000</v>
      </c>
      <c r="F13" s="8">
        <f>'Sales and Costs-Small'!F13+'Sales and Costs-Medium'!F13+'Sales and Costs-Large'!F13</f>
        <v>2190000</v>
      </c>
      <c r="G13" s="8">
        <f>'Sales and Costs-Small'!G13+'Sales and Costs-Medium'!G13+'Sales and Costs-Large'!G13</f>
        <v>3681000</v>
      </c>
      <c r="H13" s="8">
        <f>'Sales and Costs-Small'!H13+'Sales and Costs-Medium'!H13+'Sales and Costs-Large'!H13</f>
        <v>3777000</v>
      </c>
      <c r="I13" s="8">
        <f>'Sales and Costs-Small'!I13+'Sales and Costs-Medium'!I13+'Sales and Costs-Large'!I13</f>
        <v>4188000</v>
      </c>
      <c r="J13" s="8">
        <f>'Sales and Costs-Small'!J13+'Sales and Costs-Medium'!J13+'Sales and Costs-Large'!J13</f>
        <v>5364000</v>
      </c>
      <c r="K13" s="8">
        <f>'Sales and Costs-Small'!K13+'Sales and Costs-Medium'!K13+'Sales and Costs-Large'!K13</f>
        <v>5775000</v>
      </c>
      <c r="L13" s="8">
        <f>'Sales and Costs-Small'!L13+'Sales and Costs-Medium'!L13+'Sales and Costs-Large'!L13</f>
        <v>5871000</v>
      </c>
      <c r="M13" s="8">
        <f>'Sales and Costs-Small'!M13+'Sales and Costs-Medium'!M13+'Sales and Costs-Large'!M13</f>
        <v>7362000</v>
      </c>
      <c r="N13" s="8">
        <f>'Sales and Costs-Small'!N13+'Sales and Costs-Medium'!N13+'Sales and Costs-Large'!N13</f>
        <v>7458000</v>
      </c>
      <c r="O13" s="8">
        <f>'Sales and Costs-Small'!O13+'Sales and Costs-Medium'!O13+'Sales and Costs-Large'!O13</f>
        <v>7869000</v>
      </c>
      <c r="P13" s="8">
        <f>'Sales and Costs-Small'!P13+'Sales and Costs-Medium'!P13+'Sales and Costs-Large'!P13</f>
        <v>9045000</v>
      </c>
    </row>
    <row r="14">
      <c r="A14" s="5" t="s">
        <v>58</v>
      </c>
      <c r="B14" s="8">
        <f>'Sales and Costs-Small'!B14+'Sales and Costs-Medium'!B14+'Sales and Costs-Large'!B14</f>
        <v>80000</v>
      </c>
      <c r="C14" s="8">
        <f>'Sales and Costs-Small'!C14+'Sales and Costs-Medium'!C14+'Sales and Costs-Large'!C14</f>
        <v>384000</v>
      </c>
      <c r="D14" s="8">
        <f>'Sales and Costs-Small'!D14+'Sales and Costs-Medium'!D14+'Sales and Costs-Large'!D14</f>
        <v>1664000</v>
      </c>
      <c r="E14" s="8">
        <f>'Sales and Costs-Small'!E14+'Sales and Costs-Medium'!E14+'Sales and Costs-Large'!E14</f>
        <v>1968000</v>
      </c>
      <c r="F14" s="8">
        <f>'Sales and Costs-Small'!F14+'Sales and Costs-Medium'!F14+'Sales and Costs-Large'!F14</f>
        <v>2048000</v>
      </c>
      <c r="G14" s="8">
        <f>'Sales and Costs-Small'!G14+'Sales and Costs-Medium'!G14+'Sales and Costs-Large'!G14</f>
        <v>3552000</v>
      </c>
      <c r="H14" s="8">
        <f>'Sales and Costs-Small'!H14+'Sales and Costs-Medium'!H14+'Sales and Costs-Large'!H14</f>
        <v>3632000</v>
      </c>
      <c r="I14" s="8">
        <f>'Sales and Costs-Small'!I14+'Sales and Costs-Medium'!I14+'Sales and Costs-Large'!I14</f>
        <v>3936000</v>
      </c>
      <c r="J14" s="8">
        <f>'Sales and Costs-Small'!J14+'Sales and Costs-Medium'!J14+'Sales and Costs-Large'!J14</f>
        <v>5216000</v>
      </c>
      <c r="K14" s="8">
        <f>'Sales and Costs-Small'!K14+'Sales and Costs-Medium'!K14+'Sales and Costs-Large'!K14</f>
        <v>5520000</v>
      </c>
      <c r="L14" s="8">
        <f>'Sales and Costs-Small'!L14+'Sales and Costs-Medium'!L14+'Sales and Costs-Large'!L14</f>
        <v>5600000</v>
      </c>
      <c r="M14" s="8">
        <f>'Sales and Costs-Small'!M14+'Sales and Costs-Medium'!M14+'Sales and Costs-Large'!M14</f>
        <v>7104000</v>
      </c>
      <c r="N14" s="8">
        <f>'Sales and Costs-Small'!N14+'Sales and Costs-Medium'!N14+'Sales and Costs-Large'!N14</f>
        <v>7184000</v>
      </c>
      <c r="O14" s="8">
        <f>'Sales and Costs-Small'!O14+'Sales and Costs-Medium'!O14+'Sales and Costs-Large'!O14</f>
        <v>7488000</v>
      </c>
      <c r="P14" s="8">
        <f>'Sales and Costs-Small'!P14+'Sales and Costs-Medium'!P14+'Sales and Costs-Large'!P14</f>
        <v>8768000</v>
      </c>
    </row>
    <row r="15">
      <c r="A15" s="5" t="s">
        <v>60</v>
      </c>
      <c r="B15" s="8">
        <f t="shared" ref="B15:P15" si="1">SUM(B12:B14)</f>
        <v>326000</v>
      </c>
      <c r="C15" s="8">
        <f t="shared" si="1"/>
        <v>1401000</v>
      </c>
      <c r="D15" s="8">
        <f t="shared" si="1"/>
        <v>5007000</v>
      </c>
      <c r="E15" s="8">
        <f t="shared" si="1"/>
        <v>6082000</v>
      </c>
      <c r="F15" s="8">
        <f t="shared" si="1"/>
        <v>6408000</v>
      </c>
      <c r="G15" s="8">
        <f t="shared" si="1"/>
        <v>10763000</v>
      </c>
      <c r="H15" s="8">
        <f t="shared" si="1"/>
        <v>11089000</v>
      </c>
      <c r="I15" s="8">
        <f t="shared" si="1"/>
        <v>12164000</v>
      </c>
      <c r="J15" s="8">
        <f t="shared" si="1"/>
        <v>15770000</v>
      </c>
      <c r="K15" s="8">
        <f t="shared" si="1"/>
        <v>16845000</v>
      </c>
      <c r="L15" s="8">
        <f t="shared" si="1"/>
        <v>17171000</v>
      </c>
      <c r="M15" s="8">
        <f t="shared" si="1"/>
        <v>21526000</v>
      </c>
      <c r="N15" s="8">
        <f t="shared" si="1"/>
        <v>21852000</v>
      </c>
      <c r="O15" s="8">
        <f t="shared" si="1"/>
        <v>22927000</v>
      </c>
      <c r="P15" s="8">
        <f t="shared" si="1"/>
        <v>26533000</v>
      </c>
    </row>
    <row r="17">
      <c r="A17" s="5" t="s">
        <v>61</v>
      </c>
    </row>
    <row r="18">
      <c r="A18" s="5" t="s">
        <v>13</v>
      </c>
      <c r="B18" s="8">
        <f>'Sales and Costs-Small'!B18+'Sales and Costs-Medium'!B18+'Sales and Costs-Large'!B18</f>
        <v>45000</v>
      </c>
      <c r="C18" s="8">
        <f>'Sales and Costs-Small'!C18+'Sales and Costs-Medium'!C18+'Sales and Costs-Large'!C18</f>
        <v>153000</v>
      </c>
      <c r="D18" s="8">
        <f>'Sales and Costs-Small'!D18+'Sales and Costs-Medium'!D18+'Sales and Costs-Large'!D18</f>
        <v>498000</v>
      </c>
      <c r="E18" s="8">
        <f>'Sales and Costs-Small'!E18+'Sales and Costs-Medium'!E18+'Sales and Costs-Large'!E18</f>
        <v>606000</v>
      </c>
      <c r="F18" s="8">
        <f>'Sales and Costs-Small'!F18+'Sales and Costs-Medium'!F18+'Sales and Costs-Large'!F18</f>
        <v>651000</v>
      </c>
      <c r="G18" s="8">
        <f>'Sales and Costs-Small'!G18+'Sales and Costs-Medium'!G18+'Sales and Costs-Large'!G18</f>
        <v>1059000</v>
      </c>
      <c r="H18" s="8">
        <f>'Sales and Costs-Small'!H18+'Sales and Costs-Medium'!H18+'Sales and Costs-Large'!H18</f>
        <v>1104000</v>
      </c>
      <c r="I18" s="8">
        <f>'Sales and Costs-Small'!I18+'Sales and Costs-Medium'!I18+'Sales and Costs-Large'!I18</f>
        <v>1212000</v>
      </c>
      <c r="J18" s="8">
        <f>'Sales and Costs-Small'!J18+'Sales and Costs-Medium'!J18+'Sales and Costs-Large'!J18</f>
        <v>1557000</v>
      </c>
      <c r="K18" s="8">
        <f>'Sales and Costs-Small'!K18+'Sales and Costs-Medium'!K18+'Sales and Costs-Large'!K18</f>
        <v>1665000</v>
      </c>
      <c r="L18" s="8">
        <f>'Sales and Costs-Small'!L18+'Sales and Costs-Medium'!L18+'Sales and Costs-Large'!L18</f>
        <v>1710000</v>
      </c>
      <c r="M18" s="8">
        <f>'Sales and Costs-Small'!M18+'Sales and Costs-Medium'!M18+'Sales and Costs-Large'!M18</f>
        <v>2118000</v>
      </c>
      <c r="N18" s="8">
        <f>'Sales and Costs-Small'!N18+'Sales and Costs-Medium'!N18+'Sales and Costs-Large'!N18</f>
        <v>2163000</v>
      </c>
      <c r="O18" s="8">
        <f>'Sales and Costs-Small'!O18+'Sales and Costs-Medium'!O18+'Sales and Costs-Large'!O18</f>
        <v>2271000</v>
      </c>
      <c r="P18" s="8">
        <f>'Sales and Costs-Small'!P18+'Sales and Costs-Medium'!P18+'Sales and Costs-Large'!P18</f>
        <v>2616000</v>
      </c>
    </row>
    <row r="19">
      <c r="A19" s="5" t="s">
        <v>57</v>
      </c>
      <c r="B19" s="8">
        <f>'Sales and Costs-Small'!B19+'Sales and Costs-Medium'!B19+'Sales and Costs-Large'!B19</f>
        <v>48000</v>
      </c>
      <c r="C19" s="8">
        <f>'Sales and Costs-Small'!C19+'Sales and Costs-Medium'!C19+'Sales and Costs-Large'!C19</f>
        <v>253500</v>
      </c>
      <c r="D19" s="8">
        <f>'Sales and Costs-Small'!D19+'Sales and Costs-Medium'!D19+'Sales and Costs-Large'!D19</f>
        <v>841500</v>
      </c>
      <c r="E19" s="8">
        <f>'Sales and Costs-Small'!E19+'Sales and Costs-Medium'!E19+'Sales and Costs-Large'!E19</f>
        <v>1047000</v>
      </c>
      <c r="F19" s="8">
        <f>'Sales and Costs-Small'!F19+'Sales and Costs-Medium'!F19+'Sales and Costs-Large'!F19</f>
        <v>1095000</v>
      </c>
      <c r="G19" s="8">
        <f>'Sales and Costs-Small'!G19+'Sales and Costs-Medium'!G19+'Sales and Costs-Large'!G19</f>
        <v>1840500</v>
      </c>
      <c r="H19" s="8">
        <f>'Sales and Costs-Small'!H19+'Sales and Costs-Medium'!H19+'Sales and Costs-Large'!H19</f>
        <v>1888500</v>
      </c>
      <c r="I19" s="8">
        <f>'Sales and Costs-Small'!I19+'Sales and Costs-Medium'!I19+'Sales and Costs-Large'!I19</f>
        <v>2094000</v>
      </c>
      <c r="J19" s="8">
        <f>'Sales and Costs-Small'!J19+'Sales and Costs-Medium'!J19+'Sales and Costs-Large'!J19</f>
        <v>2682000</v>
      </c>
      <c r="K19" s="8">
        <f>'Sales and Costs-Small'!K19+'Sales and Costs-Medium'!K19+'Sales and Costs-Large'!K19</f>
        <v>2887500</v>
      </c>
      <c r="L19" s="8">
        <f>'Sales and Costs-Small'!L19+'Sales and Costs-Medium'!L19+'Sales and Costs-Large'!L19</f>
        <v>2935500</v>
      </c>
      <c r="M19" s="8">
        <f>'Sales and Costs-Small'!M19+'Sales and Costs-Medium'!M19+'Sales and Costs-Large'!M19</f>
        <v>3681000</v>
      </c>
      <c r="N19" s="8">
        <f>'Sales and Costs-Small'!N19+'Sales and Costs-Medium'!N19+'Sales and Costs-Large'!N19</f>
        <v>3729000</v>
      </c>
      <c r="O19" s="8">
        <f>'Sales and Costs-Small'!O19+'Sales and Costs-Medium'!O19+'Sales and Costs-Large'!O19</f>
        <v>3934500</v>
      </c>
      <c r="P19" s="8">
        <f>'Sales and Costs-Small'!P19+'Sales and Costs-Medium'!P19+'Sales and Costs-Large'!P19</f>
        <v>4522500</v>
      </c>
    </row>
    <row r="20">
      <c r="A20" s="5" t="s">
        <v>58</v>
      </c>
      <c r="B20" s="8">
        <f>'Sales and Costs-Small'!B20+'Sales and Costs-Medium'!B20+'Sales and Costs-Large'!B20</f>
        <v>20000</v>
      </c>
      <c r="C20" s="8">
        <f>'Sales and Costs-Small'!C20+'Sales and Costs-Medium'!C20+'Sales and Costs-Large'!C20</f>
        <v>96000</v>
      </c>
      <c r="D20" s="8">
        <f>'Sales and Costs-Small'!D20+'Sales and Costs-Medium'!D20+'Sales and Costs-Large'!D20</f>
        <v>416000</v>
      </c>
      <c r="E20" s="8">
        <f>'Sales and Costs-Small'!E20+'Sales and Costs-Medium'!E20+'Sales and Costs-Large'!E20</f>
        <v>492000</v>
      </c>
      <c r="F20" s="8">
        <f>'Sales and Costs-Small'!F20+'Sales and Costs-Medium'!F20+'Sales and Costs-Large'!F20</f>
        <v>512000</v>
      </c>
      <c r="G20" s="8">
        <f>'Sales and Costs-Small'!G20+'Sales and Costs-Medium'!G20+'Sales and Costs-Large'!G20</f>
        <v>888000</v>
      </c>
      <c r="H20" s="8">
        <f>'Sales and Costs-Small'!H20+'Sales and Costs-Medium'!H20+'Sales and Costs-Large'!H20</f>
        <v>908000</v>
      </c>
      <c r="I20" s="8">
        <f>'Sales and Costs-Small'!I20+'Sales and Costs-Medium'!I20+'Sales and Costs-Large'!I20</f>
        <v>984000</v>
      </c>
      <c r="J20" s="8">
        <f>'Sales and Costs-Small'!J20+'Sales and Costs-Medium'!J20+'Sales and Costs-Large'!J20</f>
        <v>1304000</v>
      </c>
      <c r="K20" s="8">
        <f>'Sales and Costs-Small'!K20+'Sales and Costs-Medium'!K20+'Sales and Costs-Large'!K20</f>
        <v>1380000</v>
      </c>
      <c r="L20" s="8">
        <f>'Sales and Costs-Small'!L20+'Sales and Costs-Medium'!L20+'Sales and Costs-Large'!L20</f>
        <v>1400000</v>
      </c>
      <c r="M20" s="8">
        <f>'Sales and Costs-Small'!M20+'Sales and Costs-Medium'!M20+'Sales and Costs-Large'!M20</f>
        <v>1776000</v>
      </c>
      <c r="N20" s="8">
        <f>'Sales and Costs-Small'!N20+'Sales and Costs-Medium'!N20+'Sales and Costs-Large'!N20</f>
        <v>1796000</v>
      </c>
      <c r="O20" s="8">
        <f>'Sales and Costs-Small'!O20+'Sales and Costs-Medium'!O20+'Sales and Costs-Large'!O20</f>
        <v>1872000</v>
      </c>
      <c r="P20" s="8">
        <f>'Sales and Costs-Small'!P20+'Sales and Costs-Medium'!P20+'Sales and Costs-Large'!P20</f>
        <v>2192000</v>
      </c>
    </row>
    <row r="21">
      <c r="A21" s="5" t="s">
        <v>62</v>
      </c>
      <c r="B21" s="8">
        <f t="shared" ref="B21:P21" si="2">B18+B19+B20</f>
        <v>113000</v>
      </c>
      <c r="C21" s="8">
        <f t="shared" si="2"/>
        <v>502500</v>
      </c>
      <c r="D21" s="8">
        <f t="shared" si="2"/>
        <v>1755500</v>
      </c>
      <c r="E21" s="8">
        <f t="shared" si="2"/>
        <v>2145000</v>
      </c>
      <c r="F21" s="8">
        <f t="shared" si="2"/>
        <v>2258000</v>
      </c>
      <c r="G21" s="8">
        <f t="shared" si="2"/>
        <v>3787500</v>
      </c>
      <c r="H21" s="8">
        <f t="shared" si="2"/>
        <v>3900500</v>
      </c>
      <c r="I21" s="8">
        <f t="shared" si="2"/>
        <v>4290000</v>
      </c>
      <c r="J21" s="8">
        <f t="shared" si="2"/>
        <v>5543000</v>
      </c>
      <c r="K21" s="8">
        <f t="shared" si="2"/>
        <v>5932500</v>
      </c>
      <c r="L21" s="8">
        <f t="shared" si="2"/>
        <v>6045500</v>
      </c>
      <c r="M21" s="8">
        <f t="shared" si="2"/>
        <v>7575000</v>
      </c>
      <c r="N21" s="8">
        <f t="shared" si="2"/>
        <v>7688000</v>
      </c>
      <c r="O21" s="8">
        <f t="shared" si="2"/>
        <v>8077500</v>
      </c>
      <c r="P21" s="8">
        <f t="shared" si="2"/>
        <v>9330500</v>
      </c>
    </row>
    <row r="23">
      <c r="A23" s="5" t="s">
        <v>63</v>
      </c>
    </row>
    <row r="24">
      <c r="A24" s="5" t="s">
        <v>13</v>
      </c>
      <c r="B24" s="8">
        <f>'Sales and Costs-Small'!B24+'Sales and Costs-Medium'!B24+'Sales and Costs-Large'!B24</f>
        <v>15000</v>
      </c>
      <c r="C24" s="8">
        <f>'Sales and Costs-Small'!C24+'Sales and Costs-Medium'!C24+'Sales and Costs-Large'!C24</f>
        <v>51000</v>
      </c>
      <c r="D24" s="8">
        <f>'Sales and Costs-Small'!D24+'Sales and Costs-Medium'!D24+'Sales and Costs-Large'!D24</f>
        <v>166000</v>
      </c>
      <c r="E24" s="8">
        <f>'Sales and Costs-Small'!E24+'Sales and Costs-Medium'!E24+'Sales and Costs-Large'!E24</f>
        <v>202000</v>
      </c>
      <c r="F24" s="8">
        <f>'Sales and Costs-Small'!F24+'Sales and Costs-Medium'!F24+'Sales and Costs-Large'!F24</f>
        <v>217000</v>
      </c>
      <c r="G24" s="8">
        <f>'Sales and Costs-Small'!G24+'Sales and Costs-Medium'!G24+'Sales and Costs-Large'!G24</f>
        <v>353000</v>
      </c>
      <c r="H24" s="8">
        <f>'Sales and Costs-Small'!H24+'Sales and Costs-Medium'!H24+'Sales and Costs-Large'!H24</f>
        <v>368000</v>
      </c>
      <c r="I24" s="8">
        <f>'Sales and Costs-Small'!I24+'Sales and Costs-Medium'!I24+'Sales and Costs-Large'!I24</f>
        <v>404000</v>
      </c>
      <c r="J24" s="8">
        <f>'Sales and Costs-Small'!J24+'Sales and Costs-Medium'!J24+'Sales and Costs-Large'!J24</f>
        <v>519000</v>
      </c>
      <c r="K24" s="8">
        <f>'Sales and Costs-Small'!K24+'Sales and Costs-Medium'!K24+'Sales and Costs-Large'!K24</f>
        <v>555000</v>
      </c>
      <c r="L24" s="8">
        <f>'Sales and Costs-Small'!L24+'Sales and Costs-Medium'!L24+'Sales and Costs-Large'!L24</f>
        <v>570000</v>
      </c>
      <c r="M24" s="8">
        <f>'Sales and Costs-Small'!M24+'Sales and Costs-Medium'!M24+'Sales and Costs-Large'!M24</f>
        <v>706000</v>
      </c>
      <c r="N24" s="8">
        <f>'Sales and Costs-Small'!N24+'Sales and Costs-Medium'!N24+'Sales and Costs-Large'!N24</f>
        <v>721000</v>
      </c>
      <c r="O24" s="8">
        <f>'Sales and Costs-Small'!O24+'Sales and Costs-Medium'!O24+'Sales and Costs-Large'!O24</f>
        <v>757000</v>
      </c>
      <c r="P24" s="8">
        <f>'Sales and Costs-Small'!P24+'Sales and Costs-Medium'!P24+'Sales and Costs-Large'!P24</f>
        <v>872000</v>
      </c>
    </row>
    <row r="25">
      <c r="A25" s="5" t="s">
        <v>57</v>
      </c>
      <c r="B25" s="8">
        <f>'Sales and Costs-Small'!B25+'Sales and Costs-Medium'!B25+'Sales and Costs-Large'!B25</f>
        <v>8000</v>
      </c>
      <c r="C25" s="8">
        <f>'Sales and Costs-Small'!C25+'Sales and Costs-Medium'!C25+'Sales and Costs-Large'!C25</f>
        <v>42250</v>
      </c>
      <c r="D25" s="8">
        <f>'Sales and Costs-Small'!D25+'Sales and Costs-Medium'!D25+'Sales and Costs-Large'!D25</f>
        <v>140250</v>
      </c>
      <c r="E25" s="8">
        <f>'Sales and Costs-Small'!E25+'Sales and Costs-Medium'!E25+'Sales and Costs-Large'!E25</f>
        <v>174500</v>
      </c>
      <c r="F25" s="8">
        <f>'Sales and Costs-Small'!F25+'Sales and Costs-Medium'!F25+'Sales and Costs-Large'!F25</f>
        <v>182500</v>
      </c>
      <c r="G25" s="8">
        <f>'Sales and Costs-Small'!G25+'Sales and Costs-Medium'!G25+'Sales and Costs-Large'!G25</f>
        <v>306750</v>
      </c>
      <c r="H25" s="8">
        <f>'Sales and Costs-Small'!H25+'Sales and Costs-Medium'!H25+'Sales and Costs-Large'!H25</f>
        <v>314750</v>
      </c>
      <c r="I25" s="8">
        <f>'Sales and Costs-Small'!I25+'Sales and Costs-Medium'!I25+'Sales and Costs-Large'!I25</f>
        <v>349000</v>
      </c>
      <c r="J25" s="8">
        <f>'Sales and Costs-Small'!J25+'Sales and Costs-Medium'!J25+'Sales and Costs-Large'!J25</f>
        <v>447000</v>
      </c>
      <c r="K25" s="8">
        <f>'Sales and Costs-Small'!K25+'Sales and Costs-Medium'!K25+'Sales and Costs-Large'!K25</f>
        <v>481250</v>
      </c>
      <c r="L25" s="8">
        <f>'Sales and Costs-Small'!L25+'Sales and Costs-Medium'!L25+'Sales and Costs-Large'!L25</f>
        <v>489250</v>
      </c>
      <c r="M25" s="8">
        <f>'Sales and Costs-Small'!M25+'Sales and Costs-Medium'!M25+'Sales and Costs-Large'!M25</f>
        <v>613500</v>
      </c>
      <c r="N25" s="8">
        <f>'Sales and Costs-Small'!N25+'Sales and Costs-Medium'!N25+'Sales and Costs-Large'!N25</f>
        <v>621500</v>
      </c>
      <c r="O25" s="8">
        <f>'Sales and Costs-Small'!O25+'Sales and Costs-Medium'!O25+'Sales and Costs-Large'!O25</f>
        <v>655750</v>
      </c>
      <c r="P25" s="8">
        <f>'Sales and Costs-Small'!P25+'Sales and Costs-Medium'!P25+'Sales and Costs-Large'!P25</f>
        <v>753750</v>
      </c>
    </row>
    <row r="26">
      <c r="A26" s="5" t="s">
        <v>58</v>
      </c>
      <c r="B26" s="8">
        <f>'Sales and Costs-Small'!B26+'Sales and Costs-Medium'!B26+'Sales and Costs-Large'!B26</f>
        <v>4000</v>
      </c>
      <c r="C26" s="8">
        <f>'Sales and Costs-Small'!C26+'Sales and Costs-Medium'!C26+'Sales and Costs-Large'!C26</f>
        <v>19200</v>
      </c>
      <c r="D26" s="8">
        <f>'Sales and Costs-Small'!D26+'Sales and Costs-Medium'!D26+'Sales and Costs-Large'!D26</f>
        <v>83200</v>
      </c>
      <c r="E26" s="8">
        <f>'Sales and Costs-Small'!E26+'Sales and Costs-Medium'!E26+'Sales and Costs-Large'!E26</f>
        <v>98400</v>
      </c>
      <c r="F26" s="8">
        <f>'Sales and Costs-Small'!F26+'Sales and Costs-Medium'!F26+'Sales and Costs-Large'!F26</f>
        <v>102400</v>
      </c>
      <c r="G26" s="8">
        <f>'Sales and Costs-Small'!G26+'Sales and Costs-Medium'!G26+'Sales and Costs-Large'!G26</f>
        <v>177600</v>
      </c>
      <c r="H26" s="8">
        <f>'Sales and Costs-Small'!H26+'Sales and Costs-Medium'!H26+'Sales and Costs-Large'!H26</f>
        <v>181600</v>
      </c>
      <c r="I26" s="8">
        <f>'Sales and Costs-Small'!I26+'Sales and Costs-Medium'!I26+'Sales and Costs-Large'!I26</f>
        <v>196800</v>
      </c>
      <c r="J26" s="8">
        <f>'Sales and Costs-Small'!J26+'Sales and Costs-Medium'!J26+'Sales and Costs-Large'!J26</f>
        <v>260800</v>
      </c>
      <c r="K26" s="8">
        <f>'Sales and Costs-Small'!K26+'Sales and Costs-Medium'!K26+'Sales and Costs-Large'!K26</f>
        <v>276000</v>
      </c>
      <c r="L26" s="8">
        <f>'Sales and Costs-Small'!L26+'Sales and Costs-Medium'!L26+'Sales and Costs-Large'!L26</f>
        <v>280000</v>
      </c>
      <c r="M26" s="8">
        <f>'Sales and Costs-Small'!M26+'Sales and Costs-Medium'!M26+'Sales and Costs-Large'!M26</f>
        <v>355200</v>
      </c>
      <c r="N26" s="8">
        <f>'Sales and Costs-Small'!N26+'Sales and Costs-Medium'!N26+'Sales and Costs-Large'!N26</f>
        <v>359200</v>
      </c>
      <c r="O26" s="8">
        <f>'Sales and Costs-Small'!O26+'Sales and Costs-Medium'!O26+'Sales and Costs-Large'!O26</f>
        <v>374400</v>
      </c>
      <c r="P26" s="8">
        <f>'Sales and Costs-Small'!P26+'Sales and Costs-Medium'!P26+'Sales and Costs-Large'!P26</f>
        <v>438400</v>
      </c>
    </row>
    <row r="27">
      <c r="A27" s="5" t="s">
        <v>64</v>
      </c>
      <c r="B27" s="8">
        <f t="shared" ref="B27:P27" si="3">SUM(B24:B26)</f>
        <v>27000</v>
      </c>
      <c r="C27" s="8">
        <f t="shared" si="3"/>
        <v>112450</v>
      </c>
      <c r="D27" s="8">
        <f t="shared" si="3"/>
        <v>389450</v>
      </c>
      <c r="E27" s="8">
        <f t="shared" si="3"/>
        <v>474900</v>
      </c>
      <c r="F27" s="8">
        <f t="shared" si="3"/>
        <v>501900</v>
      </c>
      <c r="G27" s="8">
        <f t="shared" si="3"/>
        <v>837350</v>
      </c>
      <c r="H27" s="8">
        <f t="shared" si="3"/>
        <v>864350</v>
      </c>
      <c r="I27" s="8">
        <f t="shared" si="3"/>
        <v>949800</v>
      </c>
      <c r="J27" s="8">
        <f t="shared" si="3"/>
        <v>1226800</v>
      </c>
      <c r="K27" s="8">
        <f t="shared" si="3"/>
        <v>1312250</v>
      </c>
      <c r="L27" s="8">
        <f t="shared" si="3"/>
        <v>1339250</v>
      </c>
      <c r="M27" s="8">
        <f t="shared" si="3"/>
        <v>1674700</v>
      </c>
      <c r="N27" s="8">
        <f t="shared" si="3"/>
        <v>1701700</v>
      </c>
      <c r="O27" s="8">
        <f t="shared" si="3"/>
        <v>1787150</v>
      </c>
      <c r="P27" s="8">
        <f t="shared" si="3"/>
        <v>2064150</v>
      </c>
    </row>
    <row r="29">
      <c r="A29" s="5" t="s">
        <v>28</v>
      </c>
    </row>
    <row r="30">
      <c r="A30" s="5" t="s">
        <v>24</v>
      </c>
      <c r="B30" s="8">
        <f>'Sales and Costs-Small'!B30+'Sales and Costs-Medium'!B30+'Sales and Costs-Large'!B30</f>
        <v>20000</v>
      </c>
      <c r="C30" s="8">
        <f>'Sales and Costs-Small'!C30+'Sales and Costs-Medium'!C30+'Sales and Costs-Large'!C30</f>
        <v>70000</v>
      </c>
      <c r="D30" s="8">
        <f>'Sales and Costs-Small'!D30+'Sales and Costs-Medium'!D30+'Sales and Costs-Large'!D30</f>
        <v>190000</v>
      </c>
      <c r="E30" s="8">
        <f>'Sales and Costs-Small'!E30+'Sales and Costs-Medium'!E30+'Sales and Costs-Large'!E30</f>
        <v>240000</v>
      </c>
      <c r="F30" s="8">
        <f>'Sales and Costs-Small'!F30+'Sales and Costs-Medium'!F30+'Sales and Costs-Large'!F30</f>
        <v>260000</v>
      </c>
      <c r="G30" s="8">
        <f>'Sales and Costs-Small'!G30+'Sales and Costs-Medium'!G30+'Sales and Costs-Large'!G30</f>
        <v>410000</v>
      </c>
      <c r="H30" s="8">
        <f>'Sales and Costs-Small'!H30+'Sales and Costs-Medium'!H30+'Sales and Costs-Large'!H30</f>
        <v>430000</v>
      </c>
      <c r="I30" s="8">
        <f>'Sales and Costs-Small'!I30+'Sales and Costs-Medium'!I30+'Sales and Costs-Large'!I30</f>
        <v>480000</v>
      </c>
      <c r="J30" s="8">
        <f>'Sales and Costs-Small'!J30+'Sales and Costs-Medium'!J30+'Sales and Costs-Large'!J30</f>
        <v>600000</v>
      </c>
      <c r="K30" s="8">
        <f>'Sales and Costs-Small'!K30+'Sales and Costs-Medium'!K30+'Sales and Costs-Large'!K30</f>
        <v>650000</v>
      </c>
      <c r="L30" s="8">
        <f>'Sales and Costs-Small'!L30+'Sales and Costs-Medium'!L30+'Sales and Costs-Large'!L30</f>
        <v>670000</v>
      </c>
      <c r="M30" s="8">
        <f>'Sales and Costs-Small'!M30+'Sales and Costs-Medium'!M30+'Sales and Costs-Large'!M30</f>
        <v>820000</v>
      </c>
      <c r="N30" s="8">
        <f>'Sales and Costs-Small'!N30+'Sales and Costs-Medium'!N30+'Sales and Costs-Large'!N30</f>
        <v>840000</v>
      </c>
      <c r="O30" s="8">
        <f>'Sales and Costs-Small'!O30+'Sales and Costs-Medium'!O30+'Sales and Costs-Large'!O30</f>
        <v>890000</v>
      </c>
      <c r="P30" s="8">
        <f>'Sales and Costs-Small'!P30+'Sales and Costs-Medium'!P30+'Sales and Costs-Large'!P30</f>
        <v>1010000</v>
      </c>
    </row>
    <row r="31">
      <c r="A31" s="5" t="s">
        <v>25</v>
      </c>
      <c r="B31" s="8">
        <f>'Sales and Costs-Small'!B31+'Sales and Costs-Medium'!B31+'Sales and Costs-Large'!B31</f>
        <v>50000</v>
      </c>
      <c r="C31" s="8">
        <f>'Sales and Costs-Small'!C31+'Sales and Costs-Medium'!C31+'Sales and Costs-Large'!C31</f>
        <v>200000</v>
      </c>
      <c r="D31" s="8">
        <f>'Sales and Costs-Small'!D31+'Sales and Costs-Medium'!D31+'Sales and Costs-Large'!D31</f>
        <v>500000</v>
      </c>
      <c r="E31" s="8">
        <f>'Sales and Costs-Small'!E31+'Sales and Costs-Medium'!E31+'Sales and Costs-Large'!E31</f>
        <v>650000</v>
      </c>
      <c r="F31" s="8">
        <f>'Sales and Costs-Small'!F31+'Sales and Costs-Medium'!F31+'Sales and Costs-Large'!F31</f>
        <v>700000</v>
      </c>
      <c r="G31" s="8">
        <f>'Sales and Costs-Small'!G31+'Sales and Costs-Medium'!G31+'Sales and Costs-Large'!G31</f>
        <v>1100000</v>
      </c>
      <c r="H31" s="8">
        <f>'Sales and Costs-Small'!H31+'Sales and Costs-Medium'!H31+'Sales and Costs-Large'!H31</f>
        <v>1150000</v>
      </c>
      <c r="I31" s="8">
        <f>'Sales and Costs-Small'!I31+'Sales and Costs-Medium'!I31+'Sales and Costs-Large'!I31</f>
        <v>1300000</v>
      </c>
      <c r="J31" s="8">
        <f>'Sales and Costs-Small'!J31+'Sales and Costs-Medium'!J31+'Sales and Costs-Large'!J31</f>
        <v>1600000</v>
      </c>
      <c r="K31" s="8">
        <f>'Sales and Costs-Small'!K31+'Sales and Costs-Medium'!K31+'Sales and Costs-Large'!K31</f>
        <v>1750000</v>
      </c>
      <c r="L31" s="8">
        <f>'Sales and Costs-Small'!L31+'Sales and Costs-Medium'!L31+'Sales and Costs-Large'!L31</f>
        <v>1800000</v>
      </c>
      <c r="M31" s="8">
        <f>'Sales and Costs-Small'!M31+'Sales and Costs-Medium'!M31+'Sales and Costs-Large'!M31</f>
        <v>2200000</v>
      </c>
      <c r="N31" s="8">
        <f>'Sales and Costs-Small'!N31+'Sales and Costs-Medium'!N31+'Sales and Costs-Large'!N31</f>
        <v>2250000</v>
      </c>
      <c r="O31" s="8">
        <f>'Sales and Costs-Small'!O31+'Sales and Costs-Medium'!O31+'Sales and Costs-Large'!O31</f>
        <v>2400000</v>
      </c>
      <c r="P31" s="8">
        <f>'Sales and Costs-Small'!P31+'Sales and Costs-Medium'!P31+'Sales and Costs-Large'!P31</f>
        <v>2700000</v>
      </c>
    </row>
    <row r="32">
      <c r="A32" s="5" t="s">
        <v>26</v>
      </c>
      <c r="B32" s="8">
        <f>'Sales and Costs-Small'!B32+'Sales and Costs-Medium'!B32+'Sales and Costs-Large'!B32</f>
        <v>30000</v>
      </c>
      <c r="C32" s="8">
        <f>'Sales and Costs-Small'!C32+'Sales and Costs-Medium'!C32+'Sales and Costs-Large'!C32</f>
        <v>120000</v>
      </c>
      <c r="D32" s="8">
        <f>'Sales and Costs-Small'!D32+'Sales and Costs-Medium'!D32+'Sales and Costs-Large'!D32</f>
        <v>270000</v>
      </c>
      <c r="E32" s="8">
        <f>'Sales and Costs-Small'!E32+'Sales and Costs-Medium'!E32+'Sales and Costs-Large'!E32</f>
        <v>360000</v>
      </c>
      <c r="F32" s="8">
        <f>'Sales and Costs-Small'!F32+'Sales and Costs-Medium'!F32+'Sales and Costs-Large'!F32</f>
        <v>390000</v>
      </c>
      <c r="G32" s="8">
        <f>'Sales and Costs-Small'!G32+'Sales and Costs-Medium'!G32+'Sales and Costs-Large'!G32</f>
        <v>600000</v>
      </c>
      <c r="H32" s="8">
        <f>'Sales and Costs-Small'!H32+'Sales and Costs-Medium'!H32+'Sales and Costs-Large'!H32</f>
        <v>630000</v>
      </c>
      <c r="I32" s="8">
        <f>'Sales and Costs-Small'!I32+'Sales and Costs-Medium'!I32+'Sales and Costs-Large'!I32</f>
        <v>720000</v>
      </c>
      <c r="J32" s="8">
        <f>'Sales and Costs-Small'!J32+'Sales and Costs-Medium'!J32+'Sales and Costs-Large'!J32</f>
        <v>870000</v>
      </c>
      <c r="K32" s="8">
        <f>'Sales and Costs-Small'!K32+'Sales and Costs-Medium'!K32+'Sales and Costs-Large'!K32</f>
        <v>960000</v>
      </c>
      <c r="L32" s="8">
        <f>'Sales and Costs-Small'!L32+'Sales and Costs-Medium'!L32+'Sales and Costs-Large'!L32</f>
        <v>990000</v>
      </c>
      <c r="M32" s="8">
        <f>'Sales and Costs-Small'!M32+'Sales and Costs-Medium'!M32+'Sales and Costs-Large'!M32</f>
        <v>1200000</v>
      </c>
      <c r="N32" s="8">
        <f>'Sales and Costs-Small'!N32+'Sales and Costs-Medium'!N32+'Sales and Costs-Large'!N32</f>
        <v>1230000</v>
      </c>
      <c r="O32" s="8">
        <f>'Sales and Costs-Small'!O32+'Sales and Costs-Medium'!O32+'Sales and Costs-Large'!O32</f>
        <v>1320000</v>
      </c>
      <c r="P32" s="8">
        <f>'Sales and Costs-Small'!P32+'Sales and Costs-Medium'!P32+'Sales and Costs-Large'!P32</f>
        <v>1470000</v>
      </c>
    </row>
    <row r="33">
      <c r="A33" s="5" t="s">
        <v>65</v>
      </c>
      <c r="B33" s="8">
        <f>'Sales and Costs-Small'!B33+'Sales and Costs-Medium'!B33+'Sales and Costs-Large'!B33</f>
        <v>8000</v>
      </c>
      <c r="C33" s="8">
        <f>'Sales and Costs-Small'!C33+'Sales and Costs-Medium'!C33+'Sales and Costs-Large'!C33</f>
        <v>32000</v>
      </c>
      <c r="D33" s="8">
        <f>'Sales and Costs-Small'!D33+'Sales and Costs-Medium'!D33+'Sales and Costs-Large'!D33</f>
        <v>88000</v>
      </c>
      <c r="E33" s="8">
        <f>'Sales and Costs-Small'!E33+'Sales and Costs-Medium'!E33+'Sales and Costs-Large'!E33</f>
        <v>112000</v>
      </c>
      <c r="F33" s="8">
        <f>'Sales and Costs-Small'!F33+'Sales and Costs-Medium'!F33+'Sales and Costs-Large'!F33</f>
        <v>120000</v>
      </c>
      <c r="G33" s="8">
        <f>'Sales and Costs-Small'!G33+'Sales and Costs-Medium'!G33+'Sales and Costs-Large'!G33</f>
        <v>192000</v>
      </c>
      <c r="H33" s="8">
        <f>'Sales and Costs-Small'!H33+'Sales and Costs-Medium'!H33+'Sales and Costs-Large'!H33</f>
        <v>200000</v>
      </c>
      <c r="I33" s="8">
        <f>'Sales and Costs-Small'!I33+'Sales and Costs-Medium'!I33+'Sales and Costs-Large'!I33</f>
        <v>224000</v>
      </c>
      <c r="J33" s="8">
        <f>'Sales and Costs-Small'!J33+'Sales and Costs-Medium'!J33+'Sales and Costs-Large'!J33</f>
        <v>280000</v>
      </c>
      <c r="K33" s="8">
        <f>'Sales and Costs-Small'!K33+'Sales and Costs-Medium'!K33+'Sales and Costs-Large'!K33</f>
        <v>304000</v>
      </c>
      <c r="L33" s="8">
        <f>'Sales and Costs-Small'!L33+'Sales and Costs-Medium'!L33+'Sales and Costs-Large'!L33</f>
        <v>312000</v>
      </c>
      <c r="M33" s="8">
        <f>'Sales and Costs-Small'!M33+'Sales and Costs-Medium'!M33+'Sales and Costs-Large'!M33</f>
        <v>384000</v>
      </c>
      <c r="N33" s="8">
        <f>'Sales and Costs-Small'!N33+'Sales and Costs-Medium'!N33+'Sales and Costs-Large'!N33</f>
        <v>392000</v>
      </c>
      <c r="O33" s="8">
        <f>'Sales and Costs-Small'!O33+'Sales and Costs-Medium'!O33+'Sales and Costs-Large'!O33</f>
        <v>416000</v>
      </c>
      <c r="P33" s="8">
        <f>'Sales and Costs-Small'!P33+'Sales and Costs-Medium'!P33+'Sales and Costs-Large'!P33</f>
        <v>472000</v>
      </c>
    </row>
    <row r="34">
      <c r="A34" s="5" t="s">
        <v>66</v>
      </c>
      <c r="B34" s="8">
        <f t="shared" ref="B34:P34" si="4">SUM(B30:B33)</f>
        <v>108000</v>
      </c>
      <c r="C34" s="8">
        <f t="shared" si="4"/>
        <v>422000</v>
      </c>
      <c r="D34" s="8">
        <f t="shared" si="4"/>
        <v>1048000</v>
      </c>
      <c r="E34" s="8">
        <f t="shared" si="4"/>
        <v>1362000</v>
      </c>
      <c r="F34" s="8">
        <f t="shared" si="4"/>
        <v>1470000</v>
      </c>
      <c r="G34" s="8">
        <f t="shared" si="4"/>
        <v>2302000</v>
      </c>
      <c r="H34" s="8">
        <f t="shared" si="4"/>
        <v>2410000</v>
      </c>
      <c r="I34" s="8">
        <f t="shared" si="4"/>
        <v>2724000</v>
      </c>
      <c r="J34" s="8">
        <f t="shared" si="4"/>
        <v>3350000</v>
      </c>
      <c r="K34" s="8">
        <f t="shared" si="4"/>
        <v>3664000</v>
      </c>
      <c r="L34" s="8">
        <f t="shared" si="4"/>
        <v>3772000</v>
      </c>
      <c r="M34" s="8">
        <f t="shared" si="4"/>
        <v>4604000</v>
      </c>
      <c r="N34" s="8">
        <f t="shared" si="4"/>
        <v>4712000</v>
      </c>
      <c r="O34" s="8">
        <f t="shared" si="4"/>
        <v>5026000</v>
      </c>
      <c r="P34" s="8">
        <f t="shared" si="4"/>
        <v>5652000</v>
      </c>
    </row>
    <row r="36">
      <c r="A36" s="5" t="s">
        <v>67</v>
      </c>
      <c r="B36" s="8">
        <f>'Sales and Costs-Small'!B36+'Sales and Costs-Medium'!B36+'Sales and Costs-Large'!B36</f>
        <v>60000</v>
      </c>
      <c r="C36" s="8">
        <f>'Sales and Costs-Small'!C36+'Sales and Costs-Medium'!C36+'Sales and Costs-Large'!C36</f>
        <v>225000</v>
      </c>
      <c r="D36" s="8">
        <f>'Sales and Costs-Small'!D36+'Sales and Costs-Medium'!D36+'Sales and Costs-Large'!D36</f>
        <v>585000</v>
      </c>
      <c r="E36" s="8">
        <f>'Sales and Costs-Small'!E36+'Sales and Costs-Medium'!E36+'Sales and Costs-Large'!E36</f>
        <v>750000</v>
      </c>
      <c r="F36" s="8">
        <f>'Sales and Costs-Small'!F36+'Sales and Costs-Medium'!F36+'Sales and Costs-Large'!F36</f>
        <v>810000</v>
      </c>
      <c r="G36" s="8">
        <f>'Sales and Costs-Small'!G36+'Sales and Costs-Medium'!G36+'Sales and Costs-Large'!G36</f>
        <v>1275000</v>
      </c>
      <c r="H36" s="8">
        <f>'Sales and Costs-Small'!H36+'Sales and Costs-Medium'!H36+'Sales and Costs-Large'!H36</f>
        <v>1335000</v>
      </c>
      <c r="I36" s="8">
        <f>'Sales and Costs-Small'!I36+'Sales and Costs-Medium'!I36+'Sales and Costs-Large'!I36</f>
        <v>1500000</v>
      </c>
      <c r="J36" s="8">
        <f>'Sales and Costs-Small'!J36+'Sales and Costs-Medium'!J36+'Sales and Costs-Large'!J36</f>
        <v>1860000</v>
      </c>
      <c r="K36" s="8">
        <f>'Sales and Costs-Small'!K36+'Sales and Costs-Medium'!K36+'Sales and Costs-Large'!K36</f>
        <v>2025000</v>
      </c>
      <c r="L36" s="8">
        <f>'Sales and Costs-Small'!L36+'Sales and Costs-Medium'!L36+'Sales and Costs-Large'!L36</f>
        <v>2085000</v>
      </c>
      <c r="M36" s="8">
        <f>'Sales and Costs-Small'!M36+'Sales and Costs-Medium'!M36+'Sales and Costs-Large'!M36</f>
        <v>2550000</v>
      </c>
      <c r="N36" s="8">
        <f>'Sales and Costs-Small'!N36+'Sales and Costs-Medium'!N36+'Sales and Costs-Large'!N36</f>
        <v>2610000</v>
      </c>
      <c r="O36" s="8">
        <f>'Sales and Costs-Small'!O36+'Sales and Costs-Medium'!O36+'Sales and Costs-Large'!O36</f>
        <v>2775000</v>
      </c>
      <c r="P36" s="8">
        <f>'Sales and Costs-Small'!P36+'Sales and Costs-Medium'!P36+'Sales and Costs-Large'!P36</f>
        <v>3135000</v>
      </c>
    </row>
    <row r="38">
      <c r="A38" s="5" t="s">
        <v>68</v>
      </c>
    </row>
    <row r="39">
      <c r="A39" s="5" t="s">
        <v>31</v>
      </c>
      <c r="B39" s="8">
        <f>'Sales and Costs-Small'!B39+'Sales and Costs-Medium'!B39+'Sales and Costs-Large'!B39</f>
        <v>10000</v>
      </c>
      <c r="C39" s="8">
        <f>'Sales and Costs-Small'!C39+'Sales and Costs-Medium'!C39+'Sales and Costs-Large'!C39</f>
        <v>45000</v>
      </c>
      <c r="D39" s="8">
        <f>'Sales and Costs-Small'!D39+'Sales and Costs-Medium'!D39+'Sales and Costs-Large'!D39</f>
        <v>155000</v>
      </c>
      <c r="E39" s="8">
        <f>'Sales and Costs-Small'!E39+'Sales and Costs-Medium'!E39+'Sales and Costs-Large'!E39</f>
        <v>190000</v>
      </c>
      <c r="F39" s="8">
        <f>'Sales and Costs-Small'!F39+'Sales and Costs-Medium'!F39+'Sales and Costs-Large'!F39</f>
        <v>200000</v>
      </c>
      <c r="G39" s="8">
        <f>'Sales and Costs-Small'!G39+'Sales and Costs-Medium'!G39+'Sales and Costs-Large'!G39</f>
        <v>335000</v>
      </c>
      <c r="H39" s="8">
        <f>'Sales and Costs-Small'!H39+'Sales and Costs-Medium'!H39+'Sales and Costs-Large'!H39</f>
        <v>345000</v>
      </c>
      <c r="I39" s="8">
        <f>'Sales and Costs-Small'!I39+'Sales and Costs-Medium'!I39+'Sales and Costs-Large'!I39</f>
        <v>380000</v>
      </c>
      <c r="J39" s="8">
        <f>'Sales and Costs-Small'!J39+'Sales and Costs-Medium'!J39+'Sales and Costs-Large'!J39</f>
        <v>490000</v>
      </c>
      <c r="K39" s="8">
        <f>'Sales and Costs-Small'!K39+'Sales and Costs-Medium'!K39+'Sales and Costs-Large'!K39</f>
        <v>525000</v>
      </c>
      <c r="L39" s="8">
        <f>'Sales and Costs-Small'!L39+'Sales and Costs-Medium'!L39+'Sales and Costs-Large'!L39</f>
        <v>535000</v>
      </c>
      <c r="M39" s="8">
        <f>'Sales and Costs-Small'!M39+'Sales and Costs-Medium'!M39+'Sales and Costs-Large'!M39</f>
        <v>670000</v>
      </c>
      <c r="N39" s="8">
        <f>'Sales and Costs-Small'!N39+'Sales and Costs-Medium'!N39+'Sales and Costs-Large'!N39</f>
        <v>680000</v>
      </c>
      <c r="O39" s="8">
        <f>'Sales and Costs-Small'!O39+'Sales and Costs-Medium'!O39+'Sales and Costs-Large'!O39</f>
        <v>715000</v>
      </c>
      <c r="P39" s="8">
        <f>'Sales and Costs-Small'!P39+'Sales and Costs-Medium'!P39+'Sales and Costs-Large'!P39</f>
        <v>825000</v>
      </c>
    </row>
    <row r="40">
      <c r="A40" s="5" t="s">
        <v>32</v>
      </c>
      <c r="B40" s="8">
        <f>'Sales and Costs-Small'!B40+'Sales and Costs-Medium'!B40+'Sales and Costs-Large'!B40</f>
        <v>3000</v>
      </c>
      <c r="C40" s="8">
        <f>'Sales and Costs-Small'!C40+'Sales and Costs-Medium'!C40+'Sales and Costs-Large'!C40</f>
        <v>11000</v>
      </c>
      <c r="D40" s="8">
        <f>'Sales and Costs-Small'!D40+'Sales and Costs-Medium'!D40+'Sales and Costs-Large'!D40</f>
        <v>34000</v>
      </c>
      <c r="E40" s="8">
        <f>'Sales and Costs-Small'!E40+'Sales and Costs-Medium'!E40+'Sales and Costs-Large'!E40</f>
        <v>42000</v>
      </c>
      <c r="F40" s="8">
        <f>'Sales and Costs-Small'!F40+'Sales and Costs-Medium'!F40+'Sales and Costs-Large'!F40</f>
        <v>45000</v>
      </c>
      <c r="G40" s="8">
        <f>'Sales and Costs-Small'!G40+'Sales and Costs-Medium'!G40+'Sales and Costs-Large'!G40</f>
        <v>73000</v>
      </c>
      <c r="H40" s="8">
        <f>'Sales and Costs-Small'!H40+'Sales and Costs-Medium'!H40+'Sales and Costs-Large'!H40</f>
        <v>76000</v>
      </c>
      <c r="I40" s="8">
        <f>'Sales and Costs-Small'!I40+'Sales and Costs-Medium'!I40+'Sales and Costs-Large'!I40</f>
        <v>84000</v>
      </c>
      <c r="J40" s="8">
        <f>'Sales and Costs-Small'!J40+'Sales and Costs-Medium'!J40+'Sales and Costs-Large'!J40</f>
        <v>107000</v>
      </c>
      <c r="K40" s="8">
        <f>'Sales and Costs-Small'!K40+'Sales and Costs-Medium'!K40+'Sales and Costs-Large'!K40</f>
        <v>115000</v>
      </c>
      <c r="L40" s="8">
        <f>'Sales and Costs-Small'!L40+'Sales and Costs-Medium'!L40+'Sales and Costs-Large'!L40</f>
        <v>118000</v>
      </c>
      <c r="M40" s="8">
        <f>'Sales and Costs-Small'!M40+'Sales and Costs-Medium'!M40+'Sales and Costs-Large'!M40</f>
        <v>146000</v>
      </c>
      <c r="N40" s="8">
        <f>'Sales and Costs-Small'!N40+'Sales and Costs-Medium'!N40+'Sales and Costs-Large'!N40</f>
        <v>149000</v>
      </c>
      <c r="O40" s="8">
        <f>'Sales and Costs-Small'!O40+'Sales and Costs-Medium'!O40+'Sales and Costs-Large'!O40</f>
        <v>157000</v>
      </c>
      <c r="P40" s="8">
        <f>'Sales and Costs-Small'!P40+'Sales and Costs-Medium'!P40+'Sales and Costs-Large'!P40</f>
        <v>180000</v>
      </c>
    </row>
    <row r="42">
      <c r="A42" s="5" t="s">
        <v>69</v>
      </c>
      <c r="B42" s="8">
        <f t="shared" ref="B42:P42" si="5">B40+B39+B36+B34+B27+B21</f>
        <v>321000</v>
      </c>
      <c r="C42" s="8">
        <f t="shared" si="5"/>
        <v>1317950</v>
      </c>
      <c r="D42" s="8">
        <f t="shared" si="5"/>
        <v>3966950</v>
      </c>
      <c r="E42" s="8">
        <f t="shared" si="5"/>
        <v>4963900</v>
      </c>
      <c r="F42" s="8">
        <f t="shared" si="5"/>
        <v>5284900</v>
      </c>
      <c r="G42" s="8">
        <f t="shared" si="5"/>
        <v>8609850</v>
      </c>
      <c r="H42" s="8">
        <f t="shared" si="5"/>
        <v>8930850</v>
      </c>
      <c r="I42" s="8">
        <f t="shared" si="5"/>
        <v>9927800</v>
      </c>
      <c r="J42" s="8">
        <f t="shared" si="5"/>
        <v>12576800</v>
      </c>
      <c r="K42" s="8">
        <f t="shared" si="5"/>
        <v>13573750</v>
      </c>
      <c r="L42" s="8">
        <f t="shared" si="5"/>
        <v>13894750</v>
      </c>
      <c r="M42" s="8">
        <f t="shared" si="5"/>
        <v>17219700</v>
      </c>
      <c r="N42" s="8">
        <f t="shared" si="5"/>
        <v>17540700</v>
      </c>
      <c r="O42" s="8">
        <f t="shared" si="5"/>
        <v>18537650</v>
      </c>
      <c r="P42" s="8">
        <f t="shared" si="5"/>
        <v>21186650</v>
      </c>
    </row>
    <row r="44">
      <c r="A44" s="5" t="s">
        <v>70</v>
      </c>
      <c r="B44" s="8">
        <f t="shared" ref="B44:P44" si="6">B15-B42</f>
        <v>5000</v>
      </c>
      <c r="C44" s="8">
        <f t="shared" si="6"/>
        <v>83050</v>
      </c>
      <c r="D44" s="8">
        <f t="shared" si="6"/>
        <v>1040050</v>
      </c>
      <c r="E44" s="8">
        <f t="shared" si="6"/>
        <v>1118100</v>
      </c>
      <c r="F44" s="8">
        <f t="shared" si="6"/>
        <v>1123100</v>
      </c>
      <c r="G44" s="8">
        <f t="shared" si="6"/>
        <v>2153150</v>
      </c>
      <c r="H44" s="8">
        <f t="shared" si="6"/>
        <v>2158150</v>
      </c>
      <c r="I44" s="8">
        <f t="shared" si="6"/>
        <v>2236200</v>
      </c>
      <c r="J44" s="8">
        <f t="shared" si="6"/>
        <v>3193200</v>
      </c>
      <c r="K44" s="8">
        <f t="shared" si="6"/>
        <v>3271250</v>
      </c>
      <c r="L44" s="8">
        <f t="shared" si="6"/>
        <v>3276250</v>
      </c>
      <c r="M44" s="8">
        <f t="shared" si="6"/>
        <v>4306300</v>
      </c>
      <c r="N44" s="8">
        <f t="shared" si="6"/>
        <v>4311300</v>
      </c>
      <c r="O44" s="8">
        <f t="shared" si="6"/>
        <v>4389350</v>
      </c>
      <c r="P44" s="8">
        <f t="shared" si="6"/>
        <v>5346350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38"/>
  </cols>
  <sheetData>
    <row r="1"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</row>
    <row r="2">
      <c r="A2" s="5" t="s">
        <v>71</v>
      </c>
    </row>
    <row r="3">
      <c r="A3" s="5" t="s">
        <v>21</v>
      </c>
      <c r="B3" s="8">
        <f>'Sales and Costs-Cons'!B18</f>
        <v>45000</v>
      </c>
      <c r="C3" s="8">
        <f>'Sales and Costs-Cons'!C18</f>
        <v>153000</v>
      </c>
      <c r="D3" s="8">
        <f>'Sales and Costs-Cons'!D18</f>
        <v>498000</v>
      </c>
      <c r="E3" s="8">
        <f>'Sales and Costs-Cons'!E18</f>
        <v>606000</v>
      </c>
      <c r="F3" s="8">
        <f>'Sales and Costs-Cons'!F18</f>
        <v>651000</v>
      </c>
      <c r="G3" s="8">
        <f>'Sales and Costs-Cons'!G18</f>
        <v>1059000</v>
      </c>
      <c r="H3" s="8">
        <f>'Sales and Costs-Cons'!H18</f>
        <v>1104000</v>
      </c>
      <c r="I3" s="8">
        <f>'Sales and Costs-Cons'!I18</f>
        <v>1212000</v>
      </c>
      <c r="J3" s="8">
        <f>'Sales and Costs-Cons'!J18</f>
        <v>1557000</v>
      </c>
      <c r="K3" s="8">
        <f>'Sales and Costs-Cons'!K18</f>
        <v>1665000</v>
      </c>
      <c r="L3" s="8">
        <f>'Sales and Costs-Cons'!L18</f>
        <v>1710000</v>
      </c>
      <c r="M3" s="8">
        <f>'Sales and Costs-Cons'!M18</f>
        <v>2118000</v>
      </c>
      <c r="N3" s="8">
        <f>'Sales and Costs-Cons'!N18</f>
        <v>2163000</v>
      </c>
      <c r="O3" s="8">
        <f>'Sales and Costs-Cons'!O18</f>
        <v>2271000</v>
      </c>
      <c r="P3" s="8">
        <f>'Sales and Costs-Cons'!P18</f>
        <v>2616000</v>
      </c>
    </row>
    <row r="4">
      <c r="A4" s="5" t="s">
        <v>14</v>
      </c>
      <c r="B4" s="8">
        <f>'Sales and Costs-Cons'!B19</f>
        <v>48000</v>
      </c>
      <c r="C4" s="8">
        <f>'Sales and Costs-Cons'!C19</f>
        <v>253500</v>
      </c>
      <c r="D4" s="8">
        <f>'Sales and Costs-Cons'!D19</f>
        <v>841500</v>
      </c>
      <c r="E4" s="8">
        <f>'Sales and Costs-Cons'!E19</f>
        <v>1047000</v>
      </c>
      <c r="F4" s="8">
        <f>'Sales and Costs-Cons'!F19</f>
        <v>1095000</v>
      </c>
      <c r="G4" s="8">
        <f>'Sales and Costs-Cons'!G19</f>
        <v>1840500</v>
      </c>
      <c r="H4" s="8">
        <f>'Sales and Costs-Cons'!H19</f>
        <v>1888500</v>
      </c>
      <c r="I4" s="8">
        <f>'Sales and Costs-Cons'!I19</f>
        <v>2094000</v>
      </c>
      <c r="J4" s="8">
        <f>'Sales and Costs-Cons'!J19</f>
        <v>2682000</v>
      </c>
      <c r="K4" s="8">
        <f>'Sales and Costs-Cons'!K19</f>
        <v>2887500</v>
      </c>
      <c r="L4" s="8">
        <f>'Sales and Costs-Cons'!L19</f>
        <v>2935500</v>
      </c>
      <c r="M4" s="8">
        <f>'Sales and Costs-Cons'!M19</f>
        <v>3681000</v>
      </c>
      <c r="N4" s="8">
        <f>'Sales and Costs-Cons'!N19</f>
        <v>3729000</v>
      </c>
      <c r="O4" s="8">
        <f>'Sales and Costs-Cons'!O19</f>
        <v>3934500</v>
      </c>
      <c r="P4" s="8">
        <f>'Sales and Costs-Cons'!P19</f>
        <v>4522500</v>
      </c>
    </row>
    <row r="5">
      <c r="A5" s="5" t="s">
        <v>22</v>
      </c>
      <c r="B5" s="8">
        <f>'Sales and Costs-Cons'!B20</f>
        <v>20000</v>
      </c>
      <c r="C5" s="8">
        <f>'Sales and Costs-Cons'!C20</f>
        <v>96000</v>
      </c>
      <c r="D5" s="8">
        <f>'Sales and Costs-Cons'!D20</f>
        <v>416000</v>
      </c>
      <c r="E5" s="8">
        <f>'Sales and Costs-Cons'!E20</f>
        <v>492000</v>
      </c>
      <c r="F5" s="8">
        <f>'Sales and Costs-Cons'!F20</f>
        <v>512000</v>
      </c>
      <c r="G5" s="8">
        <f>'Sales and Costs-Cons'!G20</f>
        <v>888000</v>
      </c>
      <c r="H5" s="8">
        <f>'Sales and Costs-Cons'!H20</f>
        <v>908000</v>
      </c>
      <c r="I5" s="8">
        <f>'Sales and Costs-Cons'!I20</f>
        <v>984000</v>
      </c>
      <c r="J5" s="8">
        <f>'Sales and Costs-Cons'!J20</f>
        <v>1304000</v>
      </c>
      <c r="K5" s="8">
        <f>'Sales and Costs-Cons'!K20</f>
        <v>1380000</v>
      </c>
      <c r="L5" s="8">
        <f>'Sales and Costs-Cons'!L20</f>
        <v>1400000</v>
      </c>
      <c r="M5" s="8">
        <f>'Sales and Costs-Cons'!M20</f>
        <v>1776000</v>
      </c>
      <c r="N5" s="8">
        <f>'Sales and Costs-Cons'!N20</f>
        <v>1796000</v>
      </c>
      <c r="O5" s="8">
        <f>'Sales and Costs-Cons'!O20</f>
        <v>1872000</v>
      </c>
      <c r="P5" s="8">
        <f>'Sales and Costs-Cons'!P20</f>
        <v>2192000</v>
      </c>
    </row>
    <row r="6">
      <c r="A6" s="5" t="s">
        <v>72</v>
      </c>
      <c r="B6" s="8">
        <f t="shared" ref="B6:P6" si="1">SUM(B3:B5)</f>
        <v>113000</v>
      </c>
      <c r="C6" s="8">
        <f t="shared" si="1"/>
        <v>502500</v>
      </c>
      <c r="D6" s="8">
        <f t="shared" si="1"/>
        <v>1755500</v>
      </c>
      <c r="E6" s="8">
        <f t="shared" si="1"/>
        <v>2145000</v>
      </c>
      <c r="F6" s="8">
        <f t="shared" si="1"/>
        <v>2258000</v>
      </c>
      <c r="G6" s="8">
        <f t="shared" si="1"/>
        <v>3787500</v>
      </c>
      <c r="H6" s="8">
        <f t="shared" si="1"/>
        <v>3900500</v>
      </c>
      <c r="I6" s="8">
        <f t="shared" si="1"/>
        <v>4290000</v>
      </c>
      <c r="J6" s="8">
        <f t="shared" si="1"/>
        <v>5543000</v>
      </c>
      <c r="K6" s="8">
        <f t="shared" si="1"/>
        <v>5932500</v>
      </c>
      <c r="L6" s="8">
        <f t="shared" si="1"/>
        <v>6045500</v>
      </c>
      <c r="M6" s="8">
        <f t="shared" si="1"/>
        <v>7575000</v>
      </c>
      <c r="N6" s="8">
        <f t="shared" si="1"/>
        <v>7688000</v>
      </c>
      <c r="O6" s="8">
        <f t="shared" si="1"/>
        <v>8077500</v>
      </c>
      <c r="P6" s="8">
        <f t="shared" si="1"/>
        <v>9330500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63"/>
  </cols>
  <sheetData>
    <row r="1"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</row>
    <row r="2">
      <c r="A2" s="12" t="s">
        <v>73</v>
      </c>
    </row>
    <row r="3">
      <c r="A3" s="13" t="s">
        <v>74</v>
      </c>
      <c r="B3" s="8">
        <f>'Sales and Costs-Cons'!B15</f>
        <v>326000</v>
      </c>
      <c r="C3" s="8">
        <f>'Sales and Costs-Cons'!C15</f>
        <v>1401000</v>
      </c>
      <c r="D3" s="8">
        <f>'Sales and Costs-Cons'!D15</f>
        <v>5007000</v>
      </c>
      <c r="E3" s="8">
        <f>'Sales and Costs-Cons'!E15</f>
        <v>6082000</v>
      </c>
      <c r="F3" s="8">
        <f>'Sales and Costs-Cons'!F15</f>
        <v>6408000</v>
      </c>
      <c r="G3" s="8">
        <f>'Sales and Costs-Cons'!G15</f>
        <v>10763000</v>
      </c>
      <c r="H3" s="8">
        <f>'Sales and Costs-Cons'!H15</f>
        <v>11089000</v>
      </c>
      <c r="I3" s="8">
        <f>'Sales and Costs-Cons'!I15</f>
        <v>12164000</v>
      </c>
      <c r="J3" s="8">
        <f>'Sales and Costs-Cons'!J15</f>
        <v>15770000</v>
      </c>
      <c r="K3" s="8">
        <f>'Sales and Costs-Cons'!K15</f>
        <v>16845000</v>
      </c>
      <c r="L3" s="8">
        <f>'Sales and Costs-Cons'!L15</f>
        <v>17171000</v>
      </c>
      <c r="M3" s="8">
        <f>'Sales and Costs-Cons'!M15</f>
        <v>21526000</v>
      </c>
      <c r="N3" s="8">
        <f>'Sales and Costs-Cons'!N15</f>
        <v>21852000</v>
      </c>
      <c r="O3" s="8">
        <f>'Sales and Costs-Cons'!O15</f>
        <v>22927000</v>
      </c>
      <c r="P3" s="8">
        <f>'Sales and Costs-Cons'!P15</f>
        <v>26533000</v>
      </c>
    </row>
    <row r="4">
      <c r="A4" s="13"/>
    </row>
    <row r="5">
      <c r="A5" s="12" t="s">
        <v>75</v>
      </c>
    </row>
    <row r="6">
      <c r="A6" s="13" t="s">
        <v>76</v>
      </c>
      <c r="B6" s="8">
        <f>Purchases!B6</f>
        <v>113000</v>
      </c>
      <c r="C6" s="8">
        <f>Purchases!C6</f>
        <v>502500</v>
      </c>
      <c r="D6" s="8">
        <f>Purchases!D6</f>
        <v>1755500</v>
      </c>
      <c r="E6" s="8">
        <f>Purchases!E6</f>
        <v>2145000</v>
      </c>
      <c r="F6" s="8">
        <f>Purchases!F6</f>
        <v>2258000</v>
      </c>
      <c r="G6" s="8">
        <f>Purchases!G6</f>
        <v>3787500</v>
      </c>
      <c r="H6" s="8">
        <f>Purchases!H6</f>
        <v>3900500</v>
      </c>
      <c r="I6" s="8">
        <f>Purchases!I6</f>
        <v>4290000</v>
      </c>
      <c r="J6" s="8">
        <f>Purchases!J6</f>
        <v>5543000</v>
      </c>
      <c r="K6" s="8">
        <f>Purchases!K6</f>
        <v>5932500</v>
      </c>
      <c r="L6" s="8">
        <f>Purchases!L6</f>
        <v>6045500</v>
      </c>
      <c r="M6" s="8">
        <f>Purchases!M6</f>
        <v>7575000</v>
      </c>
      <c r="N6" s="8">
        <f>Purchases!N6</f>
        <v>7688000</v>
      </c>
      <c r="O6" s="8">
        <f>Purchases!O6</f>
        <v>8077500</v>
      </c>
      <c r="P6" s="8">
        <f>Purchases!P6</f>
        <v>9330500</v>
      </c>
    </row>
    <row r="7">
      <c r="A7" s="13" t="s">
        <v>77</v>
      </c>
      <c r="B7" s="8">
        <f>'Sales and Costs-Cons'!B39+'Sales and Costs-Cons'!B40+'Sales and Costs-Cons'!B36+'Sales and Costs-Cons'!B34+'Sales and Costs-Cons'!B27</f>
        <v>208000</v>
      </c>
      <c r="C7" s="8">
        <f>'Sales and Costs-Cons'!C39+'Sales and Costs-Cons'!C40+'Sales and Costs-Cons'!C36+'Sales and Costs-Cons'!C34+'Sales and Costs-Cons'!C27</f>
        <v>815450</v>
      </c>
      <c r="D7" s="8">
        <f>'Sales and Costs-Cons'!D39+'Sales and Costs-Cons'!D40+'Sales and Costs-Cons'!D36+'Sales and Costs-Cons'!D34+'Sales and Costs-Cons'!D27</f>
        <v>2211450</v>
      </c>
      <c r="E7" s="8">
        <f>'Sales and Costs-Cons'!E39+'Sales and Costs-Cons'!E40+'Sales and Costs-Cons'!E36+'Sales and Costs-Cons'!E34+'Sales and Costs-Cons'!E27</f>
        <v>2818900</v>
      </c>
      <c r="F7" s="8">
        <f>'Sales and Costs-Cons'!F39+'Sales and Costs-Cons'!F40+'Sales and Costs-Cons'!F36+'Sales and Costs-Cons'!F34+'Sales and Costs-Cons'!F27</f>
        <v>3026900</v>
      </c>
      <c r="G7" s="8">
        <f>'Sales and Costs-Cons'!G39+'Sales and Costs-Cons'!G40+'Sales and Costs-Cons'!G36+'Sales and Costs-Cons'!G34+'Sales and Costs-Cons'!G27</f>
        <v>4822350</v>
      </c>
      <c r="H7" s="8">
        <f>'Sales and Costs-Cons'!H39+'Sales and Costs-Cons'!H40+'Sales and Costs-Cons'!H36+'Sales and Costs-Cons'!H34+'Sales and Costs-Cons'!H27</f>
        <v>5030350</v>
      </c>
      <c r="I7" s="8">
        <f>'Sales and Costs-Cons'!I39+'Sales and Costs-Cons'!I40+'Sales and Costs-Cons'!I36+'Sales and Costs-Cons'!I34+'Sales and Costs-Cons'!I27</f>
        <v>5637800</v>
      </c>
      <c r="J7" s="8">
        <f>'Sales and Costs-Cons'!J39+'Sales and Costs-Cons'!J40+'Sales and Costs-Cons'!J36+'Sales and Costs-Cons'!J34+'Sales and Costs-Cons'!J27</f>
        <v>7033800</v>
      </c>
      <c r="K7" s="8">
        <f>'Sales and Costs-Cons'!K39+'Sales and Costs-Cons'!K40+'Sales and Costs-Cons'!K36+'Sales and Costs-Cons'!K34+'Sales and Costs-Cons'!K27</f>
        <v>7641250</v>
      </c>
      <c r="L7" s="8">
        <f>'Sales and Costs-Cons'!L39+'Sales and Costs-Cons'!L40+'Sales and Costs-Cons'!L36+'Sales and Costs-Cons'!L34+'Sales and Costs-Cons'!L27</f>
        <v>7849250</v>
      </c>
      <c r="M7" s="8">
        <f>'Sales and Costs-Cons'!M39+'Sales and Costs-Cons'!M40+'Sales and Costs-Cons'!M36+'Sales and Costs-Cons'!M34+'Sales and Costs-Cons'!M27</f>
        <v>9644700</v>
      </c>
      <c r="N7" s="8">
        <f>'Sales and Costs-Cons'!N39+'Sales and Costs-Cons'!N40+'Sales and Costs-Cons'!N36+'Sales and Costs-Cons'!N34+'Sales and Costs-Cons'!N27</f>
        <v>9852700</v>
      </c>
      <c r="O7" s="8">
        <f>'Sales and Costs-Cons'!O39+'Sales and Costs-Cons'!O40+'Sales and Costs-Cons'!O36+'Sales and Costs-Cons'!O34+'Sales and Costs-Cons'!O27</f>
        <v>10460150</v>
      </c>
      <c r="P7" s="8">
        <f>'Sales and Costs-Cons'!P39+'Sales and Costs-Cons'!P40+'Sales and Costs-Cons'!P36+'Sales and Costs-Cons'!P34+'Sales and Costs-Cons'!P27</f>
        <v>11856150</v>
      </c>
    </row>
    <row r="8">
      <c r="A8" s="12" t="s">
        <v>78</v>
      </c>
      <c r="B8" s="8">
        <f t="shared" ref="B8:P8" si="1">B3-B6-B7</f>
        <v>5000</v>
      </c>
      <c r="C8" s="8">
        <f t="shared" si="1"/>
        <v>83050</v>
      </c>
      <c r="D8" s="8">
        <f t="shared" si="1"/>
        <v>1040050</v>
      </c>
      <c r="E8" s="8">
        <f t="shared" si="1"/>
        <v>1118100</v>
      </c>
      <c r="F8" s="8">
        <f t="shared" si="1"/>
        <v>1123100</v>
      </c>
      <c r="G8" s="8">
        <f t="shared" si="1"/>
        <v>2153150</v>
      </c>
      <c r="H8" s="8">
        <f t="shared" si="1"/>
        <v>2158150</v>
      </c>
      <c r="I8" s="8">
        <f t="shared" si="1"/>
        <v>2236200</v>
      </c>
      <c r="J8" s="8">
        <f t="shared" si="1"/>
        <v>3193200</v>
      </c>
      <c r="K8" s="8">
        <f t="shared" si="1"/>
        <v>3271250</v>
      </c>
      <c r="L8" s="8">
        <f t="shared" si="1"/>
        <v>3276250</v>
      </c>
      <c r="M8" s="8">
        <f t="shared" si="1"/>
        <v>4306300</v>
      </c>
      <c r="N8" s="8">
        <f t="shared" si="1"/>
        <v>4311300</v>
      </c>
      <c r="O8" s="8">
        <f t="shared" si="1"/>
        <v>4389350</v>
      </c>
      <c r="P8" s="8">
        <f t="shared" si="1"/>
        <v>5346350</v>
      </c>
    </row>
    <row r="9">
      <c r="A9" s="13"/>
    </row>
    <row r="10">
      <c r="A10" s="12" t="s">
        <v>79</v>
      </c>
    </row>
    <row r="11">
      <c r="A11" s="13" t="s">
        <v>80</v>
      </c>
      <c r="B11" s="5">
        <v>0.0</v>
      </c>
      <c r="C11" s="8">
        <f t="shared" ref="C11:P11" si="2">B13</f>
        <v>5000</v>
      </c>
      <c r="D11" s="8">
        <f t="shared" si="2"/>
        <v>88050</v>
      </c>
      <c r="E11" s="8">
        <f t="shared" si="2"/>
        <v>1128100</v>
      </c>
      <c r="F11" s="8">
        <f t="shared" si="2"/>
        <v>2246200</v>
      </c>
      <c r="G11" s="8">
        <f t="shared" si="2"/>
        <v>3369300</v>
      </c>
      <c r="H11" s="8">
        <f t="shared" si="2"/>
        <v>5522450</v>
      </c>
      <c r="I11" s="8">
        <f t="shared" si="2"/>
        <v>7680600</v>
      </c>
      <c r="J11" s="8">
        <f t="shared" si="2"/>
        <v>9916800</v>
      </c>
      <c r="K11" s="8">
        <f t="shared" si="2"/>
        <v>13110000</v>
      </c>
      <c r="L11" s="8">
        <f t="shared" si="2"/>
        <v>16381250</v>
      </c>
      <c r="M11" s="8">
        <f t="shared" si="2"/>
        <v>19657500</v>
      </c>
      <c r="N11" s="8">
        <f t="shared" si="2"/>
        <v>23963800</v>
      </c>
      <c r="O11" s="8">
        <f t="shared" si="2"/>
        <v>28275100</v>
      </c>
      <c r="P11" s="8">
        <f t="shared" si="2"/>
        <v>32664450</v>
      </c>
    </row>
    <row r="12">
      <c r="A12" s="13" t="s">
        <v>78</v>
      </c>
      <c r="B12" s="8">
        <f t="shared" ref="B12:P12" si="3">B8</f>
        <v>5000</v>
      </c>
      <c r="C12" s="8">
        <f t="shared" si="3"/>
        <v>83050</v>
      </c>
      <c r="D12" s="8">
        <f t="shared" si="3"/>
        <v>1040050</v>
      </c>
      <c r="E12" s="8">
        <f t="shared" si="3"/>
        <v>1118100</v>
      </c>
      <c r="F12" s="8">
        <f t="shared" si="3"/>
        <v>1123100</v>
      </c>
      <c r="G12" s="8">
        <f t="shared" si="3"/>
        <v>2153150</v>
      </c>
      <c r="H12" s="8">
        <f t="shared" si="3"/>
        <v>2158150</v>
      </c>
      <c r="I12" s="8">
        <f t="shared" si="3"/>
        <v>2236200</v>
      </c>
      <c r="J12" s="8">
        <f t="shared" si="3"/>
        <v>3193200</v>
      </c>
      <c r="K12" s="8">
        <f t="shared" si="3"/>
        <v>3271250</v>
      </c>
      <c r="L12" s="8">
        <f t="shared" si="3"/>
        <v>3276250</v>
      </c>
      <c r="M12" s="8">
        <f t="shared" si="3"/>
        <v>4306300</v>
      </c>
      <c r="N12" s="8">
        <f t="shared" si="3"/>
        <v>4311300</v>
      </c>
      <c r="O12" s="8">
        <f t="shared" si="3"/>
        <v>4389350</v>
      </c>
      <c r="P12" s="8">
        <f t="shared" si="3"/>
        <v>5346350</v>
      </c>
    </row>
    <row r="13">
      <c r="A13" s="13" t="s">
        <v>81</v>
      </c>
      <c r="B13" s="8">
        <f t="shared" ref="B13:P13" si="4">B11+B12</f>
        <v>5000</v>
      </c>
      <c r="C13" s="8">
        <f t="shared" si="4"/>
        <v>88050</v>
      </c>
      <c r="D13" s="8">
        <f t="shared" si="4"/>
        <v>1128100</v>
      </c>
      <c r="E13" s="8">
        <f t="shared" si="4"/>
        <v>2246200</v>
      </c>
      <c r="F13" s="8">
        <f t="shared" si="4"/>
        <v>3369300</v>
      </c>
      <c r="G13" s="8">
        <f t="shared" si="4"/>
        <v>5522450</v>
      </c>
      <c r="H13" s="8">
        <f t="shared" si="4"/>
        <v>7680600</v>
      </c>
      <c r="I13" s="8">
        <f t="shared" si="4"/>
        <v>9916800</v>
      </c>
      <c r="J13" s="8">
        <f t="shared" si="4"/>
        <v>13110000</v>
      </c>
      <c r="K13" s="8">
        <f t="shared" si="4"/>
        <v>16381250</v>
      </c>
      <c r="L13" s="8">
        <f t="shared" si="4"/>
        <v>19657500</v>
      </c>
      <c r="M13" s="8">
        <f t="shared" si="4"/>
        <v>23963800</v>
      </c>
      <c r="N13" s="8">
        <f t="shared" si="4"/>
        <v>28275100</v>
      </c>
      <c r="O13" s="8">
        <f t="shared" si="4"/>
        <v>32664450</v>
      </c>
      <c r="P13" s="8">
        <f t="shared" si="4"/>
        <v>38010800</v>
      </c>
    </row>
  </sheetData>
  <drawing r:id="rId1"/>
</worksheet>
</file>