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ScoreCalc" sheetId="5" r:id="rId8"/>
  </sheets>
  <definedNames/>
  <calcPr/>
</workbook>
</file>

<file path=xl/sharedStrings.xml><?xml version="1.0" encoding="utf-8"?>
<sst xmlns="http://schemas.openxmlformats.org/spreadsheetml/2006/main" count="182" uniqueCount="59">
  <si>
    <t>Subsidiary</t>
  </si>
  <si>
    <t>Energy Consumption (kWh)</t>
  </si>
  <si>
    <t>Parent company</t>
  </si>
  <si>
    <t>Products</t>
  </si>
  <si>
    <t>Greychips</t>
  </si>
  <si>
    <t>C</t>
  </si>
  <si>
    <t>Semiconductor</t>
  </si>
  <si>
    <t>Active Machinery</t>
  </si>
  <si>
    <t>B</t>
  </si>
  <si>
    <t>Robots</t>
  </si>
  <si>
    <t>Prokart</t>
  </si>
  <si>
    <t>D</t>
  </si>
  <si>
    <t>Car engine</t>
  </si>
  <si>
    <t>RTT Cable</t>
  </si>
  <si>
    <t>E</t>
  </si>
  <si>
    <t>Marin cable</t>
  </si>
  <si>
    <t>Micro Makers</t>
  </si>
  <si>
    <t>Microchip</t>
  </si>
  <si>
    <t>Parent Company</t>
  </si>
  <si>
    <t>City</t>
  </si>
  <si>
    <t>Record Date for Score Calc</t>
  </si>
  <si>
    <t>A</t>
  </si>
  <si>
    <t>EcoTech</t>
  </si>
  <si>
    <t>Delhi</t>
  </si>
  <si>
    <t>16th Aug</t>
  </si>
  <si>
    <t>Bengaluru</t>
  </si>
  <si>
    <t>29th July</t>
  </si>
  <si>
    <t>19Th Aug</t>
  </si>
  <si>
    <t>21st Juy</t>
  </si>
  <si>
    <t>Mumbai</t>
  </si>
  <si>
    <t>2nd Aug</t>
  </si>
  <si>
    <t>F</t>
  </si>
  <si>
    <t>EcoVolt</t>
  </si>
  <si>
    <t>7th Aug</t>
  </si>
  <si>
    <t>G</t>
  </si>
  <si>
    <t>GuardiTech</t>
  </si>
  <si>
    <t>31st July</t>
  </si>
  <si>
    <t>Parent company with Subsidiary name and usage of KWhrs</t>
  </si>
  <si>
    <t>Parent company name with city, record date and Output production factor</t>
  </si>
  <si>
    <t>Subsidiary name</t>
  </si>
  <si>
    <t xml:space="preserve">Usage of  KWhrs </t>
  </si>
  <si>
    <t xml:space="preserve">Record Date </t>
  </si>
  <si>
    <t>Output Production Factor</t>
  </si>
  <si>
    <t>15000-20000</t>
  </si>
  <si>
    <t>10000-15000</t>
  </si>
  <si>
    <t>5000-10000</t>
  </si>
  <si>
    <t>Merged Data</t>
  </si>
  <si>
    <t xml:space="preserve">Usgae of  KWhrs </t>
  </si>
  <si>
    <t>Heat and Use of Appliances Factor</t>
  </si>
  <si>
    <t>Heat Generation Factor</t>
  </si>
  <si>
    <t>Use of Appliances Factor</t>
  </si>
  <si>
    <t>City Pollution Factor</t>
  </si>
  <si>
    <t>Pollution Factor</t>
  </si>
  <si>
    <t>Energy Impact Score = Output Production Factor * Heat Generation Factor * Use of Appliances Factor * Pollution Factor</t>
  </si>
  <si>
    <t>Subsidiary details and Energy impact score</t>
  </si>
  <si>
    <t>Energy Impact Score</t>
  </si>
  <si>
    <t>City Wise Energy Impact Score Details</t>
  </si>
  <si>
    <t xml:space="preserve"># of subsidiary </t>
  </si>
  <si>
    <t>Average Energy Impact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</si>
</sst>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351C75"/>
        <bgColor rgb="FF351C75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3" fontId="2" numFmtId="3" xfId="0" applyAlignment="1" applyFont="1" applyNumberFormat="1">
      <alignment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3" numFmtId="0" xfId="0" applyAlignment="1" applyFill="1" applyFont="1">
      <alignment readingOrder="0" shrinkToFit="0" vertical="bottom" wrapText="1"/>
    </xf>
    <xf borderId="0" fillId="0" fontId="2" numFmtId="3" xfId="0" applyAlignment="1" applyFont="1" applyNumberFormat="1">
      <alignment vertical="bottom"/>
    </xf>
    <xf borderId="0" fillId="3" fontId="2" numFmtId="0" xfId="0" applyAlignment="1" applyFont="1">
      <alignment horizontal="left" readingOrder="0" vertical="bottom"/>
    </xf>
    <xf borderId="0" fillId="3" fontId="2" numFmtId="10" xfId="0" applyAlignment="1" applyFont="1" applyNumberFormat="1">
      <alignment horizontal="center" vertical="bottom"/>
    </xf>
    <xf borderId="0" fillId="3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5" fontId="3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8" fontId="1" numFmtId="0" xfId="0" applyAlignment="1" applyFill="1" applyFont="1">
      <alignment horizontal="center" readingOrder="0" vertical="bottom"/>
    </xf>
    <xf borderId="0" fillId="0" fontId="2" numFmtId="3" xfId="0" applyAlignment="1" applyFont="1" applyNumberFormat="1">
      <alignment horizontal="center" readingOrder="0" vertical="bottom"/>
    </xf>
    <xf borderId="0" fillId="3" fontId="5" numFmtId="1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 vertical="bottom"/>
    </xf>
    <xf borderId="0" fillId="8" fontId="1" numFmtId="0" xfId="0" applyAlignment="1" applyFont="1">
      <alignment readingOrder="0" shrinkToFit="0" vertical="bottom" wrapText="0"/>
    </xf>
    <xf borderId="0" fillId="6" fontId="1" numFmtId="3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10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6" fontId="1" numFmtId="0" xfId="0" applyAlignment="1" applyFont="1">
      <alignment readingOrder="0" shrinkToFit="0" vertical="bottom" wrapText="1"/>
    </xf>
    <xf borderId="0" fillId="6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9" fontId="3" numFmtId="0" xfId="0" applyAlignment="1" applyFill="1" applyFont="1">
      <alignment readingOrder="0" shrinkToFit="0" vertical="bottom" wrapText="1"/>
    </xf>
    <xf borderId="0" fillId="9" fontId="3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vertical="bottom"/>
    </xf>
    <xf borderId="0" fillId="9" fontId="3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6" numFmtId="0" xfId="0" applyAlignment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4.63"/>
    <col customWidth="1" min="3" max="3" width="19.38"/>
    <col customWidth="1" min="4" max="4" width="15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92000.0</v>
      </c>
      <c r="C2" s="6" t="s">
        <v>5</v>
      </c>
      <c r="D2" s="7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>
        <v>123000.0</v>
      </c>
      <c r="C3" s="6" t="s">
        <v>8</v>
      </c>
      <c r="D3" s="7" t="s">
        <v>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5">
        <v>50000.0</v>
      </c>
      <c r="C4" s="6" t="s">
        <v>11</v>
      </c>
      <c r="D4" s="7" t="s">
        <v>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13</v>
      </c>
      <c r="B5" s="5">
        <v>162000.0</v>
      </c>
      <c r="C5" s="6" t="s">
        <v>14</v>
      </c>
      <c r="D5" s="7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16</v>
      </c>
      <c r="B6" s="5">
        <v>162000.0</v>
      </c>
      <c r="C6" s="6" t="s">
        <v>14</v>
      </c>
      <c r="D6" s="8" t="s">
        <v>17</v>
      </c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/>
      <c r="B7" s="4"/>
      <c r="C7" s="9"/>
      <c r="D7" s="9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9"/>
      <c r="C8" s="9"/>
      <c r="D8" s="9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0</v>
      </c>
      <c r="B9" s="10" t="s">
        <v>1</v>
      </c>
      <c r="C9" s="10" t="s">
        <v>2</v>
      </c>
      <c r="D9" s="10" t="s">
        <v>3</v>
      </c>
      <c r="E9" s="3"/>
      <c r="F9" s="3"/>
      <c r="G9" s="3"/>
      <c r="H9" s="3"/>
      <c r="I9" s="3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10</v>
      </c>
      <c r="B10" s="12">
        <f t="shared" ref="B10:B12" si="1">vlookup(A10,A$2:B$6,2,FALSE)</f>
        <v>50000</v>
      </c>
      <c r="C10" s="3" t="str">
        <f t="shared" ref="C10:C12" si="2">vlookup(A10,A$2:C$6,3,FALSE)</f>
        <v>D</v>
      </c>
      <c r="D10" s="3" t="str">
        <f t="shared" ref="D10:D12" si="3">vlookup(A10,A$2:D$6,4,FALSE)</f>
        <v>Car engine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13</v>
      </c>
      <c r="B11" s="12">
        <f t="shared" si="1"/>
        <v>162000</v>
      </c>
      <c r="C11" s="3" t="str">
        <f t="shared" si="2"/>
        <v>E</v>
      </c>
      <c r="D11" s="3" t="str">
        <f t="shared" si="3"/>
        <v>Marin cable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16</v>
      </c>
      <c r="B12" s="12">
        <f t="shared" si="1"/>
        <v>162000</v>
      </c>
      <c r="C12" s="3" t="str">
        <f t="shared" si="2"/>
        <v>E</v>
      </c>
      <c r="D12" s="3" t="str">
        <f t="shared" si="3"/>
        <v>Microchip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22.5"/>
    <col customWidth="1" min="4" max="4" width="28.75"/>
    <col customWidth="1" min="5" max="5" width="19.88"/>
    <col customWidth="1" min="6" max="6" width="16.88"/>
  </cols>
  <sheetData>
    <row r="1">
      <c r="A1" s="1" t="s">
        <v>18</v>
      </c>
      <c r="B1" s="1" t="s">
        <v>0</v>
      </c>
      <c r="C1" s="1" t="s">
        <v>19</v>
      </c>
      <c r="D1" s="1" t="s">
        <v>20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3" t="s">
        <v>21</v>
      </c>
      <c r="B2" s="4" t="s">
        <v>22</v>
      </c>
      <c r="C2" s="4" t="s">
        <v>23</v>
      </c>
      <c r="D2" s="7" t="s">
        <v>24</v>
      </c>
      <c r="E2" s="14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3" t="s">
        <v>5</v>
      </c>
      <c r="B3" s="4" t="s">
        <v>4</v>
      </c>
      <c r="C3" s="4" t="s">
        <v>25</v>
      </c>
      <c r="D3" s="15" t="s">
        <v>26</v>
      </c>
      <c r="E3" s="14"/>
      <c r="F3" s="1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3" t="s">
        <v>8</v>
      </c>
      <c r="B4" s="4" t="s">
        <v>7</v>
      </c>
      <c r="C4" s="4" t="s">
        <v>23</v>
      </c>
      <c r="D4" s="15" t="s">
        <v>27</v>
      </c>
      <c r="E4" s="14"/>
      <c r="F4" s="1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3" t="s">
        <v>11</v>
      </c>
      <c r="B5" s="4" t="s">
        <v>10</v>
      </c>
      <c r="C5" s="4" t="s">
        <v>25</v>
      </c>
      <c r="D5" s="15" t="s">
        <v>28</v>
      </c>
      <c r="E5" s="14"/>
      <c r="F5" s="1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3" t="s">
        <v>14</v>
      </c>
      <c r="B6" s="4" t="s">
        <v>13</v>
      </c>
      <c r="C6" s="4" t="s">
        <v>29</v>
      </c>
      <c r="D6" s="15" t="s">
        <v>30</v>
      </c>
      <c r="E6" s="14"/>
      <c r="F6" s="1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3" t="s">
        <v>31</v>
      </c>
      <c r="B7" s="9" t="s">
        <v>32</v>
      </c>
      <c r="C7" s="4" t="s">
        <v>29</v>
      </c>
      <c r="D7" s="16" t="s">
        <v>33</v>
      </c>
      <c r="E7" s="15"/>
      <c r="F7" s="1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3" t="s">
        <v>34</v>
      </c>
      <c r="B8" s="15" t="s">
        <v>35</v>
      </c>
      <c r="C8" s="4" t="s">
        <v>25</v>
      </c>
      <c r="D8" s="15" t="s">
        <v>36</v>
      </c>
      <c r="E8" s="15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7" t="s">
        <v>0</v>
      </c>
      <c r="B10" s="17" t="s">
        <v>19</v>
      </c>
      <c r="C10" s="17" t="s">
        <v>20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8" t="s">
        <v>4</v>
      </c>
      <c r="B11" s="3" t="str">
        <f t="shared" ref="B11:B12" si="1">vlookup(A11,B$2:C$8,2,FALSE)</f>
        <v>Bengaluru</v>
      </c>
      <c r="C11" s="3" t="str">
        <f t="shared" ref="C11:C12" si="2">vlookup(A11,B$2:D$8,3,FALSE)</f>
        <v>29th July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8" t="s">
        <v>13</v>
      </c>
      <c r="B12" s="3" t="str">
        <f t="shared" si="1"/>
        <v>Mumbai</v>
      </c>
      <c r="C12" s="3" t="str">
        <f t="shared" si="2"/>
        <v>2nd Aug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 t="s">
        <v>18</v>
      </c>
      <c r="B14" s="17" t="s">
        <v>0</v>
      </c>
      <c r="C14" s="17" t="s">
        <v>19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9" t="s">
        <v>11</v>
      </c>
      <c r="B15" s="3" t="str">
        <f t="shared" ref="B15:B17" si="3">vlookup(A15,A$2:B$8,2,FALSE)</f>
        <v>Prokart</v>
      </c>
      <c r="C15" s="3" t="str">
        <f t="shared" ref="C15:C17" si="4">vlookup(A15,A$2:C$8,3,FALSE)</f>
        <v>Bengaluru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9" t="s">
        <v>21</v>
      </c>
      <c r="B16" s="3" t="str">
        <f t="shared" si="3"/>
        <v>EcoTech</v>
      </c>
      <c r="C16" s="3" t="str">
        <f t="shared" si="4"/>
        <v>Delhi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9" t="s">
        <v>5</v>
      </c>
      <c r="B17" s="3" t="str">
        <f t="shared" si="3"/>
        <v>Greychips</v>
      </c>
      <c r="C17" s="3" t="str">
        <f t="shared" si="4"/>
        <v>Bengaluru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0.25"/>
    <col customWidth="1" min="3" max="3" width="16.13"/>
    <col customWidth="1" min="4" max="4" width="15.13"/>
    <col customWidth="1" min="5" max="5" width="23.0"/>
    <col customWidth="1" min="6" max="6" width="19.0"/>
    <col customWidth="1" min="7" max="7" width="23.0"/>
    <col customWidth="1" min="8" max="8" width="22.5"/>
  </cols>
  <sheetData>
    <row r="1">
      <c r="A1" s="20" t="s">
        <v>37</v>
      </c>
      <c r="D1" s="3"/>
      <c r="E1" s="20" t="s">
        <v>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7" t="s">
        <v>18</v>
      </c>
      <c r="B2" s="17" t="s">
        <v>39</v>
      </c>
      <c r="C2" s="17" t="s">
        <v>40</v>
      </c>
      <c r="D2" s="3"/>
      <c r="E2" s="17" t="s">
        <v>18</v>
      </c>
      <c r="F2" s="17" t="s">
        <v>19</v>
      </c>
      <c r="G2" s="17" t="s">
        <v>41</v>
      </c>
      <c r="H2" s="21" t="s">
        <v>42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3" t="s">
        <v>21</v>
      </c>
      <c r="B3" s="4" t="s">
        <v>22</v>
      </c>
      <c r="C3" s="4" t="s">
        <v>43</v>
      </c>
      <c r="D3" s="3"/>
      <c r="E3" s="13" t="s">
        <v>21</v>
      </c>
      <c r="F3" s="4" t="s">
        <v>23</v>
      </c>
      <c r="G3" s="7" t="s">
        <v>24</v>
      </c>
      <c r="H3" s="22">
        <v>2.0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3" t="s">
        <v>5</v>
      </c>
      <c r="B4" s="4" t="s">
        <v>4</v>
      </c>
      <c r="C4" s="4" t="s">
        <v>44</v>
      </c>
      <c r="D4" s="3"/>
      <c r="E4" s="13" t="s">
        <v>5</v>
      </c>
      <c r="F4" s="4" t="s">
        <v>25</v>
      </c>
      <c r="G4" s="15" t="s">
        <v>26</v>
      </c>
      <c r="H4" s="22">
        <v>3.0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3" t="s">
        <v>8</v>
      </c>
      <c r="B5" s="4" t="s">
        <v>7</v>
      </c>
      <c r="C5" s="4" t="s">
        <v>44</v>
      </c>
      <c r="D5" s="3"/>
      <c r="E5" s="13" t="s">
        <v>8</v>
      </c>
      <c r="F5" s="4" t="s">
        <v>23</v>
      </c>
      <c r="G5" s="15" t="s">
        <v>27</v>
      </c>
      <c r="H5" s="22">
        <v>4.0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3" t="s">
        <v>11</v>
      </c>
      <c r="B6" s="4" t="s">
        <v>10</v>
      </c>
      <c r="C6" s="4" t="s">
        <v>43</v>
      </c>
      <c r="D6" s="3"/>
      <c r="E6" s="13" t="s">
        <v>11</v>
      </c>
      <c r="F6" s="4" t="s">
        <v>25</v>
      </c>
      <c r="G6" s="15" t="s">
        <v>28</v>
      </c>
      <c r="H6" s="22">
        <v>5.0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3" t="s">
        <v>14</v>
      </c>
      <c r="B7" s="4" t="s">
        <v>13</v>
      </c>
      <c r="C7" s="4" t="s">
        <v>45</v>
      </c>
      <c r="D7" s="3"/>
      <c r="E7" s="13" t="s">
        <v>14</v>
      </c>
      <c r="F7" s="4" t="s">
        <v>29</v>
      </c>
      <c r="G7" s="15" t="s">
        <v>30</v>
      </c>
      <c r="H7" s="22">
        <v>1.0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3" t="s">
        <v>31</v>
      </c>
      <c r="B8" s="9" t="s">
        <v>32</v>
      </c>
      <c r="C8" s="4" t="s">
        <v>45</v>
      </c>
      <c r="D8" s="3"/>
      <c r="E8" s="13" t="s">
        <v>31</v>
      </c>
      <c r="F8" s="4" t="s">
        <v>29</v>
      </c>
      <c r="G8" s="16" t="s">
        <v>33</v>
      </c>
      <c r="H8" s="23">
        <v>5.0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3" t="s">
        <v>34</v>
      </c>
      <c r="B9" s="15" t="s">
        <v>35</v>
      </c>
      <c r="C9" s="4" t="s">
        <v>43</v>
      </c>
      <c r="D9" s="3"/>
      <c r="E9" s="13" t="s">
        <v>34</v>
      </c>
      <c r="F9" s="4" t="s">
        <v>25</v>
      </c>
      <c r="G9" s="15" t="s">
        <v>36</v>
      </c>
      <c r="H9" s="23">
        <v>4.0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2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5" t="s">
        <v>46</v>
      </c>
      <c r="F11" s="3"/>
      <c r="G11" s="3"/>
      <c r="H11" s="2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7" t="s">
        <v>18</v>
      </c>
      <c r="B12" s="17" t="s">
        <v>39</v>
      </c>
      <c r="C12" s="17" t="s">
        <v>47</v>
      </c>
      <c r="D12" s="17" t="s">
        <v>19</v>
      </c>
      <c r="E12" s="17" t="s">
        <v>20</v>
      </c>
      <c r="F12" s="3"/>
      <c r="G12" s="3"/>
      <c r="H12" s="2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9" t="s">
        <v>5</v>
      </c>
      <c r="B13" s="3" t="str">
        <f t="shared" ref="B13:B17" si="1">vlookup(A13,A$3:B$9,2,FALSE)</f>
        <v>Greychips</v>
      </c>
      <c r="C13" s="3" t="str">
        <f t="shared" ref="C13:C17" si="2">vlookup(A13,A$3:C$9,3,FALSE)</f>
        <v>10000-15000</v>
      </c>
      <c r="D13" s="3" t="str">
        <f t="shared" ref="D13:D17" si="3">vlookup(A13,E$3:F$9,2,FALSE)</f>
        <v>Bengaluru</v>
      </c>
      <c r="E13" s="3" t="str">
        <f t="shared" ref="E13:E17" si="4">vlookup(A13,E$3:G$9,3,FALSE)</f>
        <v>29th July</v>
      </c>
      <c r="F13" s="3"/>
      <c r="G13" s="3"/>
      <c r="H13" s="2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9" t="s">
        <v>11</v>
      </c>
      <c r="B14" s="3" t="str">
        <f t="shared" si="1"/>
        <v>Prokart</v>
      </c>
      <c r="C14" s="3" t="str">
        <f t="shared" si="2"/>
        <v>15000-20000</v>
      </c>
      <c r="D14" s="3" t="str">
        <f t="shared" si="3"/>
        <v>Bengaluru</v>
      </c>
      <c r="E14" s="3" t="str">
        <f t="shared" si="4"/>
        <v>21st Juy</v>
      </c>
      <c r="F14" s="3"/>
      <c r="G14" s="3"/>
      <c r="H14" s="2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9" t="s">
        <v>21</v>
      </c>
      <c r="B15" s="3" t="str">
        <f t="shared" si="1"/>
        <v>EcoTech</v>
      </c>
      <c r="C15" s="3" t="str">
        <f t="shared" si="2"/>
        <v>15000-20000</v>
      </c>
      <c r="D15" s="3" t="str">
        <f t="shared" si="3"/>
        <v>Delhi</v>
      </c>
      <c r="E15" s="3" t="str">
        <f t="shared" si="4"/>
        <v>16th Aug</v>
      </c>
      <c r="F15" s="3"/>
      <c r="G15" s="3"/>
      <c r="H15" s="2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9" t="s">
        <v>8</v>
      </c>
      <c r="B16" s="3" t="str">
        <f t="shared" si="1"/>
        <v>Active Machinery</v>
      </c>
      <c r="C16" s="3" t="str">
        <f t="shared" si="2"/>
        <v>10000-15000</v>
      </c>
      <c r="D16" s="3" t="str">
        <f t="shared" si="3"/>
        <v>Delhi</v>
      </c>
      <c r="E16" s="3" t="str">
        <f t="shared" si="4"/>
        <v>19Th Aug</v>
      </c>
      <c r="F16" s="3"/>
      <c r="G16" s="3"/>
      <c r="H16" s="2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26" t="s">
        <v>14</v>
      </c>
      <c r="B17" s="3" t="str">
        <f t="shared" si="1"/>
        <v>RTT Cable</v>
      </c>
      <c r="C17" s="3" t="str">
        <f t="shared" si="2"/>
        <v>5000-10000</v>
      </c>
      <c r="D17" s="3" t="str">
        <f t="shared" si="3"/>
        <v>Mumbai</v>
      </c>
      <c r="E17" s="3" t="str">
        <f t="shared" si="4"/>
        <v>2nd Aug</v>
      </c>
      <c r="F17" s="3"/>
      <c r="G17" s="3"/>
      <c r="H17" s="2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2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2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2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2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2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2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2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2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2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2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2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2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2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2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2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2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2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2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2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2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2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2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2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2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2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2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2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2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2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2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2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2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2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2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2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2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2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2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2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2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2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2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2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2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2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2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2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2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2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2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2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2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2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2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2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2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2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2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2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2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2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2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2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2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2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2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2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2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2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2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2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2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2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2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2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2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2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2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2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2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2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2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2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2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2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2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2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2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2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2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2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2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2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2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2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2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2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2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2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2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2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2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2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2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2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2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2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2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2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2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2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2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2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2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2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2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2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2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2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2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2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2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2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2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2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2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2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2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2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2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2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2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2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2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2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2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2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2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2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2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2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2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2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2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2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2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2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2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2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2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2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2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2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2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2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2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2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2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2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2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2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2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2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2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2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2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2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2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2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2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2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2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2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2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2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2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2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2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2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2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2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2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2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2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2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2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2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2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2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2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2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2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2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2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2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2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2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2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2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2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2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2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2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2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2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2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2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2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2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2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2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2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2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2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2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2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2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2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2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2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2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2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2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2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2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2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2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2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2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2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2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2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2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2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2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2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2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2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2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2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2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2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2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2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2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2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2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2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2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2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2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2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2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2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2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2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2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2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2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2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2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2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2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2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2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2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2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2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2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2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2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2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2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2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2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2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2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2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2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2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2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2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2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2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2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2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2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2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2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2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2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2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2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2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2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2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2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2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2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2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2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2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2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2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2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2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2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2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2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2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2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2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2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2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2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2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2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2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2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2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2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2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2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2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2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2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2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2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2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2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2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2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2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2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2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2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2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2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2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2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2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2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2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2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2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2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2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2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2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2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2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2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2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2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2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2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2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2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2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2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2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2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2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2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2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2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2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2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2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2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2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2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2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2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2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2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2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2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2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2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2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2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2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2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2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2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2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2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2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2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2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2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2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2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2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2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2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2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2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2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2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2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2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2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2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2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2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2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2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2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2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2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2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2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2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2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2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2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2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2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2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2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2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2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2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2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2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2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2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2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2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2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2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2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2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2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2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2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2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2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2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2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2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2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2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2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2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2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2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2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2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2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2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2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2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2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2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2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2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2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2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2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2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2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2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2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2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2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2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2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2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2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2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2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2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2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2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2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2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2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2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2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2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2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2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2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2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2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2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2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2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2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2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2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2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2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2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2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2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2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2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2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2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2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2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2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2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2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2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2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2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2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2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2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2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2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2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2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2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2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2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2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2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2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2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2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2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2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2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2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2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2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2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2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2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2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2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2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2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2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2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2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2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2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2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2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2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2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2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2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2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2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2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2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2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2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2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2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2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2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2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2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2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2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2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2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2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2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2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2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2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2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2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2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2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2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2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2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2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2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2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2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2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2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2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2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2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2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2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2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2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2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2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2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2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2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2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2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2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2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2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2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2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2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2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2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2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2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2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2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2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2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2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2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2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2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2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2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2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2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2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2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2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2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2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2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2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2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2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2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2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2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2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2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2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2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2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2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2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2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2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2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2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2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2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2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2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2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2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2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2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2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2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2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2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2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2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2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2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2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2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2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2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2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2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2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2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2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2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2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2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2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2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2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2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2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2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2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2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2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2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2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2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2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2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2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2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2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2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2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2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2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2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2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2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2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2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2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2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2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2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2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2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2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2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2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2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2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2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2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2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2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2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2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2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2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2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2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2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2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2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2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2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2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2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2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2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2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2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2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2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2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2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2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2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2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2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2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2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2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2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2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2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2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2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2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2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2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2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2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2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2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2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2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2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2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2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2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2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2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2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2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2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2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2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2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2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2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2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2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2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2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2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2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2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2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2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2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2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2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2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2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2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2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2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2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2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2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2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2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2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2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2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2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2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2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2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2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2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2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2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2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2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2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2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2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2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2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2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2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2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2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2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2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2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2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2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2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2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2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2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2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2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2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2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2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2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2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2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2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2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2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2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2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2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2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2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2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2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2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2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2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2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2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2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2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2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2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2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2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2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2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2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2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2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2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2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2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2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2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2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2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2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2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2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2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2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2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2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2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2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2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2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2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2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2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2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2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2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2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2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2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2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2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2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2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2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2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2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2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2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2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2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2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2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2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2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2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2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2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2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2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2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2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2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2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2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2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2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2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2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2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2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2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2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2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2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2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2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2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2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2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2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2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2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2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2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2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2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2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2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2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2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2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2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2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2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2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2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2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2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2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2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2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2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2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2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2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2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2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2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2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2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2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2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2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2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2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2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2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2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2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2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H998" s="27"/>
    </row>
    <row r="999">
      <c r="H999" s="27"/>
    </row>
    <row r="1000">
      <c r="H1000" s="27"/>
    </row>
  </sheetData>
  <mergeCells count="3">
    <mergeCell ref="A1:C1"/>
    <mergeCell ref="E1:H1"/>
    <mergeCell ref="A11:E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3.63"/>
    <col customWidth="1" min="3" max="3" width="31.5"/>
  </cols>
  <sheetData>
    <row r="1">
      <c r="A1" s="28" t="s">
        <v>48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7" t="s">
        <v>47</v>
      </c>
      <c r="B2" s="17" t="s">
        <v>49</v>
      </c>
      <c r="C2" s="21" t="s">
        <v>50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9" t="s">
        <v>45</v>
      </c>
      <c r="B3" s="29">
        <v>3.0</v>
      </c>
      <c r="C3" s="30">
        <v>5.0</v>
      </c>
      <c r="D3" s="3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9" t="s">
        <v>44</v>
      </c>
      <c r="B4" s="29">
        <v>4.0</v>
      </c>
      <c r="C4" s="30">
        <v>4.0</v>
      </c>
      <c r="D4" s="3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9" t="s">
        <v>43</v>
      </c>
      <c r="B5" s="29">
        <v>5.0</v>
      </c>
      <c r="C5" s="30">
        <v>3.0</v>
      </c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9"/>
      <c r="B6" s="29"/>
      <c r="C6" s="30"/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2" t="s">
        <v>51</v>
      </c>
      <c r="C7" s="3"/>
      <c r="D7" s="3"/>
      <c r="E7" s="3"/>
      <c r="F7" s="3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7" t="s">
        <v>19</v>
      </c>
      <c r="B8" s="33" t="s">
        <v>52</v>
      </c>
      <c r="D8" s="3"/>
      <c r="E8" s="3"/>
      <c r="F8" s="3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 t="s">
        <v>23</v>
      </c>
      <c r="B9" s="22">
        <v>5.0</v>
      </c>
      <c r="D9" s="3"/>
      <c r="E9" s="3"/>
      <c r="F9" s="3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4" t="s">
        <v>29</v>
      </c>
      <c r="B10" s="22">
        <v>4.0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25</v>
      </c>
      <c r="B11" s="22">
        <v>3.0</v>
      </c>
      <c r="D11" s="3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9"/>
      <c r="B12" s="3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5" t="s">
        <v>53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9"/>
      <c r="B14" s="9"/>
      <c r="C14" s="9"/>
      <c r="D14" s="3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9"/>
      <c r="B15" s="9"/>
      <c r="C15" s="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9"/>
      <c r="B16" s="9"/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9"/>
      <c r="B17" s="2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9"/>
      <c r="B18" s="2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9"/>
      <c r="B19" s="2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9"/>
      <c r="B20" s="2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</sheetData>
  <mergeCells count="3">
    <mergeCell ref="A1:C1"/>
    <mergeCell ref="A7:B7"/>
    <mergeCell ref="A13:E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3.88"/>
    <col customWidth="1" min="3" max="3" width="25.75"/>
    <col customWidth="1" min="4" max="4" width="23.25"/>
    <col customWidth="1" min="5" max="5" width="20.63"/>
    <col customWidth="1" min="6" max="6" width="20.75"/>
    <col customWidth="1" min="7" max="7" width="14.13"/>
    <col customWidth="1" min="8" max="8" width="19.88"/>
  </cols>
  <sheetData>
    <row r="1">
      <c r="A1" s="28" t="s">
        <v>54</v>
      </c>
      <c r="I1" s="38"/>
      <c r="J1" s="3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39" t="s">
        <v>0</v>
      </c>
      <c r="B2" s="17" t="s">
        <v>47</v>
      </c>
      <c r="C2" s="40" t="s">
        <v>19</v>
      </c>
      <c r="D2" s="21" t="s">
        <v>42</v>
      </c>
      <c r="E2" s="17" t="s">
        <v>49</v>
      </c>
      <c r="F2" s="21" t="s">
        <v>50</v>
      </c>
      <c r="G2" s="33" t="s">
        <v>52</v>
      </c>
      <c r="H2" s="40" t="s">
        <v>55</v>
      </c>
      <c r="I2" s="3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2"/>
    </row>
    <row r="3">
      <c r="A3" s="43" t="s">
        <v>22</v>
      </c>
      <c r="B3" s="43" t="s">
        <v>43</v>
      </c>
      <c r="C3" s="43" t="s">
        <v>23</v>
      </c>
      <c r="D3" s="44">
        <v>2.0</v>
      </c>
      <c r="E3" s="12">
        <f>vlookup(B3,CalcsData!A$3:B$5,2,FALSE)</f>
        <v>5</v>
      </c>
      <c r="F3" s="12">
        <f>vlookup(B3,CalcsData!A$3:C$5,3,FALSE)</f>
        <v>3</v>
      </c>
      <c r="G3" s="45">
        <f>vlookup(C3,CalcsData!A$9:B$11,2,FALSE)</f>
        <v>5</v>
      </c>
      <c r="H3" s="12">
        <f t="shared" ref="H3:H9" si="1">D3*E3*F3*G3</f>
        <v>150</v>
      </c>
      <c r="I3" s="1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3" t="s">
        <v>4</v>
      </c>
      <c r="B4" s="43" t="s">
        <v>44</v>
      </c>
      <c r="C4" s="43" t="s">
        <v>25</v>
      </c>
      <c r="D4" s="44">
        <v>3.0</v>
      </c>
      <c r="E4" s="12">
        <f>vlookup(B4,CalcsData!A$3:B$5,2,FALSE)</f>
        <v>4</v>
      </c>
      <c r="F4" s="12">
        <f>vlookup(B4,CalcsData!A$3:C$5,3,FALSE)</f>
        <v>4</v>
      </c>
      <c r="G4" s="45">
        <f>vlookup(C4,CalcsData!A$9:B$11,2,FALSE)</f>
        <v>3</v>
      </c>
      <c r="H4" s="12">
        <f t="shared" si="1"/>
        <v>144</v>
      </c>
      <c r="I4" s="1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3" t="s">
        <v>7</v>
      </c>
      <c r="B5" s="43" t="s">
        <v>44</v>
      </c>
      <c r="C5" s="43" t="s">
        <v>23</v>
      </c>
      <c r="D5" s="44">
        <v>4.0</v>
      </c>
      <c r="E5" s="12">
        <f>vlookup(B5,CalcsData!A$3:B$5,2,FALSE)</f>
        <v>4</v>
      </c>
      <c r="F5" s="12">
        <f>vlookup(B5,CalcsData!A$3:C$5,3,FALSE)</f>
        <v>4</v>
      </c>
      <c r="G5" s="45">
        <f>vlookup(C5,CalcsData!A$9:B$11,2,FALSE)</f>
        <v>5</v>
      </c>
      <c r="H5" s="12">
        <f t="shared" si="1"/>
        <v>320</v>
      </c>
      <c r="I5" s="1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3" t="s">
        <v>10</v>
      </c>
      <c r="B6" s="43" t="s">
        <v>43</v>
      </c>
      <c r="C6" s="43" t="s">
        <v>25</v>
      </c>
      <c r="D6" s="44">
        <v>5.0</v>
      </c>
      <c r="E6" s="12">
        <f>vlookup(B6,CalcsData!A$3:B$5,2,FALSE)</f>
        <v>5</v>
      </c>
      <c r="F6" s="12">
        <f>vlookup(B6,CalcsData!A$3:C$5,3,FALSE)</f>
        <v>3</v>
      </c>
      <c r="G6" s="45">
        <f>vlookup(C6,CalcsData!A$9:B$11,2,FALSE)</f>
        <v>3</v>
      </c>
      <c r="H6" s="12">
        <f t="shared" si="1"/>
        <v>225</v>
      </c>
      <c r="I6" s="1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3" t="s">
        <v>13</v>
      </c>
      <c r="B7" s="43" t="s">
        <v>45</v>
      </c>
      <c r="C7" s="43" t="s">
        <v>29</v>
      </c>
      <c r="D7" s="44">
        <v>1.0</v>
      </c>
      <c r="E7" s="12">
        <f>vlookup(B7,CalcsData!A$3:B$5,2,FALSE)</f>
        <v>3</v>
      </c>
      <c r="F7" s="12">
        <f>vlookup(B7,CalcsData!A$3:C$5,3,FALSE)</f>
        <v>5</v>
      </c>
      <c r="G7" s="45">
        <f>vlookup(C7,CalcsData!A$9:B$11,2,FALSE)</f>
        <v>4</v>
      </c>
      <c r="H7" s="12">
        <f t="shared" si="1"/>
        <v>60</v>
      </c>
      <c r="I7" s="1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6" t="s">
        <v>32</v>
      </c>
      <c r="B8" s="43" t="s">
        <v>45</v>
      </c>
      <c r="C8" s="43" t="s">
        <v>29</v>
      </c>
      <c r="D8" s="44">
        <v>5.0</v>
      </c>
      <c r="E8" s="12">
        <f>vlookup(B8,CalcsData!A$3:B$5,2,FALSE)</f>
        <v>3</v>
      </c>
      <c r="F8" s="12">
        <f>vlookup(B8,CalcsData!A$3:C$5,3,FALSE)</f>
        <v>5</v>
      </c>
      <c r="G8" s="45">
        <f>vlookup(C8,CalcsData!A$9:B$11,2,FALSE)</f>
        <v>4</v>
      </c>
      <c r="H8" s="12">
        <f t="shared" si="1"/>
        <v>300</v>
      </c>
      <c r="I8" s="1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6" t="s">
        <v>35</v>
      </c>
      <c r="B9" s="43" t="s">
        <v>43</v>
      </c>
      <c r="C9" s="43" t="s">
        <v>25</v>
      </c>
      <c r="D9" s="44">
        <v>4.0</v>
      </c>
      <c r="E9" s="12">
        <f>vlookup(B9,CalcsData!A$3:B$5,2,FALSE)</f>
        <v>5</v>
      </c>
      <c r="F9" s="12">
        <f>vlookup(B9,CalcsData!A$3:C$5,3,FALSE)</f>
        <v>3</v>
      </c>
      <c r="G9" s="45">
        <f>vlookup(C9,CalcsData!A$9:B$11,2,FALSE)</f>
        <v>3</v>
      </c>
      <c r="H9" s="12">
        <f t="shared" si="1"/>
        <v>180</v>
      </c>
      <c r="I9" s="1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7"/>
      <c r="B10" s="47"/>
      <c r="C10" s="47"/>
      <c r="D10" s="4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8" t="s">
        <v>56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8" t="s">
        <v>19</v>
      </c>
      <c r="B12" s="49" t="s">
        <v>57</v>
      </c>
      <c r="C12" s="39" t="s">
        <v>58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43" t="s">
        <v>23</v>
      </c>
      <c r="B13" s="50">
        <f t="shared" ref="B13:B15" si="2">COUNTIFS(C$3:C$9,$A13)</f>
        <v>2</v>
      </c>
      <c r="C13" s="51">
        <f t="shared" ref="C13:C15" si="3">AVERAGEIFS(H$3:H$9,C$3:C$9,$A13)</f>
        <v>235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43" t="s">
        <v>29</v>
      </c>
      <c r="B14" s="50">
        <f t="shared" si="2"/>
        <v>2</v>
      </c>
      <c r="C14" s="51">
        <f t="shared" si="3"/>
        <v>180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3" t="s">
        <v>25</v>
      </c>
      <c r="B15" s="50">
        <f t="shared" si="2"/>
        <v>3</v>
      </c>
      <c r="C15" s="51">
        <f t="shared" si="3"/>
        <v>183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mergeCells count="2">
    <mergeCell ref="A1:H1"/>
    <mergeCell ref="A11:C11"/>
  </mergeCells>
  <drawing r:id="rId1"/>
</worksheet>
</file>