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Data" sheetId="1" r:id="rId4"/>
    <sheet state="visible" name="ScoreCalc" sheetId="2" r:id="rId5"/>
  </sheets>
  <definedNames/>
  <calcPr/>
</workbook>
</file>

<file path=xl/sharedStrings.xml><?xml version="1.0" encoding="utf-8"?>
<sst xmlns="http://schemas.openxmlformats.org/spreadsheetml/2006/main" count="72" uniqueCount="45">
  <si>
    <t>Marks Calculator</t>
  </si>
  <si>
    <t>Subjects</t>
  </si>
  <si>
    <t>Marks awarded for right answer</t>
  </si>
  <si>
    <t>Marks deducted for wrong answer</t>
  </si>
  <si>
    <t>English</t>
  </si>
  <si>
    <t>General Knowlege</t>
  </si>
  <si>
    <t>Analytical Reasoning</t>
  </si>
  <si>
    <t>Mathematics</t>
  </si>
  <si>
    <t>Extra curricular bonus</t>
  </si>
  <si>
    <t xml:space="preserve">Category </t>
  </si>
  <si>
    <t>Preference marks</t>
  </si>
  <si>
    <t>District level</t>
  </si>
  <si>
    <t>State level</t>
  </si>
  <si>
    <t>National level</t>
  </si>
  <si>
    <t>International level</t>
  </si>
  <si>
    <t>Job Experience Bonus</t>
  </si>
  <si>
    <t>Experience (in years)</t>
  </si>
  <si>
    <t>Final score= (Correct answers*Marks awarded for correct answers) - (Incorrect answers*Marks deducted for incorrect answers) + Extra curricular bonus + Job experience bonus</t>
  </si>
  <si>
    <t>Final scores of students</t>
  </si>
  <si>
    <t>Student ID</t>
  </si>
  <si>
    <t>Elective subject</t>
  </si>
  <si>
    <t>Correct answers</t>
  </si>
  <si>
    <t>Incorrect answers</t>
  </si>
  <si>
    <t>Extra curricular category</t>
  </si>
  <si>
    <t xml:space="preserve">Job Experience </t>
  </si>
  <si>
    <t>Marks Awarded per correct answer</t>
  </si>
  <si>
    <t>Marks deducted per incorrect answer</t>
  </si>
  <si>
    <t>Extra curricular Bonus</t>
  </si>
  <si>
    <t>Job experience bonus</t>
  </si>
  <si>
    <t>Final Score</t>
  </si>
  <si>
    <t>S-1045</t>
  </si>
  <si>
    <t>S-5356</t>
  </si>
  <si>
    <t>S-6467</t>
  </si>
  <si>
    <t>S-5366</t>
  </si>
  <si>
    <t>S-0095</t>
  </si>
  <si>
    <t>S-1009</t>
  </si>
  <si>
    <t>S-3021</t>
  </si>
  <si>
    <t>S-2456</t>
  </si>
  <si>
    <t>S-4044</t>
  </si>
  <si>
    <t>S-4253</t>
  </si>
  <si>
    <t>S-3156</t>
  </si>
  <si>
    <t>Subject Wise Details</t>
  </si>
  <si>
    <t>Subject</t>
  </si>
  <si>
    <t># of students</t>
  </si>
  <si>
    <t>Maximum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</si>
</sst>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4C1130"/>
        <bgColor rgb="FF4C113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4" fontId="1" numFmtId="3" xfId="0" applyAlignment="1" applyFont="1" applyNumberFormat="1">
      <alignment horizontal="center" readingOrder="0" vertical="bottom"/>
    </xf>
    <xf borderId="0" fillId="3" fontId="1" numFmtId="3" xfId="0" applyAlignment="1" applyFont="1" applyNumberForma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3" fontId="2" numFmtId="3" xfId="0" applyAlignment="1" applyFont="1" applyNumberFormat="1">
      <alignment horizontal="center" vertical="bottom"/>
    </xf>
    <xf borderId="0" fillId="3" fontId="3" numFmtId="0" xfId="0" applyAlignment="1" applyFont="1">
      <alignment readingOrder="0"/>
    </xf>
    <xf borderId="0" fillId="3" fontId="2" numFmtId="0" xfId="0" applyAlignment="1" applyFont="1">
      <alignment vertical="bottom"/>
    </xf>
    <xf borderId="0" fillId="0" fontId="2" numFmtId="9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ont="1">
      <alignment readingOrder="0" shrinkToFit="0" vertical="bottom" wrapText="1"/>
    </xf>
    <xf borderId="0" fillId="5" fontId="4" numFmtId="0" xfId="0" applyAlignment="1" applyFill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6.13"/>
    <col customWidth="1" min="3" max="3" width="28.0"/>
    <col customWidth="1" min="4" max="4" width="26.13"/>
    <col customWidth="1" min="5" max="5" width="28.0"/>
  </cols>
  <sheetData>
    <row r="1">
      <c r="A1" s="1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5" t="s">
        <v>2</v>
      </c>
      <c r="C2" s="5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6" t="s">
        <v>4</v>
      </c>
      <c r="B3" s="7">
        <v>3.0</v>
      </c>
      <c r="C3" s="8">
        <v>0.5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6" t="s">
        <v>5</v>
      </c>
      <c r="B4" s="9">
        <v>1.5</v>
      </c>
      <c r="C4" s="8">
        <v>1.0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6" t="s">
        <v>6</v>
      </c>
      <c r="B5" s="9">
        <v>2.0</v>
      </c>
      <c r="C5" s="8">
        <v>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6" t="s">
        <v>7</v>
      </c>
      <c r="B6" s="9">
        <v>3.0</v>
      </c>
      <c r="C6" s="8">
        <v>1.0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0" t="s">
        <v>8</v>
      </c>
      <c r="B8" s="11"/>
      <c r="C8" s="1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9</v>
      </c>
      <c r="B9" s="13" t="s">
        <v>10</v>
      </c>
      <c r="C9" s="1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5" t="s">
        <v>11</v>
      </c>
      <c r="B10" s="9">
        <v>4.0</v>
      </c>
      <c r="C10" s="1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5" t="s">
        <v>12</v>
      </c>
      <c r="B11" s="9">
        <v>6.0</v>
      </c>
      <c r="C11" s="1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7" t="s">
        <v>13</v>
      </c>
      <c r="B12" s="9">
        <v>8.0</v>
      </c>
      <c r="C12" s="1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5" t="s">
        <v>14</v>
      </c>
      <c r="B13" s="9">
        <v>10.0</v>
      </c>
      <c r="C13" s="1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19"/>
      <c r="C14" s="2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1" t="s">
        <v>15</v>
      </c>
      <c r="C15" s="2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">
        <v>16</v>
      </c>
      <c r="B16" s="4" t="s">
        <v>10</v>
      </c>
      <c r="C16" s="2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6">
        <v>0.0</v>
      </c>
      <c r="B17" s="6">
        <v>0.0</v>
      </c>
      <c r="C17" s="1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6">
        <v>1.0</v>
      </c>
      <c r="B18" s="6">
        <v>2.0</v>
      </c>
      <c r="C18" s="1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3">
        <v>2.0</v>
      </c>
      <c r="B19" s="6">
        <v>6.0</v>
      </c>
      <c r="C19" s="1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6">
        <v>3.0</v>
      </c>
      <c r="B20" s="6">
        <v>8.0</v>
      </c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6">
        <v>4.0</v>
      </c>
      <c r="B21" s="6">
        <v>10.0</v>
      </c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24" t="s">
        <v>17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A1:C1"/>
    <mergeCell ref="A15:B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6.5"/>
    <col customWidth="1" min="3" max="3" width="14.5"/>
    <col customWidth="1" min="4" max="4" width="15.5"/>
    <col customWidth="1" min="5" max="5" width="14.13"/>
    <col customWidth="1" min="6" max="6" width="14.38"/>
    <col customWidth="1" min="7" max="7" width="16.38"/>
    <col customWidth="1" min="8" max="8" width="16.88"/>
    <col customWidth="1" min="9" max="9" width="13.5"/>
    <col customWidth="1" min="10" max="10" width="10.25"/>
    <col customWidth="1" min="11" max="11" width="11.13"/>
  </cols>
  <sheetData>
    <row r="1">
      <c r="A1" s="1" t="s">
        <v>18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19</v>
      </c>
      <c r="B2" s="4" t="s">
        <v>20</v>
      </c>
      <c r="C2" s="4" t="s">
        <v>21</v>
      </c>
      <c r="D2" s="4" t="s">
        <v>22</v>
      </c>
      <c r="E2" s="25" t="s">
        <v>23</v>
      </c>
      <c r="F2" s="4" t="s">
        <v>24</v>
      </c>
      <c r="G2" s="25" t="s">
        <v>25</v>
      </c>
      <c r="H2" s="25" t="s">
        <v>26</v>
      </c>
      <c r="I2" s="25" t="s">
        <v>27</v>
      </c>
      <c r="J2" s="25" t="s">
        <v>28</v>
      </c>
      <c r="K2" s="4" t="s">
        <v>29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6" t="s">
        <v>30</v>
      </c>
      <c r="B3" s="26" t="s">
        <v>4</v>
      </c>
      <c r="C3" s="26">
        <v>40.0</v>
      </c>
      <c r="D3" s="26">
        <v>20.0</v>
      </c>
      <c r="E3" s="26" t="s">
        <v>13</v>
      </c>
      <c r="F3" s="26">
        <v>0.0</v>
      </c>
      <c r="G3" s="27">
        <f>vlookup(B3,ScoreData!A$3:B$6,2,FALSE)</f>
        <v>3</v>
      </c>
      <c r="H3" s="27">
        <f>vlookup(B3,ScoreData!A$3:C$6,3,FALSE)</f>
        <v>0.5</v>
      </c>
      <c r="I3" s="28">
        <f>Vlookup(E3,ScoreData!A$10:B$13,2,FALSE)</f>
        <v>8</v>
      </c>
      <c r="J3" s="29">
        <f>Vlookup(F3,ScoreData!A$17:B$21,2,FALSE)</f>
        <v>0</v>
      </c>
      <c r="K3" s="28">
        <f t="shared" ref="K3:K13" si="1">(C3*G3)-(D3*H3)+I3+J3</f>
        <v>118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26" t="s">
        <v>31</v>
      </c>
      <c r="B4" s="26" t="s">
        <v>6</v>
      </c>
      <c r="C4" s="26">
        <v>35.0</v>
      </c>
      <c r="D4" s="26">
        <v>50.0</v>
      </c>
      <c r="E4" s="26" t="s">
        <v>12</v>
      </c>
      <c r="F4" s="26">
        <v>3.0</v>
      </c>
      <c r="G4" s="27">
        <f>vlookup(B4,ScoreData!A$3:B$6,2,FALSE)</f>
        <v>2</v>
      </c>
      <c r="H4" s="27">
        <f>vlookup(B4,ScoreData!A$3:C$6,3,FALSE)</f>
        <v>0</v>
      </c>
      <c r="I4" s="28">
        <f>Vlookup(E4,ScoreData!A$10:B$13,2,FALSE)</f>
        <v>6</v>
      </c>
      <c r="J4" s="29">
        <f>Vlookup(F4,ScoreData!A$17:B$21,2,FALSE)</f>
        <v>8</v>
      </c>
      <c r="K4" s="28">
        <f t="shared" si="1"/>
        <v>84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26" t="s">
        <v>32</v>
      </c>
      <c r="B5" s="26" t="s">
        <v>6</v>
      </c>
      <c r="C5" s="26">
        <v>60.0</v>
      </c>
      <c r="D5" s="26">
        <v>39.0</v>
      </c>
      <c r="E5" s="26" t="s">
        <v>13</v>
      </c>
      <c r="F5" s="26">
        <v>4.0</v>
      </c>
      <c r="G5" s="27">
        <f>vlookup(B5,ScoreData!A$3:B$6,2,FALSE)</f>
        <v>2</v>
      </c>
      <c r="H5" s="27">
        <f>vlookup(B5,ScoreData!A$3:C$6,3,FALSE)</f>
        <v>0</v>
      </c>
      <c r="I5" s="28">
        <f>Vlookup(E5,ScoreData!A$10:B$13,2,FALSE)</f>
        <v>8</v>
      </c>
      <c r="J5" s="29">
        <f>Vlookup(F5,ScoreData!A$17:B$21,2,FALSE)</f>
        <v>10</v>
      </c>
      <c r="K5" s="28">
        <f t="shared" si="1"/>
        <v>138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26" t="s">
        <v>33</v>
      </c>
      <c r="B6" s="26" t="s">
        <v>4</v>
      </c>
      <c r="C6" s="26">
        <v>79.0</v>
      </c>
      <c r="D6" s="26">
        <v>21.0</v>
      </c>
      <c r="E6" s="26" t="s">
        <v>11</v>
      </c>
      <c r="F6" s="26">
        <v>1.0</v>
      </c>
      <c r="G6" s="27">
        <f>vlookup(B6,ScoreData!A$3:B$6,2,FALSE)</f>
        <v>3</v>
      </c>
      <c r="H6" s="27">
        <f>vlookup(B6,ScoreData!A$3:C$6,3,FALSE)</f>
        <v>0.5</v>
      </c>
      <c r="I6" s="28">
        <f>Vlookup(E6,ScoreData!A$10:B$13,2,FALSE)</f>
        <v>4</v>
      </c>
      <c r="J6" s="29">
        <f>Vlookup(F6,ScoreData!A$17:B$21,2,FALSE)</f>
        <v>2</v>
      </c>
      <c r="K6" s="28">
        <f t="shared" si="1"/>
        <v>232.5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26" t="s">
        <v>34</v>
      </c>
      <c r="B7" s="26" t="s">
        <v>7</v>
      </c>
      <c r="C7" s="26">
        <v>54.0</v>
      </c>
      <c r="D7" s="26">
        <v>32.0</v>
      </c>
      <c r="E7" s="26" t="s">
        <v>11</v>
      </c>
      <c r="F7" s="26">
        <v>4.0</v>
      </c>
      <c r="G7" s="27">
        <f>vlookup(B7,ScoreData!A$3:B$6,2,FALSE)</f>
        <v>3</v>
      </c>
      <c r="H7" s="27">
        <f>vlookup(B7,ScoreData!A$3:C$6,3,FALSE)</f>
        <v>1</v>
      </c>
      <c r="I7" s="28">
        <f>Vlookup(E7,ScoreData!A$10:B$13,2,FALSE)</f>
        <v>4</v>
      </c>
      <c r="J7" s="29">
        <f>Vlookup(F7,ScoreData!A$17:B$21,2,FALSE)</f>
        <v>10</v>
      </c>
      <c r="K7" s="28">
        <f t="shared" si="1"/>
        <v>144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26" t="s">
        <v>35</v>
      </c>
      <c r="B8" s="26" t="s">
        <v>7</v>
      </c>
      <c r="C8" s="26">
        <v>67.0</v>
      </c>
      <c r="D8" s="26">
        <v>14.0</v>
      </c>
      <c r="E8" s="26" t="s">
        <v>12</v>
      </c>
      <c r="F8" s="26">
        <v>2.0</v>
      </c>
      <c r="G8" s="27">
        <f>vlookup(B8,ScoreData!A$3:B$6,2,FALSE)</f>
        <v>3</v>
      </c>
      <c r="H8" s="27">
        <f>vlookup(B8,ScoreData!A$3:C$6,3,FALSE)</f>
        <v>1</v>
      </c>
      <c r="I8" s="28">
        <f>Vlookup(E8,ScoreData!A$10:B$13,2,FALSE)</f>
        <v>6</v>
      </c>
      <c r="J8" s="29">
        <f>Vlookup(F8,ScoreData!A$17:B$21,2,FALSE)</f>
        <v>6</v>
      </c>
      <c r="K8" s="28">
        <f t="shared" si="1"/>
        <v>199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26" t="s">
        <v>36</v>
      </c>
      <c r="B9" s="26" t="s">
        <v>5</v>
      </c>
      <c r="C9" s="26">
        <v>32.0</v>
      </c>
      <c r="D9" s="26">
        <v>35.0</v>
      </c>
      <c r="E9" s="26" t="s">
        <v>12</v>
      </c>
      <c r="F9" s="26">
        <v>3.0</v>
      </c>
      <c r="G9" s="27">
        <f>vlookup(B9,ScoreData!A$3:B$6,2,FALSE)</f>
        <v>1.5</v>
      </c>
      <c r="H9" s="27">
        <f>vlookup(B9,ScoreData!A$3:C$6,3,FALSE)</f>
        <v>1</v>
      </c>
      <c r="I9" s="28">
        <f>Vlookup(E9,ScoreData!A$10:B$13,2,FALSE)</f>
        <v>6</v>
      </c>
      <c r="J9" s="29">
        <f>Vlookup(F9,ScoreData!A$17:B$21,2,FALSE)</f>
        <v>8</v>
      </c>
      <c r="K9" s="28">
        <f t="shared" si="1"/>
        <v>27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26" t="s">
        <v>37</v>
      </c>
      <c r="B10" s="26" t="s">
        <v>5</v>
      </c>
      <c r="C10" s="26">
        <v>48.0</v>
      </c>
      <c r="D10" s="26">
        <v>13.0</v>
      </c>
      <c r="E10" s="26" t="s">
        <v>11</v>
      </c>
      <c r="F10" s="26">
        <v>0.0</v>
      </c>
      <c r="G10" s="27">
        <f>vlookup(B10,ScoreData!A$3:B$6,2,FALSE)</f>
        <v>1.5</v>
      </c>
      <c r="H10" s="27">
        <f>vlookup(B10,ScoreData!A$3:C$6,3,FALSE)</f>
        <v>1</v>
      </c>
      <c r="I10" s="28">
        <f>Vlookup(E10,ScoreData!A$10:B$13,2,FALSE)</f>
        <v>4</v>
      </c>
      <c r="J10" s="29">
        <f>Vlookup(F10,ScoreData!A$17:B$21,2,FALSE)</f>
        <v>0</v>
      </c>
      <c r="K10" s="28">
        <f t="shared" si="1"/>
        <v>63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6" t="s">
        <v>38</v>
      </c>
      <c r="B11" s="26" t="s">
        <v>6</v>
      </c>
      <c r="C11" s="26">
        <v>57.0</v>
      </c>
      <c r="D11" s="26">
        <v>19.0</v>
      </c>
      <c r="E11" s="26" t="s">
        <v>14</v>
      </c>
      <c r="F11" s="26">
        <v>3.0</v>
      </c>
      <c r="G11" s="27">
        <f>vlookup(B11,ScoreData!A$3:B$6,2,FALSE)</f>
        <v>2</v>
      </c>
      <c r="H11" s="27">
        <f>vlookup(B11,ScoreData!A$3:C$6,3,FALSE)</f>
        <v>0</v>
      </c>
      <c r="I11" s="28">
        <f>Vlookup(E11,ScoreData!A$10:B$13,2,FALSE)</f>
        <v>10</v>
      </c>
      <c r="J11" s="29">
        <f>Vlookup(F11,ScoreData!A$17:B$21,2,FALSE)</f>
        <v>8</v>
      </c>
      <c r="K11" s="28">
        <f t="shared" si="1"/>
        <v>132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26" t="s">
        <v>39</v>
      </c>
      <c r="B12" s="26" t="s">
        <v>5</v>
      </c>
      <c r="C12" s="26">
        <v>53.0</v>
      </c>
      <c r="D12" s="26">
        <v>45.0</v>
      </c>
      <c r="E12" s="26" t="s">
        <v>13</v>
      </c>
      <c r="F12" s="26">
        <v>2.0</v>
      </c>
      <c r="G12" s="27">
        <f>vlookup(B12,ScoreData!A$3:B$6,2,FALSE)</f>
        <v>1.5</v>
      </c>
      <c r="H12" s="27">
        <f>vlookup(B12,ScoreData!A$3:C$6,3,FALSE)</f>
        <v>1</v>
      </c>
      <c r="I12" s="28">
        <f>Vlookup(E12,ScoreData!A$10:B$13,2,FALSE)</f>
        <v>8</v>
      </c>
      <c r="J12" s="29">
        <f>Vlookup(F12,ScoreData!A$17:B$21,2,FALSE)</f>
        <v>6</v>
      </c>
      <c r="K12" s="28">
        <f t="shared" si="1"/>
        <v>48.5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26" t="s">
        <v>40</v>
      </c>
      <c r="B13" s="26" t="s">
        <v>4</v>
      </c>
      <c r="C13" s="26">
        <v>42.0</v>
      </c>
      <c r="D13" s="26">
        <v>30.0</v>
      </c>
      <c r="E13" s="26" t="s">
        <v>13</v>
      </c>
      <c r="F13" s="26">
        <v>1.0</v>
      </c>
      <c r="G13" s="27">
        <f>vlookup(B13,ScoreData!A$3:B$6,2,FALSE)</f>
        <v>3</v>
      </c>
      <c r="H13" s="27">
        <f>vlookup(B13,ScoreData!A$3:C$6,3,FALSE)</f>
        <v>0.5</v>
      </c>
      <c r="I13" s="28">
        <f>Vlookup(E13,ScoreData!A$10:B$13,2,FALSE)</f>
        <v>8</v>
      </c>
      <c r="J13" s="29">
        <f>Vlookup(F13,ScoreData!A$17:B$21,2,FALSE)</f>
        <v>2</v>
      </c>
      <c r="K13" s="28">
        <f t="shared" si="1"/>
        <v>121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" t="s">
        <v>41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4" t="s">
        <v>42</v>
      </c>
      <c r="B16" s="4" t="s">
        <v>43</v>
      </c>
      <c r="C16" s="4" t="s">
        <v>44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6" t="s">
        <v>4</v>
      </c>
      <c r="B17" s="30">
        <f t="shared" ref="B17:B20" si="2">COUNTIFS(B$3:B$13,$A17)</f>
        <v>3</v>
      </c>
      <c r="C17" s="31">
        <f t="shared" ref="C17:C20" si="3">MAXIFS(K$3:K$13,B$3:B$13,$A17)</f>
        <v>232.5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6" t="s">
        <v>5</v>
      </c>
      <c r="B18" s="30">
        <f t="shared" si="2"/>
        <v>3</v>
      </c>
      <c r="C18" s="31">
        <f t="shared" si="3"/>
        <v>63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6" t="s">
        <v>6</v>
      </c>
      <c r="B19" s="30">
        <f t="shared" si="2"/>
        <v>3</v>
      </c>
      <c r="C19" s="31">
        <f t="shared" si="3"/>
        <v>138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6" t="s">
        <v>7</v>
      </c>
      <c r="B20" s="30">
        <f t="shared" si="2"/>
        <v>2</v>
      </c>
      <c r="C20" s="31">
        <f t="shared" si="3"/>
        <v>199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</sheetData>
  <mergeCells count="2">
    <mergeCell ref="A1:K1"/>
    <mergeCell ref="A15:C15"/>
  </mergeCells>
  <drawing r:id="rId1"/>
</worksheet>
</file>