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</sheets>
  <definedNames/>
  <calcPr/>
</workbook>
</file>

<file path=xl/sharedStrings.xml><?xml version="1.0" encoding="utf-8"?>
<sst xmlns="http://schemas.openxmlformats.org/spreadsheetml/2006/main" count="563" uniqueCount="325">
  <si>
    <t>SL</t>
  </si>
  <si>
    <t>Date</t>
  </si>
  <si>
    <t>Student Name</t>
  </si>
  <si>
    <t>Course</t>
  </si>
  <si>
    <t>Language</t>
  </si>
  <si>
    <t>Timing Slot</t>
  </si>
  <si>
    <t>Mode</t>
  </si>
  <si>
    <t>Student Name with Language</t>
  </si>
  <si>
    <t>Day+Month
(Use "Left" funtion)</t>
  </si>
  <si>
    <t>Month
(Use "Right" funtion)</t>
  </si>
  <si>
    <t>SST- Slot Start Timing
(Use "left" function)</t>
  </si>
  <si>
    <t>Batch
Use '&amp;' and 'left' function</t>
  </si>
  <si>
    <t>Unique id
([SL]+[Month]+[SST])</t>
  </si>
  <si>
    <t>ID card details
Use the following words- Name,Course, Language, Slot, Mode, Enrolled on,  th and August</t>
  </si>
  <si>
    <t>13/08/2023</t>
  </si>
  <si>
    <t>John Smith</t>
  </si>
  <si>
    <t>Excel</t>
  </si>
  <si>
    <t>English</t>
  </si>
  <si>
    <t>12:00-14:00</t>
  </si>
  <si>
    <t>Online</t>
  </si>
  <si>
    <t>John Smith, English</t>
  </si>
  <si>
    <t>13/08</t>
  </si>
  <si>
    <t>08</t>
  </si>
  <si>
    <t>12</t>
  </si>
  <si>
    <t>Online-Eng-Excel</t>
  </si>
  <si>
    <t>10812</t>
  </si>
  <si>
    <t>Name- John Smith Course- Excel Language- English Slot- 12:00-14:00 Mode- Online Enrolled on- 13th August</t>
  </si>
  <si>
    <t>14/08/2023</t>
  </si>
  <si>
    <t>Emily Johnson</t>
  </si>
  <si>
    <t>PPT</t>
  </si>
  <si>
    <t>14:00-16:00</t>
  </si>
  <si>
    <t>Offline</t>
  </si>
  <si>
    <t>15/08/2023</t>
  </si>
  <si>
    <t>Michael Brown</t>
  </si>
  <si>
    <t>BI</t>
  </si>
  <si>
    <t>Hindi</t>
  </si>
  <si>
    <t>16:00-18:00</t>
  </si>
  <si>
    <t>16/08/2023</t>
  </si>
  <si>
    <t>Sarah Davis</t>
  </si>
  <si>
    <t>Word</t>
  </si>
  <si>
    <t>Tamil</t>
  </si>
  <si>
    <t>10:00-12:00</t>
  </si>
  <si>
    <t>17/08/2023</t>
  </si>
  <si>
    <t>David Wilson</t>
  </si>
  <si>
    <t>Bengali</t>
  </si>
  <si>
    <t>18/08/2023</t>
  </si>
  <si>
    <t>Jessica Lee</t>
  </si>
  <si>
    <t>19/08/2023</t>
  </si>
  <si>
    <t>Daniel Clark</t>
  </si>
  <si>
    <t>20/08/2023</t>
  </si>
  <si>
    <t>Olivia White</t>
  </si>
  <si>
    <t>21/08/2023</t>
  </si>
  <si>
    <t>William Hall</t>
  </si>
  <si>
    <t>Ava Adams</t>
  </si>
  <si>
    <t>James Miller</t>
  </si>
  <si>
    <t>Sophia Young</t>
  </si>
  <si>
    <t>Benjamin King</t>
  </si>
  <si>
    <t>Mia Taylor</t>
  </si>
  <si>
    <t>Ethan Harris</t>
  </si>
  <si>
    <t>Chloe Martinez</t>
  </si>
  <si>
    <t>Alexander Lee</t>
  </si>
  <si>
    <t>Emma Lewis</t>
  </si>
  <si>
    <t>Jacob Wright</t>
  </si>
  <si>
    <t>Grace Brown</t>
  </si>
  <si>
    <t>Samuel Turner</t>
  </si>
  <si>
    <t>22/08/2023</t>
  </si>
  <si>
    <t>Lily Green</t>
  </si>
  <si>
    <t>23/08/2023</t>
  </si>
  <si>
    <t>Christopher Cox</t>
  </si>
  <si>
    <t>24/08/2023</t>
  </si>
  <si>
    <t>Sophia Adams</t>
  </si>
  <si>
    <t>25/08/2023</t>
  </si>
  <si>
    <t>Daniel Young</t>
  </si>
  <si>
    <t>26/08/2023</t>
  </si>
  <si>
    <t>Ava Walker</t>
  </si>
  <si>
    <t>27/08/2023</t>
  </si>
  <si>
    <t>Benjamin White</t>
  </si>
  <si>
    <t>28/08/2023</t>
  </si>
  <si>
    <t>Mia Johnson</t>
  </si>
  <si>
    <t>29/08/2023</t>
  </si>
  <si>
    <t>William Smith</t>
  </si>
  <si>
    <t>30/08/2023</t>
  </si>
  <si>
    <t>Emily Harris</t>
  </si>
  <si>
    <t>31/08/2023</t>
  </si>
  <si>
    <t>James Wilson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</si>
  <si>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</si>
  <si>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r>
      <rPr>
        <rFont val="Arial"/>
        <b/>
        <color theme="1"/>
      </rPr>
      <t xml:space="preserve">Note: 
1. </t>
    </r>
    <r>
      <rPr>
        <rFont val="Arial"/>
        <b val="0"/>
        <color theme="1"/>
      </rPr>
      <t xml:space="preserve">Please check the first row carefully which has the sample answer. Your answer should match the formating of the first row. 
</t>
    </r>
    <r>
      <rPr>
        <rFont val="Arial"/>
        <b/>
        <color theme="1"/>
      </rPr>
      <t>2.</t>
    </r>
    <r>
      <rPr>
        <rFont val="Arial"/>
        <b val="0"/>
        <color theme="1"/>
      </rPr>
      <t xml:space="preserve"> Length of the letters are uniform in whole list except the length of letters of brand name.</t>
    </r>
  </si>
  <si>
    <t>List of Sportswear Products [LSP]</t>
  </si>
  <si>
    <t>UPPER
[LSP]</t>
  </si>
  <si>
    <t>LOWER
[LSP]</t>
  </si>
  <si>
    <t>PROPER
[LSP]</t>
  </si>
  <si>
    <t>Right1
To retrieve - "high-quality Black SPORTS shoes for active LIFESTYLES"</t>
  </si>
  <si>
    <t>Brand Name
Use substitute function</t>
  </si>
  <si>
    <t>Right2
To retrieve - " Black Sports Shoes For Active Lifestyles"</t>
  </si>
  <si>
    <t>Color
Left1</t>
  </si>
  <si>
    <t>Substitute1
To retrieve -  "Sports Shoes For Active Lifestyles"</t>
  </si>
  <si>
    <t>Left2</t>
  </si>
  <si>
    <t>Trim1</t>
  </si>
  <si>
    <t>Substitute2
To retrieve - "Shoes For Active Lifestyles"</t>
  </si>
  <si>
    <t>Left3</t>
  </si>
  <si>
    <t>Trim2
[Left3]</t>
  </si>
  <si>
    <t>Nike high-quality Black SPORTS shoes for active LIFESTYLES</t>
  </si>
  <si>
    <t>NIKE HIGH-QUALITY BLACK SPORTS SHOES FOR ACTIVE LIFESTYLES</t>
  </si>
  <si>
    <t>nike high-quality black sports shoes for active lifestyles</t>
  </si>
  <si>
    <t>Nike High-Quality Black Sports Shoes For Active Lifestyles</t>
  </si>
  <si>
    <t>high-quality Black SPORTS shoes for active LIFESTYLES</t>
  </si>
  <si>
    <t xml:space="preserve">Nike </t>
  </si>
  <si>
    <t xml:space="preserve"> Black Sports Shoes For Active Lifestyles</t>
  </si>
  <si>
    <t xml:space="preserve"> Black</t>
  </si>
  <si>
    <t xml:space="preserve"> Sports Shoes For Active Lifestyles</t>
  </si>
  <si>
    <t xml:space="preserve"> Sports</t>
  </si>
  <si>
    <t>Sports</t>
  </si>
  <si>
    <t xml:space="preserve"> Shoes For Active Lifestyles</t>
  </si>
  <si>
    <t xml:space="preserve"> Shoes </t>
  </si>
  <si>
    <t>Shoes</t>
  </si>
  <si>
    <t>Nike high-quality Green SPORTS shoes for active LIFESTYLES</t>
  </si>
  <si>
    <t>Adidas high-quality Black SPORTS shoes for active LIFESTYLES</t>
  </si>
  <si>
    <t>Puma high-quality White SPORTS shoes for active LIFESTYLES</t>
  </si>
  <si>
    <t>Reebok high-quality Brown SPORTS shoes for active LIFESTYLES</t>
  </si>
  <si>
    <t>Skechers high-quality Olive SPORTS shoes for active LIFESTYLES</t>
  </si>
  <si>
    <t>Vans high-quality Coral SPORTS shoes for active LIFESTYLES</t>
  </si>
  <si>
    <t>Jordan high-quality Olive SPORTS shoes for active LIFESTYLES</t>
  </si>
  <si>
    <t>Timberland high-quality Beige SPORTS shoes for active LIFESTYLES</t>
  </si>
  <si>
    <t>Columbia high-quality Khaki SPORTS shoes for active LIFESTYLES</t>
  </si>
  <si>
    <t>ECCO high-quality Lemon SPORTS shoes for active LIFESTYLES</t>
  </si>
  <si>
    <t>Vionic high-quality Lilac SPORTS shoes for active LIFESTYLES</t>
  </si>
  <si>
    <t>K-Swiss high-quality Coral SPORTS shoes for active LIFESTYLES</t>
  </si>
  <si>
    <t>Altra high-quality Beige SPORTS shoes for active LIFESTYLES</t>
  </si>
  <si>
    <t>Saucony high-quality Coral SPORTS shoes for active LIFESTYLES</t>
  </si>
  <si>
    <t>Clarks high-quality Ivory SPORTS shoes for active LIFESTYLES</t>
  </si>
  <si>
    <t>Merrell high-quality Coral SPORTS shoes for active LIFESTYLES</t>
  </si>
  <si>
    <t>Vionic high-quality Coral SPORTS shoes for active LIFESTYLES</t>
  </si>
  <si>
    <t>Teva high-quality Coral SPORTS shoes for active LIFESTYLES</t>
  </si>
  <si>
    <t>ECCO high-quality Coral SPORTS shoes for active LIFESTYLES</t>
  </si>
  <si>
    <t>SKECHERS high-quality Coral SPORTS shoes for active LIFESTYLES</t>
  </si>
  <si>
    <t>Chaco high-quality Coral SPORTS shoes for active LIFESTYLES</t>
  </si>
  <si>
    <t>Asolo high-quality Coral SPORTS shoes for active LIFESTYLES</t>
  </si>
  <si>
    <t>Sperry high-quality Coral SPORTS shoes for active LIFESTYLES</t>
  </si>
  <si>
    <t>OluKai high-quality Coral SPORTS shoes for active LIFESTYLES</t>
  </si>
  <si>
    <t>Dansko high-quality Coral SPORTS shoes for active LIFESTYLES</t>
  </si>
  <si>
    <t>Crocs high-quality Coral SPORTS shoes for active LIFESTYLES</t>
  </si>
  <si>
    <t>Converse high-quality Coral SPORTS shoes for active LIFESTYLES</t>
  </si>
  <si>
    <t>Keen high-quality Coral SPORTS shoes for active LIFESTYLES</t>
  </si>
  <si>
    <t>Brooks high-quality Coral SPORTS shoes for active LIFESTYLES</t>
  </si>
  <si>
    <t>Adidas high-quality Coral SPORTS shoes for active LIFESTYLES</t>
  </si>
  <si>
    <t>Puma high-quality Coral SPORTS shoes for active LIFESTYLES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</si>
  <si>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</si>
  <si>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First Name</t>
  </si>
  <si>
    <t>Last Name</t>
  </si>
  <si>
    <t>Age</t>
  </si>
  <si>
    <t>Gender</t>
  </si>
  <si>
    <t>Size</t>
  </si>
  <si>
    <t>Location</t>
  </si>
  <si>
    <t>Favorite Color</t>
  </si>
  <si>
    <t>Shoe Size</t>
  </si>
  <si>
    <t>Brand Preference</t>
  </si>
  <si>
    <t>Left 
[Gender]</t>
  </si>
  <si>
    <t>Left 
[Size]</t>
  </si>
  <si>
    <t>Initials</t>
  </si>
  <si>
    <t>First 2</t>
  </si>
  <si>
    <t>First+Char</t>
  </si>
  <si>
    <t>Brand website</t>
  </si>
  <si>
    <t>Brand and Shoe size</t>
  </si>
  <si>
    <t>Full Name</t>
  </si>
  <si>
    <t>Location and Age</t>
  </si>
  <si>
    <t>Sarah</t>
  </si>
  <si>
    <t>Johnson</t>
  </si>
  <si>
    <t>Female</t>
  </si>
  <si>
    <t>Medium</t>
  </si>
  <si>
    <t>New York</t>
  </si>
  <si>
    <t>Blue</t>
  </si>
  <si>
    <t>Nike</t>
  </si>
  <si>
    <t>F</t>
  </si>
  <si>
    <t>M</t>
  </si>
  <si>
    <t>SJ</t>
  </si>
  <si>
    <t>Sa</t>
  </si>
  <si>
    <t>SarahJ</t>
  </si>
  <si>
    <t>Nike.com</t>
  </si>
  <si>
    <t>Nike, 7.5</t>
  </si>
  <si>
    <t>Sarah Johnson</t>
  </si>
  <si>
    <t>New York, 28</t>
  </si>
  <si>
    <t>Michael</t>
  </si>
  <si>
    <t>Smith</t>
  </si>
  <si>
    <t>Male</t>
  </si>
  <si>
    <t>Small</t>
  </si>
  <si>
    <t>Los Angeles</t>
  </si>
  <si>
    <t>Red</t>
  </si>
  <si>
    <t>Adidas</t>
  </si>
  <si>
    <t>Emily</t>
  </si>
  <si>
    <t>Brown</t>
  </si>
  <si>
    <t>Large</t>
  </si>
  <si>
    <t>Chicago</t>
  </si>
  <si>
    <t>Green</t>
  </si>
  <si>
    <t>Puma</t>
  </si>
  <si>
    <t>James</t>
  </si>
  <si>
    <t>Williams</t>
  </si>
  <si>
    <t>Miami</t>
  </si>
  <si>
    <t>Olivia</t>
  </si>
  <si>
    <t>Davis</t>
  </si>
  <si>
    <t>San Francisco</t>
  </si>
  <si>
    <t>Purple</t>
  </si>
  <si>
    <t>Asics</t>
  </si>
  <si>
    <t>Benjamin</t>
  </si>
  <si>
    <t>Garcia</t>
  </si>
  <si>
    <t>Dallas</t>
  </si>
  <si>
    <t>Black</t>
  </si>
  <si>
    <t>Reebok</t>
  </si>
  <si>
    <t>Ava</t>
  </si>
  <si>
    <t>Rodriguez</t>
  </si>
  <si>
    <t>Houston</t>
  </si>
  <si>
    <t>Pink</t>
  </si>
  <si>
    <t>Birkenstock</t>
  </si>
  <si>
    <t>Ethan</t>
  </si>
  <si>
    <t>Martinez</t>
  </si>
  <si>
    <t>Atlanta</t>
  </si>
  <si>
    <t>White</t>
  </si>
  <si>
    <t>Mia</t>
  </si>
  <si>
    <t>Hernandez</t>
  </si>
  <si>
    <t>Boston</t>
  </si>
  <si>
    <t>Jacob</t>
  </si>
  <si>
    <t>Miller</t>
  </si>
  <si>
    <t>Seattle</t>
  </si>
  <si>
    <t>Jessica</t>
  </si>
  <si>
    <t>Lee</t>
  </si>
  <si>
    <t xml:space="preserve">Daniel </t>
  </si>
  <si>
    <t>Clark</t>
  </si>
  <si>
    <t xml:space="preserve">Olivia </t>
  </si>
  <si>
    <t xml:space="preserve">William </t>
  </si>
  <si>
    <t>Hall</t>
  </si>
  <si>
    <t xml:space="preserve">Ava </t>
  </si>
  <si>
    <t>Adams</t>
  </si>
  <si>
    <t xml:space="preserve">James 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</si>
  <si>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</si>
  <si>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Details</t>
  </si>
  <si>
    <t>Len1
[Details]</t>
  </si>
  <si>
    <t>Len2 
(Len of- "high-quality color SPORTS shoes for active LIFESTYLES")</t>
  </si>
  <si>
    <t>Len3 
(Len of- "high-quality")</t>
  </si>
  <si>
    <t>Len4 
(Len of - "SPORTS shoes for active LIFESTYLES")</t>
  </si>
  <si>
    <t>Len5 
(Len of - "for active LIFESTYLES")</t>
  </si>
  <si>
    <t>Difference1 
[Column B-C]</t>
  </si>
  <si>
    <t>Difference2
[Column C-E]</t>
  </si>
  <si>
    <t>Difference3
[Column E-D]</t>
  </si>
  <si>
    <t>Brand Name
Using "Left" function</t>
  </si>
  <si>
    <t>Right1
To retrieve -"high-quality Black SPORTS shoes for active LIFESTYLES"</t>
  </si>
  <si>
    <t xml:space="preserve">Left1
To retrieve - "high-quality Black" </t>
  </si>
  <si>
    <t>Left2
To retrieve -high-quality</t>
  </si>
  <si>
    <t>Color
Use substitute function</t>
  </si>
  <si>
    <t>Right2
To retrieve - SPORTS shoes for active LIFESTYLES</t>
  </si>
  <si>
    <t>Right3
To retrieve - " for active LIFESTYLES"</t>
  </si>
  <si>
    <t>Substitute2</t>
  </si>
  <si>
    <t>Short detail
Brand+color+Substitute2</t>
  </si>
  <si>
    <t>Proper
[Short detail]</t>
  </si>
  <si>
    <t>Trim 
[Proper]</t>
  </si>
  <si>
    <t xml:space="preserve">high-quality Black </t>
  </si>
  <si>
    <t>high-quality</t>
  </si>
  <si>
    <t xml:space="preserve"> Black </t>
  </si>
  <si>
    <t>SPORTS shoes for active LIFESTYLES</t>
  </si>
  <si>
    <t xml:space="preserve"> for active LIFESTYLES</t>
  </si>
  <si>
    <t>SPORTS shoes</t>
  </si>
  <si>
    <t>Nike   Black  SPORTS shoes</t>
  </si>
  <si>
    <t>Nike   Black  Sports Shoes</t>
  </si>
  <si>
    <t>Nike Black Sports Shoes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</si>
  <si>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</si>
  <si>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Product</t>
  </si>
  <si>
    <t>Category</t>
  </si>
  <si>
    <t>Price (Rs.)</t>
  </si>
  <si>
    <t>len1 [Price]</t>
  </si>
  <si>
    <t>len2 (Rs.)</t>
  </si>
  <si>
    <t>Difference</t>
  </si>
  <si>
    <t>Rupees</t>
  </si>
  <si>
    <t>Trim
[Rupees]</t>
  </si>
  <si>
    <t>Substitute</t>
  </si>
  <si>
    <t>Check</t>
  </si>
  <si>
    <t>Smartphone</t>
  </si>
  <si>
    <t>Electronics</t>
  </si>
  <si>
    <t>Rs. 699</t>
  </si>
  <si>
    <t>Laptop</t>
  </si>
  <si>
    <t>Rs. 1299</t>
  </si>
  <si>
    <t>Sneakers</t>
  </si>
  <si>
    <t>Footwear</t>
  </si>
  <si>
    <t>Rs. 99</t>
  </si>
  <si>
    <t>T-shirt</t>
  </si>
  <si>
    <t>Apparel</t>
  </si>
  <si>
    <t>Rs. 25</t>
  </si>
  <si>
    <t>Watch</t>
  </si>
  <si>
    <t>Accessories</t>
  </si>
  <si>
    <t>Rs. 199</t>
  </si>
  <si>
    <t>Sunglasses</t>
  </si>
  <si>
    <t>Rs. 150</t>
  </si>
  <si>
    <t>Book</t>
  </si>
  <si>
    <t>Books</t>
  </si>
  <si>
    <t>Rs. 15</t>
  </si>
  <si>
    <t>Headphones</t>
  </si>
  <si>
    <t>Rs. 149</t>
  </si>
  <si>
    <t>Backpack</t>
  </si>
  <si>
    <t>Rs. 45</t>
  </si>
  <si>
    <t>Running Shoes</t>
  </si>
  <si>
    <t>Rs. 79</t>
  </si>
  <si>
    <t>Rs. 120</t>
  </si>
  <si>
    <t>Jacket</t>
  </si>
  <si>
    <t>Rs. 75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</si>
  <si>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</si>
  <si>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Cleaned</t>
  </si>
  <si>
    <t>len1 [Cleaned]</t>
  </si>
  <si>
    <t>len2 ["rs."]</t>
  </si>
  <si>
    <t>Price1</t>
  </si>
  <si>
    <t>Proper [Cleaned]</t>
  </si>
  <si>
    <t xml:space="preserve">  rs.   699</t>
  </si>
  <si>
    <t>rs.699</t>
  </si>
  <si>
    <t>699</t>
  </si>
  <si>
    <t>Rs.699</t>
  </si>
  <si>
    <t>rs. 1299</t>
  </si>
  <si>
    <t xml:space="preserve">   Rs. 25</t>
  </si>
  <si>
    <t>rs. 199</t>
  </si>
  <si>
    <t>rs. 149</t>
  </si>
  <si>
    <t>Rs. 1990</t>
  </si>
  <si>
    <t>Rs. 1500</t>
  </si>
  <si>
    <t xml:space="preserve"> Rs. 150</t>
  </si>
  <si>
    <t>Rs. 1490</t>
  </si>
  <si>
    <t>Rs. 450</t>
  </si>
  <si>
    <t>Rs. 790</t>
  </si>
  <si>
    <t xml:space="preserve">   Rs. 1200</t>
  </si>
  <si>
    <t>Rs.   1990</t>
  </si>
  <si>
    <t>Rs.  1500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</si>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</sst>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rgb="FFFFFFFF"/>
      <name val="Arial"/>
    </font>
    <font>
      <color theme="1"/>
      <name val="Arial"/>
      <scheme val="minor"/>
    </font>
    <font>
      <sz val="9.0"/>
      <color rgb="FF008000"/>
      <name val="&quot;Google Sans Mono&quot;"/>
    </font>
    <font>
      <color theme="1"/>
      <name val="Arial"/>
    </font>
    <font>
      <color rgb="FFFFFFFF"/>
      <name val="Arial"/>
      <scheme val="minor"/>
    </font>
    <font>
      <sz val="11.0"/>
      <color theme="1"/>
      <name val="Arial"/>
      <scheme val="minor"/>
    </font>
    <font>
      <b/>
      <sz val="10.0"/>
      <color theme="1"/>
      <name val="Arial"/>
    </font>
    <font>
      <b/>
      <color rgb="FF000000"/>
      <name val="Arial"/>
    </font>
    <font>
      <sz val="10.0"/>
      <color rgb="FFFFFFFF"/>
      <name val="Arial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Font="1"/>
    <xf borderId="0" fillId="3" fontId="3" numFmtId="0" xfId="0" applyAlignment="1" applyFill="1" applyFont="1">
      <alignment readingOrder="0" shrinkToFit="0" vertical="bottom" wrapText="1"/>
    </xf>
    <xf borderId="0" fillId="0" fontId="4" numFmtId="0" xfId="0" applyFont="1"/>
    <xf borderId="0" fillId="0" fontId="4" numFmtId="0" xfId="0" applyAlignment="1" applyFont="1">
      <alignment readingOrder="0" shrinkToFit="0" wrapText="1"/>
    </xf>
    <xf borderId="0" fillId="4" fontId="5" numFmtId="0" xfId="0" applyAlignment="1" applyFill="1" applyFont="1">
      <alignment horizontal="left" readingOrder="0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shrinkToFit="0" wrapText="0"/>
    </xf>
    <xf borderId="0" fillId="5" fontId="7" numFmtId="0" xfId="0" applyFill="1" applyFont="1"/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9" numFmtId="0" xfId="0" applyAlignment="1" applyFont="1">
      <alignment vertical="bottom"/>
    </xf>
    <xf borderId="0" fillId="2" fontId="9" numFmtId="0" xfId="0" applyAlignment="1" applyFont="1">
      <alignment readingOrder="0" vertical="bottom"/>
    </xf>
    <xf borderId="0" fillId="2" fontId="10" numFmtId="0" xfId="0" applyAlignment="1" applyFont="1">
      <alignment horizontal="left" readingOrder="0"/>
    </xf>
    <xf borderId="0" fillId="2" fontId="1" numFmtId="0" xfId="0" applyAlignment="1" applyFont="1">
      <alignment vertical="bottom"/>
    </xf>
    <xf borderId="0" fillId="3" fontId="11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/>
    </xf>
    <xf borderId="0" fillId="0" fontId="13" numFmtId="0" xfId="0" applyFont="1"/>
    <xf borderId="0" fillId="3" fontId="3" numFmtId="0" xfId="0" applyAlignment="1" applyFont="1">
      <alignment horizontal="left" readingOrder="0"/>
    </xf>
    <xf borderId="0" fillId="2" fontId="1" numFmtId="0" xfId="0" applyAlignment="1" applyFont="1">
      <alignment readingOrder="0" shrinkToFit="0" vertical="bottom" wrapText="1"/>
    </xf>
    <xf borderId="0" fillId="2" fontId="1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3" xfId="0" applyAlignment="1" applyFont="1" applyNumberFormat="1">
      <alignment readingOrder="0" vertical="bottom"/>
    </xf>
    <xf borderId="0" fillId="0" fontId="6" numFmtId="0" xfId="0" applyAlignment="1" applyFont="1">
      <alignment horizontal="right" vertical="bottom"/>
    </xf>
    <xf borderId="0" fillId="0" fontId="6" numFmtId="3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2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nike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3" max="3" width="18.88"/>
    <col customWidth="1" min="8" max="8" width="27.75"/>
    <col customWidth="1" min="9" max="9" width="16.5"/>
    <col customWidth="1" min="10" max="10" width="18.13"/>
    <col customWidth="1" min="11" max="11" width="16.5"/>
    <col customWidth="1" min="12" max="12" width="16.38"/>
    <col customWidth="1" min="13" max="13" width="18.75"/>
    <col customWidth="1" min="14" max="14" width="7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33.0" customHeight="1">
      <c r="A2" s="3">
        <v>1.0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5" t="s">
        <v>26</v>
      </c>
      <c r="O2" s="6"/>
    </row>
    <row r="3" ht="18.0" customHeight="1">
      <c r="A3" s="3">
        <v>2.0</v>
      </c>
      <c r="B3" s="3" t="s">
        <v>27</v>
      </c>
      <c r="C3" s="3" t="s">
        <v>28</v>
      </c>
      <c r="D3" s="3" t="s">
        <v>29</v>
      </c>
      <c r="E3" s="3" t="s">
        <v>17</v>
      </c>
      <c r="F3" s="3" t="s">
        <v>30</v>
      </c>
      <c r="G3" s="3" t="s">
        <v>31</v>
      </c>
      <c r="H3" s="4" t="str">
        <f t="shared" ref="H3:H32" si="1">C3&amp;", "&amp;E3</f>
        <v>Emily Johnson, English</v>
      </c>
      <c r="I3" s="4" t="str">
        <f t="shared" ref="I3:I32" si="2">left(B3,5)</f>
        <v>14/08</v>
      </c>
      <c r="J3" s="4" t="str">
        <f t="shared" ref="J3:J32" si="3">RIGHT(I3,2)</f>
        <v>08</v>
      </c>
      <c r="K3" s="4" t="str">
        <f t="shared" ref="K3:K32" si="4">left(F3,2)</f>
        <v>14</v>
      </c>
      <c r="L3" s="4" t="str">
        <f t="shared" ref="L3:L32" si="5">G3&amp;"-"&amp;left(E3,3)&amp;"-"&amp;D3</f>
        <v>Offline-Eng-PPT</v>
      </c>
      <c r="M3" s="4" t="str">
        <f t="shared" ref="M3:M32" si="6">len(C3)&amp;Right(J3,1)&amp;K3</f>
        <v>13814</v>
      </c>
      <c r="N3" s="7" t="str">
        <f t="shared" ref="N3:N32" si="7">"Name- "&amp;C3&amp;" Course- "&amp;D3&amp;" Language-"&amp;E3&amp;" Slot-"&amp;F3&amp;" Mode- "&amp;G3&amp;" Enrolled on- "&amp;left(B3,2)&amp;"th August"</f>
        <v>Name- Emily Johnson Course- PPT Language-English Slot-14:00-16:00 Mode- Offline Enrolled on- 14th August</v>
      </c>
      <c r="S3" s="7"/>
    </row>
    <row r="4">
      <c r="A4" s="3">
        <v>3.0</v>
      </c>
      <c r="B4" s="3" t="s">
        <v>32</v>
      </c>
      <c r="C4" s="3" t="s">
        <v>33</v>
      </c>
      <c r="D4" s="3" t="s">
        <v>34</v>
      </c>
      <c r="E4" s="3" t="s">
        <v>35</v>
      </c>
      <c r="F4" s="3" t="s">
        <v>36</v>
      </c>
      <c r="G4" s="3" t="s">
        <v>19</v>
      </c>
      <c r="H4" s="4" t="str">
        <f t="shared" si="1"/>
        <v>Michael Brown, Hindi</v>
      </c>
      <c r="I4" s="4" t="str">
        <f t="shared" si="2"/>
        <v>15/08</v>
      </c>
      <c r="J4" s="4" t="str">
        <f t="shared" si="3"/>
        <v>08</v>
      </c>
      <c r="K4" s="4" t="str">
        <f t="shared" si="4"/>
        <v>16</v>
      </c>
      <c r="L4" s="4" t="str">
        <f t="shared" si="5"/>
        <v>Online-Hin-BI</v>
      </c>
      <c r="M4" s="4" t="str">
        <f t="shared" si="6"/>
        <v>13816</v>
      </c>
      <c r="N4" s="7" t="str">
        <f t="shared" si="7"/>
        <v>Name- Michael Brown Course- BI Language-Hindi Slot-16:00-18:00 Mode- Online Enrolled on- 15th August</v>
      </c>
    </row>
    <row r="5">
      <c r="A5" s="3">
        <v>4.0</v>
      </c>
      <c r="B5" s="3" t="s">
        <v>37</v>
      </c>
      <c r="C5" s="3" t="s">
        <v>38</v>
      </c>
      <c r="D5" s="3" t="s">
        <v>39</v>
      </c>
      <c r="E5" s="3" t="s">
        <v>40</v>
      </c>
      <c r="F5" s="3" t="s">
        <v>41</v>
      </c>
      <c r="G5" s="3" t="s">
        <v>31</v>
      </c>
      <c r="H5" s="4" t="str">
        <f t="shared" si="1"/>
        <v>Sarah Davis, Tamil</v>
      </c>
      <c r="I5" s="4" t="str">
        <f t="shared" si="2"/>
        <v>16/08</v>
      </c>
      <c r="J5" s="4" t="str">
        <f t="shared" si="3"/>
        <v>08</v>
      </c>
      <c r="K5" s="4" t="str">
        <f t="shared" si="4"/>
        <v>10</v>
      </c>
      <c r="L5" s="4" t="str">
        <f t="shared" si="5"/>
        <v>Offline-Tam-Word</v>
      </c>
      <c r="M5" s="4" t="str">
        <f t="shared" si="6"/>
        <v>11810</v>
      </c>
      <c r="N5" s="7" t="str">
        <f t="shared" si="7"/>
        <v>Name- Sarah Davis Course- Word Language-Tamil Slot-10:00-12:00 Mode- Offline Enrolled on- 16th August</v>
      </c>
    </row>
    <row r="6">
      <c r="A6" s="3">
        <v>5.0</v>
      </c>
      <c r="B6" s="3" t="s">
        <v>42</v>
      </c>
      <c r="C6" s="3" t="s">
        <v>43</v>
      </c>
      <c r="D6" s="3" t="s">
        <v>16</v>
      </c>
      <c r="E6" s="3" t="s">
        <v>44</v>
      </c>
      <c r="F6" s="3" t="s">
        <v>18</v>
      </c>
      <c r="G6" s="3" t="s">
        <v>19</v>
      </c>
      <c r="H6" s="4" t="str">
        <f t="shared" si="1"/>
        <v>David Wilson, Bengali</v>
      </c>
      <c r="I6" s="4" t="str">
        <f t="shared" si="2"/>
        <v>17/08</v>
      </c>
      <c r="J6" s="4" t="str">
        <f t="shared" si="3"/>
        <v>08</v>
      </c>
      <c r="K6" s="4" t="str">
        <f t="shared" si="4"/>
        <v>12</v>
      </c>
      <c r="L6" s="4" t="str">
        <f t="shared" si="5"/>
        <v>Online-Ben-Excel</v>
      </c>
      <c r="M6" s="4" t="str">
        <f t="shared" si="6"/>
        <v>12812</v>
      </c>
      <c r="N6" s="7" t="str">
        <f t="shared" si="7"/>
        <v>Name- David Wilson Course- Excel Language-Bengali Slot-12:00-14:00 Mode- Online Enrolled on- 17th August</v>
      </c>
    </row>
    <row r="7">
      <c r="A7" s="3">
        <v>6.0</v>
      </c>
      <c r="B7" s="3" t="s">
        <v>45</v>
      </c>
      <c r="C7" s="3" t="s">
        <v>46</v>
      </c>
      <c r="D7" s="3" t="s">
        <v>29</v>
      </c>
      <c r="E7" s="3" t="s">
        <v>17</v>
      </c>
      <c r="F7" s="3" t="s">
        <v>30</v>
      </c>
      <c r="G7" s="3" t="s">
        <v>31</v>
      </c>
      <c r="H7" s="4" t="str">
        <f t="shared" si="1"/>
        <v>Jessica Lee, English</v>
      </c>
      <c r="I7" s="4" t="str">
        <f t="shared" si="2"/>
        <v>18/08</v>
      </c>
      <c r="J7" s="4" t="str">
        <f t="shared" si="3"/>
        <v>08</v>
      </c>
      <c r="K7" s="4" t="str">
        <f t="shared" si="4"/>
        <v>14</v>
      </c>
      <c r="L7" s="4" t="str">
        <f t="shared" si="5"/>
        <v>Offline-Eng-PPT</v>
      </c>
      <c r="M7" s="4" t="str">
        <f t="shared" si="6"/>
        <v>11814</v>
      </c>
      <c r="N7" s="7" t="str">
        <f t="shared" si="7"/>
        <v>Name- Jessica Lee Course- PPT Language-English Slot-14:00-16:00 Mode- Offline Enrolled on- 18th August</v>
      </c>
    </row>
    <row r="8">
      <c r="A8" s="3">
        <v>7.0</v>
      </c>
      <c r="B8" s="3" t="s">
        <v>47</v>
      </c>
      <c r="C8" s="3" t="s">
        <v>48</v>
      </c>
      <c r="D8" s="3" t="s">
        <v>34</v>
      </c>
      <c r="E8" s="3" t="s">
        <v>35</v>
      </c>
      <c r="F8" s="3" t="s">
        <v>36</v>
      </c>
      <c r="G8" s="3" t="s">
        <v>19</v>
      </c>
      <c r="H8" s="4" t="str">
        <f t="shared" si="1"/>
        <v>Daniel Clark, Hindi</v>
      </c>
      <c r="I8" s="4" t="str">
        <f t="shared" si="2"/>
        <v>19/08</v>
      </c>
      <c r="J8" s="4" t="str">
        <f t="shared" si="3"/>
        <v>08</v>
      </c>
      <c r="K8" s="4" t="str">
        <f t="shared" si="4"/>
        <v>16</v>
      </c>
      <c r="L8" s="4" t="str">
        <f t="shared" si="5"/>
        <v>Online-Hin-BI</v>
      </c>
      <c r="M8" s="4" t="str">
        <f t="shared" si="6"/>
        <v>12816</v>
      </c>
      <c r="N8" s="7" t="str">
        <f t="shared" si="7"/>
        <v>Name- Daniel Clark Course- BI Language-Hindi Slot-16:00-18:00 Mode- Online Enrolled on- 19th August</v>
      </c>
    </row>
    <row r="9">
      <c r="A9" s="3">
        <v>8.0</v>
      </c>
      <c r="B9" s="3" t="s">
        <v>49</v>
      </c>
      <c r="C9" s="3" t="s">
        <v>50</v>
      </c>
      <c r="D9" s="3" t="s">
        <v>39</v>
      </c>
      <c r="E9" s="3" t="s">
        <v>40</v>
      </c>
      <c r="F9" s="3" t="s">
        <v>41</v>
      </c>
      <c r="G9" s="3" t="s">
        <v>31</v>
      </c>
      <c r="H9" s="4" t="str">
        <f t="shared" si="1"/>
        <v>Olivia White, Tamil</v>
      </c>
      <c r="I9" s="4" t="str">
        <f t="shared" si="2"/>
        <v>20/08</v>
      </c>
      <c r="J9" s="4" t="str">
        <f t="shared" si="3"/>
        <v>08</v>
      </c>
      <c r="K9" s="4" t="str">
        <f t="shared" si="4"/>
        <v>10</v>
      </c>
      <c r="L9" s="4" t="str">
        <f t="shared" si="5"/>
        <v>Offline-Tam-Word</v>
      </c>
      <c r="M9" s="4" t="str">
        <f t="shared" si="6"/>
        <v>12810</v>
      </c>
      <c r="N9" s="7" t="str">
        <f t="shared" si="7"/>
        <v>Name- Olivia White Course- Word Language-Tamil Slot-10:00-12:00 Mode- Offline Enrolled on- 20th August</v>
      </c>
    </row>
    <row r="10">
      <c r="A10" s="3">
        <v>9.0</v>
      </c>
      <c r="B10" s="3" t="s">
        <v>51</v>
      </c>
      <c r="C10" s="3" t="s">
        <v>52</v>
      </c>
      <c r="D10" s="3" t="s">
        <v>16</v>
      </c>
      <c r="E10" s="3" t="s">
        <v>44</v>
      </c>
      <c r="F10" s="3" t="s">
        <v>18</v>
      </c>
      <c r="G10" s="3" t="s">
        <v>19</v>
      </c>
      <c r="H10" s="4" t="str">
        <f t="shared" si="1"/>
        <v>William Hall, Bengali</v>
      </c>
      <c r="I10" s="4" t="str">
        <f t="shared" si="2"/>
        <v>21/08</v>
      </c>
      <c r="J10" s="4" t="str">
        <f t="shared" si="3"/>
        <v>08</v>
      </c>
      <c r="K10" s="4" t="str">
        <f t="shared" si="4"/>
        <v>12</v>
      </c>
      <c r="L10" s="4" t="str">
        <f t="shared" si="5"/>
        <v>Online-Ben-Excel</v>
      </c>
      <c r="M10" s="4" t="str">
        <f t="shared" si="6"/>
        <v>12812</v>
      </c>
      <c r="N10" s="7" t="str">
        <f t="shared" si="7"/>
        <v>Name- William Hall Course- Excel Language-Bengali Slot-12:00-14:00 Mode- Online Enrolled on- 21th August</v>
      </c>
    </row>
    <row r="11">
      <c r="A11" s="3">
        <v>10.0</v>
      </c>
      <c r="B11" s="3" t="s">
        <v>47</v>
      </c>
      <c r="C11" s="3" t="s">
        <v>53</v>
      </c>
      <c r="D11" s="3" t="s">
        <v>29</v>
      </c>
      <c r="E11" s="3" t="s">
        <v>17</v>
      </c>
      <c r="F11" s="3" t="s">
        <v>30</v>
      </c>
      <c r="G11" s="3" t="s">
        <v>31</v>
      </c>
      <c r="H11" s="4" t="str">
        <f t="shared" si="1"/>
        <v>Ava Adams, English</v>
      </c>
      <c r="I11" s="4" t="str">
        <f t="shared" si="2"/>
        <v>19/08</v>
      </c>
      <c r="J11" s="4" t="str">
        <f t="shared" si="3"/>
        <v>08</v>
      </c>
      <c r="K11" s="4" t="str">
        <f t="shared" si="4"/>
        <v>14</v>
      </c>
      <c r="L11" s="4" t="str">
        <f t="shared" si="5"/>
        <v>Offline-Eng-PPT</v>
      </c>
      <c r="M11" s="4" t="str">
        <f t="shared" si="6"/>
        <v>9814</v>
      </c>
      <c r="N11" s="7" t="str">
        <f t="shared" si="7"/>
        <v>Name- Ava Adams Course- PPT Language-English Slot-14:00-16:00 Mode- Offline Enrolled on- 19th August</v>
      </c>
    </row>
    <row r="12">
      <c r="A12" s="3">
        <v>11.0</v>
      </c>
      <c r="B12" s="3" t="s">
        <v>49</v>
      </c>
      <c r="C12" s="3" t="s">
        <v>54</v>
      </c>
      <c r="D12" s="3" t="s">
        <v>34</v>
      </c>
      <c r="E12" s="3" t="s">
        <v>35</v>
      </c>
      <c r="F12" s="3" t="s">
        <v>36</v>
      </c>
      <c r="G12" s="3" t="s">
        <v>19</v>
      </c>
      <c r="H12" s="4" t="str">
        <f t="shared" si="1"/>
        <v>James Miller, Hindi</v>
      </c>
      <c r="I12" s="4" t="str">
        <f t="shared" si="2"/>
        <v>20/08</v>
      </c>
      <c r="J12" s="4" t="str">
        <f t="shared" si="3"/>
        <v>08</v>
      </c>
      <c r="K12" s="4" t="str">
        <f t="shared" si="4"/>
        <v>16</v>
      </c>
      <c r="L12" s="4" t="str">
        <f t="shared" si="5"/>
        <v>Online-Hin-BI</v>
      </c>
      <c r="M12" s="4" t="str">
        <f t="shared" si="6"/>
        <v>12816</v>
      </c>
      <c r="N12" s="7" t="str">
        <f t="shared" si="7"/>
        <v>Name- James Miller Course- BI Language-Hindi Slot-16:00-18:00 Mode- Online Enrolled on- 20th August</v>
      </c>
    </row>
    <row r="13">
      <c r="A13" s="3">
        <v>12.0</v>
      </c>
      <c r="B13" s="3" t="s">
        <v>47</v>
      </c>
      <c r="C13" s="3" t="s">
        <v>55</v>
      </c>
      <c r="D13" s="3" t="s">
        <v>39</v>
      </c>
      <c r="E13" s="3" t="s">
        <v>40</v>
      </c>
      <c r="F13" s="3" t="s">
        <v>41</v>
      </c>
      <c r="G13" s="3" t="s">
        <v>31</v>
      </c>
      <c r="H13" s="4" t="str">
        <f t="shared" si="1"/>
        <v>Sophia Young, Tamil</v>
      </c>
      <c r="I13" s="4" t="str">
        <f t="shared" si="2"/>
        <v>19/08</v>
      </c>
      <c r="J13" s="4" t="str">
        <f t="shared" si="3"/>
        <v>08</v>
      </c>
      <c r="K13" s="4" t="str">
        <f t="shared" si="4"/>
        <v>10</v>
      </c>
      <c r="L13" s="4" t="str">
        <f t="shared" si="5"/>
        <v>Offline-Tam-Word</v>
      </c>
      <c r="M13" s="4" t="str">
        <f t="shared" si="6"/>
        <v>12810</v>
      </c>
      <c r="N13" s="7" t="str">
        <f t="shared" si="7"/>
        <v>Name- Sophia Young Course- Word Language-Tamil Slot-10:00-12:00 Mode- Offline Enrolled on- 19th August</v>
      </c>
    </row>
    <row r="14">
      <c r="A14" s="3">
        <v>13.0</v>
      </c>
      <c r="B14" s="3" t="s">
        <v>49</v>
      </c>
      <c r="C14" s="3" t="s">
        <v>56</v>
      </c>
      <c r="D14" s="3" t="s">
        <v>16</v>
      </c>
      <c r="E14" s="3" t="s">
        <v>44</v>
      </c>
      <c r="F14" s="3" t="s">
        <v>18</v>
      </c>
      <c r="G14" s="3" t="s">
        <v>19</v>
      </c>
      <c r="H14" s="4" t="str">
        <f t="shared" si="1"/>
        <v>Benjamin King, Bengali</v>
      </c>
      <c r="I14" s="4" t="str">
        <f t="shared" si="2"/>
        <v>20/08</v>
      </c>
      <c r="J14" s="4" t="str">
        <f t="shared" si="3"/>
        <v>08</v>
      </c>
      <c r="K14" s="4" t="str">
        <f t="shared" si="4"/>
        <v>12</v>
      </c>
      <c r="L14" s="4" t="str">
        <f t="shared" si="5"/>
        <v>Online-Ben-Excel</v>
      </c>
      <c r="M14" s="4" t="str">
        <f t="shared" si="6"/>
        <v>13812</v>
      </c>
      <c r="N14" s="7" t="str">
        <f t="shared" si="7"/>
        <v>Name- Benjamin King Course- Excel Language-Bengali Slot-12:00-14:00 Mode- Online Enrolled on- 20th August</v>
      </c>
    </row>
    <row r="15">
      <c r="A15" s="3">
        <v>14.0</v>
      </c>
      <c r="B15" s="3" t="s">
        <v>27</v>
      </c>
      <c r="C15" s="3" t="s">
        <v>57</v>
      </c>
      <c r="D15" s="3" t="s">
        <v>29</v>
      </c>
      <c r="E15" s="3" t="s">
        <v>17</v>
      </c>
      <c r="F15" s="3" t="s">
        <v>30</v>
      </c>
      <c r="G15" s="3" t="s">
        <v>31</v>
      </c>
      <c r="H15" s="4" t="str">
        <f t="shared" si="1"/>
        <v>Mia Taylor, English</v>
      </c>
      <c r="I15" s="4" t="str">
        <f t="shared" si="2"/>
        <v>14/08</v>
      </c>
      <c r="J15" s="4" t="str">
        <f t="shared" si="3"/>
        <v>08</v>
      </c>
      <c r="K15" s="4" t="str">
        <f t="shared" si="4"/>
        <v>14</v>
      </c>
      <c r="L15" s="4" t="str">
        <f t="shared" si="5"/>
        <v>Offline-Eng-PPT</v>
      </c>
      <c r="M15" s="4" t="str">
        <f t="shared" si="6"/>
        <v>10814</v>
      </c>
      <c r="N15" s="7" t="str">
        <f t="shared" si="7"/>
        <v>Name- Mia Taylor Course- PPT Language-English Slot-14:00-16:00 Mode- Offline Enrolled on- 14th August</v>
      </c>
    </row>
    <row r="16">
      <c r="A16" s="3">
        <v>15.0</v>
      </c>
      <c r="B16" s="3" t="s">
        <v>32</v>
      </c>
      <c r="C16" s="3" t="s">
        <v>58</v>
      </c>
      <c r="D16" s="3" t="s">
        <v>34</v>
      </c>
      <c r="E16" s="3" t="s">
        <v>35</v>
      </c>
      <c r="F16" s="3" t="s">
        <v>36</v>
      </c>
      <c r="G16" s="3" t="s">
        <v>19</v>
      </c>
      <c r="H16" s="4" t="str">
        <f t="shared" si="1"/>
        <v>Ethan Harris, Hindi</v>
      </c>
      <c r="I16" s="4" t="str">
        <f t="shared" si="2"/>
        <v>15/08</v>
      </c>
      <c r="J16" s="4" t="str">
        <f t="shared" si="3"/>
        <v>08</v>
      </c>
      <c r="K16" s="4" t="str">
        <f t="shared" si="4"/>
        <v>16</v>
      </c>
      <c r="L16" s="4" t="str">
        <f t="shared" si="5"/>
        <v>Online-Hin-BI</v>
      </c>
      <c r="M16" s="4" t="str">
        <f t="shared" si="6"/>
        <v>12816</v>
      </c>
      <c r="N16" s="7" t="str">
        <f t="shared" si="7"/>
        <v>Name- Ethan Harris Course- BI Language-Hindi Slot-16:00-18:00 Mode- Online Enrolled on- 15th August</v>
      </c>
    </row>
    <row r="17">
      <c r="A17" s="3">
        <v>16.0</v>
      </c>
      <c r="B17" s="3" t="s">
        <v>37</v>
      </c>
      <c r="C17" s="3" t="s">
        <v>59</v>
      </c>
      <c r="D17" s="3" t="s">
        <v>39</v>
      </c>
      <c r="E17" s="3" t="s">
        <v>40</v>
      </c>
      <c r="F17" s="3" t="s">
        <v>41</v>
      </c>
      <c r="G17" s="3" t="s">
        <v>31</v>
      </c>
      <c r="H17" s="4" t="str">
        <f t="shared" si="1"/>
        <v>Chloe Martinez, Tamil</v>
      </c>
      <c r="I17" s="4" t="str">
        <f t="shared" si="2"/>
        <v>16/08</v>
      </c>
      <c r="J17" s="4" t="str">
        <f t="shared" si="3"/>
        <v>08</v>
      </c>
      <c r="K17" s="4" t="str">
        <f t="shared" si="4"/>
        <v>10</v>
      </c>
      <c r="L17" s="4" t="str">
        <f t="shared" si="5"/>
        <v>Offline-Tam-Word</v>
      </c>
      <c r="M17" s="4" t="str">
        <f t="shared" si="6"/>
        <v>14810</v>
      </c>
      <c r="N17" s="7" t="str">
        <f t="shared" si="7"/>
        <v>Name- Chloe Martinez Course- Word Language-Tamil Slot-10:00-12:00 Mode- Offline Enrolled on- 16th August</v>
      </c>
    </row>
    <row r="18">
      <c r="A18" s="3">
        <v>17.0</v>
      </c>
      <c r="B18" s="3" t="s">
        <v>42</v>
      </c>
      <c r="C18" s="3" t="s">
        <v>60</v>
      </c>
      <c r="D18" s="3" t="s">
        <v>16</v>
      </c>
      <c r="E18" s="3" t="s">
        <v>44</v>
      </c>
      <c r="F18" s="3" t="s">
        <v>18</v>
      </c>
      <c r="G18" s="3" t="s">
        <v>19</v>
      </c>
      <c r="H18" s="4" t="str">
        <f t="shared" si="1"/>
        <v>Alexander Lee, Bengali</v>
      </c>
      <c r="I18" s="4" t="str">
        <f t="shared" si="2"/>
        <v>17/08</v>
      </c>
      <c r="J18" s="4" t="str">
        <f t="shared" si="3"/>
        <v>08</v>
      </c>
      <c r="K18" s="4" t="str">
        <f t="shared" si="4"/>
        <v>12</v>
      </c>
      <c r="L18" s="4" t="str">
        <f t="shared" si="5"/>
        <v>Online-Ben-Excel</v>
      </c>
      <c r="M18" s="4" t="str">
        <f t="shared" si="6"/>
        <v>13812</v>
      </c>
      <c r="N18" s="7" t="str">
        <f t="shared" si="7"/>
        <v>Name- Alexander Lee Course- Excel Language-Bengali Slot-12:00-14:00 Mode- Online Enrolled on- 17th August</v>
      </c>
    </row>
    <row r="19">
      <c r="A19" s="3">
        <v>18.0</v>
      </c>
      <c r="B19" s="3" t="s">
        <v>45</v>
      </c>
      <c r="C19" s="3" t="s">
        <v>61</v>
      </c>
      <c r="D19" s="3" t="s">
        <v>29</v>
      </c>
      <c r="E19" s="3" t="s">
        <v>17</v>
      </c>
      <c r="F19" s="3" t="s">
        <v>30</v>
      </c>
      <c r="G19" s="3" t="s">
        <v>31</v>
      </c>
      <c r="H19" s="4" t="str">
        <f t="shared" si="1"/>
        <v>Emma Lewis, English</v>
      </c>
      <c r="I19" s="4" t="str">
        <f t="shared" si="2"/>
        <v>18/08</v>
      </c>
      <c r="J19" s="4" t="str">
        <f t="shared" si="3"/>
        <v>08</v>
      </c>
      <c r="K19" s="4" t="str">
        <f t="shared" si="4"/>
        <v>14</v>
      </c>
      <c r="L19" s="4" t="str">
        <f t="shared" si="5"/>
        <v>Offline-Eng-PPT</v>
      </c>
      <c r="M19" s="4" t="str">
        <f t="shared" si="6"/>
        <v>10814</v>
      </c>
      <c r="N19" s="7" t="str">
        <f t="shared" si="7"/>
        <v>Name- Emma Lewis Course- PPT Language-English Slot-14:00-16:00 Mode- Offline Enrolled on- 18th August</v>
      </c>
    </row>
    <row r="20">
      <c r="A20" s="3">
        <v>19.0</v>
      </c>
      <c r="B20" s="3" t="s">
        <v>47</v>
      </c>
      <c r="C20" s="3" t="s">
        <v>62</v>
      </c>
      <c r="D20" s="3" t="s">
        <v>34</v>
      </c>
      <c r="E20" s="3" t="s">
        <v>35</v>
      </c>
      <c r="F20" s="3" t="s">
        <v>36</v>
      </c>
      <c r="G20" s="3" t="s">
        <v>19</v>
      </c>
      <c r="H20" s="4" t="str">
        <f t="shared" si="1"/>
        <v>Jacob Wright, Hindi</v>
      </c>
      <c r="I20" s="4" t="str">
        <f t="shared" si="2"/>
        <v>19/08</v>
      </c>
      <c r="J20" s="4" t="str">
        <f t="shared" si="3"/>
        <v>08</v>
      </c>
      <c r="K20" s="4" t="str">
        <f t="shared" si="4"/>
        <v>16</v>
      </c>
      <c r="L20" s="4" t="str">
        <f t="shared" si="5"/>
        <v>Online-Hin-BI</v>
      </c>
      <c r="M20" s="4" t="str">
        <f t="shared" si="6"/>
        <v>12816</v>
      </c>
      <c r="N20" s="7" t="str">
        <f t="shared" si="7"/>
        <v>Name- Jacob Wright Course- BI Language-Hindi Slot-16:00-18:00 Mode- Online Enrolled on- 19th August</v>
      </c>
    </row>
    <row r="21">
      <c r="A21" s="3">
        <v>20.0</v>
      </c>
      <c r="B21" s="3" t="s">
        <v>49</v>
      </c>
      <c r="C21" s="3" t="s">
        <v>63</v>
      </c>
      <c r="D21" s="3" t="s">
        <v>39</v>
      </c>
      <c r="E21" s="3" t="s">
        <v>40</v>
      </c>
      <c r="F21" s="3" t="s">
        <v>41</v>
      </c>
      <c r="G21" s="3" t="s">
        <v>31</v>
      </c>
      <c r="H21" s="4" t="str">
        <f t="shared" si="1"/>
        <v>Grace Brown, Tamil</v>
      </c>
      <c r="I21" s="4" t="str">
        <f t="shared" si="2"/>
        <v>20/08</v>
      </c>
      <c r="J21" s="4" t="str">
        <f t="shared" si="3"/>
        <v>08</v>
      </c>
      <c r="K21" s="4" t="str">
        <f t="shared" si="4"/>
        <v>10</v>
      </c>
      <c r="L21" s="4" t="str">
        <f t="shared" si="5"/>
        <v>Offline-Tam-Word</v>
      </c>
      <c r="M21" s="4" t="str">
        <f t="shared" si="6"/>
        <v>11810</v>
      </c>
      <c r="N21" s="7" t="str">
        <f t="shared" si="7"/>
        <v>Name- Grace Brown Course- Word Language-Tamil Slot-10:00-12:00 Mode- Offline Enrolled on- 20th August</v>
      </c>
    </row>
    <row r="22">
      <c r="A22" s="3">
        <v>21.0</v>
      </c>
      <c r="B22" s="3" t="s">
        <v>51</v>
      </c>
      <c r="C22" s="3" t="s">
        <v>64</v>
      </c>
      <c r="D22" s="3" t="s">
        <v>16</v>
      </c>
      <c r="E22" s="3" t="s">
        <v>44</v>
      </c>
      <c r="F22" s="3" t="s">
        <v>18</v>
      </c>
      <c r="G22" s="3" t="s">
        <v>19</v>
      </c>
      <c r="H22" s="4" t="str">
        <f t="shared" si="1"/>
        <v>Samuel Turner, Bengali</v>
      </c>
      <c r="I22" s="4" t="str">
        <f t="shared" si="2"/>
        <v>21/08</v>
      </c>
      <c r="J22" s="4" t="str">
        <f t="shared" si="3"/>
        <v>08</v>
      </c>
      <c r="K22" s="4" t="str">
        <f t="shared" si="4"/>
        <v>12</v>
      </c>
      <c r="L22" s="4" t="str">
        <f t="shared" si="5"/>
        <v>Online-Ben-Excel</v>
      </c>
      <c r="M22" s="4" t="str">
        <f t="shared" si="6"/>
        <v>13812</v>
      </c>
      <c r="N22" s="7" t="str">
        <f t="shared" si="7"/>
        <v>Name- Samuel Turner Course- Excel Language-Bengali Slot-12:00-14:00 Mode- Online Enrolled on- 21th August</v>
      </c>
    </row>
    <row r="23">
      <c r="A23" s="3">
        <v>22.0</v>
      </c>
      <c r="B23" s="3" t="s">
        <v>65</v>
      </c>
      <c r="C23" s="3" t="s">
        <v>66</v>
      </c>
      <c r="D23" s="3" t="s">
        <v>29</v>
      </c>
      <c r="E23" s="3" t="s">
        <v>17</v>
      </c>
      <c r="F23" s="3" t="s">
        <v>30</v>
      </c>
      <c r="G23" s="3" t="s">
        <v>31</v>
      </c>
      <c r="H23" s="4" t="str">
        <f t="shared" si="1"/>
        <v>Lily Green, English</v>
      </c>
      <c r="I23" s="4" t="str">
        <f t="shared" si="2"/>
        <v>22/08</v>
      </c>
      <c r="J23" s="4" t="str">
        <f t="shared" si="3"/>
        <v>08</v>
      </c>
      <c r="K23" s="4" t="str">
        <f t="shared" si="4"/>
        <v>14</v>
      </c>
      <c r="L23" s="4" t="str">
        <f t="shared" si="5"/>
        <v>Offline-Eng-PPT</v>
      </c>
      <c r="M23" s="4" t="str">
        <f t="shared" si="6"/>
        <v>10814</v>
      </c>
      <c r="N23" s="7" t="str">
        <f t="shared" si="7"/>
        <v>Name- Lily Green Course- PPT Language-English Slot-14:00-16:00 Mode- Offline Enrolled on- 22th August</v>
      </c>
    </row>
    <row r="24">
      <c r="A24" s="3">
        <v>23.0</v>
      </c>
      <c r="B24" s="3" t="s">
        <v>67</v>
      </c>
      <c r="C24" s="3" t="s">
        <v>68</v>
      </c>
      <c r="D24" s="3" t="s">
        <v>34</v>
      </c>
      <c r="E24" s="3" t="s">
        <v>35</v>
      </c>
      <c r="F24" s="3" t="s">
        <v>36</v>
      </c>
      <c r="G24" s="3" t="s">
        <v>19</v>
      </c>
      <c r="H24" s="4" t="str">
        <f t="shared" si="1"/>
        <v>Christopher Cox, Hindi</v>
      </c>
      <c r="I24" s="4" t="str">
        <f t="shared" si="2"/>
        <v>23/08</v>
      </c>
      <c r="J24" s="4" t="str">
        <f t="shared" si="3"/>
        <v>08</v>
      </c>
      <c r="K24" s="4" t="str">
        <f t="shared" si="4"/>
        <v>16</v>
      </c>
      <c r="L24" s="4" t="str">
        <f t="shared" si="5"/>
        <v>Online-Hin-BI</v>
      </c>
      <c r="M24" s="4" t="str">
        <f t="shared" si="6"/>
        <v>15816</v>
      </c>
      <c r="N24" s="7" t="str">
        <f t="shared" si="7"/>
        <v>Name- Christopher Cox Course- BI Language-Hindi Slot-16:00-18:00 Mode- Online Enrolled on- 23th August</v>
      </c>
    </row>
    <row r="25">
      <c r="A25" s="3">
        <v>24.0</v>
      </c>
      <c r="B25" s="3" t="s">
        <v>69</v>
      </c>
      <c r="C25" s="3" t="s">
        <v>70</v>
      </c>
      <c r="D25" s="3" t="s">
        <v>39</v>
      </c>
      <c r="E25" s="3" t="s">
        <v>40</v>
      </c>
      <c r="F25" s="3" t="s">
        <v>41</v>
      </c>
      <c r="G25" s="3" t="s">
        <v>31</v>
      </c>
      <c r="H25" s="4" t="str">
        <f t="shared" si="1"/>
        <v>Sophia Adams, Tamil</v>
      </c>
      <c r="I25" s="4" t="str">
        <f t="shared" si="2"/>
        <v>24/08</v>
      </c>
      <c r="J25" s="4" t="str">
        <f t="shared" si="3"/>
        <v>08</v>
      </c>
      <c r="K25" s="4" t="str">
        <f t="shared" si="4"/>
        <v>10</v>
      </c>
      <c r="L25" s="4" t="str">
        <f t="shared" si="5"/>
        <v>Offline-Tam-Word</v>
      </c>
      <c r="M25" s="4" t="str">
        <f t="shared" si="6"/>
        <v>12810</v>
      </c>
      <c r="N25" s="7" t="str">
        <f t="shared" si="7"/>
        <v>Name- Sophia Adams Course- Word Language-Tamil Slot-10:00-12:00 Mode- Offline Enrolled on- 24th August</v>
      </c>
    </row>
    <row r="26">
      <c r="A26" s="3">
        <v>25.0</v>
      </c>
      <c r="B26" s="3" t="s">
        <v>71</v>
      </c>
      <c r="C26" s="3" t="s">
        <v>72</v>
      </c>
      <c r="D26" s="3" t="s">
        <v>16</v>
      </c>
      <c r="E26" s="3" t="s">
        <v>44</v>
      </c>
      <c r="F26" s="3" t="s">
        <v>18</v>
      </c>
      <c r="G26" s="3" t="s">
        <v>19</v>
      </c>
      <c r="H26" s="4" t="str">
        <f t="shared" si="1"/>
        <v>Daniel Young, Bengali</v>
      </c>
      <c r="I26" s="4" t="str">
        <f t="shared" si="2"/>
        <v>25/08</v>
      </c>
      <c r="J26" s="4" t="str">
        <f t="shared" si="3"/>
        <v>08</v>
      </c>
      <c r="K26" s="4" t="str">
        <f t="shared" si="4"/>
        <v>12</v>
      </c>
      <c r="L26" s="4" t="str">
        <f t="shared" si="5"/>
        <v>Online-Ben-Excel</v>
      </c>
      <c r="M26" s="4" t="str">
        <f t="shared" si="6"/>
        <v>12812</v>
      </c>
      <c r="N26" s="7" t="str">
        <f t="shared" si="7"/>
        <v>Name- Daniel Young Course- Excel Language-Bengali Slot-12:00-14:00 Mode- Online Enrolled on- 25th August</v>
      </c>
    </row>
    <row r="27">
      <c r="A27" s="3">
        <v>26.0</v>
      </c>
      <c r="B27" s="3" t="s">
        <v>73</v>
      </c>
      <c r="C27" s="3" t="s">
        <v>74</v>
      </c>
      <c r="D27" s="3" t="s">
        <v>29</v>
      </c>
      <c r="E27" s="3" t="s">
        <v>17</v>
      </c>
      <c r="F27" s="3" t="s">
        <v>30</v>
      </c>
      <c r="G27" s="3" t="s">
        <v>31</v>
      </c>
      <c r="H27" s="4" t="str">
        <f t="shared" si="1"/>
        <v>Ava Walker, English</v>
      </c>
      <c r="I27" s="4" t="str">
        <f t="shared" si="2"/>
        <v>26/08</v>
      </c>
      <c r="J27" s="4" t="str">
        <f t="shared" si="3"/>
        <v>08</v>
      </c>
      <c r="K27" s="4" t="str">
        <f t="shared" si="4"/>
        <v>14</v>
      </c>
      <c r="L27" s="4" t="str">
        <f t="shared" si="5"/>
        <v>Offline-Eng-PPT</v>
      </c>
      <c r="M27" s="4" t="str">
        <f t="shared" si="6"/>
        <v>10814</v>
      </c>
      <c r="N27" s="7" t="str">
        <f t="shared" si="7"/>
        <v>Name- Ava Walker Course- PPT Language-English Slot-14:00-16:00 Mode- Offline Enrolled on- 26th August</v>
      </c>
    </row>
    <row r="28">
      <c r="A28" s="3">
        <v>27.0</v>
      </c>
      <c r="B28" s="3" t="s">
        <v>75</v>
      </c>
      <c r="C28" s="3" t="s">
        <v>76</v>
      </c>
      <c r="D28" s="3" t="s">
        <v>34</v>
      </c>
      <c r="E28" s="3" t="s">
        <v>35</v>
      </c>
      <c r="F28" s="3" t="s">
        <v>36</v>
      </c>
      <c r="G28" s="3" t="s">
        <v>19</v>
      </c>
      <c r="H28" s="4" t="str">
        <f t="shared" si="1"/>
        <v>Benjamin White, Hindi</v>
      </c>
      <c r="I28" s="4" t="str">
        <f t="shared" si="2"/>
        <v>27/08</v>
      </c>
      <c r="J28" s="4" t="str">
        <f t="shared" si="3"/>
        <v>08</v>
      </c>
      <c r="K28" s="4" t="str">
        <f t="shared" si="4"/>
        <v>16</v>
      </c>
      <c r="L28" s="4" t="str">
        <f t="shared" si="5"/>
        <v>Online-Hin-BI</v>
      </c>
      <c r="M28" s="4" t="str">
        <f t="shared" si="6"/>
        <v>14816</v>
      </c>
      <c r="N28" s="7" t="str">
        <f t="shared" si="7"/>
        <v>Name- Benjamin White Course- BI Language-Hindi Slot-16:00-18:00 Mode- Online Enrolled on- 27th August</v>
      </c>
    </row>
    <row r="29">
      <c r="A29" s="3">
        <v>28.0</v>
      </c>
      <c r="B29" s="3" t="s">
        <v>77</v>
      </c>
      <c r="C29" s="3" t="s">
        <v>78</v>
      </c>
      <c r="D29" s="3" t="s">
        <v>39</v>
      </c>
      <c r="E29" s="3" t="s">
        <v>40</v>
      </c>
      <c r="F29" s="3" t="s">
        <v>41</v>
      </c>
      <c r="G29" s="3" t="s">
        <v>31</v>
      </c>
      <c r="H29" s="4" t="str">
        <f t="shared" si="1"/>
        <v>Mia Johnson, Tamil</v>
      </c>
      <c r="I29" s="4" t="str">
        <f t="shared" si="2"/>
        <v>28/08</v>
      </c>
      <c r="J29" s="4" t="str">
        <f t="shared" si="3"/>
        <v>08</v>
      </c>
      <c r="K29" s="4" t="str">
        <f t="shared" si="4"/>
        <v>10</v>
      </c>
      <c r="L29" s="4" t="str">
        <f t="shared" si="5"/>
        <v>Offline-Tam-Word</v>
      </c>
      <c r="M29" s="4" t="str">
        <f t="shared" si="6"/>
        <v>11810</v>
      </c>
      <c r="N29" s="7" t="str">
        <f t="shared" si="7"/>
        <v>Name- Mia Johnson Course- Word Language-Tamil Slot-10:00-12:00 Mode- Offline Enrolled on- 28th August</v>
      </c>
    </row>
    <row r="30">
      <c r="A30" s="3">
        <v>29.0</v>
      </c>
      <c r="B30" s="3" t="s">
        <v>79</v>
      </c>
      <c r="C30" s="3" t="s">
        <v>80</v>
      </c>
      <c r="D30" s="3" t="s">
        <v>16</v>
      </c>
      <c r="E30" s="3" t="s">
        <v>44</v>
      </c>
      <c r="F30" s="3" t="s">
        <v>18</v>
      </c>
      <c r="G30" s="3" t="s">
        <v>19</v>
      </c>
      <c r="H30" s="4" t="str">
        <f t="shared" si="1"/>
        <v>William Smith, Bengali</v>
      </c>
      <c r="I30" s="4" t="str">
        <f t="shared" si="2"/>
        <v>29/08</v>
      </c>
      <c r="J30" s="4" t="str">
        <f t="shared" si="3"/>
        <v>08</v>
      </c>
      <c r="K30" s="4" t="str">
        <f t="shared" si="4"/>
        <v>12</v>
      </c>
      <c r="L30" s="4" t="str">
        <f t="shared" si="5"/>
        <v>Online-Ben-Excel</v>
      </c>
      <c r="M30" s="4" t="str">
        <f t="shared" si="6"/>
        <v>13812</v>
      </c>
      <c r="N30" s="7" t="str">
        <f t="shared" si="7"/>
        <v>Name- William Smith Course- Excel Language-Bengali Slot-12:00-14:00 Mode- Online Enrolled on- 29th August</v>
      </c>
    </row>
    <row r="31">
      <c r="A31" s="3">
        <v>30.0</v>
      </c>
      <c r="B31" s="3" t="s">
        <v>81</v>
      </c>
      <c r="C31" s="3" t="s">
        <v>82</v>
      </c>
      <c r="D31" s="3" t="s">
        <v>29</v>
      </c>
      <c r="E31" s="3" t="s">
        <v>17</v>
      </c>
      <c r="F31" s="3" t="s">
        <v>30</v>
      </c>
      <c r="G31" s="3" t="s">
        <v>31</v>
      </c>
      <c r="H31" s="4" t="str">
        <f t="shared" si="1"/>
        <v>Emily Harris, English</v>
      </c>
      <c r="I31" s="4" t="str">
        <f t="shared" si="2"/>
        <v>30/08</v>
      </c>
      <c r="J31" s="4" t="str">
        <f t="shared" si="3"/>
        <v>08</v>
      </c>
      <c r="K31" s="4" t="str">
        <f t="shared" si="4"/>
        <v>14</v>
      </c>
      <c r="L31" s="4" t="str">
        <f t="shared" si="5"/>
        <v>Offline-Eng-PPT</v>
      </c>
      <c r="M31" s="4" t="str">
        <f t="shared" si="6"/>
        <v>12814</v>
      </c>
      <c r="N31" s="7" t="str">
        <f t="shared" si="7"/>
        <v>Name- Emily Harris Course- PPT Language-English Slot-14:00-16:00 Mode- Offline Enrolled on- 30th August</v>
      </c>
    </row>
    <row r="32">
      <c r="A32" s="3">
        <v>31.0</v>
      </c>
      <c r="B32" s="3" t="s">
        <v>83</v>
      </c>
      <c r="C32" s="3" t="s">
        <v>84</v>
      </c>
      <c r="D32" s="3" t="s">
        <v>16</v>
      </c>
      <c r="E32" s="3" t="s">
        <v>35</v>
      </c>
      <c r="F32" s="3" t="s">
        <v>30</v>
      </c>
      <c r="G32" s="3" t="s">
        <v>19</v>
      </c>
      <c r="H32" s="4" t="str">
        <f t="shared" si="1"/>
        <v>James Wilson, Hindi</v>
      </c>
      <c r="I32" s="4" t="str">
        <f t="shared" si="2"/>
        <v>31/08</v>
      </c>
      <c r="J32" s="4" t="str">
        <f t="shared" si="3"/>
        <v>08</v>
      </c>
      <c r="K32" s="4" t="str">
        <f t="shared" si="4"/>
        <v>14</v>
      </c>
      <c r="L32" s="4" t="str">
        <f t="shared" si="5"/>
        <v>Online-Hin-Excel</v>
      </c>
      <c r="M32" s="4" t="str">
        <f t="shared" si="6"/>
        <v>12814</v>
      </c>
      <c r="N32" s="7" t="str">
        <f t="shared" si="7"/>
        <v>Name- James Wilson Course- Excel Language-Hindi Slot-14:00-16:00 Mode- Online Enrolled on- 31th August</v>
      </c>
    </row>
    <row r="35">
      <c r="A35" s="8" t="s">
        <v>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63"/>
    <col customWidth="1" min="2" max="4" width="26.38"/>
    <col customWidth="1" min="5" max="5" width="45.13"/>
    <col customWidth="1" min="6" max="6" width="12.0"/>
    <col customWidth="1" min="7" max="7" width="51.25"/>
    <col customWidth="1" min="8" max="8" width="9.75"/>
    <col customWidth="1" min="9" max="9" width="25.13"/>
    <col customWidth="1" min="10" max="10" width="14.25"/>
    <col customWidth="1" min="11" max="11" width="10.0"/>
    <col customWidth="1" min="12" max="12" width="21.88"/>
    <col customWidth="1" min="13" max="13" width="12.25"/>
    <col customWidth="1" min="14" max="14" width="14.75"/>
  </cols>
  <sheetData>
    <row r="1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1" t="s">
        <v>87</v>
      </c>
      <c r="B2" s="1" t="s">
        <v>88</v>
      </c>
      <c r="C2" s="1" t="s">
        <v>89</v>
      </c>
      <c r="D2" s="1" t="s">
        <v>90</v>
      </c>
      <c r="E2" s="1" t="s">
        <v>91</v>
      </c>
      <c r="F2" s="1" t="s">
        <v>92</v>
      </c>
      <c r="G2" s="1" t="s">
        <v>93</v>
      </c>
      <c r="H2" s="1" t="s">
        <v>94</v>
      </c>
      <c r="I2" s="1" t="s">
        <v>95</v>
      </c>
      <c r="J2" s="1" t="s">
        <v>96</v>
      </c>
      <c r="K2" s="1" t="s">
        <v>97</v>
      </c>
      <c r="L2" s="1" t="s">
        <v>98</v>
      </c>
      <c r="M2" s="1" t="s">
        <v>99</v>
      </c>
      <c r="N2" s="1" t="s">
        <v>100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3" t="s">
        <v>101</v>
      </c>
      <c r="B3" s="9" t="s">
        <v>102</v>
      </c>
      <c r="C3" s="9" t="s">
        <v>103</v>
      </c>
      <c r="D3" s="9" t="s">
        <v>104</v>
      </c>
      <c r="E3" s="4" t="s">
        <v>105</v>
      </c>
      <c r="F3" s="10" t="s">
        <v>106</v>
      </c>
      <c r="G3" s="4" t="s">
        <v>107</v>
      </c>
      <c r="H3" s="10" t="s">
        <v>108</v>
      </c>
      <c r="I3" s="4" t="s">
        <v>109</v>
      </c>
      <c r="J3" s="10" t="s">
        <v>110</v>
      </c>
      <c r="K3" s="10" t="s">
        <v>111</v>
      </c>
      <c r="L3" s="4" t="s">
        <v>112</v>
      </c>
      <c r="M3" s="10" t="s">
        <v>113</v>
      </c>
      <c r="N3" s="10" t="s">
        <v>114</v>
      </c>
    </row>
    <row r="4">
      <c r="A4" s="3" t="s">
        <v>115</v>
      </c>
      <c r="B4" s="9" t="str">
        <f t="shared" ref="B4:B35" si="1">Upper(A4)</f>
        <v>NIKE HIGH-QUALITY GREEN SPORTS SHOES FOR ACTIVE LIFESTYLES</v>
      </c>
      <c r="C4" s="9" t="str">
        <f t="shared" ref="C4:C35" si="2">Lower(A4)</f>
        <v>nike high-quality green sports shoes for active lifestyles</v>
      </c>
      <c r="D4" s="9" t="str">
        <f t="shared" ref="D4:D35" si="3">Proper(A4)</f>
        <v>Nike High-Quality Green Sports Shoes For Active Lifestyles</v>
      </c>
      <c r="E4" s="4" t="str">
        <f t="shared" ref="E4:E35" si="4">Right(A4,53)</f>
        <v>high-quality Green SPORTS shoes for active LIFESTYLES</v>
      </c>
      <c r="F4" s="10" t="str">
        <f t="shared" ref="F4:F35" si="5">left(A4,len(A4)-len(E4))</f>
        <v>Nike </v>
      </c>
      <c r="G4" s="4" t="str">
        <f t="shared" ref="G4:G35" si="6">Right(Proper(E4),41)</f>
        <v> Green Sports Shoes For Active Lifestyles</v>
      </c>
      <c r="H4" s="10" t="str">
        <f t="shared" ref="H4:H35" si="7">left(G4,len(G4)-len(" Sport Shoes For Active Lifestyles"))</f>
        <v> Green </v>
      </c>
      <c r="I4" s="4" t="str">
        <f t="shared" ref="I4:I35" si="8">substitute(G4,H4,"")</f>
        <v>Sports Shoes For Active Lifestyles</v>
      </c>
      <c r="J4" s="10" t="str">
        <f t="shared" ref="J4:J35" si="9">left(I4,len("Sports"))</f>
        <v>Sports</v>
      </c>
      <c r="K4" s="10" t="str">
        <f t="shared" ref="K4:K35" si="10">TRIM(J4)</f>
        <v>Sports</v>
      </c>
      <c r="L4" s="4" t="str">
        <f t="shared" ref="L4:L35" si="11">substitute(I4,K4,"")</f>
        <v> Shoes For Active Lifestyles</v>
      </c>
      <c r="M4" s="10" t="str">
        <f t="shared" ref="M4:M35" si="12">left(L4,len("Shoes "))</f>
        <v> Shoes</v>
      </c>
      <c r="N4" s="10" t="str">
        <f t="shared" ref="N4:N35" si="13">TRIM(M4)</f>
        <v>Shoes</v>
      </c>
    </row>
    <row r="5">
      <c r="A5" s="3" t="s">
        <v>116</v>
      </c>
      <c r="B5" s="9" t="str">
        <f t="shared" si="1"/>
        <v>ADIDAS HIGH-QUALITY BLACK SPORTS SHOES FOR ACTIVE LIFESTYLES</v>
      </c>
      <c r="C5" s="9" t="str">
        <f t="shared" si="2"/>
        <v>adidas high-quality black sports shoes for active lifestyles</v>
      </c>
      <c r="D5" s="9" t="str">
        <f t="shared" si="3"/>
        <v>Adidas High-Quality Black Sports Shoes For Active Lifestyles</v>
      </c>
      <c r="E5" s="4" t="str">
        <f t="shared" si="4"/>
        <v>high-quality Black SPORTS shoes for active LIFESTYLES</v>
      </c>
      <c r="F5" s="10" t="str">
        <f t="shared" si="5"/>
        <v>Adidas </v>
      </c>
      <c r="G5" s="4" t="str">
        <f t="shared" si="6"/>
        <v> Black Sports Shoes For Active Lifestyles</v>
      </c>
      <c r="H5" s="10" t="str">
        <f t="shared" si="7"/>
        <v> Black </v>
      </c>
      <c r="I5" s="4" t="str">
        <f t="shared" si="8"/>
        <v>Sports Shoes For Active Lifestyles</v>
      </c>
      <c r="J5" s="10" t="str">
        <f t="shared" si="9"/>
        <v>Sports</v>
      </c>
      <c r="K5" s="10" t="str">
        <f t="shared" si="10"/>
        <v>Sports</v>
      </c>
      <c r="L5" s="4" t="str">
        <f t="shared" si="11"/>
        <v> Shoes For Active Lifestyles</v>
      </c>
      <c r="M5" s="10" t="str">
        <f t="shared" si="12"/>
        <v> Shoes</v>
      </c>
      <c r="N5" s="10" t="str">
        <f t="shared" si="13"/>
        <v>Shoes</v>
      </c>
    </row>
    <row r="6">
      <c r="A6" s="3" t="s">
        <v>117</v>
      </c>
      <c r="B6" s="9" t="str">
        <f t="shared" si="1"/>
        <v>PUMA HIGH-QUALITY WHITE SPORTS SHOES FOR ACTIVE LIFESTYLES</v>
      </c>
      <c r="C6" s="9" t="str">
        <f t="shared" si="2"/>
        <v>puma high-quality white sports shoes for active lifestyles</v>
      </c>
      <c r="D6" s="9" t="str">
        <f t="shared" si="3"/>
        <v>Puma High-Quality White Sports Shoes For Active Lifestyles</v>
      </c>
      <c r="E6" s="4" t="str">
        <f t="shared" si="4"/>
        <v>high-quality White SPORTS shoes for active LIFESTYLES</v>
      </c>
      <c r="F6" s="10" t="str">
        <f t="shared" si="5"/>
        <v>Puma </v>
      </c>
      <c r="G6" s="4" t="str">
        <f t="shared" si="6"/>
        <v> White Sports Shoes For Active Lifestyles</v>
      </c>
      <c r="H6" s="10" t="str">
        <f t="shared" si="7"/>
        <v> White </v>
      </c>
      <c r="I6" s="4" t="str">
        <f t="shared" si="8"/>
        <v>Sports Shoes For Active Lifestyles</v>
      </c>
      <c r="J6" s="10" t="str">
        <f t="shared" si="9"/>
        <v>Sports</v>
      </c>
      <c r="K6" s="10" t="str">
        <f t="shared" si="10"/>
        <v>Sports</v>
      </c>
      <c r="L6" s="4" t="str">
        <f t="shared" si="11"/>
        <v> Shoes For Active Lifestyles</v>
      </c>
      <c r="M6" s="10" t="str">
        <f t="shared" si="12"/>
        <v> Shoes</v>
      </c>
      <c r="N6" s="10" t="str">
        <f t="shared" si="13"/>
        <v>Shoes</v>
      </c>
    </row>
    <row r="7">
      <c r="A7" s="3" t="s">
        <v>118</v>
      </c>
      <c r="B7" s="9" t="str">
        <f t="shared" si="1"/>
        <v>REEBOK HIGH-QUALITY BROWN SPORTS SHOES FOR ACTIVE LIFESTYLES</v>
      </c>
      <c r="C7" s="9" t="str">
        <f t="shared" si="2"/>
        <v>reebok high-quality brown sports shoes for active lifestyles</v>
      </c>
      <c r="D7" s="9" t="str">
        <f t="shared" si="3"/>
        <v>Reebok High-Quality Brown Sports Shoes For Active Lifestyles</v>
      </c>
      <c r="E7" s="4" t="str">
        <f t="shared" si="4"/>
        <v>high-quality Brown SPORTS shoes for active LIFESTYLES</v>
      </c>
      <c r="F7" s="10" t="str">
        <f t="shared" si="5"/>
        <v>Reebok </v>
      </c>
      <c r="G7" s="4" t="str">
        <f t="shared" si="6"/>
        <v> Brown Sports Shoes For Active Lifestyles</v>
      </c>
      <c r="H7" s="10" t="str">
        <f t="shared" si="7"/>
        <v> Brown </v>
      </c>
      <c r="I7" s="4" t="str">
        <f t="shared" si="8"/>
        <v>Sports Shoes For Active Lifestyles</v>
      </c>
      <c r="J7" s="10" t="str">
        <f t="shared" si="9"/>
        <v>Sports</v>
      </c>
      <c r="K7" s="10" t="str">
        <f t="shared" si="10"/>
        <v>Sports</v>
      </c>
      <c r="L7" s="4" t="str">
        <f t="shared" si="11"/>
        <v> Shoes For Active Lifestyles</v>
      </c>
      <c r="M7" s="10" t="str">
        <f t="shared" si="12"/>
        <v> Shoes</v>
      </c>
      <c r="N7" s="10" t="str">
        <f t="shared" si="13"/>
        <v>Shoes</v>
      </c>
    </row>
    <row r="8">
      <c r="A8" s="3" t="s">
        <v>119</v>
      </c>
      <c r="B8" s="9" t="str">
        <f t="shared" si="1"/>
        <v>SKECHERS HIGH-QUALITY OLIVE SPORTS SHOES FOR ACTIVE LIFESTYLES</v>
      </c>
      <c r="C8" s="9" t="str">
        <f t="shared" si="2"/>
        <v>skechers high-quality olive sports shoes for active lifestyles</v>
      </c>
      <c r="D8" s="9" t="str">
        <f t="shared" si="3"/>
        <v>Skechers High-Quality Olive Sports Shoes For Active Lifestyles</v>
      </c>
      <c r="E8" s="4" t="str">
        <f t="shared" si="4"/>
        <v>high-quality Olive SPORTS shoes for active LIFESTYLES</v>
      </c>
      <c r="F8" s="10" t="str">
        <f t="shared" si="5"/>
        <v>Skechers </v>
      </c>
      <c r="G8" s="4" t="str">
        <f t="shared" si="6"/>
        <v> Olive Sports Shoes For Active Lifestyles</v>
      </c>
      <c r="H8" s="10" t="str">
        <f t="shared" si="7"/>
        <v> Olive </v>
      </c>
      <c r="I8" s="4" t="str">
        <f t="shared" si="8"/>
        <v>Sports Shoes For Active Lifestyles</v>
      </c>
      <c r="J8" s="10" t="str">
        <f t="shared" si="9"/>
        <v>Sports</v>
      </c>
      <c r="K8" s="10" t="str">
        <f t="shared" si="10"/>
        <v>Sports</v>
      </c>
      <c r="L8" s="4" t="str">
        <f t="shared" si="11"/>
        <v> Shoes For Active Lifestyles</v>
      </c>
      <c r="M8" s="10" t="str">
        <f t="shared" si="12"/>
        <v> Shoes</v>
      </c>
      <c r="N8" s="10" t="str">
        <f t="shared" si="13"/>
        <v>Shoes</v>
      </c>
    </row>
    <row r="9">
      <c r="A9" s="3" t="s">
        <v>120</v>
      </c>
      <c r="B9" s="9" t="str">
        <f t="shared" si="1"/>
        <v>VANS HIGH-QUALITY CORAL SPORTS SHOES FOR ACTIVE LIFESTYLES</v>
      </c>
      <c r="C9" s="9" t="str">
        <f t="shared" si="2"/>
        <v>vans high-quality coral sports shoes for active lifestyles</v>
      </c>
      <c r="D9" s="9" t="str">
        <f t="shared" si="3"/>
        <v>Vans High-Quality Coral Sports Shoes For Active Lifestyles</v>
      </c>
      <c r="E9" s="4" t="str">
        <f t="shared" si="4"/>
        <v>high-quality Coral SPORTS shoes for active LIFESTYLES</v>
      </c>
      <c r="F9" s="10" t="str">
        <f t="shared" si="5"/>
        <v>Vans </v>
      </c>
      <c r="G9" s="4" t="str">
        <f t="shared" si="6"/>
        <v> Coral Sports Shoes For Active Lifestyles</v>
      </c>
      <c r="H9" s="10" t="str">
        <f t="shared" si="7"/>
        <v> Coral </v>
      </c>
      <c r="I9" s="4" t="str">
        <f t="shared" si="8"/>
        <v>Sports Shoes For Active Lifestyles</v>
      </c>
      <c r="J9" s="10" t="str">
        <f t="shared" si="9"/>
        <v>Sports</v>
      </c>
      <c r="K9" s="10" t="str">
        <f t="shared" si="10"/>
        <v>Sports</v>
      </c>
      <c r="L9" s="4" t="str">
        <f t="shared" si="11"/>
        <v> Shoes For Active Lifestyles</v>
      </c>
      <c r="M9" s="10" t="str">
        <f t="shared" si="12"/>
        <v> Shoes</v>
      </c>
      <c r="N9" s="10" t="str">
        <f t="shared" si="13"/>
        <v>Shoes</v>
      </c>
    </row>
    <row r="10">
      <c r="A10" s="3" t="s">
        <v>121</v>
      </c>
      <c r="B10" s="9" t="str">
        <f t="shared" si="1"/>
        <v>JORDAN HIGH-QUALITY OLIVE SPORTS SHOES FOR ACTIVE LIFESTYLES</v>
      </c>
      <c r="C10" s="9" t="str">
        <f t="shared" si="2"/>
        <v>jordan high-quality olive sports shoes for active lifestyles</v>
      </c>
      <c r="D10" s="9" t="str">
        <f t="shared" si="3"/>
        <v>Jordan High-Quality Olive Sports Shoes For Active Lifestyles</v>
      </c>
      <c r="E10" s="4" t="str">
        <f t="shared" si="4"/>
        <v>high-quality Olive SPORTS shoes for active LIFESTYLES</v>
      </c>
      <c r="F10" s="10" t="str">
        <f t="shared" si="5"/>
        <v>Jordan </v>
      </c>
      <c r="G10" s="4" t="str">
        <f t="shared" si="6"/>
        <v> Olive Sports Shoes For Active Lifestyles</v>
      </c>
      <c r="H10" s="10" t="str">
        <f t="shared" si="7"/>
        <v> Olive </v>
      </c>
      <c r="I10" s="4" t="str">
        <f t="shared" si="8"/>
        <v>Sports Shoes For Active Lifestyles</v>
      </c>
      <c r="J10" s="10" t="str">
        <f t="shared" si="9"/>
        <v>Sports</v>
      </c>
      <c r="K10" s="10" t="str">
        <f t="shared" si="10"/>
        <v>Sports</v>
      </c>
      <c r="L10" s="4" t="str">
        <f t="shared" si="11"/>
        <v> Shoes For Active Lifestyles</v>
      </c>
      <c r="M10" s="10" t="str">
        <f t="shared" si="12"/>
        <v> Shoes</v>
      </c>
      <c r="N10" s="10" t="str">
        <f t="shared" si="13"/>
        <v>Shoes</v>
      </c>
    </row>
    <row r="11">
      <c r="A11" s="3" t="s">
        <v>122</v>
      </c>
      <c r="B11" s="9" t="str">
        <f t="shared" si="1"/>
        <v>TIMBERLAND HIGH-QUALITY BEIGE SPORTS SHOES FOR ACTIVE LIFESTYLES</v>
      </c>
      <c r="C11" s="9" t="str">
        <f t="shared" si="2"/>
        <v>timberland high-quality beige sports shoes for active lifestyles</v>
      </c>
      <c r="D11" s="9" t="str">
        <f t="shared" si="3"/>
        <v>Timberland High-Quality Beige Sports Shoes For Active Lifestyles</v>
      </c>
      <c r="E11" s="4" t="str">
        <f t="shared" si="4"/>
        <v>high-quality Beige SPORTS shoes for active LIFESTYLES</v>
      </c>
      <c r="F11" s="10" t="str">
        <f t="shared" si="5"/>
        <v>Timberland </v>
      </c>
      <c r="G11" s="4" t="str">
        <f t="shared" si="6"/>
        <v> Beige Sports Shoes For Active Lifestyles</v>
      </c>
      <c r="H11" s="10" t="str">
        <f t="shared" si="7"/>
        <v> Beige </v>
      </c>
      <c r="I11" s="4" t="str">
        <f t="shared" si="8"/>
        <v>Sports Shoes For Active Lifestyles</v>
      </c>
      <c r="J11" s="10" t="str">
        <f t="shared" si="9"/>
        <v>Sports</v>
      </c>
      <c r="K11" s="10" t="str">
        <f t="shared" si="10"/>
        <v>Sports</v>
      </c>
      <c r="L11" s="4" t="str">
        <f t="shared" si="11"/>
        <v> Shoes For Active Lifestyles</v>
      </c>
      <c r="M11" s="10" t="str">
        <f t="shared" si="12"/>
        <v> Shoes</v>
      </c>
      <c r="N11" s="10" t="str">
        <f t="shared" si="13"/>
        <v>Shoes</v>
      </c>
    </row>
    <row r="12">
      <c r="A12" s="3" t="s">
        <v>123</v>
      </c>
      <c r="B12" s="9" t="str">
        <f t="shared" si="1"/>
        <v>COLUMBIA HIGH-QUALITY KHAKI SPORTS SHOES FOR ACTIVE LIFESTYLES</v>
      </c>
      <c r="C12" s="9" t="str">
        <f t="shared" si="2"/>
        <v>columbia high-quality khaki sports shoes for active lifestyles</v>
      </c>
      <c r="D12" s="9" t="str">
        <f t="shared" si="3"/>
        <v>Columbia High-Quality Khaki Sports Shoes For Active Lifestyles</v>
      </c>
      <c r="E12" s="4" t="str">
        <f t="shared" si="4"/>
        <v>high-quality Khaki SPORTS shoes for active LIFESTYLES</v>
      </c>
      <c r="F12" s="10" t="str">
        <f t="shared" si="5"/>
        <v>Columbia </v>
      </c>
      <c r="G12" s="4" t="str">
        <f t="shared" si="6"/>
        <v> Khaki Sports Shoes For Active Lifestyles</v>
      </c>
      <c r="H12" s="10" t="str">
        <f t="shared" si="7"/>
        <v> Khaki </v>
      </c>
      <c r="I12" s="4" t="str">
        <f t="shared" si="8"/>
        <v>Sports Shoes For Active Lifestyles</v>
      </c>
      <c r="J12" s="10" t="str">
        <f t="shared" si="9"/>
        <v>Sports</v>
      </c>
      <c r="K12" s="10" t="str">
        <f t="shared" si="10"/>
        <v>Sports</v>
      </c>
      <c r="L12" s="4" t="str">
        <f t="shared" si="11"/>
        <v> Shoes For Active Lifestyles</v>
      </c>
      <c r="M12" s="10" t="str">
        <f t="shared" si="12"/>
        <v> Shoes</v>
      </c>
      <c r="N12" s="10" t="str">
        <f t="shared" si="13"/>
        <v>Shoes</v>
      </c>
    </row>
    <row r="13">
      <c r="A13" s="3" t="s">
        <v>124</v>
      </c>
      <c r="B13" s="9" t="str">
        <f t="shared" si="1"/>
        <v>ECCO HIGH-QUALITY LEMON SPORTS SHOES FOR ACTIVE LIFESTYLES</v>
      </c>
      <c r="C13" s="9" t="str">
        <f t="shared" si="2"/>
        <v>ecco high-quality lemon sports shoes for active lifestyles</v>
      </c>
      <c r="D13" s="9" t="str">
        <f t="shared" si="3"/>
        <v>Ecco High-Quality Lemon Sports Shoes For Active Lifestyles</v>
      </c>
      <c r="E13" s="4" t="str">
        <f t="shared" si="4"/>
        <v>high-quality Lemon SPORTS shoes for active LIFESTYLES</v>
      </c>
      <c r="F13" s="10" t="str">
        <f t="shared" si="5"/>
        <v>ECCO </v>
      </c>
      <c r="G13" s="4" t="str">
        <f t="shared" si="6"/>
        <v> Lemon Sports Shoes For Active Lifestyles</v>
      </c>
      <c r="H13" s="10" t="str">
        <f t="shared" si="7"/>
        <v> Lemon </v>
      </c>
      <c r="I13" s="4" t="str">
        <f t="shared" si="8"/>
        <v>Sports Shoes For Active Lifestyles</v>
      </c>
      <c r="J13" s="10" t="str">
        <f t="shared" si="9"/>
        <v>Sports</v>
      </c>
      <c r="K13" s="10" t="str">
        <f t="shared" si="10"/>
        <v>Sports</v>
      </c>
      <c r="L13" s="4" t="str">
        <f t="shared" si="11"/>
        <v> Shoes For Active Lifestyles</v>
      </c>
      <c r="M13" s="10" t="str">
        <f t="shared" si="12"/>
        <v> Shoes</v>
      </c>
      <c r="N13" s="10" t="str">
        <f t="shared" si="13"/>
        <v>Shoes</v>
      </c>
    </row>
    <row r="14">
      <c r="A14" s="3" t="s">
        <v>125</v>
      </c>
      <c r="B14" s="9" t="str">
        <f t="shared" si="1"/>
        <v>VIONIC HIGH-QUALITY LILAC SPORTS SHOES FOR ACTIVE LIFESTYLES</v>
      </c>
      <c r="C14" s="9" t="str">
        <f t="shared" si="2"/>
        <v>vionic high-quality lilac sports shoes for active lifestyles</v>
      </c>
      <c r="D14" s="9" t="str">
        <f t="shared" si="3"/>
        <v>Vionic High-Quality Lilac Sports Shoes For Active Lifestyles</v>
      </c>
      <c r="E14" s="4" t="str">
        <f t="shared" si="4"/>
        <v>high-quality Lilac SPORTS shoes for active LIFESTYLES</v>
      </c>
      <c r="F14" s="10" t="str">
        <f t="shared" si="5"/>
        <v>Vionic </v>
      </c>
      <c r="G14" s="4" t="str">
        <f t="shared" si="6"/>
        <v> Lilac Sports Shoes For Active Lifestyles</v>
      </c>
      <c r="H14" s="10" t="str">
        <f t="shared" si="7"/>
        <v> Lilac </v>
      </c>
      <c r="I14" s="4" t="str">
        <f t="shared" si="8"/>
        <v>Sports Shoes For Active Lifestyles</v>
      </c>
      <c r="J14" s="10" t="str">
        <f t="shared" si="9"/>
        <v>Sports</v>
      </c>
      <c r="K14" s="10" t="str">
        <f t="shared" si="10"/>
        <v>Sports</v>
      </c>
      <c r="L14" s="4" t="str">
        <f t="shared" si="11"/>
        <v> Shoes For Active Lifestyles</v>
      </c>
      <c r="M14" s="10" t="str">
        <f t="shared" si="12"/>
        <v> Shoes</v>
      </c>
      <c r="N14" s="10" t="str">
        <f t="shared" si="13"/>
        <v>Shoes</v>
      </c>
    </row>
    <row r="15">
      <c r="A15" s="3" t="s">
        <v>126</v>
      </c>
      <c r="B15" s="9" t="str">
        <f t="shared" si="1"/>
        <v>K-SWISS HIGH-QUALITY CORAL SPORTS SHOES FOR ACTIVE LIFESTYLES</v>
      </c>
      <c r="C15" s="9" t="str">
        <f t="shared" si="2"/>
        <v>k-swiss high-quality coral sports shoes for active lifestyles</v>
      </c>
      <c r="D15" s="9" t="str">
        <f t="shared" si="3"/>
        <v>K-Swiss High-Quality Coral Sports Shoes For Active Lifestyles</v>
      </c>
      <c r="E15" s="4" t="str">
        <f t="shared" si="4"/>
        <v>high-quality Coral SPORTS shoes for active LIFESTYLES</v>
      </c>
      <c r="F15" s="10" t="str">
        <f t="shared" si="5"/>
        <v>K-Swiss </v>
      </c>
      <c r="G15" s="4" t="str">
        <f t="shared" si="6"/>
        <v> Coral Sports Shoes For Active Lifestyles</v>
      </c>
      <c r="H15" s="10" t="str">
        <f t="shared" si="7"/>
        <v> Coral </v>
      </c>
      <c r="I15" s="4" t="str">
        <f t="shared" si="8"/>
        <v>Sports Shoes For Active Lifestyles</v>
      </c>
      <c r="J15" s="10" t="str">
        <f t="shared" si="9"/>
        <v>Sports</v>
      </c>
      <c r="K15" s="10" t="str">
        <f t="shared" si="10"/>
        <v>Sports</v>
      </c>
      <c r="L15" s="4" t="str">
        <f t="shared" si="11"/>
        <v> Shoes For Active Lifestyles</v>
      </c>
      <c r="M15" s="10" t="str">
        <f t="shared" si="12"/>
        <v> Shoes</v>
      </c>
      <c r="N15" s="10" t="str">
        <f t="shared" si="13"/>
        <v>Shoes</v>
      </c>
    </row>
    <row r="16">
      <c r="A16" s="3" t="s">
        <v>127</v>
      </c>
      <c r="B16" s="9" t="str">
        <f t="shared" si="1"/>
        <v>ALTRA HIGH-QUALITY BEIGE SPORTS SHOES FOR ACTIVE LIFESTYLES</v>
      </c>
      <c r="C16" s="9" t="str">
        <f t="shared" si="2"/>
        <v>altra high-quality beige sports shoes for active lifestyles</v>
      </c>
      <c r="D16" s="9" t="str">
        <f t="shared" si="3"/>
        <v>Altra High-Quality Beige Sports Shoes For Active Lifestyles</v>
      </c>
      <c r="E16" s="4" t="str">
        <f t="shared" si="4"/>
        <v>high-quality Beige SPORTS shoes for active LIFESTYLES</v>
      </c>
      <c r="F16" s="10" t="str">
        <f t="shared" si="5"/>
        <v>Altra </v>
      </c>
      <c r="G16" s="4" t="str">
        <f t="shared" si="6"/>
        <v> Beige Sports Shoes For Active Lifestyles</v>
      </c>
      <c r="H16" s="10" t="str">
        <f t="shared" si="7"/>
        <v> Beige </v>
      </c>
      <c r="I16" s="4" t="str">
        <f t="shared" si="8"/>
        <v>Sports Shoes For Active Lifestyles</v>
      </c>
      <c r="J16" s="10" t="str">
        <f t="shared" si="9"/>
        <v>Sports</v>
      </c>
      <c r="K16" s="10" t="str">
        <f t="shared" si="10"/>
        <v>Sports</v>
      </c>
      <c r="L16" s="4" t="str">
        <f t="shared" si="11"/>
        <v> Shoes For Active Lifestyles</v>
      </c>
      <c r="M16" s="10" t="str">
        <f t="shared" si="12"/>
        <v> Shoes</v>
      </c>
      <c r="N16" s="10" t="str">
        <f t="shared" si="13"/>
        <v>Shoes</v>
      </c>
    </row>
    <row r="17">
      <c r="A17" s="3" t="s">
        <v>128</v>
      </c>
      <c r="B17" s="9" t="str">
        <f t="shared" si="1"/>
        <v>SAUCONY HIGH-QUALITY CORAL SPORTS SHOES FOR ACTIVE LIFESTYLES</v>
      </c>
      <c r="C17" s="9" t="str">
        <f t="shared" si="2"/>
        <v>saucony high-quality coral sports shoes for active lifestyles</v>
      </c>
      <c r="D17" s="9" t="str">
        <f t="shared" si="3"/>
        <v>Saucony High-Quality Coral Sports Shoes For Active Lifestyles</v>
      </c>
      <c r="E17" s="4" t="str">
        <f t="shared" si="4"/>
        <v>high-quality Coral SPORTS shoes for active LIFESTYLES</v>
      </c>
      <c r="F17" s="10" t="str">
        <f t="shared" si="5"/>
        <v>Saucony </v>
      </c>
      <c r="G17" s="4" t="str">
        <f t="shared" si="6"/>
        <v> Coral Sports Shoes For Active Lifestyles</v>
      </c>
      <c r="H17" s="10" t="str">
        <f t="shared" si="7"/>
        <v> Coral </v>
      </c>
      <c r="I17" s="4" t="str">
        <f t="shared" si="8"/>
        <v>Sports Shoes For Active Lifestyles</v>
      </c>
      <c r="J17" s="10" t="str">
        <f t="shared" si="9"/>
        <v>Sports</v>
      </c>
      <c r="K17" s="10" t="str">
        <f t="shared" si="10"/>
        <v>Sports</v>
      </c>
      <c r="L17" s="4" t="str">
        <f t="shared" si="11"/>
        <v> Shoes For Active Lifestyles</v>
      </c>
      <c r="M17" s="10" t="str">
        <f t="shared" si="12"/>
        <v> Shoes</v>
      </c>
      <c r="N17" s="10" t="str">
        <f t="shared" si="13"/>
        <v>Shoes</v>
      </c>
    </row>
    <row r="18">
      <c r="A18" s="3" t="s">
        <v>129</v>
      </c>
      <c r="B18" s="9" t="str">
        <f t="shared" si="1"/>
        <v>CLARKS HIGH-QUALITY IVORY SPORTS SHOES FOR ACTIVE LIFESTYLES</v>
      </c>
      <c r="C18" s="9" t="str">
        <f t="shared" si="2"/>
        <v>clarks high-quality ivory sports shoes for active lifestyles</v>
      </c>
      <c r="D18" s="9" t="str">
        <f t="shared" si="3"/>
        <v>Clarks High-Quality Ivory Sports Shoes For Active Lifestyles</v>
      </c>
      <c r="E18" s="4" t="str">
        <f t="shared" si="4"/>
        <v>high-quality Ivory SPORTS shoes for active LIFESTYLES</v>
      </c>
      <c r="F18" s="10" t="str">
        <f t="shared" si="5"/>
        <v>Clarks </v>
      </c>
      <c r="G18" s="4" t="str">
        <f t="shared" si="6"/>
        <v> Ivory Sports Shoes For Active Lifestyles</v>
      </c>
      <c r="H18" s="10" t="str">
        <f t="shared" si="7"/>
        <v> Ivory </v>
      </c>
      <c r="I18" s="4" t="str">
        <f t="shared" si="8"/>
        <v>Sports Shoes For Active Lifestyles</v>
      </c>
      <c r="J18" s="10" t="str">
        <f t="shared" si="9"/>
        <v>Sports</v>
      </c>
      <c r="K18" s="10" t="str">
        <f t="shared" si="10"/>
        <v>Sports</v>
      </c>
      <c r="L18" s="4" t="str">
        <f t="shared" si="11"/>
        <v> Shoes For Active Lifestyles</v>
      </c>
      <c r="M18" s="10" t="str">
        <f t="shared" si="12"/>
        <v> Shoes</v>
      </c>
      <c r="N18" s="10" t="str">
        <f t="shared" si="13"/>
        <v>Shoes</v>
      </c>
    </row>
    <row r="19">
      <c r="A19" s="3" t="s">
        <v>130</v>
      </c>
      <c r="B19" s="9" t="str">
        <f t="shared" si="1"/>
        <v>MERRELL HIGH-QUALITY CORAL SPORTS SHOES FOR ACTIVE LIFESTYLES</v>
      </c>
      <c r="C19" s="9" t="str">
        <f t="shared" si="2"/>
        <v>merrell high-quality coral sports shoes for active lifestyles</v>
      </c>
      <c r="D19" s="9" t="str">
        <f t="shared" si="3"/>
        <v>Merrell High-Quality Coral Sports Shoes For Active Lifestyles</v>
      </c>
      <c r="E19" s="4" t="str">
        <f t="shared" si="4"/>
        <v>high-quality Coral SPORTS shoes for active LIFESTYLES</v>
      </c>
      <c r="F19" s="10" t="str">
        <f t="shared" si="5"/>
        <v>Merrell </v>
      </c>
      <c r="G19" s="4" t="str">
        <f t="shared" si="6"/>
        <v> Coral Sports Shoes For Active Lifestyles</v>
      </c>
      <c r="H19" s="10" t="str">
        <f t="shared" si="7"/>
        <v> Coral </v>
      </c>
      <c r="I19" s="4" t="str">
        <f t="shared" si="8"/>
        <v>Sports Shoes For Active Lifestyles</v>
      </c>
      <c r="J19" s="10" t="str">
        <f t="shared" si="9"/>
        <v>Sports</v>
      </c>
      <c r="K19" s="10" t="str">
        <f t="shared" si="10"/>
        <v>Sports</v>
      </c>
      <c r="L19" s="4" t="str">
        <f t="shared" si="11"/>
        <v> Shoes For Active Lifestyles</v>
      </c>
      <c r="M19" s="10" t="str">
        <f t="shared" si="12"/>
        <v> Shoes</v>
      </c>
      <c r="N19" s="10" t="str">
        <f t="shared" si="13"/>
        <v>Shoes</v>
      </c>
    </row>
    <row r="20">
      <c r="A20" s="3" t="s">
        <v>131</v>
      </c>
      <c r="B20" s="9" t="str">
        <f t="shared" si="1"/>
        <v>VIONIC HIGH-QUALITY CORAL SPORTS SHOES FOR ACTIVE LIFESTYLES</v>
      </c>
      <c r="C20" s="9" t="str">
        <f t="shared" si="2"/>
        <v>vionic high-quality coral sports shoes for active lifestyles</v>
      </c>
      <c r="D20" s="9" t="str">
        <f t="shared" si="3"/>
        <v>Vionic High-Quality Coral Sports Shoes For Active Lifestyles</v>
      </c>
      <c r="E20" s="4" t="str">
        <f t="shared" si="4"/>
        <v>high-quality Coral SPORTS shoes for active LIFESTYLES</v>
      </c>
      <c r="F20" s="10" t="str">
        <f t="shared" si="5"/>
        <v>Vionic </v>
      </c>
      <c r="G20" s="4" t="str">
        <f t="shared" si="6"/>
        <v> Coral Sports Shoes For Active Lifestyles</v>
      </c>
      <c r="H20" s="10" t="str">
        <f t="shared" si="7"/>
        <v> Coral </v>
      </c>
      <c r="I20" s="4" t="str">
        <f t="shared" si="8"/>
        <v>Sports Shoes For Active Lifestyles</v>
      </c>
      <c r="J20" s="10" t="str">
        <f t="shared" si="9"/>
        <v>Sports</v>
      </c>
      <c r="K20" s="10" t="str">
        <f t="shared" si="10"/>
        <v>Sports</v>
      </c>
      <c r="L20" s="4" t="str">
        <f t="shared" si="11"/>
        <v> Shoes For Active Lifestyles</v>
      </c>
      <c r="M20" s="10" t="str">
        <f t="shared" si="12"/>
        <v> Shoes</v>
      </c>
      <c r="N20" s="10" t="str">
        <f t="shared" si="13"/>
        <v>Shoes</v>
      </c>
    </row>
    <row r="21">
      <c r="A21" s="3" t="s">
        <v>132</v>
      </c>
      <c r="B21" s="9" t="str">
        <f t="shared" si="1"/>
        <v>TEVA HIGH-QUALITY CORAL SPORTS SHOES FOR ACTIVE LIFESTYLES</v>
      </c>
      <c r="C21" s="9" t="str">
        <f t="shared" si="2"/>
        <v>teva high-quality coral sports shoes for active lifestyles</v>
      </c>
      <c r="D21" s="9" t="str">
        <f t="shared" si="3"/>
        <v>Teva High-Quality Coral Sports Shoes For Active Lifestyles</v>
      </c>
      <c r="E21" s="4" t="str">
        <f t="shared" si="4"/>
        <v>high-quality Coral SPORTS shoes for active LIFESTYLES</v>
      </c>
      <c r="F21" s="10" t="str">
        <f t="shared" si="5"/>
        <v>Teva </v>
      </c>
      <c r="G21" s="4" t="str">
        <f t="shared" si="6"/>
        <v> Coral Sports Shoes For Active Lifestyles</v>
      </c>
      <c r="H21" s="10" t="str">
        <f t="shared" si="7"/>
        <v> Coral </v>
      </c>
      <c r="I21" s="4" t="str">
        <f t="shared" si="8"/>
        <v>Sports Shoes For Active Lifestyles</v>
      </c>
      <c r="J21" s="10" t="str">
        <f t="shared" si="9"/>
        <v>Sports</v>
      </c>
      <c r="K21" s="10" t="str">
        <f t="shared" si="10"/>
        <v>Sports</v>
      </c>
      <c r="L21" s="4" t="str">
        <f t="shared" si="11"/>
        <v> Shoes For Active Lifestyles</v>
      </c>
      <c r="M21" s="10" t="str">
        <f t="shared" si="12"/>
        <v> Shoes</v>
      </c>
      <c r="N21" s="10" t="str">
        <f t="shared" si="13"/>
        <v>Shoes</v>
      </c>
    </row>
    <row r="22">
      <c r="A22" s="3" t="s">
        <v>133</v>
      </c>
      <c r="B22" s="9" t="str">
        <f t="shared" si="1"/>
        <v>ECCO HIGH-QUALITY CORAL SPORTS SHOES FOR ACTIVE LIFESTYLES</v>
      </c>
      <c r="C22" s="9" t="str">
        <f t="shared" si="2"/>
        <v>ecco high-quality coral sports shoes for active lifestyles</v>
      </c>
      <c r="D22" s="9" t="str">
        <f t="shared" si="3"/>
        <v>Ecco High-Quality Coral Sports Shoes For Active Lifestyles</v>
      </c>
      <c r="E22" s="4" t="str">
        <f t="shared" si="4"/>
        <v>high-quality Coral SPORTS shoes for active LIFESTYLES</v>
      </c>
      <c r="F22" s="10" t="str">
        <f t="shared" si="5"/>
        <v>ECCO </v>
      </c>
      <c r="G22" s="4" t="str">
        <f t="shared" si="6"/>
        <v> Coral Sports Shoes For Active Lifestyles</v>
      </c>
      <c r="H22" s="10" t="str">
        <f t="shared" si="7"/>
        <v> Coral </v>
      </c>
      <c r="I22" s="4" t="str">
        <f t="shared" si="8"/>
        <v>Sports Shoes For Active Lifestyles</v>
      </c>
      <c r="J22" s="10" t="str">
        <f t="shared" si="9"/>
        <v>Sports</v>
      </c>
      <c r="K22" s="10" t="str">
        <f t="shared" si="10"/>
        <v>Sports</v>
      </c>
      <c r="L22" s="4" t="str">
        <f t="shared" si="11"/>
        <v> Shoes For Active Lifestyles</v>
      </c>
      <c r="M22" s="10" t="str">
        <f t="shared" si="12"/>
        <v> Shoes</v>
      </c>
      <c r="N22" s="10" t="str">
        <f t="shared" si="13"/>
        <v>Shoes</v>
      </c>
    </row>
    <row r="23">
      <c r="A23" s="3" t="s">
        <v>134</v>
      </c>
      <c r="B23" s="9" t="str">
        <f t="shared" si="1"/>
        <v>SKECHERS HIGH-QUALITY CORAL SPORTS SHOES FOR ACTIVE LIFESTYLES</v>
      </c>
      <c r="C23" s="9" t="str">
        <f t="shared" si="2"/>
        <v>skechers high-quality coral sports shoes for active lifestyles</v>
      </c>
      <c r="D23" s="9" t="str">
        <f t="shared" si="3"/>
        <v>Skechers High-Quality Coral Sports Shoes For Active Lifestyles</v>
      </c>
      <c r="E23" s="4" t="str">
        <f t="shared" si="4"/>
        <v>high-quality Coral SPORTS shoes for active LIFESTYLES</v>
      </c>
      <c r="F23" s="10" t="str">
        <f t="shared" si="5"/>
        <v>SKECHERS </v>
      </c>
      <c r="G23" s="4" t="str">
        <f t="shared" si="6"/>
        <v> Coral Sports Shoes For Active Lifestyles</v>
      </c>
      <c r="H23" s="10" t="str">
        <f t="shared" si="7"/>
        <v> Coral </v>
      </c>
      <c r="I23" s="4" t="str">
        <f t="shared" si="8"/>
        <v>Sports Shoes For Active Lifestyles</v>
      </c>
      <c r="J23" s="10" t="str">
        <f t="shared" si="9"/>
        <v>Sports</v>
      </c>
      <c r="K23" s="10" t="str">
        <f t="shared" si="10"/>
        <v>Sports</v>
      </c>
      <c r="L23" s="4" t="str">
        <f t="shared" si="11"/>
        <v> Shoes For Active Lifestyles</v>
      </c>
      <c r="M23" s="10" t="str">
        <f t="shared" si="12"/>
        <v> Shoes</v>
      </c>
      <c r="N23" s="10" t="str">
        <f t="shared" si="13"/>
        <v>Shoes</v>
      </c>
    </row>
    <row r="24">
      <c r="A24" s="3" t="s">
        <v>135</v>
      </c>
      <c r="B24" s="9" t="str">
        <f t="shared" si="1"/>
        <v>CHACO HIGH-QUALITY CORAL SPORTS SHOES FOR ACTIVE LIFESTYLES</v>
      </c>
      <c r="C24" s="9" t="str">
        <f t="shared" si="2"/>
        <v>chaco high-quality coral sports shoes for active lifestyles</v>
      </c>
      <c r="D24" s="9" t="str">
        <f t="shared" si="3"/>
        <v>Chaco High-Quality Coral Sports Shoes For Active Lifestyles</v>
      </c>
      <c r="E24" s="4" t="str">
        <f t="shared" si="4"/>
        <v>high-quality Coral SPORTS shoes for active LIFESTYLES</v>
      </c>
      <c r="F24" s="10" t="str">
        <f t="shared" si="5"/>
        <v>Chaco </v>
      </c>
      <c r="G24" s="4" t="str">
        <f t="shared" si="6"/>
        <v> Coral Sports Shoes For Active Lifestyles</v>
      </c>
      <c r="H24" s="10" t="str">
        <f t="shared" si="7"/>
        <v> Coral </v>
      </c>
      <c r="I24" s="4" t="str">
        <f t="shared" si="8"/>
        <v>Sports Shoes For Active Lifestyles</v>
      </c>
      <c r="J24" s="10" t="str">
        <f t="shared" si="9"/>
        <v>Sports</v>
      </c>
      <c r="K24" s="10" t="str">
        <f t="shared" si="10"/>
        <v>Sports</v>
      </c>
      <c r="L24" s="4" t="str">
        <f t="shared" si="11"/>
        <v> Shoes For Active Lifestyles</v>
      </c>
      <c r="M24" s="10" t="str">
        <f t="shared" si="12"/>
        <v> Shoes</v>
      </c>
      <c r="N24" s="10" t="str">
        <f t="shared" si="13"/>
        <v>Shoes</v>
      </c>
    </row>
    <row r="25">
      <c r="A25" s="3" t="s">
        <v>136</v>
      </c>
      <c r="B25" s="9" t="str">
        <f t="shared" si="1"/>
        <v>ASOLO HIGH-QUALITY CORAL SPORTS SHOES FOR ACTIVE LIFESTYLES</v>
      </c>
      <c r="C25" s="9" t="str">
        <f t="shared" si="2"/>
        <v>asolo high-quality coral sports shoes for active lifestyles</v>
      </c>
      <c r="D25" s="9" t="str">
        <f t="shared" si="3"/>
        <v>Asolo High-Quality Coral Sports Shoes For Active Lifestyles</v>
      </c>
      <c r="E25" s="4" t="str">
        <f t="shared" si="4"/>
        <v>high-quality Coral SPORTS shoes for active LIFESTYLES</v>
      </c>
      <c r="F25" s="10" t="str">
        <f t="shared" si="5"/>
        <v>Asolo </v>
      </c>
      <c r="G25" s="4" t="str">
        <f t="shared" si="6"/>
        <v> Coral Sports Shoes For Active Lifestyles</v>
      </c>
      <c r="H25" s="10" t="str">
        <f t="shared" si="7"/>
        <v> Coral </v>
      </c>
      <c r="I25" s="4" t="str">
        <f t="shared" si="8"/>
        <v>Sports Shoes For Active Lifestyles</v>
      </c>
      <c r="J25" s="10" t="str">
        <f t="shared" si="9"/>
        <v>Sports</v>
      </c>
      <c r="K25" s="10" t="str">
        <f t="shared" si="10"/>
        <v>Sports</v>
      </c>
      <c r="L25" s="4" t="str">
        <f t="shared" si="11"/>
        <v> Shoes For Active Lifestyles</v>
      </c>
      <c r="M25" s="10" t="str">
        <f t="shared" si="12"/>
        <v> Shoes</v>
      </c>
      <c r="N25" s="10" t="str">
        <f t="shared" si="13"/>
        <v>Shoes</v>
      </c>
    </row>
    <row r="26">
      <c r="A26" s="3" t="s">
        <v>137</v>
      </c>
      <c r="B26" s="9" t="str">
        <f t="shared" si="1"/>
        <v>SPERRY HIGH-QUALITY CORAL SPORTS SHOES FOR ACTIVE LIFESTYLES</v>
      </c>
      <c r="C26" s="9" t="str">
        <f t="shared" si="2"/>
        <v>sperry high-quality coral sports shoes for active lifestyles</v>
      </c>
      <c r="D26" s="9" t="str">
        <f t="shared" si="3"/>
        <v>Sperry High-Quality Coral Sports Shoes For Active Lifestyles</v>
      </c>
      <c r="E26" s="4" t="str">
        <f t="shared" si="4"/>
        <v>high-quality Coral SPORTS shoes for active LIFESTYLES</v>
      </c>
      <c r="F26" s="10" t="str">
        <f t="shared" si="5"/>
        <v>Sperry </v>
      </c>
      <c r="G26" s="4" t="str">
        <f t="shared" si="6"/>
        <v> Coral Sports Shoes For Active Lifestyles</v>
      </c>
      <c r="H26" s="10" t="str">
        <f t="shared" si="7"/>
        <v> Coral </v>
      </c>
      <c r="I26" s="4" t="str">
        <f t="shared" si="8"/>
        <v>Sports Shoes For Active Lifestyles</v>
      </c>
      <c r="J26" s="10" t="str">
        <f t="shared" si="9"/>
        <v>Sports</v>
      </c>
      <c r="K26" s="10" t="str">
        <f t="shared" si="10"/>
        <v>Sports</v>
      </c>
      <c r="L26" s="4" t="str">
        <f t="shared" si="11"/>
        <v> Shoes For Active Lifestyles</v>
      </c>
      <c r="M26" s="10" t="str">
        <f t="shared" si="12"/>
        <v> Shoes</v>
      </c>
      <c r="N26" s="10" t="str">
        <f t="shared" si="13"/>
        <v>Shoes</v>
      </c>
    </row>
    <row r="27">
      <c r="A27" s="3" t="s">
        <v>138</v>
      </c>
      <c r="B27" s="9" t="str">
        <f t="shared" si="1"/>
        <v>OLUKAI HIGH-QUALITY CORAL SPORTS SHOES FOR ACTIVE LIFESTYLES</v>
      </c>
      <c r="C27" s="9" t="str">
        <f t="shared" si="2"/>
        <v>olukai high-quality coral sports shoes for active lifestyles</v>
      </c>
      <c r="D27" s="9" t="str">
        <f t="shared" si="3"/>
        <v>Olukai High-Quality Coral Sports Shoes For Active Lifestyles</v>
      </c>
      <c r="E27" s="4" t="str">
        <f t="shared" si="4"/>
        <v>high-quality Coral SPORTS shoes for active LIFESTYLES</v>
      </c>
      <c r="F27" s="10" t="str">
        <f t="shared" si="5"/>
        <v>OluKai </v>
      </c>
      <c r="G27" s="4" t="str">
        <f t="shared" si="6"/>
        <v> Coral Sports Shoes For Active Lifestyles</v>
      </c>
      <c r="H27" s="10" t="str">
        <f t="shared" si="7"/>
        <v> Coral </v>
      </c>
      <c r="I27" s="4" t="str">
        <f t="shared" si="8"/>
        <v>Sports Shoes For Active Lifestyles</v>
      </c>
      <c r="J27" s="10" t="str">
        <f t="shared" si="9"/>
        <v>Sports</v>
      </c>
      <c r="K27" s="10" t="str">
        <f t="shared" si="10"/>
        <v>Sports</v>
      </c>
      <c r="L27" s="4" t="str">
        <f t="shared" si="11"/>
        <v> Shoes For Active Lifestyles</v>
      </c>
      <c r="M27" s="10" t="str">
        <f t="shared" si="12"/>
        <v> Shoes</v>
      </c>
      <c r="N27" s="10" t="str">
        <f t="shared" si="13"/>
        <v>Shoes</v>
      </c>
    </row>
    <row r="28">
      <c r="A28" s="3" t="s">
        <v>139</v>
      </c>
      <c r="B28" s="9" t="str">
        <f t="shared" si="1"/>
        <v>DANSKO HIGH-QUALITY CORAL SPORTS SHOES FOR ACTIVE LIFESTYLES</v>
      </c>
      <c r="C28" s="9" t="str">
        <f t="shared" si="2"/>
        <v>dansko high-quality coral sports shoes for active lifestyles</v>
      </c>
      <c r="D28" s="9" t="str">
        <f t="shared" si="3"/>
        <v>Dansko High-Quality Coral Sports Shoes For Active Lifestyles</v>
      </c>
      <c r="E28" s="4" t="str">
        <f t="shared" si="4"/>
        <v>high-quality Coral SPORTS shoes for active LIFESTYLES</v>
      </c>
      <c r="F28" s="10" t="str">
        <f t="shared" si="5"/>
        <v>Dansko </v>
      </c>
      <c r="G28" s="4" t="str">
        <f t="shared" si="6"/>
        <v> Coral Sports Shoes For Active Lifestyles</v>
      </c>
      <c r="H28" s="10" t="str">
        <f t="shared" si="7"/>
        <v> Coral </v>
      </c>
      <c r="I28" s="4" t="str">
        <f t="shared" si="8"/>
        <v>Sports Shoes For Active Lifestyles</v>
      </c>
      <c r="J28" s="10" t="str">
        <f t="shared" si="9"/>
        <v>Sports</v>
      </c>
      <c r="K28" s="10" t="str">
        <f t="shared" si="10"/>
        <v>Sports</v>
      </c>
      <c r="L28" s="4" t="str">
        <f t="shared" si="11"/>
        <v> Shoes For Active Lifestyles</v>
      </c>
      <c r="M28" s="10" t="str">
        <f t="shared" si="12"/>
        <v> Shoes</v>
      </c>
      <c r="N28" s="10" t="str">
        <f t="shared" si="13"/>
        <v>Shoes</v>
      </c>
    </row>
    <row r="29">
      <c r="A29" s="3" t="s">
        <v>140</v>
      </c>
      <c r="B29" s="9" t="str">
        <f t="shared" si="1"/>
        <v>CROCS HIGH-QUALITY CORAL SPORTS SHOES FOR ACTIVE LIFESTYLES</v>
      </c>
      <c r="C29" s="9" t="str">
        <f t="shared" si="2"/>
        <v>crocs high-quality coral sports shoes for active lifestyles</v>
      </c>
      <c r="D29" s="9" t="str">
        <f t="shared" si="3"/>
        <v>Crocs High-Quality Coral Sports Shoes For Active Lifestyles</v>
      </c>
      <c r="E29" s="4" t="str">
        <f t="shared" si="4"/>
        <v>high-quality Coral SPORTS shoes for active LIFESTYLES</v>
      </c>
      <c r="F29" s="10" t="str">
        <f t="shared" si="5"/>
        <v>Crocs </v>
      </c>
      <c r="G29" s="4" t="str">
        <f t="shared" si="6"/>
        <v> Coral Sports Shoes For Active Lifestyles</v>
      </c>
      <c r="H29" s="10" t="str">
        <f t="shared" si="7"/>
        <v> Coral </v>
      </c>
      <c r="I29" s="4" t="str">
        <f t="shared" si="8"/>
        <v>Sports Shoes For Active Lifestyles</v>
      </c>
      <c r="J29" s="10" t="str">
        <f t="shared" si="9"/>
        <v>Sports</v>
      </c>
      <c r="K29" s="10" t="str">
        <f t="shared" si="10"/>
        <v>Sports</v>
      </c>
      <c r="L29" s="4" t="str">
        <f t="shared" si="11"/>
        <v> Shoes For Active Lifestyles</v>
      </c>
      <c r="M29" s="10" t="str">
        <f t="shared" si="12"/>
        <v> Shoes</v>
      </c>
      <c r="N29" s="10" t="str">
        <f t="shared" si="13"/>
        <v>Shoes</v>
      </c>
    </row>
    <row r="30">
      <c r="A30" s="3" t="s">
        <v>141</v>
      </c>
      <c r="B30" s="9" t="str">
        <f t="shared" si="1"/>
        <v>CONVERSE HIGH-QUALITY CORAL SPORTS SHOES FOR ACTIVE LIFESTYLES</v>
      </c>
      <c r="C30" s="9" t="str">
        <f t="shared" si="2"/>
        <v>converse high-quality coral sports shoes for active lifestyles</v>
      </c>
      <c r="D30" s="9" t="str">
        <f t="shared" si="3"/>
        <v>Converse High-Quality Coral Sports Shoes For Active Lifestyles</v>
      </c>
      <c r="E30" s="4" t="str">
        <f t="shared" si="4"/>
        <v>high-quality Coral SPORTS shoes for active LIFESTYLES</v>
      </c>
      <c r="F30" s="10" t="str">
        <f t="shared" si="5"/>
        <v>Converse </v>
      </c>
      <c r="G30" s="4" t="str">
        <f t="shared" si="6"/>
        <v> Coral Sports Shoes For Active Lifestyles</v>
      </c>
      <c r="H30" s="10" t="str">
        <f t="shared" si="7"/>
        <v> Coral </v>
      </c>
      <c r="I30" s="4" t="str">
        <f t="shared" si="8"/>
        <v>Sports Shoes For Active Lifestyles</v>
      </c>
      <c r="J30" s="10" t="str">
        <f t="shared" si="9"/>
        <v>Sports</v>
      </c>
      <c r="K30" s="10" t="str">
        <f t="shared" si="10"/>
        <v>Sports</v>
      </c>
      <c r="L30" s="4" t="str">
        <f t="shared" si="11"/>
        <v> Shoes For Active Lifestyles</v>
      </c>
      <c r="M30" s="10" t="str">
        <f t="shared" si="12"/>
        <v> Shoes</v>
      </c>
      <c r="N30" s="10" t="str">
        <f t="shared" si="13"/>
        <v>Shoes</v>
      </c>
    </row>
    <row r="31">
      <c r="A31" s="3" t="s">
        <v>142</v>
      </c>
      <c r="B31" s="9" t="str">
        <f t="shared" si="1"/>
        <v>KEEN HIGH-QUALITY CORAL SPORTS SHOES FOR ACTIVE LIFESTYLES</v>
      </c>
      <c r="C31" s="9" t="str">
        <f t="shared" si="2"/>
        <v>keen high-quality coral sports shoes for active lifestyles</v>
      </c>
      <c r="D31" s="9" t="str">
        <f t="shared" si="3"/>
        <v>Keen High-Quality Coral Sports Shoes For Active Lifestyles</v>
      </c>
      <c r="E31" s="4" t="str">
        <f t="shared" si="4"/>
        <v>high-quality Coral SPORTS shoes for active LIFESTYLES</v>
      </c>
      <c r="F31" s="10" t="str">
        <f t="shared" si="5"/>
        <v>Keen </v>
      </c>
      <c r="G31" s="4" t="str">
        <f t="shared" si="6"/>
        <v> Coral Sports Shoes For Active Lifestyles</v>
      </c>
      <c r="H31" s="10" t="str">
        <f t="shared" si="7"/>
        <v> Coral </v>
      </c>
      <c r="I31" s="4" t="str">
        <f t="shared" si="8"/>
        <v>Sports Shoes For Active Lifestyles</v>
      </c>
      <c r="J31" s="10" t="str">
        <f t="shared" si="9"/>
        <v>Sports</v>
      </c>
      <c r="K31" s="10" t="str">
        <f t="shared" si="10"/>
        <v>Sports</v>
      </c>
      <c r="L31" s="4" t="str">
        <f t="shared" si="11"/>
        <v> Shoes For Active Lifestyles</v>
      </c>
      <c r="M31" s="10" t="str">
        <f t="shared" si="12"/>
        <v> Shoes</v>
      </c>
      <c r="N31" s="10" t="str">
        <f t="shared" si="13"/>
        <v>Shoes</v>
      </c>
    </row>
    <row r="32">
      <c r="A32" s="3" t="s">
        <v>133</v>
      </c>
      <c r="B32" s="9" t="str">
        <f t="shared" si="1"/>
        <v>ECCO HIGH-QUALITY CORAL SPORTS SHOES FOR ACTIVE LIFESTYLES</v>
      </c>
      <c r="C32" s="9" t="str">
        <f t="shared" si="2"/>
        <v>ecco high-quality coral sports shoes for active lifestyles</v>
      </c>
      <c r="D32" s="9" t="str">
        <f t="shared" si="3"/>
        <v>Ecco High-Quality Coral Sports Shoes For Active Lifestyles</v>
      </c>
      <c r="E32" s="4" t="str">
        <f t="shared" si="4"/>
        <v>high-quality Coral SPORTS shoes for active LIFESTYLES</v>
      </c>
      <c r="F32" s="10" t="str">
        <f t="shared" si="5"/>
        <v>ECCO </v>
      </c>
      <c r="G32" s="4" t="str">
        <f t="shared" si="6"/>
        <v> Coral Sports Shoes For Active Lifestyles</v>
      </c>
      <c r="H32" s="10" t="str">
        <f t="shared" si="7"/>
        <v> Coral </v>
      </c>
      <c r="I32" s="4" t="str">
        <f t="shared" si="8"/>
        <v>Sports Shoes For Active Lifestyles</v>
      </c>
      <c r="J32" s="10" t="str">
        <f t="shared" si="9"/>
        <v>Sports</v>
      </c>
      <c r="K32" s="10" t="str">
        <f t="shared" si="10"/>
        <v>Sports</v>
      </c>
      <c r="L32" s="4" t="str">
        <f t="shared" si="11"/>
        <v> Shoes For Active Lifestyles</v>
      </c>
      <c r="M32" s="10" t="str">
        <f t="shared" si="12"/>
        <v> Shoes</v>
      </c>
      <c r="N32" s="10" t="str">
        <f t="shared" si="13"/>
        <v>Shoes</v>
      </c>
    </row>
    <row r="33">
      <c r="A33" s="3" t="s">
        <v>143</v>
      </c>
      <c r="B33" s="9" t="str">
        <f t="shared" si="1"/>
        <v>BROOKS HIGH-QUALITY CORAL SPORTS SHOES FOR ACTIVE LIFESTYLES</v>
      </c>
      <c r="C33" s="9" t="str">
        <f t="shared" si="2"/>
        <v>brooks high-quality coral sports shoes for active lifestyles</v>
      </c>
      <c r="D33" s="9" t="str">
        <f t="shared" si="3"/>
        <v>Brooks High-Quality Coral Sports Shoes For Active Lifestyles</v>
      </c>
      <c r="E33" s="4" t="str">
        <f t="shared" si="4"/>
        <v>high-quality Coral SPORTS shoes for active LIFESTYLES</v>
      </c>
      <c r="F33" s="10" t="str">
        <f t="shared" si="5"/>
        <v>Brooks </v>
      </c>
      <c r="G33" s="4" t="str">
        <f t="shared" si="6"/>
        <v> Coral Sports Shoes For Active Lifestyles</v>
      </c>
      <c r="H33" s="10" t="str">
        <f t="shared" si="7"/>
        <v> Coral </v>
      </c>
      <c r="I33" s="4" t="str">
        <f t="shared" si="8"/>
        <v>Sports Shoes For Active Lifestyles</v>
      </c>
      <c r="J33" s="10" t="str">
        <f t="shared" si="9"/>
        <v>Sports</v>
      </c>
      <c r="K33" s="10" t="str">
        <f t="shared" si="10"/>
        <v>Sports</v>
      </c>
      <c r="L33" s="4" t="str">
        <f t="shared" si="11"/>
        <v> Shoes For Active Lifestyles</v>
      </c>
      <c r="M33" s="10" t="str">
        <f t="shared" si="12"/>
        <v> Shoes</v>
      </c>
      <c r="N33" s="10" t="str">
        <f t="shared" si="13"/>
        <v>Shoes</v>
      </c>
    </row>
    <row r="34">
      <c r="A34" s="3" t="s">
        <v>144</v>
      </c>
      <c r="B34" s="9" t="str">
        <f t="shared" si="1"/>
        <v>ADIDAS HIGH-QUALITY CORAL SPORTS SHOES FOR ACTIVE LIFESTYLES</v>
      </c>
      <c r="C34" s="9" t="str">
        <f t="shared" si="2"/>
        <v>adidas high-quality coral sports shoes for active lifestyles</v>
      </c>
      <c r="D34" s="9" t="str">
        <f t="shared" si="3"/>
        <v>Adidas High-Quality Coral Sports Shoes For Active Lifestyles</v>
      </c>
      <c r="E34" s="4" t="str">
        <f t="shared" si="4"/>
        <v>high-quality Coral SPORTS shoes for active LIFESTYLES</v>
      </c>
      <c r="F34" s="10" t="str">
        <f t="shared" si="5"/>
        <v>Adidas </v>
      </c>
      <c r="G34" s="4" t="str">
        <f t="shared" si="6"/>
        <v> Coral Sports Shoes For Active Lifestyles</v>
      </c>
      <c r="H34" s="10" t="str">
        <f t="shared" si="7"/>
        <v> Coral </v>
      </c>
      <c r="I34" s="4" t="str">
        <f t="shared" si="8"/>
        <v>Sports Shoes For Active Lifestyles</v>
      </c>
      <c r="J34" s="10" t="str">
        <f t="shared" si="9"/>
        <v>Sports</v>
      </c>
      <c r="K34" s="10" t="str">
        <f t="shared" si="10"/>
        <v>Sports</v>
      </c>
      <c r="L34" s="4" t="str">
        <f t="shared" si="11"/>
        <v> Shoes For Active Lifestyles</v>
      </c>
      <c r="M34" s="10" t="str">
        <f t="shared" si="12"/>
        <v> Shoes</v>
      </c>
      <c r="N34" s="10" t="str">
        <f t="shared" si="13"/>
        <v>Shoes</v>
      </c>
    </row>
    <row r="35">
      <c r="A35" s="3" t="s">
        <v>145</v>
      </c>
      <c r="B35" s="9" t="str">
        <f t="shared" si="1"/>
        <v>PUMA HIGH-QUALITY CORAL SPORTS SHOES FOR ACTIVE LIFESTYLES</v>
      </c>
      <c r="C35" s="9" t="str">
        <f t="shared" si="2"/>
        <v>puma high-quality coral sports shoes for active lifestyles</v>
      </c>
      <c r="D35" s="9" t="str">
        <f t="shared" si="3"/>
        <v>Puma High-Quality Coral Sports Shoes For Active Lifestyles</v>
      </c>
      <c r="E35" s="4" t="str">
        <f t="shared" si="4"/>
        <v>high-quality Coral SPORTS shoes for active LIFESTYLES</v>
      </c>
      <c r="F35" s="10" t="str">
        <f t="shared" si="5"/>
        <v>Puma </v>
      </c>
      <c r="G35" s="4" t="str">
        <f t="shared" si="6"/>
        <v> Coral Sports Shoes For Active Lifestyles</v>
      </c>
      <c r="H35" s="10" t="str">
        <f t="shared" si="7"/>
        <v> Coral </v>
      </c>
      <c r="I35" s="4" t="str">
        <f t="shared" si="8"/>
        <v>Sports Shoes For Active Lifestyles</v>
      </c>
      <c r="J35" s="10" t="str">
        <f t="shared" si="9"/>
        <v>Sports</v>
      </c>
      <c r="K35" s="10" t="str">
        <f t="shared" si="10"/>
        <v>Sports</v>
      </c>
      <c r="L35" s="4" t="str">
        <f t="shared" si="11"/>
        <v> Shoes For Active Lifestyles</v>
      </c>
      <c r="M35" s="10" t="str">
        <f t="shared" si="12"/>
        <v> Shoes</v>
      </c>
      <c r="N35" s="10" t="str">
        <f t="shared" si="13"/>
        <v>Shoes</v>
      </c>
    </row>
    <row r="36">
      <c r="A36" s="11"/>
    </row>
    <row r="37">
      <c r="A37" s="11"/>
    </row>
    <row r="38">
      <c r="A38" s="8" t="s">
        <v>146</v>
      </c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.75"/>
    <col customWidth="1" min="10" max="14" width="11.88"/>
    <col customWidth="1" min="15" max="15" width="16.75"/>
    <col customWidth="1" min="16" max="16" width="17.0"/>
    <col customWidth="1" min="17" max="17" width="16.0"/>
    <col customWidth="1" min="18" max="18" width="18.25"/>
  </cols>
  <sheetData>
    <row r="1">
      <c r="A1" s="13" t="s">
        <v>147</v>
      </c>
      <c r="B1" s="13" t="s">
        <v>148</v>
      </c>
      <c r="C1" s="13" t="s">
        <v>149</v>
      </c>
      <c r="D1" s="13" t="s">
        <v>150</v>
      </c>
      <c r="E1" s="14" t="s">
        <v>151</v>
      </c>
      <c r="F1" s="13" t="s">
        <v>152</v>
      </c>
      <c r="G1" s="13" t="s">
        <v>153</v>
      </c>
      <c r="H1" s="13" t="s">
        <v>154</v>
      </c>
      <c r="I1" s="13" t="s">
        <v>155</v>
      </c>
      <c r="J1" s="14" t="s">
        <v>156</v>
      </c>
      <c r="K1" s="15" t="s">
        <v>157</v>
      </c>
      <c r="L1" s="14" t="s">
        <v>158</v>
      </c>
      <c r="M1" s="16" t="s">
        <v>159</v>
      </c>
      <c r="N1" s="16" t="s">
        <v>160</v>
      </c>
      <c r="O1" s="15" t="s">
        <v>161</v>
      </c>
      <c r="P1" s="14" t="s">
        <v>162</v>
      </c>
      <c r="Q1" s="13" t="s">
        <v>163</v>
      </c>
      <c r="R1" s="13" t="s">
        <v>164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A2" s="17" t="s">
        <v>165</v>
      </c>
      <c r="B2" s="17" t="s">
        <v>166</v>
      </c>
      <c r="C2" s="17">
        <v>28.0</v>
      </c>
      <c r="D2" s="17" t="s">
        <v>167</v>
      </c>
      <c r="E2" s="17" t="s">
        <v>168</v>
      </c>
      <c r="F2" s="17" t="s">
        <v>169</v>
      </c>
      <c r="G2" s="17" t="s">
        <v>170</v>
      </c>
      <c r="H2" s="17">
        <v>7.5</v>
      </c>
      <c r="I2" s="17" t="s">
        <v>171</v>
      </c>
      <c r="J2" s="11" t="s">
        <v>172</v>
      </c>
      <c r="K2" s="11" t="s">
        <v>173</v>
      </c>
      <c r="L2" s="11" t="s">
        <v>174</v>
      </c>
      <c r="M2" s="11" t="s">
        <v>175</v>
      </c>
      <c r="N2" s="11" t="s">
        <v>176</v>
      </c>
      <c r="O2" s="18" t="s">
        <v>177</v>
      </c>
      <c r="P2" s="4" t="s">
        <v>178</v>
      </c>
      <c r="Q2" s="4" t="s">
        <v>179</v>
      </c>
      <c r="R2" s="11" t="s">
        <v>180</v>
      </c>
    </row>
    <row r="3">
      <c r="A3" s="17" t="s">
        <v>181</v>
      </c>
      <c r="B3" s="17" t="s">
        <v>182</v>
      </c>
      <c r="C3" s="17">
        <v>32.0</v>
      </c>
      <c r="D3" s="17" t="s">
        <v>183</v>
      </c>
      <c r="E3" s="17" t="s">
        <v>184</v>
      </c>
      <c r="F3" s="17" t="s">
        <v>185</v>
      </c>
      <c r="G3" s="17" t="s">
        <v>186</v>
      </c>
      <c r="H3" s="17">
        <v>10.0</v>
      </c>
      <c r="I3" s="17" t="s">
        <v>187</v>
      </c>
      <c r="J3" s="4" t="str">
        <f t="shared" ref="J3:K3" si="1">Left(D3,1)</f>
        <v>M</v>
      </c>
      <c r="K3" s="4" t="str">
        <f t="shared" si="1"/>
        <v>S</v>
      </c>
      <c r="L3" s="4" t="str">
        <f t="shared" ref="L3:L17" si="3">Left(A3,1)&amp;Left(B3,1)</f>
        <v>MS</v>
      </c>
      <c r="M3" s="4" t="str">
        <f t="shared" ref="M3:M17" si="4">Left(A3,2)</f>
        <v>Mi</v>
      </c>
      <c r="N3" s="4" t="str">
        <f t="shared" ref="N3:N17" si="5">A3&amp;left(B3,1)</f>
        <v>MichaelS</v>
      </c>
      <c r="O3" s="19" t="str">
        <f t="shared" ref="O3:O17" si="6">I3&amp;".com"</f>
        <v>Adidas.com</v>
      </c>
      <c r="P3" s="4" t="str">
        <f t="shared" ref="P3:P17" si="7">I3&amp;", "&amp;H3</f>
        <v>Adidas, 10</v>
      </c>
      <c r="Q3" s="4" t="str">
        <f t="shared" ref="Q3:Q17" si="8">A3&amp;" "&amp;B3</f>
        <v>Michael Smith</v>
      </c>
      <c r="R3" s="4" t="str">
        <f t="shared" ref="R3:R17" si="9">F3&amp;", "&amp;C3</f>
        <v>Los Angeles, 32</v>
      </c>
    </row>
    <row r="4">
      <c r="A4" s="17" t="s">
        <v>188</v>
      </c>
      <c r="B4" s="17" t="s">
        <v>189</v>
      </c>
      <c r="C4" s="17">
        <v>24.0</v>
      </c>
      <c r="D4" s="17" t="s">
        <v>167</v>
      </c>
      <c r="E4" s="17" t="s">
        <v>190</v>
      </c>
      <c r="F4" s="17" t="s">
        <v>191</v>
      </c>
      <c r="G4" s="17" t="s">
        <v>192</v>
      </c>
      <c r="H4" s="17">
        <v>8.0</v>
      </c>
      <c r="I4" s="17" t="s">
        <v>193</v>
      </c>
      <c r="J4" s="4" t="str">
        <f t="shared" ref="J4:K4" si="2">Left(D4,1)</f>
        <v>F</v>
      </c>
      <c r="K4" s="4" t="str">
        <f t="shared" si="2"/>
        <v>L</v>
      </c>
      <c r="L4" s="4" t="str">
        <f t="shared" si="3"/>
        <v>EB</v>
      </c>
      <c r="M4" s="4" t="str">
        <f t="shared" si="4"/>
        <v>Em</v>
      </c>
      <c r="N4" s="4" t="str">
        <f t="shared" si="5"/>
        <v>EmilyB</v>
      </c>
      <c r="O4" s="19" t="str">
        <f t="shared" si="6"/>
        <v>Puma.com</v>
      </c>
      <c r="P4" s="4" t="str">
        <f t="shared" si="7"/>
        <v>Puma, 8</v>
      </c>
      <c r="Q4" s="4" t="str">
        <f t="shared" si="8"/>
        <v>Emily Brown</v>
      </c>
      <c r="R4" s="4" t="str">
        <f t="shared" si="9"/>
        <v>Chicago, 24</v>
      </c>
    </row>
    <row r="5">
      <c r="A5" s="17" t="s">
        <v>194</v>
      </c>
      <c r="B5" s="17" t="s">
        <v>195</v>
      </c>
      <c r="C5" s="17">
        <v>29.0</v>
      </c>
      <c r="D5" s="17" t="s">
        <v>183</v>
      </c>
      <c r="E5" s="17" t="s">
        <v>168</v>
      </c>
      <c r="F5" s="17" t="s">
        <v>196</v>
      </c>
      <c r="G5" s="17" t="s">
        <v>170</v>
      </c>
      <c r="H5" s="17">
        <v>9.0</v>
      </c>
      <c r="I5" s="17" t="s">
        <v>171</v>
      </c>
      <c r="J5" s="4" t="str">
        <f t="shared" ref="J5:K5" si="10">Left(D5,1)</f>
        <v>M</v>
      </c>
      <c r="K5" s="4" t="str">
        <f t="shared" si="10"/>
        <v>M</v>
      </c>
      <c r="L5" s="4" t="str">
        <f t="shared" si="3"/>
        <v>JW</v>
      </c>
      <c r="M5" s="4" t="str">
        <f t="shared" si="4"/>
        <v>Ja</v>
      </c>
      <c r="N5" s="4" t="str">
        <f t="shared" si="5"/>
        <v>JamesW</v>
      </c>
      <c r="O5" s="19" t="str">
        <f t="shared" si="6"/>
        <v>Nike.com</v>
      </c>
      <c r="P5" s="4" t="str">
        <f t="shared" si="7"/>
        <v>Nike, 9</v>
      </c>
      <c r="Q5" s="4" t="str">
        <f t="shared" si="8"/>
        <v>James Williams</v>
      </c>
      <c r="R5" s="4" t="str">
        <f t="shared" si="9"/>
        <v>Miami, 29</v>
      </c>
    </row>
    <row r="6">
      <c r="A6" s="17" t="s">
        <v>197</v>
      </c>
      <c r="B6" s="17" t="s">
        <v>198</v>
      </c>
      <c r="C6" s="17">
        <v>26.0</v>
      </c>
      <c r="D6" s="17" t="s">
        <v>167</v>
      </c>
      <c r="E6" s="17" t="s">
        <v>184</v>
      </c>
      <c r="F6" s="17" t="s">
        <v>199</v>
      </c>
      <c r="G6" s="17" t="s">
        <v>200</v>
      </c>
      <c r="H6" s="17">
        <v>7.0</v>
      </c>
      <c r="I6" s="17" t="s">
        <v>201</v>
      </c>
      <c r="J6" s="4" t="str">
        <f t="shared" ref="J6:K6" si="11">Left(D6,1)</f>
        <v>F</v>
      </c>
      <c r="K6" s="4" t="str">
        <f t="shared" si="11"/>
        <v>S</v>
      </c>
      <c r="L6" s="4" t="str">
        <f t="shared" si="3"/>
        <v>OD</v>
      </c>
      <c r="M6" s="4" t="str">
        <f t="shared" si="4"/>
        <v>Ol</v>
      </c>
      <c r="N6" s="4" t="str">
        <f t="shared" si="5"/>
        <v>OliviaD</v>
      </c>
      <c r="O6" s="19" t="str">
        <f t="shared" si="6"/>
        <v>Asics.com</v>
      </c>
      <c r="P6" s="4" t="str">
        <f t="shared" si="7"/>
        <v>Asics, 7</v>
      </c>
      <c r="Q6" s="4" t="str">
        <f t="shared" si="8"/>
        <v>Olivia Davis</v>
      </c>
      <c r="R6" s="4" t="str">
        <f t="shared" si="9"/>
        <v>San Francisco, 26</v>
      </c>
    </row>
    <row r="7">
      <c r="A7" s="17" t="s">
        <v>202</v>
      </c>
      <c r="B7" s="17" t="s">
        <v>203</v>
      </c>
      <c r="C7" s="17">
        <v>31.0</v>
      </c>
      <c r="D7" s="17" t="s">
        <v>183</v>
      </c>
      <c r="E7" s="17" t="s">
        <v>190</v>
      </c>
      <c r="F7" s="17" t="s">
        <v>204</v>
      </c>
      <c r="G7" s="17" t="s">
        <v>205</v>
      </c>
      <c r="H7" s="17">
        <v>11.0</v>
      </c>
      <c r="I7" s="17" t="s">
        <v>206</v>
      </c>
      <c r="J7" s="4" t="str">
        <f t="shared" ref="J7:K7" si="12">Left(D7,1)</f>
        <v>M</v>
      </c>
      <c r="K7" s="4" t="str">
        <f t="shared" si="12"/>
        <v>L</v>
      </c>
      <c r="L7" s="4" t="str">
        <f t="shared" si="3"/>
        <v>BG</v>
      </c>
      <c r="M7" s="4" t="str">
        <f t="shared" si="4"/>
        <v>Be</v>
      </c>
      <c r="N7" s="4" t="str">
        <f t="shared" si="5"/>
        <v>BenjaminG</v>
      </c>
      <c r="O7" s="19" t="str">
        <f t="shared" si="6"/>
        <v>Reebok.com</v>
      </c>
      <c r="P7" s="4" t="str">
        <f t="shared" si="7"/>
        <v>Reebok, 11</v>
      </c>
      <c r="Q7" s="4" t="str">
        <f t="shared" si="8"/>
        <v>Benjamin Garcia</v>
      </c>
      <c r="R7" s="4" t="str">
        <f t="shared" si="9"/>
        <v>Dallas, 31</v>
      </c>
    </row>
    <row r="8">
      <c r="A8" s="17" t="s">
        <v>207</v>
      </c>
      <c r="B8" s="17" t="s">
        <v>208</v>
      </c>
      <c r="C8" s="17">
        <v>23.0</v>
      </c>
      <c r="D8" s="17" t="s">
        <v>167</v>
      </c>
      <c r="E8" s="17" t="s">
        <v>168</v>
      </c>
      <c r="F8" s="17" t="s">
        <v>209</v>
      </c>
      <c r="G8" s="17" t="s">
        <v>210</v>
      </c>
      <c r="H8" s="17">
        <v>6.5</v>
      </c>
      <c r="I8" s="17" t="s">
        <v>211</v>
      </c>
      <c r="J8" s="4" t="str">
        <f t="shared" ref="J8:K8" si="13">Left(D8,1)</f>
        <v>F</v>
      </c>
      <c r="K8" s="4" t="str">
        <f t="shared" si="13"/>
        <v>M</v>
      </c>
      <c r="L8" s="4" t="str">
        <f t="shared" si="3"/>
        <v>AR</v>
      </c>
      <c r="M8" s="4" t="str">
        <f t="shared" si="4"/>
        <v>Av</v>
      </c>
      <c r="N8" s="4" t="str">
        <f t="shared" si="5"/>
        <v>AvaR</v>
      </c>
      <c r="O8" s="19" t="str">
        <f t="shared" si="6"/>
        <v>Birkenstock.com</v>
      </c>
      <c r="P8" s="4" t="str">
        <f t="shared" si="7"/>
        <v>Birkenstock, 6.5</v>
      </c>
      <c r="Q8" s="4" t="str">
        <f t="shared" si="8"/>
        <v>Ava Rodriguez</v>
      </c>
      <c r="R8" s="4" t="str">
        <f t="shared" si="9"/>
        <v>Houston, 23</v>
      </c>
    </row>
    <row r="9">
      <c r="A9" s="17" t="s">
        <v>212</v>
      </c>
      <c r="B9" s="17" t="s">
        <v>213</v>
      </c>
      <c r="C9" s="17">
        <v>27.0</v>
      </c>
      <c r="D9" s="17" t="s">
        <v>183</v>
      </c>
      <c r="E9" s="17" t="s">
        <v>184</v>
      </c>
      <c r="F9" s="17" t="s">
        <v>214</v>
      </c>
      <c r="G9" s="17" t="s">
        <v>215</v>
      </c>
      <c r="H9" s="17">
        <v>9.5</v>
      </c>
      <c r="I9" s="17" t="s">
        <v>201</v>
      </c>
      <c r="J9" s="4" t="str">
        <f t="shared" ref="J9:K9" si="14">Left(D9,1)</f>
        <v>M</v>
      </c>
      <c r="K9" s="4" t="str">
        <f t="shared" si="14"/>
        <v>S</v>
      </c>
      <c r="L9" s="4" t="str">
        <f t="shared" si="3"/>
        <v>EM</v>
      </c>
      <c r="M9" s="4" t="str">
        <f t="shared" si="4"/>
        <v>Et</v>
      </c>
      <c r="N9" s="4" t="str">
        <f t="shared" si="5"/>
        <v>EthanM</v>
      </c>
      <c r="O9" s="19" t="str">
        <f t="shared" si="6"/>
        <v>Asics.com</v>
      </c>
      <c r="P9" s="4" t="str">
        <f t="shared" si="7"/>
        <v>Asics, 9.5</v>
      </c>
      <c r="Q9" s="4" t="str">
        <f t="shared" si="8"/>
        <v>Ethan Martinez</v>
      </c>
      <c r="R9" s="4" t="str">
        <f t="shared" si="9"/>
        <v>Atlanta, 27</v>
      </c>
    </row>
    <row r="10">
      <c r="A10" s="17" t="s">
        <v>216</v>
      </c>
      <c r="B10" s="17" t="s">
        <v>217</v>
      </c>
      <c r="C10" s="17">
        <v>25.0</v>
      </c>
      <c r="D10" s="17" t="s">
        <v>167</v>
      </c>
      <c r="E10" s="17" t="s">
        <v>190</v>
      </c>
      <c r="F10" s="17" t="s">
        <v>218</v>
      </c>
      <c r="G10" s="17" t="s">
        <v>186</v>
      </c>
      <c r="H10" s="17">
        <v>8.0</v>
      </c>
      <c r="I10" s="17" t="s">
        <v>171</v>
      </c>
      <c r="J10" s="4" t="str">
        <f t="shared" ref="J10:K10" si="15">Left(D10,1)</f>
        <v>F</v>
      </c>
      <c r="K10" s="4" t="str">
        <f t="shared" si="15"/>
        <v>L</v>
      </c>
      <c r="L10" s="4" t="str">
        <f t="shared" si="3"/>
        <v>MH</v>
      </c>
      <c r="M10" s="4" t="str">
        <f t="shared" si="4"/>
        <v>Mi</v>
      </c>
      <c r="N10" s="4" t="str">
        <f t="shared" si="5"/>
        <v>MiaH</v>
      </c>
      <c r="O10" s="19" t="str">
        <f t="shared" si="6"/>
        <v>Nike.com</v>
      </c>
      <c r="P10" s="4" t="str">
        <f t="shared" si="7"/>
        <v>Nike, 8</v>
      </c>
      <c r="Q10" s="4" t="str">
        <f t="shared" si="8"/>
        <v>Mia Hernandez</v>
      </c>
      <c r="R10" s="4" t="str">
        <f t="shared" si="9"/>
        <v>Boston, 25</v>
      </c>
    </row>
    <row r="11">
      <c r="A11" s="17" t="s">
        <v>219</v>
      </c>
      <c r="B11" s="17" t="s">
        <v>220</v>
      </c>
      <c r="C11" s="17">
        <v>30.0</v>
      </c>
      <c r="D11" s="17" t="s">
        <v>183</v>
      </c>
      <c r="E11" s="17" t="s">
        <v>168</v>
      </c>
      <c r="F11" s="17" t="s">
        <v>221</v>
      </c>
      <c r="G11" s="17" t="s">
        <v>170</v>
      </c>
      <c r="H11" s="17">
        <v>10.5</v>
      </c>
      <c r="I11" s="17" t="s">
        <v>187</v>
      </c>
      <c r="J11" s="4" t="str">
        <f t="shared" ref="J11:K11" si="16">Left(D11,1)</f>
        <v>M</v>
      </c>
      <c r="K11" s="4" t="str">
        <f t="shared" si="16"/>
        <v>M</v>
      </c>
      <c r="L11" s="4" t="str">
        <f t="shared" si="3"/>
        <v>JM</v>
      </c>
      <c r="M11" s="4" t="str">
        <f t="shared" si="4"/>
        <v>Ja</v>
      </c>
      <c r="N11" s="4" t="str">
        <f t="shared" si="5"/>
        <v>JacobM</v>
      </c>
      <c r="O11" s="19" t="str">
        <f t="shared" si="6"/>
        <v>Adidas.com</v>
      </c>
      <c r="P11" s="4" t="str">
        <f t="shared" si="7"/>
        <v>Adidas, 10.5</v>
      </c>
      <c r="Q11" s="4" t="str">
        <f t="shared" si="8"/>
        <v>Jacob Miller</v>
      </c>
      <c r="R11" s="4" t="str">
        <f t="shared" si="9"/>
        <v>Seattle, 30</v>
      </c>
    </row>
    <row r="12">
      <c r="A12" s="3" t="s">
        <v>222</v>
      </c>
      <c r="B12" s="20" t="s">
        <v>223</v>
      </c>
      <c r="C12" s="17">
        <v>32.0</v>
      </c>
      <c r="D12" s="17" t="s">
        <v>167</v>
      </c>
      <c r="E12" s="17" t="s">
        <v>184</v>
      </c>
      <c r="F12" s="17" t="s">
        <v>185</v>
      </c>
      <c r="G12" s="17" t="s">
        <v>186</v>
      </c>
      <c r="H12" s="17">
        <v>10.0</v>
      </c>
      <c r="I12" s="17" t="s">
        <v>171</v>
      </c>
      <c r="J12" s="4" t="str">
        <f t="shared" ref="J12:K12" si="17">Left(D12,1)</f>
        <v>F</v>
      </c>
      <c r="K12" s="4" t="str">
        <f t="shared" si="17"/>
        <v>S</v>
      </c>
      <c r="L12" s="4" t="str">
        <f t="shared" si="3"/>
        <v>JL</v>
      </c>
      <c r="M12" s="4" t="str">
        <f t="shared" si="4"/>
        <v>Je</v>
      </c>
      <c r="N12" s="4" t="str">
        <f t="shared" si="5"/>
        <v>JessicaL</v>
      </c>
      <c r="O12" s="19" t="str">
        <f t="shared" si="6"/>
        <v>Nike.com</v>
      </c>
      <c r="P12" s="4" t="str">
        <f t="shared" si="7"/>
        <v>Nike, 10</v>
      </c>
      <c r="Q12" s="4" t="str">
        <f t="shared" si="8"/>
        <v>Jessica Lee</v>
      </c>
      <c r="R12" s="4" t="str">
        <f t="shared" si="9"/>
        <v>Los Angeles, 32</v>
      </c>
    </row>
    <row r="13">
      <c r="A13" s="3" t="s">
        <v>224</v>
      </c>
      <c r="B13" s="20" t="s">
        <v>225</v>
      </c>
      <c r="C13" s="17">
        <v>24.0</v>
      </c>
      <c r="D13" s="17" t="s">
        <v>183</v>
      </c>
      <c r="E13" s="17" t="s">
        <v>190</v>
      </c>
      <c r="F13" s="17" t="s">
        <v>191</v>
      </c>
      <c r="G13" s="17" t="s">
        <v>192</v>
      </c>
      <c r="H13" s="17">
        <v>8.0</v>
      </c>
      <c r="I13" s="17" t="s">
        <v>201</v>
      </c>
      <c r="J13" s="4" t="str">
        <f t="shared" ref="J13:K13" si="18">Left(D13,1)</f>
        <v>M</v>
      </c>
      <c r="K13" s="4" t="str">
        <f t="shared" si="18"/>
        <v>L</v>
      </c>
      <c r="L13" s="4" t="str">
        <f t="shared" si="3"/>
        <v>DC</v>
      </c>
      <c r="M13" s="4" t="str">
        <f t="shared" si="4"/>
        <v>Da</v>
      </c>
      <c r="N13" s="4" t="str">
        <f t="shared" si="5"/>
        <v>Daniel C</v>
      </c>
      <c r="O13" s="19" t="str">
        <f t="shared" si="6"/>
        <v>Asics.com</v>
      </c>
      <c r="P13" s="4" t="str">
        <f t="shared" si="7"/>
        <v>Asics, 8</v>
      </c>
      <c r="Q13" s="4" t="str">
        <f t="shared" si="8"/>
        <v>Daniel  Clark</v>
      </c>
      <c r="R13" s="4" t="str">
        <f t="shared" si="9"/>
        <v>Chicago, 24</v>
      </c>
    </row>
    <row r="14">
      <c r="A14" s="3" t="s">
        <v>226</v>
      </c>
      <c r="B14" s="20" t="s">
        <v>215</v>
      </c>
      <c r="C14" s="17">
        <v>29.0</v>
      </c>
      <c r="D14" s="17" t="s">
        <v>167</v>
      </c>
      <c r="E14" s="17" t="s">
        <v>184</v>
      </c>
      <c r="F14" s="17" t="s">
        <v>196</v>
      </c>
      <c r="G14" s="17" t="s">
        <v>170</v>
      </c>
      <c r="H14" s="17">
        <v>10.0</v>
      </c>
      <c r="I14" s="17" t="s">
        <v>206</v>
      </c>
      <c r="J14" s="4" t="str">
        <f t="shared" ref="J14:K14" si="19">Left(D14,1)</f>
        <v>F</v>
      </c>
      <c r="K14" s="4" t="str">
        <f t="shared" si="19"/>
        <v>S</v>
      </c>
      <c r="L14" s="4" t="str">
        <f t="shared" si="3"/>
        <v>OW</v>
      </c>
      <c r="M14" s="4" t="str">
        <f t="shared" si="4"/>
        <v>Ol</v>
      </c>
      <c r="N14" s="4" t="str">
        <f t="shared" si="5"/>
        <v>Olivia W</v>
      </c>
      <c r="O14" s="19" t="str">
        <f t="shared" si="6"/>
        <v>Reebok.com</v>
      </c>
      <c r="P14" s="4" t="str">
        <f t="shared" si="7"/>
        <v>Reebok, 10</v>
      </c>
      <c r="Q14" s="4" t="str">
        <f t="shared" si="8"/>
        <v>Olivia  White</v>
      </c>
      <c r="R14" s="4" t="str">
        <f t="shared" si="9"/>
        <v>Miami, 29</v>
      </c>
    </row>
    <row r="15">
      <c r="A15" s="3" t="s">
        <v>227</v>
      </c>
      <c r="B15" s="20" t="s">
        <v>228</v>
      </c>
      <c r="C15" s="17">
        <v>26.0</v>
      </c>
      <c r="D15" s="17" t="s">
        <v>183</v>
      </c>
      <c r="E15" s="17" t="s">
        <v>190</v>
      </c>
      <c r="F15" s="17" t="s">
        <v>199</v>
      </c>
      <c r="G15" s="17" t="s">
        <v>200</v>
      </c>
      <c r="H15" s="17">
        <v>8.0</v>
      </c>
      <c r="I15" s="17" t="s">
        <v>211</v>
      </c>
      <c r="J15" s="4" t="str">
        <f t="shared" ref="J15:K15" si="20">Left(D15,1)</f>
        <v>M</v>
      </c>
      <c r="K15" s="4" t="str">
        <f t="shared" si="20"/>
        <v>L</v>
      </c>
      <c r="L15" s="4" t="str">
        <f t="shared" si="3"/>
        <v>WH</v>
      </c>
      <c r="M15" s="4" t="str">
        <f t="shared" si="4"/>
        <v>Wi</v>
      </c>
      <c r="N15" s="4" t="str">
        <f t="shared" si="5"/>
        <v>William H</v>
      </c>
      <c r="O15" s="19" t="str">
        <f t="shared" si="6"/>
        <v>Birkenstock.com</v>
      </c>
      <c r="P15" s="4" t="str">
        <f t="shared" si="7"/>
        <v>Birkenstock, 8</v>
      </c>
      <c r="Q15" s="4" t="str">
        <f t="shared" si="8"/>
        <v>William  Hall</v>
      </c>
      <c r="R15" s="4" t="str">
        <f t="shared" si="9"/>
        <v>San Francisco, 26</v>
      </c>
    </row>
    <row r="16">
      <c r="A16" s="3" t="s">
        <v>229</v>
      </c>
      <c r="B16" s="20" t="s">
        <v>230</v>
      </c>
      <c r="C16" s="17">
        <v>31.0</v>
      </c>
      <c r="D16" s="17" t="s">
        <v>167</v>
      </c>
      <c r="E16" s="17" t="s">
        <v>168</v>
      </c>
      <c r="F16" s="17" t="s">
        <v>204</v>
      </c>
      <c r="G16" s="17" t="s">
        <v>205</v>
      </c>
      <c r="H16" s="17">
        <v>9.0</v>
      </c>
      <c r="I16" s="17" t="s">
        <v>201</v>
      </c>
      <c r="J16" s="4" t="str">
        <f t="shared" ref="J16:K16" si="21">Left(D16,1)</f>
        <v>F</v>
      </c>
      <c r="K16" s="4" t="str">
        <f t="shared" si="21"/>
        <v>M</v>
      </c>
      <c r="L16" s="4" t="str">
        <f t="shared" si="3"/>
        <v>AA</v>
      </c>
      <c r="M16" s="4" t="str">
        <f t="shared" si="4"/>
        <v>Av</v>
      </c>
      <c r="N16" s="4" t="str">
        <f t="shared" si="5"/>
        <v>Ava A</v>
      </c>
      <c r="O16" s="19" t="str">
        <f t="shared" si="6"/>
        <v>Asics.com</v>
      </c>
      <c r="P16" s="4" t="str">
        <f t="shared" si="7"/>
        <v>Asics, 9</v>
      </c>
      <c r="Q16" s="4" t="str">
        <f t="shared" si="8"/>
        <v>Ava  Adams</v>
      </c>
      <c r="R16" s="4" t="str">
        <f t="shared" si="9"/>
        <v>Dallas, 31</v>
      </c>
    </row>
    <row r="17">
      <c r="A17" s="3" t="s">
        <v>231</v>
      </c>
      <c r="B17" s="20" t="s">
        <v>220</v>
      </c>
      <c r="C17" s="17">
        <v>31.0</v>
      </c>
      <c r="D17" s="17" t="s">
        <v>183</v>
      </c>
      <c r="E17" s="17" t="s">
        <v>168</v>
      </c>
      <c r="F17" s="17" t="s">
        <v>199</v>
      </c>
      <c r="G17" s="17" t="s">
        <v>210</v>
      </c>
      <c r="H17" s="17">
        <v>7.0</v>
      </c>
      <c r="I17" s="17" t="s">
        <v>201</v>
      </c>
      <c r="J17" s="4" t="str">
        <f t="shared" ref="J17:K17" si="22">Left(D17,1)</f>
        <v>M</v>
      </c>
      <c r="K17" s="4" t="str">
        <f t="shared" si="22"/>
        <v>M</v>
      </c>
      <c r="L17" s="4" t="str">
        <f t="shared" si="3"/>
        <v>JM</v>
      </c>
      <c r="M17" s="4" t="str">
        <f t="shared" si="4"/>
        <v>Ja</v>
      </c>
      <c r="N17" s="4" t="str">
        <f t="shared" si="5"/>
        <v>James M</v>
      </c>
      <c r="O17" s="19" t="str">
        <f t="shared" si="6"/>
        <v>Asics.com</v>
      </c>
      <c r="P17" s="4" t="str">
        <f t="shared" si="7"/>
        <v>Asics, 7</v>
      </c>
      <c r="Q17" s="4" t="str">
        <f t="shared" si="8"/>
        <v>James  Miller</v>
      </c>
      <c r="R17" s="4" t="str">
        <f t="shared" si="9"/>
        <v>San Francisco, 31</v>
      </c>
    </row>
    <row r="20">
      <c r="A20" s="8" t="s">
        <v>232</v>
      </c>
    </row>
  </sheetData>
  <hyperlinks>
    <hyperlink r:id="rId1" ref="O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0"/>
    <col customWidth="1" min="2" max="2" width="12.38"/>
    <col customWidth="1" min="3" max="3" width="42.88"/>
    <col customWidth="1" min="4" max="4" width="18.13"/>
    <col customWidth="1" min="5" max="5" width="24.63"/>
    <col customWidth="1" min="6" max="6" width="18.13"/>
    <col customWidth="1" min="7" max="7" width="12.75"/>
    <col customWidth="1" min="8" max="8" width="12.13"/>
    <col customWidth="1" min="9" max="9" width="12.63"/>
    <col customWidth="1" min="10" max="10" width="14.63"/>
    <col customWidth="1" min="11" max="11" width="44.63"/>
    <col customWidth="1" min="12" max="12" width="23.63"/>
    <col customWidth="1" min="13" max="13" width="13.75"/>
    <col customWidth="1" min="14" max="14" width="16.5"/>
    <col customWidth="1" min="15" max="15" width="33.75"/>
    <col customWidth="1" min="16" max="16" width="20.13"/>
    <col customWidth="1" min="17" max="17" width="14.0"/>
    <col customWidth="1" min="18" max="18" width="25.63"/>
    <col customWidth="1" min="19" max="19" width="23.0"/>
    <col customWidth="1" min="20" max="20" width="26.88"/>
  </cols>
  <sheetData>
    <row r="1">
      <c r="A1" s="1" t="s">
        <v>233</v>
      </c>
      <c r="B1" s="21" t="s">
        <v>234</v>
      </c>
      <c r="C1" s="21" t="s">
        <v>235</v>
      </c>
      <c r="D1" s="21" t="s">
        <v>236</v>
      </c>
      <c r="E1" s="21" t="s">
        <v>237</v>
      </c>
      <c r="F1" s="21" t="s">
        <v>238</v>
      </c>
      <c r="G1" s="21" t="s">
        <v>239</v>
      </c>
      <c r="H1" s="21" t="s">
        <v>240</v>
      </c>
      <c r="I1" s="21" t="s">
        <v>241</v>
      </c>
      <c r="J1" s="21" t="s">
        <v>242</v>
      </c>
      <c r="K1" s="21" t="s">
        <v>243</v>
      </c>
      <c r="L1" s="21" t="s">
        <v>244</v>
      </c>
      <c r="M1" s="21" t="s">
        <v>245</v>
      </c>
      <c r="N1" s="21" t="s">
        <v>246</v>
      </c>
      <c r="O1" s="21" t="s">
        <v>247</v>
      </c>
      <c r="P1" s="21" t="s">
        <v>248</v>
      </c>
      <c r="Q1" s="21" t="s">
        <v>249</v>
      </c>
      <c r="R1" s="21" t="s">
        <v>250</v>
      </c>
      <c r="S1" s="21" t="s">
        <v>251</v>
      </c>
      <c r="T1" s="21" t="s">
        <v>252</v>
      </c>
    </row>
    <row r="2">
      <c r="A2" s="3" t="s">
        <v>101</v>
      </c>
      <c r="B2" s="4">
        <v>58.0</v>
      </c>
      <c r="C2" s="4">
        <v>53.0</v>
      </c>
      <c r="D2" s="4">
        <v>12.0</v>
      </c>
      <c r="E2" s="4">
        <v>34.0</v>
      </c>
      <c r="F2" s="4">
        <v>21.0</v>
      </c>
      <c r="G2" s="4">
        <v>5.0</v>
      </c>
      <c r="H2" s="4">
        <v>19.0</v>
      </c>
      <c r="I2" s="4">
        <v>22.0</v>
      </c>
      <c r="J2" s="10" t="s">
        <v>106</v>
      </c>
      <c r="K2" s="4" t="s">
        <v>105</v>
      </c>
      <c r="L2" s="4" t="s">
        <v>253</v>
      </c>
      <c r="M2" s="4" t="s">
        <v>254</v>
      </c>
      <c r="N2" s="10" t="s">
        <v>255</v>
      </c>
      <c r="O2" s="4" t="s">
        <v>256</v>
      </c>
      <c r="P2" s="4" t="s">
        <v>257</v>
      </c>
      <c r="Q2" s="10" t="s">
        <v>258</v>
      </c>
      <c r="R2" s="4" t="s">
        <v>259</v>
      </c>
      <c r="S2" s="4" t="s">
        <v>260</v>
      </c>
      <c r="T2" s="4" t="s">
        <v>261</v>
      </c>
    </row>
    <row r="3">
      <c r="A3" s="3" t="s">
        <v>115</v>
      </c>
      <c r="B3" s="4">
        <f t="shared" ref="B3:B34" si="1">len(A3)</f>
        <v>58</v>
      </c>
      <c r="C3" s="4">
        <f t="shared" ref="C3:C34" si="2">len("high-quality color SPORTS shoes for active LIFESTYLES")</f>
        <v>53</v>
      </c>
      <c r="D3" s="4">
        <f t="shared" ref="D3:D34" si="3">Len("high-quality")</f>
        <v>12</v>
      </c>
      <c r="E3" s="4">
        <f t="shared" ref="E3:E34" si="4">len("SPORTS shoes for active LIFESTYLES")</f>
        <v>34</v>
      </c>
      <c r="F3" s="4">
        <f t="shared" ref="F3:F34" si="5">Len("for active LIFESTYLES")</f>
        <v>21</v>
      </c>
      <c r="G3" s="4">
        <f t="shared" ref="G3:G34" si="6">B3-C3</f>
        <v>5</v>
      </c>
      <c r="H3" s="4">
        <f t="shared" ref="H3:H34" si="7">C3-E3</f>
        <v>19</v>
      </c>
      <c r="I3" s="4">
        <f t="shared" ref="I3:I34" si="8">E3-D3</f>
        <v>22</v>
      </c>
      <c r="J3" s="10" t="str">
        <f t="shared" ref="J3:J34" si="9">Left(A3,G3)</f>
        <v>Nike </v>
      </c>
      <c r="K3" s="4" t="str">
        <f t="shared" ref="K3:K34" si="10">Right(A3,C3)</f>
        <v>high-quality Green SPORTS shoes for active LIFESTYLES</v>
      </c>
      <c r="L3" s="4" t="str">
        <f t="shared" ref="L3:L34" si="11">Left(K3,H3)</f>
        <v>high-quality Green </v>
      </c>
      <c r="M3" s="4" t="str">
        <f t="shared" ref="M3:M34" si="12">left(K3,D3)</f>
        <v>high-quality</v>
      </c>
      <c r="N3" s="10" t="str">
        <f t="shared" ref="N3:N34" si="13">Right(L3,len(L3)-len(M3))</f>
        <v> Green </v>
      </c>
      <c r="O3" s="4" t="str">
        <f t="shared" ref="O3:O34" si="14">Right(K3,len(K3)-len(L3))</f>
        <v>SPORTS shoes for active LIFESTYLES</v>
      </c>
      <c r="P3" s="4" t="str">
        <f t="shared" ref="P3:P34" si="15">Right(O3,len(O3)-len("SPORTS shoes"))</f>
        <v> for active LIFESTYLES</v>
      </c>
      <c r="Q3" s="10" t="str">
        <f t="shared" ref="Q3:Q34" si="16">substitute(O3,P3,"")</f>
        <v>SPORTS shoes</v>
      </c>
      <c r="R3" s="4" t="str">
        <f t="shared" ref="R3:R34" si="17">J3&amp;N3&amp;Q3</f>
        <v>Nike  Green SPORTS shoes</v>
      </c>
      <c r="S3" s="4" t="str">
        <f t="shared" ref="S3:S34" si="18">Proper(R3)</f>
        <v>Nike  Green Sports Shoes</v>
      </c>
      <c r="T3" s="4" t="str">
        <f t="shared" ref="T3:T34" si="19">TRIM(S3)</f>
        <v>Nike Green Sports Shoes</v>
      </c>
    </row>
    <row r="4">
      <c r="A4" s="3" t="s">
        <v>116</v>
      </c>
      <c r="B4" s="4">
        <f t="shared" si="1"/>
        <v>60</v>
      </c>
      <c r="C4" s="4">
        <f t="shared" si="2"/>
        <v>53</v>
      </c>
      <c r="D4" s="4">
        <f t="shared" si="3"/>
        <v>12</v>
      </c>
      <c r="E4" s="4">
        <f t="shared" si="4"/>
        <v>34</v>
      </c>
      <c r="F4" s="4">
        <f t="shared" si="5"/>
        <v>21</v>
      </c>
      <c r="G4" s="4">
        <f t="shared" si="6"/>
        <v>7</v>
      </c>
      <c r="H4" s="4">
        <f t="shared" si="7"/>
        <v>19</v>
      </c>
      <c r="I4" s="4">
        <f t="shared" si="8"/>
        <v>22</v>
      </c>
      <c r="J4" s="10" t="str">
        <f t="shared" si="9"/>
        <v>Adidas </v>
      </c>
      <c r="K4" s="4" t="str">
        <f t="shared" si="10"/>
        <v>high-quality Black SPORTS shoes for active LIFESTYLES</v>
      </c>
      <c r="L4" s="4" t="str">
        <f t="shared" si="11"/>
        <v>high-quality Black </v>
      </c>
      <c r="M4" s="4" t="str">
        <f t="shared" si="12"/>
        <v>high-quality</v>
      </c>
      <c r="N4" s="10" t="str">
        <f t="shared" si="13"/>
        <v> Black </v>
      </c>
      <c r="O4" s="4" t="str">
        <f t="shared" si="14"/>
        <v>SPORTS shoes for active LIFESTYLES</v>
      </c>
      <c r="P4" s="4" t="str">
        <f t="shared" si="15"/>
        <v> for active LIFESTYLES</v>
      </c>
      <c r="Q4" s="10" t="str">
        <f t="shared" si="16"/>
        <v>SPORTS shoes</v>
      </c>
      <c r="R4" s="4" t="str">
        <f t="shared" si="17"/>
        <v>Adidas  Black SPORTS shoes</v>
      </c>
      <c r="S4" s="4" t="str">
        <f t="shared" si="18"/>
        <v>Adidas  Black Sports Shoes</v>
      </c>
      <c r="T4" s="4" t="str">
        <f t="shared" si="19"/>
        <v>Adidas Black Sports Shoes</v>
      </c>
    </row>
    <row r="5">
      <c r="A5" s="3" t="s">
        <v>117</v>
      </c>
      <c r="B5" s="4">
        <f t="shared" si="1"/>
        <v>58</v>
      </c>
      <c r="C5" s="4">
        <f t="shared" si="2"/>
        <v>53</v>
      </c>
      <c r="D5" s="4">
        <f t="shared" si="3"/>
        <v>12</v>
      </c>
      <c r="E5" s="4">
        <f t="shared" si="4"/>
        <v>34</v>
      </c>
      <c r="F5" s="4">
        <f t="shared" si="5"/>
        <v>21</v>
      </c>
      <c r="G5" s="4">
        <f t="shared" si="6"/>
        <v>5</v>
      </c>
      <c r="H5" s="4">
        <f t="shared" si="7"/>
        <v>19</v>
      </c>
      <c r="I5" s="4">
        <f t="shared" si="8"/>
        <v>22</v>
      </c>
      <c r="J5" s="10" t="str">
        <f t="shared" si="9"/>
        <v>Puma </v>
      </c>
      <c r="K5" s="4" t="str">
        <f t="shared" si="10"/>
        <v>high-quality White SPORTS shoes for active LIFESTYLES</v>
      </c>
      <c r="L5" s="4" t="str">
        <f t="shared" si="11"/>
        <v>high-quality White </v>
      </c>
      <c r="M5" s="4" t="str">
        <f t="shared" si="12"/>
        <v>high-quality</v>
      </c>
      <c r="N5" s="10" t="str">
        <f t="shared" si="13"/>
        <v> White </v>
      </c>
      <c r="O5" s="4" t="str">
        <f t="shared" si="14"/>
        <v>SPORTS shoes for active LIFESTYLES</v>
      </c>
      <c r="P5" s="4" t="str">
        <f t="shared" si="15"/>
        <v> for active LIFESTYLES</v>
      </c>
      <c r="Q5" s="10" t="str">
        <f t="shared" si="16"/>
        <v>SPORTS shoes</v>
      </c>
      <c r="R5" s="4" t="str">
        <f t="shared" si="17"/>
        <v>Puma  White SPORTS shoes</v>
      </c>
      <c r="S5" s="4" t="str">
        <f t="shared" si="18"/>
        <v>Puma  White Sports Shoes</v>
      </c>
      <c r="T5" s="4" t="str">
        <f t="shared" si="19"/>
        <v>Puma White Sports Shoes</v>
      </c>
    </row>
    <row r="6">
      <c r="A6" s="3" t="s">
        <v>118</v>
      </c>
      <c r="B6" s="4">
        <f t="shared" si="1"/>
        <v>60</v>
      </c>
      <c r="C6" s="4">
        <f t="shared" si="2"/>
        <v>53</v>
      </c>
      <c r="D6" s="4">
        <f t="shared" si="3"/>
        <v>12</v>
      </c>
      <c r="E6" s="4">
        <f t="shared" si="4"/>
        <v>34</v>
      </c>
      <c r="F6" s="4">
        <f t="shared" si="5"/>
        <v>21</v>
      </c>
      <c r="G6" s="4">
        <f t="shared" si="6"/>
        <v>7</v>
      </c>
      <c r="H6" s="4">
        <f t="shared" si="7"/>
        <v>19</v>
      </c>
      <c r="I6" s="4">
        <f t="shared" si="8"/>
        <v>22</v>
      </c>
      <c r="J6" s="10" t="str">
        <f t="shared" si="9"/>
        <v>Reebok </v>
      </c>
      <c r="K6" s="4" t="str">
        <f t="shared" si="10"/>
        <v>high-quality Brown SPORTS shoes for active LIFESTYLES</v>
      </c>
      <c r="L6" s="4" t="str">
        <f t="shared" si="11"/>
        <v>high-quality Brown </v>
      </c>
      <c r="M6" s="4" t="str">
        <f t="shared" si="12"/>
        <v>high-quality</v>
      </c>
      <c r="N6" s="10" t="str">
        <f t="shared" si="13"/>
        <v> Brown </v>
      </c>
      <c r="O6" s="4" t="str">
        <f t="shared" si="14"/>
        <v>SPORTS shoes for active LIFESTYLES</v>
      </c>
      <c r="P6" s="4" t="str">
        <f t="shared" si="15"/>
        <v> for active LIFESTYLES</v>
      </c>
      <c r="Q6" s="10" t="str">
        <f t="shared" si="16"/>
        <v>SPORTS shoes</v>
      </c>
      <c r="R6" s="4" t="str">
        <f t="shared" si="17"/>
        <v>Reebok  Brown SPORTS shoes</v>
      </c>
      <c r="S6" s="4" t="str">
        <f t="shared" si="18"/>
        <v>Reebok  Brown Sports Shoes</v>
      </c>
      <c r="T6" s="4" t="str">
        <f t="shared" si="19"/>
        <v>Reebok Brown Sports Shoes</v>
      </c>
    </row>
    <row r="7">
      <c r="A7" s="3" t="s">
        <v>119</v>
      </c>
      <c r="B7" s="4">
        <f t="shared" si="1"/>
        <v>62</v>
      </c>
      <c r="C7" s="4">
        <f t="shared" si="2"/>
        <v>53</v>
      </c>
      <c r="D7" s="4">
        <f t="shared" si="3"/>
        <v>12</v>
      </c>
      <c r="E7" s="4">
        <f t="shared" si="4"/>
        <v>34</v>
      </c>
      <c r="F7" s="4">
        <f t="shared" si="5"/>
        <v>21</v>
      </c>
      <c r="G7" s="4">
        <f t="shared" si="6"/>
        <v>9</v>
      </c>
      <c r="H7" s="4">
        <f t="shared" si="7"/>
        <v>19</v>
      </c>
      <c r="I7" s="4">
        <f t="shared" si="8"/>
        <v>22</v>
      </c>
      <c r="J7" s="10" t="str">
        <f t="shared" si="9"/>
        <v>Skechers </v>
      </c>
      <c r="K7" s="4" t="str">
        <f t="shared" si="10"/>
        <v>high-quality Olive SPORTS shoes for active LIFESTYLES</v>
      </c>
      <c r="L7" s="4" t="str">
        <f t="shared" si="11"/>
        <v>high-quality Olive </v>
      </c>
      <c r="M7" s="4" t="str">
        <f t="shared" si="12"/>
        <v>high-quality</v>
      </c>
      <c r="N7" s="10" t="str">
        <f t="shared" si="13"/>
        <v> Olive </v>
      </c>
      <c r="O7" s="4" t="str">
        <f t="shared" si="14"/>
        <v>SPORTS shoes for active LIFESTYLES</v>
      </c>
      <c r="P7" s="4" t="str">
        <f t="shared" si="15"/>
        <v> for active LIFESTYLES</v>
      </c>
      <c r="Q7" s="10" t="str">
        <f t="shared" si="16"/>
        <v>SPORTS shoes</v>
      </c>
      <c r="R7" s="4" t="str">
        <f t="shared" si="17"/>
        <v>Skechers  Olive SPORTS shoes</v>
      </c>
      <c r="S7" s="4" t="str">
        <f t="shared" si="18"/>
        <v>Skechers  Olive Sports Shoes</v>
      </c>
      <c r="T7" s="4" t="str">
        <f t="shared" si="19"/>
        <v>Skechers Olive Sports Shoes</v>
      </c>
    </row>
    <row r="8">
      <c r="A8" s="3" t="s">
        <v>120</v>
      </c>
      <c r="B8" s="4">
        <f t="shared" si="1"/>
        <v>58</v>
      </c>
      <c r="C8" s="4">
        <f t="shared" si="2"/>
        <v>53</v>
      </c>
      <c r="D8" s="4">
        <f t="shared" si="3"/>
        <v>12</v>
      </c>
      <c r="E8" s="4">
        <f t="shared" si="4"/>
        <v>34</v>
      </c>
      <c r="F8" s="4">
        <f t="shared" si="5"/>
        <v>21</v>
      </c>
      <c r="G8" s="4">
        <f t="shared" si="6"/>
        <v>5</v>
      </c>
      <c r="H8" s="4">
        <f t="shared" si="7"/>
        <v>19</v>
      </c>
      <c r="I8" s="4">
        <f t="shared" si="8"/>
        <v>22</v>
      </c>
      <c r="J8" s="10" t="str">
        <f t="shared" si="9"/>
        <v>Vans </v>
      </c>
      <c r="K8" s="4" t="str">
        <f t="shared" si="10"/>
        <v>high-quality Coral SPORTS shoes for active LIFESTYLES</v>
      </c>
      <c r="L8" s="4" t="str">
        <f t="shared" si="11"/>
        <v>high-quality Coral </v>
      </c>
      <c r="M8" s="4" t="str">
        <f t="shared" si="12"/>
        <v>high-quality</v>
      </c>
      <c r="N8" s="10" t="str">
        <f t="shared" si="13"/>
        <v> Coral </v>
      </c>
      <c r="O8" s="4" t="str">
        <f t="shared" si="14"/>
        <v>SPORTS shoes for active LIFESTYLES</v>
      </c>
      <c r="P8" s="4" t="str">
        <f t="shared" si="15"/>
        <v> for active LIFESTYLES</v>
      </c>
      <c r="Q8" s="10" t="str">
        <f t="shared" si="16"/>
        <v>SPORTS shoes</v>
      </c>
      <c r="R8" s="4" t="str">
        <f t="shared" si="17"/>
        <v>Vans  Coral SPORTS shoes</v>
      </c>
      <c r="S8" s="4" t="str">
        <f t="shared" si="18"/>
        <v>Vans  Coral Sports Shoes</v>
      </c>
      <c r="T8" s="4" t="str">
        <f t="shared" si="19"/>
        <v>Vans Coral Sports Shoes</v>
      </c>
    </row>
    <row r="9">
      <c r="A9" s="3" t="s">
        <v>121</v>
      </c>
      <c r="B9" s="4">
        <f t="shared" si="1"/>
        <v>60</v>
      </c>
      <c r="C9" s="4">
        <f t="shared" si="2"/>
        <v>53</v>
      </c>
      <c r="D9" s="4">
        <f t="shared" si="3"/>
        <v>12</v>
      </c>
      <c r="E9" s="4">
        <f t="shared" si="4"/>
        <v>34</v>
      </c>
      <c r="F9" s="4">
        <f t="shared" si="5"/>
        <v>21</v>
      </c>
      <c r="G9" s="4">
        <f t="shared" si="6"/>
        <v>7</v>
      </c>
      <c r="H9" s="4">
        <f t="shared" si="7"/>
        <v>19</v>
      </c>
      <c r="I9" s="4">
        <f t="shared" si="8"/>
        <v>22</v>
      </c>
      <c r="J9" s="10" t="str">
        <f t="shared" si="9"/>
        <v>Jordan </v>
      </c>
      <c r="K9" s="4" t="str">
        <f t="shared" si="10"/>
        <v>high-quality Olive SPORTS shoes for active LIFESTYLES</v>
      </c>
      <c r="L9" s="4" t="str">
        <f t="shared" si="11"/>
        <v>high-quality Olive </v>
      </c>
      <c r="M9" s="4" t="str">
        <f t="shared" si="12"/>
        <v>high-quality</v>
      </c>
      <c r="N9" s="10" t="str">
        <f t="shared" si="13"/>
        <v> Olive </v>
      </c>
      <c r="O9" s="4" t="str">
        <f t="shared" si="14"/>
        <v>SPORTS shoes for active LIFESTYLES</v>
      </c>
      <c r="P9" s="4" t="str">
        <f t="shared" si="15"/>
        <v> for active LIFESTYLES</v>
      </c>
      <c r="Q9" s="10" t="str">
        <f t="shared" si="16"/>
        <v>SPORTS shoes</v>
      </c>
      <c r="R9" s="4" t="str">
        <f t="shared" si="17"/>
        <v>Jordan  Olive SPORTS shoes</v>
      </c>
      <c r="S9" s="4" t="str">
        <f t="shared" si="18"/>
        <v>Jordan  Olive Sports Shoes</v>
      </c>
      <c r="T9" s="4" t="str">
        <f t="shared" si="19"/>
        <v>Jordan Olive Sports Shoes</v>
      </c>
    </row>
    <row r="10">
      <c r="A10" s="3" t="s">
        <v>122</v>
      </c>
      <c r="B10" s="4">
        <f t="shared" si="1"/>
        <v>64</v>
      </c>
      <c r="C10" s="4">
        <f t="shared" si="2"/>
        <v>53</v>
      </c>
      <c r="D10" s="4">
        <f t="shared" si="3"/>
        <v>12</v>
      </c>
      <c r="E10" s="4">
        <f t="shared" si="4"/>
        <v>34</v>
      </c>
      <c r="F10" s="4">
        <f t="shared" si="5"/>
        <v>21</v>
      </c>
      <c r="G10" s="4">
        <f t="shared" si="6"/>
        <v>11</v>
      </c>
      <c r="H10" s="4">
        <f t="shared" si="7"/>
        <v>19</v>
      </c>
      <c r="I10" s="4">
        <f t="shared" si="8"/>
        <v>22</v>
      </c>
      <c r="J10" s="10" t="str">
        <f t="shared" si="9"/>
        <v>Timberland </v>
      </c>
      <c r="K10" s="4" t="str">
        <f t="shared" si="10"/>
        <v>high-quality Beige SPORTS shoes for active LIFESTYLES</v>
      </c>
      <c r="L10" s="4" t="str">
        <f t="shared" si="11"/>
        <v>high-quality Beige </v>
      </c>
      <c r="M10" s="4" t="str">
        <f t="shared" si="12"/>
        <v>high-quality</v>
      </c>
      <c r="N10" s="10" t="str">
        <f t="shared" si="13"/>
        <v> Beige </v>
      </c>
      <c r="O10" s="4" t="str">
        <f t="shared" si="14"/>
        <v>SPORTS shoes for active LIFESTYLES</v>
      </c>
      <c r="P10" s="4" t="str">
        <f t="shared" si="15"/>
        <v> for active LIFESTYLES</v>
      </c>
      <c r="Q10" s="10" t="str">
        <f t="shared" si="16"/>
        <v>SPORTS shoes</v>
      </c>
      <c r="R10" s="4" t="str">
        <f t="shared" si="17"/>
        <v>Timberland  Beige SPORTS shoes</v>
      </c>
      <c r="S10" s="4" t="str">
        <f t="shared" si="18"/>
        <v>Timberland  Beige Sports Shoes</v>
      </c>
      <c r="T10" s="4" t="str">
        <f t="shared" si="19"/>
        <v>Timberland Beige Sports Shoes</v>
      </c>
    </row>
    <row r="11">
      <c r="A11" s="3" t="s">
        <v>123</v>
      </c>
      <c r="B11" s="4">
        <f t="shared" si="1"/>
        <v>62</v>
      </c>
      <c r="C11" s="4">
        <f t="shared" si="2"/>
        <v>53</v>
      </c>
      <c r="D11" s="4">
        <f t="shared" si="3"/>
        <v>12</v>
      </c>
      <c r="E11" s="4">
        <f t="shared" si="4"/>
        <v>34</v>
      </c>
      <c r="F11" s="4">
        <f t="shared" si="5"/>
        <v>21</v>
      </c>
      <c r="G11" s="4">
        <f t="shared" si="6"/>
        <v>9</v>
      </c>
      <c r="H11" s="4">
        <f t="shared" si="7"/>
        <v>19</v>
      </c>
      <c r="I11" s="4">
        <f t="shared" si="8"/>
        <v>22</v>
      </c>
      <c r="J11" s="10" t="str">
        <f t="shared" si="9"/>
        <v>Columbia </v>
      </c>
      <c r="K11" s="4" t="str">
        <f t="shared" si="10"/>
        <v>high-quality Khaki SPORTS shoes for active LIFESTYLES</v>
      </c>
      <c r="L11" s="4" t="str">
        <f t="shared" si="11"/>
        <v>high-quality Khaki </v>
      </c>
      <c r="M11" s="4" t="str">
        <f t="shared" si="12"/>
        <v>high-quality</v>
      </c>
      <c r="N11" s="10" t="str">
        <f t="shared" si="13"/>
        <v> Khaki </v>
      </c>
      <c r="O11" s="4" t="str">
        <f t="shared" si="14"/>
        <v>SPORTS shoes for active LIFESTYLES</v>
      </c>
      <c r="P11" s="4" t="str">
        <f t="shared" si="15"/>
        <v> for active LIFESTYLES</v>
      </c>
      <c r="Q11" s="10" t="str">
        <f t="shared" si="16"/>
        <v>SPORTS shoes</v>
      </c>
      <c r="R11" s="4" t="str">
        <f t="shared" si="17"/>
        <v>Columbia  Khaki SPORTS shoes</v>
      </c>
      <c r="S11" s="4" t="str">
        <f t="shared" si="18"/>
        <v>Columbia  Khaki Sports Shoes</v>
      </c>
      <c r="T11" s="4" t="str">
        <f t="shared" si="19"/>
        <v>Columbia Khaki Sports Shoes</v>
      </c>
    </row>
    <row r="12">
      <c r="A12" s="3" t="s">
        <v>124</v>
      </c>
      <c r="B12" s="4">
        <f t="shared" si="1"/>
        <v>58</v>
      </c>
      <c r="C12" s="4">
        <f t="shared" si="2"/>
        <v>53</v>
      </c>
      <c r="D12" s="4">
        <f t="shared" si="3"/>
        <v>12</v>
      </c>
      <c r="E12" s="4">
        <f t="shared" si="4"/>
        <v>34</v>
      </c>
      <c r="F12" s="4">
        <f t="shared" si="5"/>
        <v>21</v>
      </c>
      <c r="G12" s="4">
        <f t="shared" si="6"/>
        <v>5</v>
      </c>
      <c r="H12" s="4">
        <f t="shared" si="7"/>
        <v>19</v>
      </c>
      <c r="I12" s="4">
        <f t="shared" si="8"/>
        <v>22</v>
      </c>
      <c r="J12" s="10" t="str">
        <f t="shared" si="9"/>
        <v>ECCO </v>
      </c>
      <c r="K12" s="4" t="str">
        <f t="shared" si="10"/>
        <v>high-quality Lemon SPORTS shoes for active LIFESTYLES</v>
      </c>
      <c r="L12" s="4" t="str">
        <f t="shared" si="11"/>
        <v>high-quality Lemon </v>
      </c>
      <c r="M12" s="4" t="str">
        <f t="shared" si="12"/>
        <v>high-quality</v>
      </c>
      <c r="N12" s="10" t="str">
        <f t="shared" si="13"/>
        <v> Lemon </v>
      </c>
      <c r="O12" s="4" t="str">
        <f t="shared" si="14"/>
        <v>SPORTS shoes for active LIFESTYLES</v>
      </c>
      <c r="P12" s="4" t="str">
        <f t="shared" si="15"/>
        <v> for active LIFESTYLES</v>
      </c>
      <c r="Q12" s="10" t="str">
        <f t="shared" si="16"/>
        <v>SPORTS shoes</v>
      </c>
      <c r="R12" s="4" t="str">
        <f t="shared" si="17"/>
        <v>ECCO  Lemon SPORTS shoes</v>
      </c>
      <c r="S12" s="4" t="str">
        <f t="shared" si="18"/>
        <v>Ecco  Lemon Sports Shoes</v>
      </c>
      <c r="T12" s="4" t="str">
        <f t="shared" si="19"/>
        <v>Ecco Lemon Sports Shoes</v>
      </c>
    </row>
    <row r="13">
      <c r="A13" s="3" t="s">
        <v>125</v>
      </c>
      <c r="B13" s="4">
        <f t="shared" si="1"/>
        <v>60</v>
      </c>
      <c r="C13" s="4">
        <f t="shared" si="2"/>
        <v>53</v>
      </c>
      <c r="D13" s="4">
        <f t="shared" si="3"/>
        <v>12</v>
      </c>
      <c r="E13" s="4">
        <f t="shared" si="4"/>
        <v>34</v>
      </c>
      <c r="F13" s="4">
        <f t="shared" si="5"/>
        <v>21</v>
      </c>
      <c r="G13" s="4">
        <f t="shared" si="6"/>
        <v>7</v>
      </c>
      <c r="H13" s="4">
        <f t="shared" si="7"/>
        <v>19</v>
      </c>
      <c r="I13" s="4">
        <f t="shared" si="8"/>
        <v>22</v>
      </c>
      <c r="J13" s="10" t="str">
        <f t="shared" si="9"/>
        <v>Vionic </v>
      </c>
      <c r="K13" s="4" t="str">
        <f t="shared" si="10"/>
        <v>high-quality Lilac SPORTS shoes for active LIFESTYLES</v>
      </c>
      <c r="L13" s="4" t="str">
        <f t="shared" si="11"/>
        <v>high-quality Lilac </v>
      </c>
      <c r="M13" s="4" t="str">
        <f t="shared" si="12"/>
        <v>high-quality</v>
      </c>
      <c r="N13" s="10" t="str">
        <f t="shared" si="13"/>
        <v> Lilac </v>
      </c>
      <c r="O13" s="4" t="str">
        <f t="shared" si="14"/>
        <v>SPORTS shoes for active LIFESTYLES</v>
      </c>
      <c r="P13" s="4" t="str">
        <f t="shared" si="15"/>
        <v> for active LIFESTYLES</v>
      </c>
      <c r="Q13" s="10" t="str">
        <f t="shared" si="16"/>
        <v>SPORTS shoes</v>
      </c>
      <c r="R13" s="4" t="str">
        <f t="shared" si="17"/>
        <v>Vionic  Lilac SPORTS shoes</v>
      </c>
      <c r="S13" s="4" t="str">
        <f t="shared" si="18"/>
        <v>Vionic  Lilac Sports Shoes</v>
      </c>
      <c r="T13" s="4" t="str">
        <f t="shared" si="19"/>
        <v>Vionic Lilac Sports Shoes</v>
      </c>
    </row>
    <row r="14">
      <c r="A14" s="3" t="s">
        <v>126</v>
      </c>
      <c r="B14" s="4">
        <f t="shared" si="1"/>
        <v>61</v>
      </c>
      <c r="C14" s="4">
        <f t="shared" si="2"/>
        <v>53</v>
      </c>
      <c r="D14" s="4">
        <f t="shared" si="3"/>
        <v>12</v>
      </c>
      <c r="E14" s="4">
        <f t="shared" si="4"/>
        <v>34</v>
      </c>
      <c r="F14" s="4">
        <f t="shared" si="5"/>
        <v>21</v>
      </c>
      <c r="G14" s="4">
        <f t="shared" si="6"/>
        <v>8</v>
      </c>
      <c r="H14" s="4">
        <f t="shared" si="7"/>
        <v>19</v>
      </c>
      <c r="I14" s="4">
        <f t="shared" si="8"/>
        <v>22</v>
      </c>
      <c r="J14" s="10" t="str">
        <f t="shared" si="9"/>
        <v>K-Swiss </v>
      </c>
      <c r="K14" s="4" t="str">
        <f t="shared" si="10"/>
        <v>high-quality Coral SPORTS shoes for active LIFESTYLES</v>
      </c>
      <c r="L14" s="4" t="str">
        <f t="shared" si="11"/>
        <v>high-quality Coral </v>
      </c>
      <c r="M14" s="4" t="str">
        <f t="shared" si="12"/>
        <v>high-quality</v>
      </c>
      <c r="N14" s="10" t="str">
        <f t="shared" si="13"/>
        <v> Coral </v>
      </c>
      <c r="O14" s="4" t="str">
        <f t="shared" si="14"/>
        <v>SPORTS shoes for active LIFESTYLES</v>
      </c>
      <c r="P14" s="4" t="str">
        <f t="shared" si="15"/>
        <v> for active LIFESTYLES</v>
      </c>
      <c r="Q14" s="10" t="str">
        <f t="shared" si="16"/>
        <v>SPORTS shoes</v>
      </c>
      <c r="R14" s="4" t="str">
        <f t="shared" si="17"/>
        <v>K-Swiss  Coral SPORTS shoes</v>
      </c>
      <c r="S14" s="4" t="str">
        <f t="shared" si="18"/>
        <v>K-Swiss  Coral Sports Shoes</v>
      </c>
      <c r="T14" s="4" t="str">
        <f t="shared" si="19"/>
        <v>K-Swiss Coral Sports Shoes</v>
      </c>
    </row>
    <row r="15">
      <c r="A15" s="3" t="s">
        <v>127</v>
      </c>
      <c r="B15" s="4">
        <f t="shared" si="1"/>
        <v>59</v>
      </c>
      <c r="C15" s="4">
        <f t="shared" si="2"/>
        <v>53</v>
      </c>
      <c r="D15" s="4">
        <f t="shared" si="3"/>
        <v>12</v>
      </c>
      <c r="E15" s="4">
        <f t="shared" si="4"/>
        <v>34</v>
      </c>
      <c r="F15" s="4">
        <f t="shared" si="5"/>
        <v>21</v>
      </c>
      <c r="G15" s="4">
        <f t="shared" si="6"/>
        <v>6</v>
      </c>
      <c r="H15" s="4">
        <f t="shared" si="7"/>
        <v>19</v>
      </c>
      <c r="I15" s="4">
        <f t="shared" si="8"/>
        <v>22</v>
      </c>
      <c r="J15" s="10" t="str">
        <f t="shared" si="9"/>
        <v>Altra </v>
      </c>
      <c r="K15" s="4" t="str">
        <f t="shared" si="10"/>
        <v>high-quality Beige SPORTS shoes for active LIFESTYLES</v>
      </c>
      <c r="L15" s="4" t="str">
        <f t="shared" si="11"/>
        <v>high-quality Beige </v>
      </c>
      <c r="M15" s="4" t="str">
        <f t="shared" si="12"/>
        <v>high-quality</v>
      </c>
      <c r="N15" s="10" t="str">
        <f t="shared" si="13"/>
        <v> Beige </v>
      </c>
      <c r="O15" s="4" t="str">
        <f t="shared" si="14"/>
        <v>SPORTS shoes for active LIFESTYLES</v>
      </c>
      <c r="P15" s="4" t="str">
        <f t="shared" si="15"/>
        <v> for active LIFESTYLES</v>
      </c>
      <c r="Q15" s="10" t="str">
        <f t="shared" si="16"/>
        <v>SPORTS shoes</v>
      </c>
      <c r="R15" s="4" t="str">
        <f t="shared" si="17"/>
        <v>Altra  Beige SPORTS shoes</v>
      </c>
      <c r="S15" s="4" t="str">
        <f t="shared" si="18"/>
        <v>Altra  Beige Sports Shoes</v>
      </c>
      <c r="T15" s="4" t="str">
        <f t="shared" si="19"/>
        <v>Altra Beige Sports Shoes</v>
      </c>
    </row>
    <row r="16">
      <c r="A16" s="3" t="s">
        <v>128</v>
      </c>
      <c r="B16" s="4">
        <f t="shared" si="1"/>
        <v>61</v>
      </c>
      <c r="C16" s="4">
        <f t="shared" si="2"/>
        <v>53</v>
      </c>
      <c r="D16" s="4">
        <f t="shared" si="3"/>
        <v>12</v>
      </c>
      <c r="E16" s="4">
        <f t="shared" si="4"/>
        <v>34</v>
      </c>
      <c r="F16" s="4">
        <f t="shared" si="5"/>
        <v>21</v>
      </c>
      <c r="G16" s="4">
        <f t="shared" si="6"/>
        <v>8</v>
      </c>
      <c r="H16" s="4">
        <f t="shared" si="7"/>
        <v>19</v>
      </c>
      <c r="I16" s="4">
        <f t="shared" si="8"/>
        <v>22</v>
      </c>
      <c r="J16" s="10" t="str">
        <f t="shared" si="9"/>
        <v>Saucony </v>
      </c>
      <c r="K16" s="4" t="str">
        <f t="shared" si="10"/>
        <v>high-quality Coral SPORTS shoes for active LIFESTYLES</v>
      </c>
      <c r="L16" s="4" t="str">
        <f t="shared" si="11"/>
        <v>high-quality Coral </v>
      </c>
      <c r="M16" s="4" t="str">
        <f t="shared" si="12"/>
        <v>high-quality</v>
      </c>
      <c r="N16" s="10" t="str">
        <f t="shared" si="13"/>
        <v> Coral </v>
      </c>
      <c r="O16" s="4" t="str">
        <f t="shared" si="14"/>
        <v>SPORTS shoes for active LIFESTYLES</v>
      </c>
      <c r="P16" s="4" t="str">
        <f t="shared" si="15"/>
        <v> for active LIFESTYLES</v>
      </c>
      <c r="Q16" s="10" t="str">
        <f t="shared" si="16"/>
        <v>SPORTS shoes</v>
      </c>
      <c r="R16" s="4" t="str">
        <f t="shared" si="17"/>
        <v>Saucony  Coral SPORTS shoes</v>
      </c>
      <c r="S16" s="4" t="str">
        <f t="shared" si="18"/>
        <v>Saucony  Coral Sports Shoes</v>
      </c>
      <c r="T16" s="4" t="str">
        <f t="shared" si="19"/>
        <v>Saucony Coral Sports Shoes</v>
      </c>
    </row>
    <row r="17">
      <c r="A17" s="3" t="s">
        <v>129</v>
      </c>
      <c r="B17" s="4">
        <f t="shared" si="1"/>
        <v>60</v>
      </c>
      <c r="C17" s="4">
        <f t="shared" si="2"/>
        <v>53</v>
      </c>
      <c r="D17" s="4">
        <f t="shared" si="3"/>
        <v>12</v>
      </c>
      <c r="E17" s="4">
        <f t="shared" si="4"/>
        <v>34</v>
      </c>
      <c r="F17" s="4">
        <f t="shared" si="5"/>
        <v>21</v>
      </c>
      <c r="G17" s="4">
        <f t="shared" si="6"/>
        <v>7</v>
      </c>
      <c r="H17" s="4">
        <f t="shared" si="7"/>
        <v>19</v>
      </c>
      <c r="I17" s="4">
        <f t="shared" si="8"/>
        <v>22</v>
      </c>
      <c r="J17" s="10" t="str">
        <f t="shared" si="9"/>
        <v>Clarks </v>
      </c>
      <c r="K17" s="4" t="str">
        <f t="shared" si="10"/>
        <v>high-quality Ivory SPORTS shoes for active LIFESTYLES</v>
      </c>
      <c r="L17" s="4" t="str">
        <f t="shared" si="11"/>
        <v>high-quality Ivory </v>
      </c>
      <c r="M17" s="4" t="str">
        <f t="shared" si="12"/>
        <v>high-quality</v>
      </c>
      <c r="N17" s="10" t="str">
        <f t="shared" si="13"/>
        <v> Ivory </v>
      </c>
      <c r="O17" s="4" t="str">
        <f t="shared" si="14"/>
        <v>SPORTS shoes for active LIFESTYLES</v>
      </c>
      <c r="P17" s="4" t="str">
        <f t="shared" si="15"/>
        <v> for active LIFESTYLES</v>
      </c>
      <c r="Q17" s="10" t="str">
        <f t="shared" si="16"/>
        <v>SPORTS shoes</v>
      </c>
      <c r="R17" s="4" t="str">
        <f t="shared" si="17"/>
        <v>Clarks  Ivory SPORTS shoes</v>
      </c>
      <c r="S17" s="4" t="str">
        <f t="shared" si="18"/>
        <v>Clarks  Ivory Sports Shoes</v>
      </c>
      <c r="T17" s="4" t="str">
        <f t="shared" si="19"/>
        <v>Clarks Ivory Sports Shoes</v>
      </c>
    </row>
    <row r="18">
      <c r="A18" s="3" t="s">
        <v>130</v>
      </c>
      <c r="B18" s="4">
        <f t="shared" si="1"/>
        <v>61</v>
      </c>
      <c r="C18" s="4">
        <f t="shared" si="2"/>
        <v>53</v>
      </c>
      <c r="D18" s="4">
        <f t="shared" si="3"/>
        <v>12</v>
      </c>
      <c r="E18" s="4">
        <f t="shared" si="4"/>
        <v>34</v>
      </c>
      <c r="F18" s="4">
        <f t="shared" si="5"/>
        <v>21</v>
      </c>
      <c r="G18" s="4">
        <f t="shared" si="6"/>
        <v>8</v>
      </c>
      <c r="H18" s="4">
        <f t="shared" si="7"/>
        <v>19</v>
      </c>
      <c r="I18" s="4">
        <f t="shared" si="8"/>
        <v>22</v>
      </c>
      <c r="J18" s="10" t="str">
        <f t="shared" si="9"/>
        <v>Merrell </v>
      </c>
      <c r="K18" s="4" t="str">
        <f t="shared" si="10"/>
        <v>high-quality Coral SPORTS shoes for active LIFESTYLES</v>
      </c>
      <c r="L18" s="4" t="str">
        <f t="shared" si="11"/>
        <v>high-quality Coral </v>
      </c>
      <c r="M18" s="4" t="str">
        <f t="shared" si="12"/>
        <v>high-quality</v>
      </c>
      <c r="N18" s="10" t="str">
        <f t="shared" si="13"/>
        <v> Coral </v>
      </c>
      <c r="O18" s="4" t="str">
        <f t="shared" si="14"/>
        <v>SPORTS shoes for active LIFESTYLES</v>
      </c>
      <c r="P18" s="4" t="str">
        <f t="shared" si="15"/>
        <v> for active LIFESTYLES</v>
      </c>
      <c r="Q18" s="10" t="str">
        <f t="shared" si="16"/>
        <v>SPORTS shoes</v>
      </c>
      <c r="R18" s="4" t="str">
        <f t="shared" si="17"/>
        <v>Merrell  Coral SPORTS shoes</v>
      </c>
      <c r="S18" s="4" t="str">
        <f t="shared" si="18"/>
        <v>Merrell  Coral Sports Shoes</v>
      </c>
      <c r="T18" s="4" t="str">
        <f t="shared" si="19"/>
        <v>Merrell Coral Sports Shoes</v>
      </c>
    </row>
    <row r="19">
      <c r="A19" s="3" t="s">
        <v>131</v>
      </c>
      <c r="B19" s="4">
        <f t="shared" si="1"/>
        <v>60</v>
      </c>
      <c r="C19" s="4">
        <f t="shared" si="2"/>
        <v>53</v>
      </c>
      <c r="D19" s="4">
        <f t="shared" si="3"/>
        <v>12</v>
      </c>
      <c r="E19" s="4">
        <f t="shared" si="4"/>
        <v>34</v>
      </c>
      <c r="F19" s="4">
        <f t="shared" si="5"/>
        <v>21</v>
      </c>
      <c r="G19" s="4">
        <f t="shared" si="6"/>
        <v>7</v>
      </c>
      <c r="H19" s="4">
        <f t="shared" si="7"/>
        <v>19</v>
      </c>
      <c r="I19" s="4">
        <f t="shared" si="8"/>
        <v>22</v>
      </c>
      <c r="J19" s="10" t="str">
        <f t="shared" si="9"/>
        <v>Vionic </v>
      </c>
      <c r="K19" s="4" t="str">
        <f t="shared" si="10"/>
        <v>high-quality Coral SPORTS shoes for active LIFESTYLES</v>
      </c>
      <c r="L19" s="4" t="str">
        <f t="shared" si="11"/>
        <v>high-quality Coral </v>
      </c>
      <c r="M19" s="4" t="str">
        <f t="shared" si="12"/>
        <v>high-quality</v>
      </c>
      <c r="N19" s="10" t="str">
        <f t="shared" si="13"/>
        <v> Coral </v>
      </c>
      <c r="O19" s="4" t="str">
        <f t="shared" si="14"/>
        <v>SPORTS shoes for active LIFESTYLES</v>
      </c>
      <c r="P19" s="4" t="str">
        <f t="shared" si="15"/>
        <v> for active LIFESTYLES</v>
      </c>
      <c r="Q19" s="10" t="str">
        <f t="shared" si="16"/>
        <v>SPORTS shoes</v>
      </c>
      <c r="R19" s="4" t="str">
        <f t="shared" si="17"/>
        <v>Vionic  Coral SPORTS shoes</v>
      </c>
      <c r="S19" s="4" t="str">
        <f t="shared" si="18"/>
        <v>Vionic  Coral Sports Shoes</v>
      </c>
      <c r="T19" s="4" t="str">
        <f t="shared" si="19"/>
        <v>Vionic Coral Sports Shoes</v>
      </c>
    </row>
    <row r="20">
      <c r="A20" s="3" t="s">
        <v>132</v>
      </c>
      <c r="B20" s="4">
        <f t="shared" si="1"/>
        <v>58</v>
      </c>
      <c r="C20" s="4">
        <f t="shared" si="2"/>
        <v>53</v>
      </c>
      <c r="D20" s="4">
        <f t="shared" si="3"/>
        <v>12</v>
      </c>
      <c r="E20" s="4">
        <f t="shared" si="4"/>
        <v>34</v>
      </c>
      <c r="F20" s="4">
        <f t="shared" si="5"/>
        <v>21</v>
      </c>
      <c r="G20" s="4">
        <f t="shared" si="6"/>
        <v>5</v>
      </c>
      <c r="H20" s="4">
        <f t="shared" si="7"/>
        <v>19</v>
      </c>
      <c r="I20" s="4">
        <f t="shared" si="8"/>
        <v>22</v>
      </c>
      <c r="J20" s="10" t="str">
        <f t="shared" si="9"/>
        <v>Teva </v>
      </c>
      <c r="K20" s="4" t="str">
        <f t="shared" si="10"/>
        <v>high-quality Coral SPORTS shoes for active LIFESTYLES</v>
      </c>
      <c r="L20" s="4" t="str">
        <f t="shared" si="11"/>
        <v>high-quality Coral </v>
      </c>
      <c r="M20" s="4" t="str">
        <f t="shared" si="12"/>
        <v>high-quality</v>
      </c>
      <c r="N20" s="10" t="str">
        <f t="shared" si="13"/>
        <v> Coral </v>
      </c>
      <c r="O20" s="4" t="str">
        <f t="shared" si="14"/>
        <v>SPORTS shoes for active LIFESTYLES</v>
      </c>
      <c r="P20" s="4" t="str">
        <f t="shared" si="15"/>
        <v> for active LIFESTYLES</v>
      </c>
      <c r="Q20" s="10" t="str">
        <f t="shared" si="16"/>
        <v>SPORTS shoes</v>
      </c>
      <c r="R20" s="4" t="str">
        <f t="shared" si="17"/>
        <v>Teva  Coral SPORTS shoes</v>
      </c>
      <c r="S20" s="4" t="str">
        <f t="shared" si="18"/>
        <v>Teva  Coral Sports Shoes</v>
      </c>
      <c r="T20" s="4" t="str">
        <f t="shared" si="19"/>
        <v>Teva Coral Sports Shoes</v>
      </c>
    </row>
    <row r="21">
      <c r="A21" s="3" t="s">
        <v>133</v>
      </c>
      <c r="B21" s="4">
        <f t="shared" si="1"/>
        <v>58</v>
      </c>
      <c r="C21" s="4">
        <f t="shared" si="2"/>
        <v>53</v>
      </c>
      <c r="D21" s="4">
        <f t="shared" si="3"/>
        <v>12</v>
      </c>
      <c r="E21" s="4">
        <f t="shared" si="4"/>
        <v>34</v>
      </c>
      <c r="F21" s="4">
        <f t="shared" si="5"/>
        <v>21</v>
      </c>
      <c r="G21" s="4">
        <f t="shared" si="6"/>
        <v>5</v>
      </c>
      <c r="H21" s="4">
        <f t="shared" si="7"/>
        <v>19</v>
      </c>
      <c r="I21" s="4">
        <f t="shared" si="8"/>
        <v>22</v>
      </c>
      <c r="J21" s="10" t="str">
        <f t="shared" si="9"/>
        <v>ECCO </v>
      </c>
      <c r="K21" s="4" t="str">
        <f t="shared" si="10"/>
        <v>high-quality Coral SPORTS shoes for active LIFESTYLES</v>
      </c>
      <c r="L21" s="4" t="str">
        <f t="shared" si="11"/>
        <v>high-quality Coral </v>
      </c>
      <c r="M21" s="4" t="str">
        <f t="shared" si="12"/>
        <v>high-quality</v>
      </c>
      <c r="N21" s="10" t="str">
        <f t="shared" si="13"/>
        <v> Coral </v>
      </c>
      <c r="O21" s="4" t="str">
        <f t="shared" si="14"/>
        <v>SPORTS shoes for active LIFESTYLES</v>
      </c>
      <c r="P21" s="4" t="str">
        <f t="shared" si="15"/>
        <v> for active LIFESTYLES</v>
      </c>
      <c r="Q21" s="10" t="str">
        <f t="shared" si="16"/>
        <v>SPORTS shoes</v>
      </c>
      <c r="R21" s="4" t="str">
        <f t="shared" si="17"/>
        <v>ECCO  Coral SPORTS shoes</v>
      </c>
      <c r="S21" s="4" t="str">
        <f t="shared" si="18"/>
        <v>Ecco  Coral Sports Shoes</v>
      </c>
      <c r="T21" s="4" t="str">
        <f t="shared" si="19"/>
        <v>Ecco Coral Sports Shoes</v>
      </c>
    </row>
    <row r="22">
      <c r="A22" s="3" t="s">
        <v>134</v>
      </c>
      <c r="B22" s="4">
        <f t="shared" si="1"/>
        <v>62</v>
      </c>
      <c r="C22" s="4">
        <f t="shared" si="2"/>
        <v>53</v>
      </c>
      <c r="D22" s="4">
        <f t="shared" si="3"/>
        <v>12</v>
      </c>
      <c r="E22" s="4">
        <f t="shared" si="4"/>
        <v>34</v>
      </c>
      <c r="F22" s="4">
        <f t="shared" si="5"/>
        <v>21</v>
      </c>
      <c r="G22" s="4">
        <f t="shared" si="6"/>
        <v>9</v>
      </c>
      <c r="H22" s="4">
        <f t="shared" si="7"/>
        <v>19</v>
      </c>
      <c r="I22" s="4">
        <f t="shared" si="8"/>
        <v>22</v>
      </c>
      <c r="J22" s="10" t="str">
        <f t="shared" si="9"/>
        <v>SKECHERS </v>
      </c>
      <c r="K22" s="4" t="str">
        <f t="shared" si="10"/>
        <v>high-quality Coral SPORTS shoes for active LIFESTYLES</v>
      </c>
      <c r="L22" s="4" t="str">
        <f t="shared" si="11"/>
        <v>high-quality Coral </v>
      </c>
      <c r="M22" s="4" t="str">
        <f t="shared" si="12"/>
        <v>high-quality</v>
      </c>
      <c r="N22" s="10" t="str">
        <f t="shared" si="13"/>
        <v> Coral </v>
      </c>
      <c r="O22" s="4" t="str">
        <f t="shared" si="14"/>
        <v>SPORTS shoes for active LIFESTYLES</v>
      </c>
      <c r="P22" s="4" t="str">
        <f t="shared" si="15"/>
        <v> for active LIFESTYLES</v>
      </c>
      <c r="Q22" s="10" t="str">
        <f t="shared" si="16"/>
        <v>SPORTS shoes</v>
      </c>
      <c r="R22" s="4" t="str">
        <f t="shared" si="17"/>
        <v>SKECHERS  Coral SPORTS shoes</v>
      </c>
      <c r="S22" s="4" t="str">
        <f t="shared" si="18"/>
        <v>Skechers  Coral Sports Shoes</v>
      </c>
      <c r="T22" s="4" t="str">
        <f t="shared" si="19"/>
        <v>Skechers Coral Sports Shoes</v>
      </c>
    </row>
    <row r="23">
      <c r="A23" s="3" t="s">
        <v>135</v>
      </c>
      <c r="B23" s="4">
        <f t="shared" si="1"/>
        <v>59</v>
      </c>
      <c r="C23" s="4">
        <f t="shared" si="2"/>
        <v>53</v>
      </c>
      <c r="D23" s="4">
        <f t="shared" si="3"/>
        <v>12</v>
      </c>
      <c r="E23" s="4">
        <f t="shared" si="4"/>
        <v>34</v>
      </c>
      <c r="F23" s="4">
        <f t="shared" si="5"/>
        <v>21</v>
      </c>
      <c r="G23" s="4">
        <f t="shared" si="6"/>
        <v>6</v>
      </c>
      <c r="H23" s="4">
        <f t="shared" si="7"/>
        <v>19</v>
      </c>
      <c r="I23" s="4">
        <f t="shared" si="8"/>
        <v>22</v>
      </c>
      <c r="J23" s="10" t="str">
        <f t="shared" si="9"/>
        <v>Chaco </v>
      </c>
      <c r="K23" s="4" t="str">
        <f t="shared" si="10"/>
        <v>high-quality Coral SPORTS shoes for active LIFESTYLES</v>
      </c>
      <c r="L23" s="4" t="str">
        <f t="shared" si="11"/>
        <v>high-quality Coral </v>
      </c>
      <c r="M23" s="4" t="str">
        <f t="shared" si="12"/>
        <v>high-quality</v>
      </c>
      <c r="N23" s="10" t="str">
        <f t="shared" si="13"/>
        <v> Coral </v>
      </c>
      <c r="O23" s="4" t="str">
        <f t="shared" si="14"/>
        <v>SPORTS shoes for active LIFESTYLES</v>
      </c>
      <c r="P23" s="4" t="str">
        <f t="shared" si="15"/>
        <v> for active LIFESTYLES</v>
      </c>
      <c r="Q23" s="10" t="str">
        <f t="shared" si="16"/>
        <v>SPORTS shoes</v>
      </c>
      <c r="R23" s="4" t="str">
        <f t="shared" si="17"/>
        <v>Chaco  Coral SPORTS shoes</v>
      </c>
      <c r="S23" s="4" t="str">
        <f t="shared" si="18"/>
        <v>Chaco  Coral Sports Shoes</v>
      </c>
      <c r="T23" s="4" t="str">
        <f t="shared" si="19"/>
        <v>Chaco Coral Sports Shoes</v>
      </c>
    </row>
    <row r="24">
      <c r="A24" s="3" t="s">
        <v>136</v>
      </c>
      <c r="B24" s="4">
        <f t="shared" si="1"/>
        <v>59</v>
      </c>
      <c r="C24" s="4">
        <f t="shared" si="2"/>
        <v>53</v>
      </c>
      <c r="D24" s="4">
        <f t="shared" si="3"/>
        <v>12</v>
      </c>
      <c r="E24" s="4">
        <f t="shared" si="4"/>
        <v>34</v>
      </c>
      <c r="F24" s="4">
        <f t="shared" si="5"/>
        <v>21</v>
      </c>
      <c r="G24" s="4">
        <f t="shared" si="6"/>
        <v>6</v>
      </c>
      <c r="H24" s="4">
        <f t="shared" si="7"/>
        <v>19</v>
      </c>
      <c r="I24" s="4">
        <f t="shared" si="8"/>
        <v>22</v>
      </c>
      <c r="J24" s="10" t="str">
        <f t="shared" si="9"/>
        <v>Asolo </v>
      </c>
      <c r="K24" s="4" t="str">
        <f t="shared" si="10"/>
        <v>high-quality Coral SPORTS shoes for active LIFESTYLES</v>
      </c>
      <c r="L24" s="4" t="str">
        <f t="shared" si="11"/>
        <v>high-quality Coral </v>
      </c>
      <c r="M24" s="4" t="str">
        <f t="shared" si="12"/>
        <v>high-quality</v>
      </c>
      <c r="N24" s="10" t="str">
        <f t="shared" si="13"/>
        <v> Coral </v>
      </c>
      <c r="O24" s="4" t="str">
        <f t="shared" si="14"/>
        <v>SPORTS shoes for active LIFESTYLES</v>
      </c>
      <c r="P24" s="4" t="str">
        <f t="shared" si="15"/>
        <v> for active LIFESTYLES</v>
      </c>
      <c r="Q24" s="10" t="str">
        <f t="shared" si="16"/>
        <v>SPORTS shoes</v>
      </c>
      <c r="R24" s="4" t="str">
        <f t="shared" si="17"/>
        <v>Asolo  Coral SPORTS shoes</v>
      </c>
      <c r="S24" s="4" t="str">
        <f t="shared" si="18"/>
        <v>Asolo  Coral Sports Shoes</v>
      </c>
      <c r="T24" s="4" t="str">
        <f t="shared" si="19"/>
        <v>Asolo Coral Sports Shoes</v>
      </c>
    </row>
    <row r="25">
      <c r="A25" s="3" t="s">
        <v>137</v>
      </c>
      <c r="B25" s="4">
        <f t="shared" si="1"/>
        <v>60</v>
      </c>
      <c r="C25" s="4">
        <f t="shared" si="2"/>
        <v>53</v>
      </c>
      <c r="D25" s="4">
        <f t="shared" si="3"/>
        <v>12</v>
      </c>
      <c r="E25" s="4">
        <f t="shared" si="4"/>
        <v>34</v>
      </c>
      <c r="F25" s="4">
        <f t="shared" si="5"/>
        <v>21</v>
      </c>
      <c r="G25" s="4">
        <f t="shared" si="6"/>
        <v>7</v>
      </c>
      <c r="H25" s="4">
        <f t="shared" si="7"/>
        <v>19</v>
      </c>
      <c r="I25" s="4">
        <f t="shared" si="8"/>
        <v>22</v>
      </c>
      <c r="J25" s="10" t="str">
        <f t="shared" si="9"/>
        <v>Sperry </v>
      </c>
      <c r="K25" s="4" t="str">
        <f t="shared" si="10"/>
        <v>high-quality Coral SPORTS shoes for active LIFESTYLES</v>
      </c>
      <c r="L25" s="4" t="str">
        <f t="shared" si="11"/>
        <v>high-quality Coral </v>
      </c>
      <c r="M25" s="4" t="str">
        <f t="shared" si="12"/>
        <v>high-quality</v>
      </c>
      <c r="N25" s="10" t="str">
        <f t="shared" si="13"/>
        <v> Coral </v>
      </c>
      <c r="O25" s="4" t="str">
        <f t="shared" si="14"/>
        <v>SPORTS shoes for active LIFESTYLES</v>
      </c>
      <c r="P25" s="4" t="str">
        <f t="shared" si="15"/>
        <v> for active LIFESTYLES</v>
      </c>
      <c r="Q25" s="10" t="str">
        <f t="shared" si="16"/>
        <v>SPORTS shoes</v>
      </c>
      <c r="R25" s="4" t="str">
        <f t="shared" si="17"/>
        <v>Sperry  Coral SPORTS shoes</v>
      </c>
      <c r="S25" s="4" t="str">
        <f t="shared" si="18"/>
        <v>Sperry  Coral Sports Shoes</v>
      </c>
      <c r="T25" s="4" t="str">
        <f t="shared" si="19"/>
        <v>Sperry Coral Sports Shoes</v>
      </c>
    </row>
    <row r="26">
      <c r="A26" s="3" t="s">
        <v>138</v>
      </c>
      <c r="B26" s="4">
        <f t="shared" si="1"/>
        <v>60</v>
      </c>
      <c r="C26" s="4">
        <f t="shared" si="2"/>
        <v>53</v>
      </c>
      <c r="D26" s="4">
        <f t="shared" si="3"/>
        <v>12</v>
      </c>
      <c r="E26" s="4">
        <f t="shared" si="4"/>
        <v>34</v>
      </c>
      <c r="F26" s="4">
        <f t="shared" si="5"/>
        <v>21</v>
      </c>
      <c r="G26" s="4">
        <f t="shared" si="6"/>
        <v>7</v>
      </c>
      <c r="H26" s="4">
        <f t="shared" si="7"/>
        <v>19</v>
      </c>
      <c r="I26" s="4">
        <f t="shared" si="8"/>
        <v>22</v>
      </c>
      <c r="J26" s="10" t="str">
        <f t="shared" si="9"/>
        <v>OluKai </v>
      </c>
      <c r="K26" s="4" t="str">
        <f t="shared" si="10"/>
        <v>high-quality Coral SPORTS shoes for active LIFESTYLES</v>
      </c>
      <c r="L26" s="4" t="str">
        <f t="shared" si="11"/>
        <v>high-quality Coral </v>
      </c>
      <c r="M26" s="4" t="str">
        <f t="shared" si="12"/>
        <v>high-quality</v>
      </c>
      <c r="N26" s="10" t="str">
        <f t="shared" si="13"/>
        <v> Coral </v>
      </c>
      <c r="O26" s="4" t="str">
        <f t="shared" si="14"/>
        <v>SPORTS shoes for active LIFESTYLES</v>
      </c>
      <c r="P26" s="4" t="str">
        <f t="shared" si="15"/>
        <v> for active LIFESTYLES</v>
      </c>
      <c r="Q26" s="10" t="str">
        <f t="shared" si="16"/>
        <v>SPORTS shoes</v>
      </c>
      <c r="R26" s="4" t="str">
        <f t="shared" si="17"/>
        <v>OluKai  Coral SPORTS shoes</v>
      </c>
      <c r="S26" s="4" t="str">
        <f t="shared" si="18"/>
        <v>Olukai  Coral Sports Shoes</v>
      </c>
      <c r="T26" s="4" t="str">
        <f t="shared" si="19"/>
        <v>Olukai Coral Sports Shoes</v>
      </c>
    </row>
    <row r="27">
      <c r="A27" s="3" t="s">
        <v>139</v>
      </c>
      <c r="B27" s="4">
        <f t="shared" si="1"/>
        <v>60</v>
      </c>
      <c r="C27" s="4">
        <f t="shared" si="2"/>
        <v>53</v>
      </c>
      <c r="D27" s="4">
        <f t="shared" si="3"/>
        <v>12</v>
      </c>
      <c r="E27" s="4">
        <f t="shared" si="4"/>
        <v>34</v>
      </c>
      <c r="F27" s="4">
        <f t="shared" si="5"/>
        <v>21</v>
      </c>
      <c r="G27" s="4">
        <f t="shared" si="6"/>
        <v>7</v>
      </c>
      <c r="H27" s="4">
        <f t="shared" si="7"/>
        <v>19</v>
      </c>
      <c r="I27" s="4">
        <f t="shared" si="8"/>
        <v>22</v>
      </c>
      <c r="J27" s="10" t="str">
        <f t="shared" si="9"/>
        <v>Dansko </v>
      </c>
      <c r="K27" s="4" t="str">
        <f t="shared" si="10"/>
        <v>high-quality Coral SPORTS shoes for active LIFESTYLES</v>
      </c>
      <c r="L27" s="4" t="str">
        <f t="shared" si="11"/>
        <v>high-quality Coral </v>
      </c>
      <c r="M27" s="4" t="str">
        <f t="shared" si="12"/>
        <v>high-quality</v>
      </c>
      <c r="N27" s="10" t="str">
        <f t="shared" si="13"/>
        <v> Coral </v>
      </c>
      <c r="O27" s="4" t="str">
        <f t="shared" si="14"/>
        <v>SPORTS shoes for active LIFESTYLES</v>
      </c>
      <c r="P27" s="4" t="str">
        <f t="shared" si="15"/>
        <v> for active LIFESTYLES</v>
      </c>
      <c r="Q27" s="10" t="str">
        <f t="shared" si="16"/>
        <v>SPORTS shoes</v>
      </c>
      <c r="R27" s="4" t="str">
        <f t="shared" si="17"/>
        <v>Dansko  Coral SPORTS shoes</v>
      </c>
      <c r="S27" s="4" t="str">
        <f t="shared" si="18"/>
        <v>Dansko  Coral Sports Shoes</v>
      </c>
      <c r="T27" s="4" t="str">
        <f t="shared" si="19"/>
        <v>Dansko Coral Sports Shoes</v>
      </c>
    </row>
    <row r="28">
      <c r="A28" s="3" t="s">
        <v>140</v>
      </c>
      <c r="B28" s="4">
        <f t="shared" si="1"/>
        <v>59</v>
      </c>
      <c r="C28" s="4">
        <f t="shared" si="2"/>
        <v>53</v>
      </c>
      <c r="D28" s="4">
        <f t="shared" si="3"/>
        <v>12</v>
      </c>
      <c r="E28" s="4">
        <f t="shared" si="4"/>
        <v>34</v>
      </c>
      <c r="F28" s="4">
        <f t="shared" si="5"/>
        <v>21</v>
      </c>
      <c r="G28" s="4">
        <f t="shared" si="6"/>
        <v>6</v>
      </c>
      <c r="H28" s="4">
        <f t="shared" si="7"/>
        <v>19</v>
      </c>
      <c r="I28" s="4">
        <f t="shared" si="8"/>
        <v>22</v>
      </c>
      <c r="J28" s="10" t="str">
        <f t="shared" si="9"/>
        <v>Crocs </v>
      </c>
      <c r="K28" s="4" t="str">
        <f t="shared" si="10"/>
        <v>high-quality Coral SPORTS shoes for active LIFESTYLES</v>
      </c>
      <c r="L28" s="4" t="str">
        <f t="shared" si="11"/>
        <v>high-quality Coral </v>
      </c>
      <c r="M28" s="4" t="str">
        <f t="shared" si="12"/>
        <v>high-quality</v>
      </c>
      <c r="N28" s="10" t="str">
        <f t="shared" si="13"/>
        <v> Coral </v>
      </c>
      <c r="O28" s="4" t="str">
        <f t="shared" si="14"/>
        <v>SPORTS shoes for active LIFESTYLES</v>
      </c>
      <c r="P28" s="4" t="str">
        <f t="shared" si="15"/>
        <v> for active LIFESTYLES</v>
      </c>
      <c r="Q28" s="10" t="str">
        <f t="shared" si="16"/>
        <v>SPORTS shoes</v>
      </c>
      <c r="R28" s="4" t="str">
        <f t="shared" si="17"/>
        <v>Crocs  Coral SPORTS shoes</v>
      </c>
      <c r="S28" s="4" t="str">
        <f t="shared" si="18"/>
        <v>Crocs  Coral Sports Shoes</v>
      </c>
      <c r="T28" s="4" t="str">
        <f t="shared" si="19"/>
        <v>Crocs Coral Sports Shoes</v>
      </c>
    </row>
    <row r="29">
      <c r="A29" s="3" t="s">
        <v>141</v>
      </c>
      <c r="B29" s="4">
        <f t="shared" si="1"/>
        <v>62</v>
      </c>
      <c r="C29" s="4">
        <f t="shared" si="2"/>
        <v>53</v>
      </c>
      <c r="D29" s="4">
        <f t="shared" si="3"/>
        <v>12</v>
      </c>
      <c r="E29" s="4">
        <f t="shared" si="4"/>
        <v>34</v>
      </c>
      <c r="F29" s="4">
        <f t="shared" si="5"/>
        <v>21</v>
      </c>
      <c r="G29" s="4">
        <f t="shared" si="6"/>
        <v>9</v>
      </c>
      <c r="H29" s="4">
        <f t="shared" si="7"/>
        <v>19</v>
      </c>
      <c r="I29" s="4">
        <f t="shared" si="8"/>
        <v>22</v>
      </c>
      <c r="J29" s="10" t="str">
        <f t="shared" si="9"/>
        <v>Converse </v>
      </c>
      <c r="K29" s="4" t="str">
        <f t="shared" si="10"/>
        <v>high-quality Coral SPORTS shoes for active LIFESTYLES</v>
      </c>
      <c r="L29" s="4" t="str">
        <f t="shared" si="11"/>
        <v>high-quality Coral </v>
      </c>
      <c r="M29" s="4" t="str">
        <f t="shared" si="12"/>
        <v>high-quality</v>
      </c>
      <c r="N29" s="10" t="str">
        <f t="shared" si="13"/>
        <v> Coral </v>
      </c>
      <c r="O29" s="4" t="str">
        <f t="shared" si="14"/>
        <v>SPORTS shoes for active LIFESTYLES</v>
      </c>
      <c r="P29" s="4" t="str">
        <f t="shared" si="15"/>
        <v> for active LIFESTYLES</v>
      </c>
      <c r="Q29" s="10" t="str">
        <f t="shared" si="16"/>
        <v>SPORTS shoes</v>
      </c>
      <c r="R29" s="4" t="str">
        <f t="shared" si="17"/>
        <v>Converse  Coral SPORTS shoes</v>
      </c>
      <c r="S29" s="4" t="str">
        <f t="shared" si="18"/>
        <v>Converse  Coral Sports Shoes</v>
      </c>
      <c r="T29" s="4" t="str">
        <f t="shared" si="19"/>
        <v>Converse Coral Sports Shoes</v>
      </c>
    </row>
    <row r="30">
      <c r="A30" s="3" t="s">
        <v>142</v>
      </c>
      <c r="B30" s="4">
        <f t="shared" si="1"/>
        <v>58</v>
      </c>
      <c r="C30" s="4">
        <f t="shared" si="2"/>
        <v>53</v>
      </c>
      <c r="D30" s="4">
        <f t="shared" si="3"/>
        <v>12</v>
      </c>
      <c r="E30" s="4">
        <f t="shared" si="4"/>
        <v>34</v>
      </c>
      <c r="F30" s="4">
        <f t="shared" si="5"/>
        <v>21</v>
      </c>
      <c r="G30" s="4">
        <f t="shared" si="6"/>
        <v>5</v>
      </c>
      <c r="H30" s="4">
        <f t="shared" si="7"/>
        <v>19</v>
      </c>
      <c r="I30" s="4">
        <f t="shared" si="8"/>
        <v>22</v>
      </c>
      <c r="J30" s="10" t="str">
        <f t="shared" si="9"/>
        <v>Keen </v>
      </c>
      <c r="K30" s="4" t="str">
        <f t="shared" si="10"/>
        <v>high-quality Coral SPORTS shoes for active LIFESTYLES</v>
      </c>
      <c r="L30" s="4" t="str">
        <f t="shared" si="11"/>
        <v>high-quality Coral </v>
      </c>
      <c r="M30" s="4" t="str">
        <f t="shared" si="12"/>
        <v>high-quality</v>
      </c>
      <c r="N30" s="10" t="str">
        <f t="shared" si="13"/>
        <v> Coral </v>
      </c>
      <c r="O30" s="4" t="str">
        <f t="shared" si="14"/>
        <v>SPORTS shoes for active LIFESTYLES</v>
      </c>
      <c r="P30" s="4" t="str">
        <f t="shared" si="15"/>
        <v> for active LIFESTYLES</v>
      </c>
      <c r="Q30" s="10" t="str">
        <f t="shared" si="16"/>
        <v>SPORTS shoes</v>
      </c>
      <c r="R30" s="4" t="str">
        <f t="shared" si="17"/>
        <v>Keen  Coral SPORTS shoes</v>
      </c>
      <c r="S30" s="4" t="str">
        <f t="shared" si="18"/>
        <v>Keen  Coral Sports Shoes</v>
      </c>
      <c r="T30" s="4" t="str">
        <f t="shared" si="19"/>
        <v>Keen Coral Sports Shoes</v>
      </c>
    </row>
    <row r="31">
      <c r="A31" s="3" t="s">
        <v>133</v>
      </c>
      <c r="B31" s="4">
        <f t="shared" si="1"/>
        <v>58</v>
      </c>
      <c r="C31" s="4">
        <f t="shared" si="2"/>
        <v>53</v>
      </c>
      <c r="D31" s="4">
        <f t="shared" si="3"/>
        <v>12</v>
      </c>
      <c r="E31" s="4">
        <f t="shared" si="4"/>
        <v>34</v>
      </c>
      <c r="F31" s="4">
        <f t="shared" si="5"/>
        <v>21</v>
      </c>
      <c r="G31" s="4">
        <f t="shared" si="6"/>
        <v>5</v>
      </c>
      <c r="H31" s="4">
        <f t="shared" si="7"/>
        <v>19</v>
      </c>
      <c r="I31" s="4">
        <f t="shared" si="8"/>
        <v>22</v>
      </c>
      <c r="J31" s="10" t="str">
        <f t="shared" si="9"/>
        <v>ECCO </v>
      </c>
      <c r="K31" s="4" t="str">
        <f t="shared" si="10"/>
        <v>high-quality Coral SPORTS shoes for active LIFESTYLES</v>
      </c>
      <c r="L31" s="4" t="str">
        <f t="shared" si="11"/>
        <v>high-quality Coral </v>
      </c>
      <c r="M31" s="4" t="str">
        <f t="shared" si="12"/>
        <v>high-quality</v>
      </c>
      <c r="N31" s="10" t="str">
        <f t="shared" si="13"/>
        <v> Coral </v>
      </c>
      <c r="O31" s="4" t="str">
        <f t="shared" si="14"/>
        <v>SPORTS shoes for active LIFESTYLES</v>
      </c>
      <c r="P31" s="4" t="str">
        <f t="shared" si="15"/>
        <v> for active LIFESTYLES</v>
      </c>
      <c r="Q31" s="10" t="str">
        <f t="shared" si="16"/>
        <v>SPORTS shoes</v>
      </c>
      <c r="R31" s="4" t="str">
        <f t="shared" si="17"/>
        <v>ECCO  Coral SPORTS shoes</v>
      </c>
      <c r="S31" s="4" t="str">
        <f t="shared" si="18"/>
        <v>Ecco  Coral Sports Shoes</v>
      </c>
      <c r="T31" s="4" t="str">
        <f t="shared" si="19"/>
        <v>Ecco Coral Sports Shoes</v>
      </c>
    </row>
    <row r="32">
      <c r="A32" s="3" t="s">
        <v>143</v>
      </c>
      <c r="B32" s="4">
        <f t="shared" si="1"/>
        <v>60</v>
      </c>
      <c r="C32" s="4">
        <f t="shared" si="2"/>
        <v>53</v>
      </c>
      <c r="D32" s="4">
        <f t="shared" si="3"/>
        <v>12</v>
      </c>
      <c r="E32" s="4">
        <f t="shared" si="4"/>
        <v>34</v>
      </c>
      <c r="F32" s="4">
        <f t="shared" si="5"/>
        <v>21</v>
      </c>
      <c r="G32" s="4">
        <f t="shared" si="6"/>
        <v>7</v>
      </c>
      <c r="H32" s="4">
        <f t="shared" si="7"/>
        <v>19</v>
      </c>
      <c r="I32" s="4">
        <f t="shared" si="8"/>
        <v>22</v>
      </c>
      <c r="J32" s="10" t="str">
        <f t="shared" si="9"/>
        <v>Brooks </v>
      </c>
      <c r="K32" s="4" t="str">
        <f t="shared" si="10"/>
        <v>high-quality Coral SPORTS shoes for active LIFESTYLES</v>
      </c>
      <c r="L32" s="4" t="str">
        <f t="shared" si="11"/>
        <v>high-quality Coral </v>
      </c>
      <c r="M32" s="4" t="str">
        <f t="shared" si="12"/>
        <v>high-quality</v>
      </c>
      <c r="N32" s="10" t="str">
        <f t="shared" si="13"/>
        <v> Coral </v>
      </c>
      <c r="O32" s="4" t="str">
        <f t="shared" si="14"/>
        <v>SPORTS shoes for active LIFESTYLES</v>
      </c>
      <c r="P32" s="4" t="str">
        <f t="shared" si="15"/>
        <v> for active LIFESTYLES</v>
      </c>
      <c r="Q32" s="10" t="str">
        <f t="shared" si="16"/>
        <v>SPORTS shoes</v>
      </c>
      <c r="R32" s="4" t="str">
        <f t="shared" si="17"/>
        <v>Brooks  Coral SPORTS shoes</v>
      </c>
      <c r="S32" s="4" t="str">
        <f t="shared" si="18"/>
        <v>Brooks  Coral Sports Shoes</v>
      </c>
      <c r="T32" s="4" t="str">
        <f t="shared" si="19"/>
        <v>Brooks Coral Sports Shoes</v>
      </c>
    </row>
    <row r="33">
      <c r="A33" s="3" t="s">
        <v>144</v>
      </c>
      <c r="B33" s="4">
        <f t="shared" si="1"/>
        <v>60</v>
      </c>
      <c r="C33" s="4">
        <f t="shared" si="2"/>
        <v>53</v>
      </c>
      <c r="D33" s="4">
        <f t="shared" si="3"/>
        <v>12</v>
      </c>
      <c r="E33" s="4">
        <f t="shared" si="4"/>
        <v>34</v>
      </c>
      <c r="F33" s="4">
        <f t="shared" si="5"/>
        <v>21</v>
      </c>
      <c r="G33" s="4">
        <f t="shared" si="6"/>
        <v>7</v>
      </c>
      <c r="H33" s="4">
        <f t="shared" si="7"/>
        <v>19</v>
      </c>
      <c r="I33" s="4">
        <f t="shared" si="8"/>
        <v>22</v>
      </c>
      <c r="J33" s="10" t="str">
        <f t="shared" si="9"/>
        <v>Adidas </v>
      </c>
      <c r="K33" s="4" t="str">
        <f t="shared" si="10"/>
        <v>high-quality Coral SPORTS shoes for active LIFESTYLES</v>
      </c>
      <c r="L33" s="4" t="str">
        <f t="shared" si="11"/>
        <v>high-quality Coral </v>
      </c>
      <c r="M33" s="4" t="str">
        <f t="shared" si="12"/>
        <v>high-quality</v>
      </c>
      <c r="N33" s="10" t="str">
        <f t="shared" si="13"/>
        <v> Coral </v>
      </c>
      <c r="O33" s="4" t="str">
        <f t="shared" si="14"/>
        <v>SPORTS shoes for active LIFESTYLES</v>
      </c>
      <c r="P33" s="4" t="str">
        <f t="shared" si="15"/>
        <v> for active LIFESTYLES</v>
      </c>
      <c r="Q33" s="10" t="str">
        <f t="shared" si="16"/>
        <v>SPORTS shoes</v>
      </c>
      <c r="R33" s="4" t="str">
        <f t="shared" si="17"/>
        <v>Adidas  Coral SPORTS shoes</v>
      </c>
      <c r="S33" s="4" t="str">
        <f t="shared" si="18"/>
        <v>Adidas  Coral Sports Shoes</v>
      </c>
      <c r="T33" s="4" t="str">
        <f t="shared" si="19"/>
        <v>Adidas Coral Sports Shoes</v>
      </c>
    </row>
    <row r="34">
      <c r="A34" s="3" t="s">
        <v>145</v>
      </c>
      <c r="B34" s="4">
        <f t="shared" si="1"/>
        <v>58</v>
      </c>
      <c r="C34" s="4">
        <f t="shared" si="2"/>
        <v>53</v>
      </c>
      <c r="D34" s="4">
        <f t="shared" si="3"/>
        <v>12</v>
      </c>
      <c r="E34" s="4">
        <f t="shared" si="4"/>
        <v>34</v>
      </c>
      <c r="F34" s="4">
        <f t="shared" si="5"/>
        <v>21</v>
      </c>
      <c r="G34" s="4">
        <f t="shared" si="6"/>
        <v>5</v>
      </c>
      <c r="H34" s="4">
        <f t="shared" si="7"/>
        <v>19</v>
      </c>
      <c r="I34" s="4">
        <f t="shared" si="8"/>
        <v>22</v>
      </c>
      <c r="J34" s="10" t="str">
        <f t="shared" si="9"/>
        <v>Puma </v>
      </c>
      <c r="K34" s="4" t="str">
        <f t="shared" si="10"/>
        <v>high-quality Coral SPORTS shoes for active LIFESTYLES</v>
      </c>
      <c r="L34" s="4" t="str">
        <f t="shared" si="11"/>
        <v>high-quality Coral </v>
      </c>
      <c r="M34" s="4" t="str">
        <f t="shared" si="12"/>
        <v>high-quality</v>
      </c>
      <c r="N34" s="10" t="str">
        <f t="shared" si="13"/>
        <v> Coral </v>
      </c>
      <c r="O34" s="4" t="str">
        <f t="shared" si="14"/>
        <v>SPORTS shoes for active LIFESTYLES</v>
      </c>
      <c r="P34" s="4" t="str">
        <f t="shared" si="15"/>
        <v> for active LIFESTYLES</v>
      </c>
      <c r="Q34" s="10" t="str">
        <f t="shared" si="16"/>
        <v>SPORTS shoes</v>
      </c>
      <c r="R34" s="4" t="str">
        <f t="shared" si="17"/>
        <v>Puma  Coral SPORTS shoes</v>
      </c>
      <c r="S34" s="4" t="str">
        <f t="shared" si="18"/>
        <v>Puma  Coral Sports Shoes</v>
      </c>
      <c r="T34" s="4" t="str">
        <f t="shared" si="19"/>
        <v>Puma Coral Sports Shoes</v>
      </c>
    </row>
    <row r="37">
      <c r="A37" s="8" t="s">
        <v>262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88"/>
    <col customWidth="1" min="9" max="9" width="5.63"/>
  </cols>
  <sheetData>
    <row r="1">
      <c r="A1" s="22" t="s">
        <v>263</v>
      </c>
      <c r="B1" s="22" t="s">
        <v>264</v>
      </c>
      <c r="C1" s="22" t="s">
        <v>265</v>
      </c>
      <c r="D1" s="1" t="s">
        <v>266</v>
      </c>
      <c r="E1" s="1" t="s">
        <v>267</v>
      </c>
      <c r="F1" s="1" t="s">
        <v>268</v>
      </c>
      <c r="G1" s="1" t="s">
        <v>269</v>
      </c>
      <c r="H1" s="1" t="s">
        <v>270</v>
      </c>
      <c r="I1" s="22"/>
      <c r="J1" s="1" t="s">
        <v>271</v>
      </c>
      <c r="K1" s="11" t="s">
        <v>272</v>
      </c>
    </row>
    <row r="2">
      <c r="A2" s="3" t="s">
        <v>273</v>
      </c>
      <c r="B2" s="3" t="s">
        <v>274</v>
      </c>
      <c r="C2" s="3" t="s">
        <v>275</v>
      </c>
      <c r="D2" s="23">
        <v>7.0</v>
      </c>
      <c r="E2" s="23">
        <v>3.0</v>
      </c>
      <c r="F2" s="23">
        <v>4.0</v>
      </c>
      <c r="G2" s="24">
        <v>699.0</v>
      </c>
      <c r="H2" s="8">
        <v>699.0</v>
      </c>
      <c r="I2" s="22"/>
      <c r="J2" s="11">
        <v>699.0</v>
      </c>
      <c r="K2" s="4">
        <v>0.0</v>
      </c>
    </row>
    <row r="3">
      <c r="A3" s="3" t="s">
        <v>276</v>
      </c>
      <c r="B3" s="3" t="s">
        <v>274</v>
      </c>
      <c r="C3" s="3" t="s">
        <v>277</v>
      </c>
      <c r="D3" s="25">
        <f t="shared" ref="D3:D13" si="1">len(C3)</f>
        <v>8</v>
      </c>
      <c r="E3" s="25">
        <f t="shared" ref="E3:E13" si="2">len("Rs.")</f>
        <v>3</v>
      </c>
      <c r="F3" s="25">
        <f t="shared" ref="F3:F13" si="3">D3-E3</f>
        <v>5</v>
      </c>
      <c r="G3" s="26" t="str">
        <f t="shared" ref="G3:G13" si="4">Right(C3,F3)</f>
        <v> 1299</v>
      </c>
      <c r="H3" s="27" t="str">
        <f t="shared" ref="H3:H13" si="5">TRIM(G3)</f>
        <v>1299</v>
      </c>
      <c r="I3" s="22"/>
      <c r="J3" s="4" t="str">
        <f t="shared" ref="J3:J13" si="6">Substitute(H3," ","")</f>
        <v>1299</v>
      </c>
      <c r="K3" s="4">
        <f t="shared" ref="K3:K13" si="7">H3-J3</f>
        <v>0</v>
      </c>
    </row>
    <row r="4">
      <c r="A4" s="3" t="s">
        <v>278</v>
      </c>
      <c r="B4" s="3" t="s">
        <v>279</v>
      </c>
      <c r="C4" s="3" t="s">
        <v>280</v>
      </c>
      <c r="D4" s="25">
        <f t="shared" si="1"/>
        <v>6</v>
      </c>
      <c r="E4" s="25">
        <f t="shared" si="2"/>
        <v>3</v>
      </c>
      <c r="F4" s="25">
        <f t="shared" si="3"/>
        <v>3</v>
      </c>
      <c r="G4" s="26" t="str">
        <f t="shared" si="4"/>
        <v> 99</v>
      </c>
      <c r="H4" s="27" t="str">
        <f t="shared" si="5"/>
        <v>99</v>
      </c>
      <c r="I4" s="22"/>
      <c r="J4" s="4" t="str">
        <f t="shared" si="6"/>
        <v>99</v>
      </c>
      <c r="K4" s="4">
        <f t="shared" si="7"/>
        <v>0</v>
      </c>
    </row>
    <row r="5">
      <c r="A5" s="3" t="s">
        <v>281</v>
      </c>
      <c r="B5" s="3" t="s">
        <v>282</v>
      </c>
      <c r="C5" s="3" t="s">
        <v>283</v>
      </c>
      <c r="D5" s="25">
        <f t="shared" si="1"/>
        <v>6</v>
      </c>
      <c r="E5" s="25">
        <f t="shared" si="2"/>
        <v>3</v>
      </c>
      <c r="F5" s="25">
        <f t="shared" si="3"/>
        <v>3</v>
      </c>
      <c r="G5" s="26" t="str">
        <f t="shared" si="4"/>
        <v> 25</v>
      </c>
      <c r="H5" s="27" t="str">
        <f t="shared" si="5"/>
        <v>25</v>
      </c>
      <c r="I5" s="22"/>
      <c r="J5" s="4" t="str">
        <f t="shared" si="6"/>
        <v>25</v>
      </c>
      <c r="K5" s="4">
        <f t="shared" si="7"/>
        <v>0</v>
      </c>
    </row>
    <row r="6">
      <c r="A6" s="3" t="s">
        <v>284</v>
      </c>
      <c r="B6" s="3" t="s">
        <v>285</v>
      </c>
      <c r="C6" s="3" t="s">
        <v>286</v>
      </c>
      <c r="D6" s="25">
        <f t="shared" si="1"/>
        <v>7</v>
      </c>
      <c r="E6" s="25">
        <f t="shared" si="2"/>
        <v>3</v>
      </c>
      <c r="F6" s="25">
        <f t="shared" si="3"/>
        <v>4</v>
      </c>
      <c r="G6" s="26" t="str">
        <f t="shared" si="4"/>
        <v> 199</v>
      </c>
      <c r="H6" s="27" t="str">
        <f t="shared" si="5"/>
        <v>199</v>
      </c>
      <c r="I6" s="22"/>
      <c r="J6" s="4" t="str">
        <f t="shared" si="6"/>
        <v>199</v>
      </c>
      <c r="K6" s="4">
        <f t="shared" si="7"/>
        <v>0</v>
      </c>
    </row>
    <row r="7">
      <c r="A7" s="3" t="s">
        <v>287</v>
      </c>
      <c r="B7" s="3" t="s">
        <v>285</v>
      </c>
      <c r="C7" s="3" t="s">
        <v>288</v>
      </c>
      <c r="D7" s="25">
        <f t="shared" si="1"/>
        <v>7</v>
      </c>
      <c r="E7" s="25">
        <f t="shared" si="2"/>
        <v>3</v>
      </c>
      <c r="F7" s="25">
        <f t="shared" si="3"/>
        <v>4</v>
      </c>
      <c r="G7" s="26" t="str">
        <f t="shared" si="4"/>
        <v> 150</v>
      </c>
      <c r="H7" s="27" t="str">
        <f t="shared" si="5"/>
        <v>150</v>
      </c>
      <c r="I7" s="22"/>
      <c r="J7" s="4" t="str">
        <f t="shared" si="6"/>
        <v>150</v>
      </c>
      <c r="K7" s="4">
        <f t="shared" si="7"/>
        <v>0</v>
      </c>
    </row>
    <row r="8">
      <c r="A8" s="3" t="s">
        <v>289</v>
      </c>
      <c r="B8" s="3" t="s">
        <v>290</v>
      </c>
      <c r="C8" s="3" t="s">
        <v>291</v>
      </c>
      <c r="D8" s="25">
        <f t="shared" si="1"/>
        <v>6</v>
      </c>
      <c r="E8" s="25">
        <f t="shared" si="2"/>
        <v>3</v>
      </c>
      <c r="F8" s="25">
        <f t="shared" si="3"/>
        <v>3</v>
      </c>
      <c r="G8" s="26" t="str">
        <f t="shared" si="4"/>
        <v> 15</v>
      </c>
      <c r="H8" s="27" t="str">
        <f t="shared" si="5"/>
        <v>15</v>
      </c>
      <c r="I8" s="22"/>
      <c r="J8" s="4" t="str">
        <f t="shared" si="6"/>
        <v>15</v>
      </c>
      <c r="K8" s="4">
        <f t="shared" si="7"/>
        <v>0</v>
      </c>
    </row>
    <row r="9">
      <c r="A9" s="3" t="s">
        <v>292</v>
      </c>
      <c r="B9" s="3" t="s">
        <v>274</v>
      </c>
      <c r="C9" s="3" t="s">
        <v>293</v>
      </c>
      <c r="D9" s="25">
        <f t="shared" si="1"/>
        <v>7</v>
      </c>
      <c r="E9" s="25">
        <f t="shared" si="2"/>
        <v>3</v>
      </c>
      <c r="F9" s="25">
        <f t="shared" si="3"/>
        <v>4</v>
      </c>
      <c r="G9" s="26" t="str">
        <f t="shared" si="4"/>
        <v> 149</v>
      </c>
      <c r="H9" s="27" t="str">
        <f t="shared" si="5"/>
        <v>149</v>
      </c>
      <c r="I9" s="22"/>
      <c r="J9" s="4" t="str">
        <f t="shared" si="6"/>
        <v>149</v>
      </c>
      <c r="K9" s="4">
        <f t="shared" si="7"/>
        <v>0</v>
      </c>
    </row>
    <row r="10">
      <c r="A10" s="3" t="s">
        <v>294</v>
      </c>
      <c r="B10" s="3" t="s">
        <v>285</v>
      </c>
      <c r="C10" s="3" t="s">
        <v>295</v>
      </c>
      <c r="D10" s="25">
        <f t="shared" si="1"/>
        <v>6</v>
      </c>
      <c r="E10" s="25">
        <f t="shared" si="2"/>
        <v>3</v>
      </c>
      <c r="F10" s="25">
        <f t="shared" si="3"/>
        <v>3</v>
      </c>
      <c r="G10" s="26" t="str">
        <f t="shared" si="4"/>
        <v> 45</v>
      </c>
      <c r="H10" s="27" t="str">
        <f t="shared" si="5"/>
        <v>45</v>
      </c>
      <c r="I10" s="22"/>
      <c r="J10" s="4" t="str">
        <f t="shared" si="6"/>
        <v>45</v>
      </c>
      <c r="K10" s="4">
        <f t="shared" si="7"/>
        <v>0</v>
      </c>
    </row>
    <row r="11">
      <c r="A11" s="3" t="s">
        <v>296</v>
      </c>
      <c r="B11" s="3" t="s">
        <v>279</v>
      </c>
      <c r="C11" s="3" t="s">
        <v>297</v>
      </c>
      <c r="D11" s="25">
        <f t="shared" si="1"/>
        <v>6</v>
      </c>
      <c r="E11" s="25">
        <f t="shared" si="2"/>
        <v>3</v>
      </c>
      <c r="F11" s="25">
        <f t="shared" si="3"/>
        <v>3</v>
      </c>
      <c r="G11" s="26" t="str">
        <f t="shared" si="4"/>
        <v> 79</v>
      </c>
      <c r="H11" s="27" t="str">
        <f t="shared" si="5"/>
        <v>79</v>
      </c>
      <c r="I11" s="22"/>
      <c r="J11" s="4" t="str">
        <f t="shared" si="6"/>
        <v>79</v>
      </c>
      <c r="K11" s="4">
        <f t="shared" si="7"/>
        <v>0</v>
      </c>
    </row>
    <row r="12">
      <c r="A12" s="3" t="s">
        <v>287</v>
      </c>
      <c r="B12" s="3" t="s">
        <v>285</v>
      </c>
      <c r="C12" s="3" t="s">
        <v>298</v>
      </c>
      <c r="D12" s="25">
        <f t="shared" si="1"/>
        <v>7</v>
      </c>
      <c r="E12" s="25">
        <f t="shared" si="2"/>
        <v>3</v>
      </c>
      <c r="F12" s="25">
        <f t="shared" si="3"/>
        <v>4</v>
      </c>
      <c r="G12" s="26" t="str">
        <f t="shared" si="4"/>
        <v> 120</v>
      </c>
      <c r="H12" s="27" t="str">
        <f t="shared" si="5"/>
        <v>120</v>
      </c>
      <c r="I12" s="22"/>
      <c r="J12" s="4" t="str">
        <f t="shared" si="6"/>
        <v>120</v>
      </c>
      <c r="K12" s="4">
        <f t="shared" si="7"/>
        <v>0</v>
      </c>
    </row>
    <row r="13">
      <c r="A13" s="3" t="s">
        <v>299</v>
      </c>
      <c r="B13" s="3" t="s">
        <v>282</v>
      </c>
      <c r="C13" s="3" t="s">
        <v>300</v>
      </c>
      <c r="D13" s="25">
        <f t="shared" si="1"/>
        <v>6</v>
      </c>
      <c r="E13" s="25">
        <f t="shared" si="2"/>
        <v>3</v>
      </c>
      <c r="F13" s="25">
        <f t="shared" si="3"/>
        <v>3</v>
      </c>
      <c r="G13" s="26" t="str">
        <f t="shared" si="4"/>
        <v> 75</v>
      </c>
      <c r="H13" s="27" t="str">
        <f t="shared" si="5"/>
        <v>75</v>
      </c>
      <c r="I13" s="22"/>
      <c r="J13" s="4" t="str">
        <f t="shared" si="6"/>
        <v>75</v>
      </c>
      <c r="K13" s="4">
        <f t="shared" si="7"/>
        <v>0</v>
      </c>
    </row>
    <row r="16">
      <c r="A16" s="8" t="s">
        <v>301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5.0"/>
    <col customWidth="1" min="10" max="10" width="6.75"/>
  </cols>
  <sheetData>
    <row r="1">
      <c r="A1" s="22" t="s">
        <v>265</v>
      </c>
      <c r="B1" s="22" t="s">
        <v>302</v>
      </c>
      <c r="C1" s="22" t="s">
        <v>303</v>
      </c>
      <c r="D1" s="22" t="s">
        <v>304</v>
      </c>
      <c r="E1" s="22" t="s">
        <v>268</v>
      </c>
      <c r="F1" s="16" t="s">
        <v>305</v>
      </c>
      <c r="G1" s="28"/>
      <c r="H1" s="22" t="s">
        <v>306</v>
      </c>
      <c r="I1" s="22" t="s">
        <v>271</v>
      </c>
      <c r="J1" s="27" t="s">
        <v>272</v>
      </c>
    </row>
    <row r="2">
      <c r="A2" s="3" t="s">
        <v>307</v>
      </c>
      <c r="B2" s="4" t="s">
        <v>308</v>
      </c>
      <c r="C2" s="4">
        <v>6.0</v>
      </c>
      <c r="D2" s="4">
        <v>3.0</v>
      </c>
      <c r="E2" s="4">
        <v>3.0</v>
      </c>
      <c r="F2" s="27" t="s">
        <v>309</v>
      </c>
      <c r="G2" s="28"/>
      <c r="H2" s="27" t="s">
        <v>310</v>
      </c>
      <c r="I2" s="27" t="s">
        <v>309</v>
      </c>
      <c r="J2" s="25">
        <v>0.0</v>
      </c>
    </row>
    <row r="3">
      <c r="A3" s="3" t="s">
        <v>311</v>
      </c>
      <c r="B3" s="4" t="str">
        <f t="shared" ref="B3:B28" si="1">substitute(A3," ","")</f>
        <v>rs.1299</v>
      </c>
      <c r="C3" s="4">
        <f t="shared" ref="C3:C28" si="2">len(B3)</f>
        <v>7</v>
      </c>
      <c r="D3" s="4">
        <f t="shared" ref="D3:D28" si="3">len("rs.")</f>
        <v>3</v>
      </c>
      <c r="E3" s="4">
        <f t="shared" ref="E3:E28" si="4">C3-D3</f>
        <v>4</v>
      </c>
      <c r="F3" s="27" t="str">
        <f t="shared" ref="F3:F28" si="5">Right(B3,E3)</f>
        <v>1299</v>
      </c>
      <c r="G3" s="28"/>
      <c r="H3" s="27" t="str">
        <f t="shared" ref="H3:H28" si="6">Proper(B3)</f>
        <v>Rs.1299</v>
      </c>
      <c r="I3" s="27" t="str">
        <f t="shared" ref="I3:I28" si="7">SUBSTITUTE(H3,"Rs.","")</f>
        <v>1299</v>
      </c>
      <c r="J3" s="25">
        <f t="shared" ref="J3:J28" si="8">F3-I3</f>
        <v>0</v>
      </c>
    </row>
    <row r="4">
      <c r="A4" s="3" t="s">
        <v>280</v>
      </c>
      <c r="B4" s="4" t="str">
        <f t="shared" si="1"/>
        <v>Rs.99</v>
      </c>
      <c r="C4" s="4">
        <f t="shared" si="2"/>
        <v>5</v>
      </c>
      <c r="D4" s="4">
        <f t="shared" si="3"/>
        <v>3</v>
      </c>
      <c r="E4" s="4">
        <f t="shared" si="4"/>
        <v>2</v>
      </c>
      <c r="F4" s="27" t="str">
        <f t="shared" si="5"/>
        <v>99</v>
      </c>
      <c r="G4" s="28"/>
      <c r="H4" s="27" t="str">
        <f t="shared" si="6"/>
        <v>Rs.99</v>
      </c>
      <c r="I4" s="27" t="str">
        <f t="shared" si="7"/>
        <v>99</v>
      </c>
      <c r="J4" s="25">
        <f t="shared" si="8"/>
        <v>0</v>
      </c>
    </row>
    <row r="5">
      <c r="A5" s="3" t="s">
        <v>312</v>
      </c>
      <c r="B5" s="4" t="str">
        <f t="shared" si="1"/>
        <v>Rs.25</v>
      </c>
      <c r="C5" s="4">
        <f t="shared" si="2"/>
        <v>5</v>
      </c>
      <c r="D5" s="4">
        <f t="shared" si="3"/>
        <v>3</v>
      </c>
      <c r="E5" s="4">
        <f t="shared" si="4"/>
        <v>2</v>
      </c>
      <c r="F5" s="27" t="str">
        <f t="shared" si="5"/>
        <v>25</v>
      </c>
      <c r="G5" s="28"/>
      <c r="H5" s="27" t="str">
        <f t="shared" si="6"/>
        <v>Rs.25</v>
      </c>
      <c r="I5" s="27" t="str">
        <f t="shared" si="7"/>
        <v>25</v>
      </c>
      <c r="J5" s="25">
        <f t="shared" si="8"/>
        <v>0</v>
      </c>
    </row>
    <row r="6">
      <c r="A6" s="3" t="s">
        <v>313</v>
      </c>
      <c r="B6" s="4" t="str">
        <f t="shared" si="1"/>
        <v>rs.199</v>
      </c>
      <c r="C6" s="4">
        <f t="shared" si="2"/>
        <v>6</v>
      </c>
      <c r="D6" s="4">
        <f t="shared" si="3"/>
        <v>3</v>
      </c>
      <c r="E6" s="4">
        <f t="shared" si="4"/>
        <v>3</v>
      </c>
      <c r="F6" s="27" t="str">
        <f t="shared" si="5"/>
        <v>199</v>
      </c>
      <c r="G6" s="28"/>
      <c r="H6" s="27" t="str">
        <f t="shared" si="6"/>
        <v>Rs.199</v>
      </c>
      <c r="I6" s="27" t="str">
        <f t="shared" si="7"/>
        <v>199</v>
      </c>
      <c r="J6" s="25">
        <f t="shared" si="8"/>
        <v>0</v>
      </c>
    </row>
    <row r="7">
      <c r="A7" s="3" t="s">
        <v>288</v>
      </c>
      <c r="B7" s="4" t="str">
        <f t="shared" si="1"/>
        <v>Rs.150</v>
      </c>
      <c r="C7" s="4">
        <f t="shared" si="2"/>
        <v>6</v>
      </c>
      <c r="D7" s="4">
        <f t="shared" si="3"/>
        <v>3</v>
      </c>
      <c r="E7" s="4">
        <f t="shared" si="4"/>
        <v>3</v>
      </c>
      <c r="F7" s="27" t="str">
        <f t="shared" si="5"/>
        <v>150</v>
      </c>
      <c r="G7" s="28"/>
      <c r="H7" s="27" t="str">
        <f t="shared" si="6"/>
        <v>Rs.150</v>
      </c>
      <c r="I7" s="27" t="str">
        <f t="shared" si="7"/>
        <v>150</v>
      </c>
      <c r="J7" s="25">
        <f t="shared" si="8"/>
        <v>0</v>
      </c>
    </row>
    <row r="8">
      <c r="A8" s="3" t="s">
        <v>291</v>
      </c>
      <c r="B8" s="4" t="str">
        <f t="shared" si="1"/>
        <v>Rs.15</v>
      </c>
      <c r="C8" s="4">
        <f t="shared" si="2"/>
        <v>5</v>
      </c>
      <c r="D8" s="4">
        <f t="shared" si="3"/>
        <v>3</v>
      </c>
      <c r="E8" s="4">
        <f t="shared" si="4"/>
        <v>2</v>
      </c>
      <c r="F8" s="27" t="str">
        <f t="shared" si="5"/>
        <v>15</v>
      </c>
      <c r="G8" s="28"/>
      <c r="H8" s="27" t="str">
        <f t="shared" si="6"/>
        <v>Rs.15</v>
      </c>
      <c r="I8" s="27" t="str">
        <f t="shared" si="7"/>
        <v>15</v>
      </c>
      <c r="J8" s="25">
        <f t="shared" si="8"/>
        <v>0</v>
      </c>
    </row>
    <row r="9">
      <c r="A9" s="3" t="s">
        <v>314</v>
      </c>
      <c r="B9" s="4" t="str">
        <f t="shared" si="1"/>
        <v>rs.149</v>
      </c>
      <c r="C9" s="4">
        <f t="shared" si="2"/>
        <v>6</v>
      </c>
      <c r="D9" s="4">
        <f t="shared" si="3"/>
        <v>3</v>
      </c>
      <c r="E9" s="4">
        <f t="shared" si="4"/>
        <v>3</v>
      </c>
      <c r="F9" s="27" t="str">
        <f t="shared" si="5"/>
        <v>149</v>
      </c>
      <c r="G9" s="28"/>
      <c r="H9" s="27" t="str">
        <f t="shared" si="6"/>
        <v>Rs.149</v>
      </c>
      <c r="I9" s="27" t="str">
        <f t="shared" si="7"/>
        <v>149</v>
      </c>
      <c r="J9" s="25">
        <f t="shared" si="8"/>
        <v>0</v>
      </c>
    </row>
    <row r="10">
      <c r="A10" s="3" t="s">
        <v>295</v>
      </c>
      <c r="B10" s="4" t="str">
        <f t="shared" si="1"/>
        <v>Rs.45</v>
      </c>
      <c r="C10" s="4">
        <f t="shared" si="2"/>
        <v>5</v>
      </c>
      <c r="D10" s="4">
        <f t="shared" si="3"/>
        <v>3</v>
      </c>
      <c r="E10" s="4">
        <f t="shared" si="4"/>
        <v>2</v>
      </c>
      <c r="F10" s="27" t="str">
        <f t="shared" si="5"/>
        <v>45</v>
      </c>
      <c r="G10" s="28"/>
      <c r="H10" s="27" t="str">
        <f t="shared" si="6"/>
        <v>Rs.45</v>
      </c>
      <c r="I10" s="27" t="str">
        <f t="shared" si="7"/>
        <v>45</v>
      </c>
      <c r="J10" s="25">
        <f t="shared" si="8"/>
        <v>0</v>
      </c>
    </row>
    <row r="11">
      <c r="A11" s="3" t="s">
        <v>297</v>
      </c>
      <c r="B11" s="4" t="str">
        <f t="shared" si="1"/>
        <v>Rs.79</v>
      </c>
      <c r="C11" s="4">
        <f t="shared" si="2"/>
        <v>5</v>
      </c>
      <c r="D11" s="4">
        <f t="shared" si="3"/>
        <v>3</v>
      </c>
      <c r="E11" s="4">
        <f t="shared" si="4"/>
        <v>2</v>
      </c>
      <c r="F11" s="27" t="str">
        <f t="shared" si="5"/>
        <v>79</v>
      </c>
      <c r="G11" s="28"/>
      <c r="H11" s="27" t="str">
        <f t="shared" si="6"/>
        <v>Rs.79</v>
      </c>
      <c r="I11" s="27" t="str">
        <f t="shared" si="7"/>
        <v>79</v>
      </c>
      <c r="J11" s="25">
        <f t="shared" si="8"/>
        <v>0</v>
      </c>
    </row>
    <row r="12">
      <c r="A12" s="3" t="s">
        <v>298</v>
      </c>
      <c r="B12" s="4" t="str">
        <f t="shared" si="1"/>
        <v>Rs.120</v>
      </c>
      <c r="C12" s="4">
        <f t="shared" si="2"/>
        <v>6</v>
      </c>
      <c r="D12" s="4">
        <f t="shared" si="3"/>
        <v>3</v>
      </c>
      <c r="E12" s="4">
        <f t="shared" si="4"/>
        <v>3</v>
      </c>
      <c r="F12" s="27" t="str">
        <f t="shared" si="5"/>
        <v>120</v>
      </c>
      <c r="G12" s="28"/>
      <c r="H12" s="27" t="str">
        <f t="shared" si="6"/>
        <v>Rs.120</v>
      </c>
      <c r="I12" s="27" t="str">
        <f t="shared" si="7"/>
        <v>120</v>
      </c>
      <c r="J12" s="25">
        <f t="shared" si="8"/>
        <v>0</v>
      </c>
    </row>
    <row r="13">
      <c r="A13" s="3" t="s">
        <v>300</v>
      </c>
      <c r="B13" s="4" t="str">
        <f t="shared" si="1"/>
        <v>Rs.75</v>
      </c>
      <c r="C13" s="4">
        <f t="shared" si="2"/>
        <v>5</v>
      </c>
      <c r="D13" s="4">
        <f t="shared" si="3"/>
        <v>3</v>
      </c>
      <c r="E13" s="4">
        <f t="shared" si="4"/>
        <v>2</v>
      </c>
      <c r="F13" s="27" t="str">
        <f t="shared" si="5"/>
        <v>75</v>
      </c>
      <c r="G13" s="28"/>
      <c r="H13" s="27" t="str">
        <f t="shared" si="6"/>
        <v>Rs.75</v>
      </c>
      <c r="I13" s="27" t="str">
        <f t="shared" si="7"/>
        <v>75</v>
      </c>
      <c r="J13" s="25">
        <f t="shared" si="8"/>
        <v>0</v>
      </c>
    </row>
    <row r="14">
      <c r="A14" s="3" t="s">
        <v>315</v>
      </c>
      <c r="B14" s="4" t="str">
        <f t="shared" si="1"/>
        <v>Rs.1990</v>
      </c>
      <c r="C14" s="4">
        <f t="shared" si="2"/>
        <v>7</v>
      </c>
      <c r="D14" s="4">
        <f t="shared" si="3"/>
        <v>3</v>
      </c>
      <c r="E14" s="4">
        <f t="shared" si="4"/>
        <v>4</v>
      </c>
      <c r="F14" s="27" t="str">
        <f t="shared" si="5"/>
        <v>1990</v>
      </c>
      <c r="G14" s="28"/>
      <c r="H14" s="27" t="str">
        <f t="shared" si="6"/>
        <v>Rs.1990</v>
      </c>
      <c r="I14" s="27" t="str">
        <f t="shared" si="7"/>
        <v>1990</v>
      </c>
      <c r="J14" s="25">
        <f t="shared" si="8"/>
        <v>0</v>
      </c>
    </row>
    <row r="15">
      <c r="A15" s="3" t="s">
        <v>316</v>
      </c>
      <c r="B15" s="4" t="str">
        <f t="shared" si="1"/>
        <v>Rs.1500</v>
      </c>
      <c r="C15" s="4">
        <f t="shared" si="2"/>
        <v>7</v>
      </c>
      <c r="D15" s="4">
        <f t="shared" si="3"/>
        <v>3</v>
      </c>
      <c r="E15" s="4">
        <f t="shared" si="4"/>
        <v>4</v>
      </c>
      <c r="F15" s="27" t="str">
        <f t="shared" si="5"/>
        <v>1500</v>
      </c>
      <c r="G15" s="28"/>
      <c r="H15" s="27" t="str">
        <f t="shared" si="6"/>
        <v>Rs.1500</v>
      </c>
      <c r="I15" s="27" t="str">
        <f t="shared" si="7"/>
        <v>1500</v>
      </c>
      <c r="J15" s="25">
        <f t="shared" si="8"/>
        <v>0</v>
      </c>
    </row>
    <row r="16">
      <c r="A16" s="3" t="s">
        <v>317</v>
      </c>
      <c r="B16" s="4" t="str">
        <f t="shared" si="1"/>
        <v>Rs.150</v>
      </c>
      <c r="C16" s="4">
        <f t="shared" si="2"/>
        <v>6</v>
      </c>
      <c r="D16" s="4">
        <f t="shared" si="3"/>
        <v>3</v>
      </c>
      <c r="E16" s="4">
        <f t="shared" si="4"/>
        <v>3</v>
      </c>
      <c r="F16" s="27" t="str">
        <f t="shared" si="5"/>
        <v>150</v>
      </c>
      <c r="G16" s="28"/>
      <c r="H16" s="27" t="str">
        <f t="shared" si="6"/>
        <v>Rs.150</v>
      </c>
      <c r="I16" s="27" t="str">
        <f t="shared" si="7"/>
        <v>150</v>
      </c>
      <c r="J16" s="25">
        <f t="shared" si="8"/>
        <v>0</v>
      </c>
    </row>
    <row r="17">
      <c r="A17" s="3" t="s">
        <v>318</v>
      </c>
      <c r="B17" s="4" t="str">
        <f t="shared" si="1"/>
        <v>Rs.1490</v>
      </c>
      <c r="C17" s="4">
        <f t="shared" si="2"/>
        <v>7</v>
      </c>
      <c r="D17" s="4">
        <f t="shared" si="3"/>
        <v>3</v>
      </c>
      <c r="E17" s="4">
        <f t="shared" si="4"/>
        <v>4</v>
      </c>
      <c r="F17" s="27" t="str">
        <f t="shared" si="5"/>
        <v>1490</v>
      </c>
      <c r="G17" s="28"/>
      <c r="H17" s="27" t="str">
        <f t="shared" si="6"/>
        <v>Rs.1490</v>
      </c>
      <c r="I17" s="27" t="str">
        <f t="shared" si="7"/>
        <v>1490</v>
      </c>
      <c r="J17" s="25">
        <f t="shared" si="8"/>
        <v>0</v>
      </c>
    </row>
    <row r="18">
      <c r="A18" s="3" t="s">
        <v>319</v>
      </c>
      <c r="B18" s="4" t="str">
        <f t="shared" si="1"/>
        <v>Rs.450</v>
      </c>
      <c r="C18" s="4">
        <f t="shared" si="2"/>
        <v>6</v>
      </c>
      <c r="D18" s="4">
        <f t="shared" si="3"/>
        <v>3</v>
      </c>
      <c r="E18" s="4">
        <f t="shared" si="4"/>
        <v>3</v>
      </c>
      <c r="F18" s="27" t="str">
        <f t="shared" si="5"/>
        <v>450</v>
      </c>
      <c r="G18" s="28"/>
      <c r="H18" s="27" t="str">
        <f t="shared" si="6"/>
        <v>Rs.450</v>
      </c>
      <c r="I18" s="27" t="str">
        <f t="shared" si="7"/>
        <v>450</v>
      </c>
      <c r="J18" s="25">
        <f t="shared" si="8"/>
        <v>0</v>
      </c>
    </row>
    <row r="19">
      <c r="A19" s="3" t="s">
        <v>320</v>
      </c>
      <c r="B19" s="4" t="str">
        <f t="shared" si="1"/>
        <v>Rs.790</v>
      </c>
      <c r="C19" s="4">
        <f t="shared" si="2"/>
        <v>6</v>
      </c>
      <c r="D19" s="4">
        <f t="shared" si="3"/>
        <v>3</v>
      </c>
      <c r="E19" s="4">
        <f t="shared" si="4"/>
        <v>3</v>
      </c>
      <c r="F19" s="27" t="str">
        <f t="shared" si="5"/>
        <v>790</v>
      </c>
      <c r="G19" s="28"/>
      <c r="H19" s="27" t="str">
        <f t="shared" si="6"/>
        <v>Rs.790</v>
      </c>
      <c r="I19" s="27" t="str">
        <f t="shared" si="7"/>
        <v>790</v>
      </c>
      <c r="J19" s="25">
        <f t="shared" si="8"/>
        <v>0</v>
      </c>
    </row>
    <row r="20">
      <c r="A20" s="3" t="s">
        <v>321</v>
      </c>
      <c r="B20" s="4" t="str">
        <f t="shared" si="1"/>
        <v>Rs.1200</v>
      </c>
      <c r="C20" s="4">
        <f t="shared" si="2"/>
        <v>7</v>
      </c>
      <c r="D20" s="4">
        <f t="shared" si="3"/>
        <v>3</v>
      </c>
      <c r="E20" s="4">
        <f t="shared" si="4"/>
        <v>4</v>
      </c>
      <c r="F20" s="27" t="str">
        <f t="shared" si="5"/>
        <v>1200</v>
      </c>
      <c r="G20" s="28"/>
      <c r="H20" s="27" t="str">
        <f t="shared" si="6"/>
        <v>Rs.1200</v>
      </c>
      <c r="I20" s="27" t="str">
        <f t="shared" si="7"/>
        <v>1200</v>
      </c>
      <c r="J20" s="25">
        <f t="shared" si="8"/>
        <v>0</v>
      </c>
    </row>
    <row r="21">
      <c r="A21" s="3" t="s">
        <v>293</v>
      </c>
      <c r="B21" s="4" t="str">
        <f t="shared" si="1"/>
        <v>Rs.149</v>
      </c>
      <c r="C21" s="4">
        <f t="shared" si="2"/>
        <v>6</v>
      </c>
      <c r="D21" s="4">
        <f t="shared" si="3"/>
        <v>3</v>
      </c>
      <c r="E21" s="4">
        <f t="shared" si="4"/>
        <v>3</v>
      </c>
      <c r="F21" s="27" t="str">
        <f t="shared" si="5"/>
        <v>149</v>
      </c>
      <c r="G21" s="28"/>
      <c r="H21" s="27" t="str">
        <f t="shared" si="6"/>
        <v>Rs.149</v>
      </c>
      <c r="I21" s="27" t="str">
        <f t="shared" si="7"/>
        <v>149</v>
      </c>
      <c r="J21" s="25">
        <f t="shared" si="8"/>
        <v>0</v>
      </c>
    </row>
    <row r="22">
      <c r="A22" s="3" t="s">
        <v>295</v>
      </c>
      <c r="B22" s="4" t="str">
        <f t="shared" si="1"/>
        <v>Rs.45</v>
      </c>
      <c r="C22" s="4">
        <f t="shared" si="2"/>
        <v>5</v>
      </c>
      <c r="D22" s="4">
        <f t="shared" si="3"/>
        <v>3</v>
      </c>
      <c r="E22" s="4">
        <f t="shared" si="4"/>
        <v>2</v>
      </c>
      <c r="F22" s="27" t="str">
        <f t="shared" si="5"/>
        <v>45</v>
      </c>
      <c r="G22" s="28"/>
      <c r="H22" s="27" t="str">
        <f t="shared" si="6"/>
        <v>Rs.45</v>
      </c>
      <c r="I22" s="27" t="str">
        <f t="shared" si="7"/>
        <v>45</v>
      </c>
      <c r="J22" s="25">
        <f t="shared" si="8"/>
        <v>0</v>
      </c>
    </row>
    <row r="23">
      <c r="A23" s="3" t="s">
        <v>297</v>
      </c>
      <c r="B23" s="4" t="str">
        <f t="shared" si="1"/>
        <v>Rs.79</v>
      </c>
      <c r="C23" s="4">
        <f t="shared" si="2"/>
        <v>5</v>
      </c>
      <c r="D23" s="4">
        <f t="shared" si="3"/>
        <v>3</v>
      </c>
      <c r="E23" s="4">
        <f t="shared" si="4"/>
        <v>2</v>
      </c>
      <c r="F23" s="27" t="str">
        <f t="shared" si="5"/>
        <v>79</v>
      </c>
      <c r="G23" s="28"/>
      <c r="H23" s="27" t="str">
        <f t="shared" si="6"/>
        <v>Rs.79</v>
      </c>
      <c r="I23" s="27" t="str">
        <f t="shared" si="7"/>
        <v>79</v>
      </c>
      <c r="J23" s="25">
        <f t="shared" si="8"/>
        <v>0</v>
      </c>
    </row>
    <row r="24">
      <c r="A24" s="3" t="s">
        <v>298</v>
      </c>
      <c r="B24" s="4" t="str">
        <f t="shared" si="1"/>
        <v>Rs.120</v>
      </c>
      <c r="C24" s="4">
        <f t="shared" si="2"/>
        <v>6</v>
      </c>
      <c r="D24" s="4">
        <f t="shared" si="3"/>
        <v>3</v>
      </c>
      <c r="E24" s="4">
        <f t="shared" si="4"/>
        <v>3</v>
      </c>
      <c r="F24" s="27" t="str">
        <f t="shared" si="5"/>
        <v>120</v>
      </c>
      <c r="G24" s="28"/>
      <c r="H24" s="27" t="str">
        <f t="shared" si="6"/>
        <v>Rs.120</v>
      </c>
      <c r="I24" s="27" t="str">
        <f t="shared" si="7"/>
        <v>120</v>
      </c>
      <c r="J24" s="25">
        <f t="shared" si="8"/>
        <v>0</v>
      </c>
    </row>
    <row r="25">
      <c r="A25" s="3" t="s">
        <v>300</v>
      </c>
      <c r="B25" s="4" t="str">
        <f t="shared" si="1"/>
        <v>Rs.75</v>
      </c>
      <c r="C25" s="4">
        <f t="shared" si="2"/>
        <v>5</v>
      </c>
      <c r="D25" s="4">
        <f t="shared" si="3"/>
        <v>3</v>
      </c>
      <c r="E25" s="4">
        <f t="shared" si="4"/>
        <v>2</v>
      </c>
      <c r="F25" s="27" t="str">
        <f t="shared" si="5"/>
        <v>75</v>
      </c>
      <c r="G25" s="28"/>
      <c r="H25" s="27" t="str">
        <f t="shared" si="6"/>
        <v>Rs.75</v>
      </c>
      <c r="I25" s="27" t="str">
        <f t="shared" si="7"/>
        <v>75</v>
      </c>
      <c r="J25" s="25">
        <f t="shared" si="8"/>
        <v>0</v>
      </c>
    </row>
    <row r="26">
      <c r="A26" s="3" t="s">
        <v>322</v>
      </c>
      <c r="B26" s="4" t="str">
        <f t="shared" si="1"/>
        <v>Rs.1990</v>
      </c>
      <c r="C26" s="4">
        <f t="shared" si="2"/>
        <v>7</v>
      </c>
      <c r="D26" s="4">
        <f t="shared" si="3"/>
        <v>3</v>
      </c>
      <c r="E26" s="4">
        <f t="shared" si="4"/>
        <v>4</v>
      </c>
      <c r="F26" s="27" t="str">
        <f t="shared" si="5"/>
        <v>1990</v>
      </c>
      <c r="G26" s="28"/>
      <c r="H26" s="27" t="str">
        <f t="shared" si="6"/>
        <v>Rs.1990</v>
      </c>
      <c r="I26" s="27" t="str">
        <f t="shared" si="7"/>
        <v>1990</v>
      </c>
      <c r="J26" s="25">
        <f t="shared" si="8"/>
        <v>0</v>
      </c>
    </row>
    <row r="27">
      <c r="A27" s="3" t="s">
        <v>323</v>
      </c>
      <c r="B27" s="4" t="str">
        <f t="shared" si="1"/>
        <v>Rs.1500</v>
      </c>
      <c r="C27" s="4">
        <f t="shared" si="2"/>
        <v>7</v>
      </c>
      <c r="D27" s="4">
        <f t="shared" si="3"/>
        <v>3</v>
      </c>
      <c r="E27" s="4">
        <f t="shared" si="4"/>
        <v>4</v>
      </c>
      <c r="F27" s="27" t="str">
        <f t="shared" si="5"/>
        <v>1500</v>
      </c>
      <c r="G27" s="28"/>
      <c r="H27" s="27" t="str">
        <f t="shared" si="6"/>
        <v>Rs.1500</v>
      </c>
      <c r="I27" s="27" t="str">
        <f t="shared" si="7"/>
        <v>1500</v>
      </c>
      <c r="J27" s="25">
        <f t="shared" si="8"/>
        <v>0</v>
      </c>
    </row>
    <row r="28">
      <c r="A28" s="3" t="s">
        <v>288</v>
      </c>
      <c r="B28" s="4" t="str">
        <f t="shared" si="1"/>
        <v>Rs.150</v>
      </c>
      <c r="C28" s="4">
        <f t="shared" si="2"/>
        <v>6</v>
      </c>
      <c r="D28" s="4">
        <f t="shared" si="3"/>
        <v>3</v>
      </c>
      <c r="E28" s="4">
        <f t="shared" si="4"/>
        <v>3</v>
      </c>
      <c r="F28" s="27" t="str">
        <f t="shared" si="5"/>
        <v>150</v>
      </c>
      <c r="G28" s="28"/>
      <c r="H28" s="27" t="str">
        <f t="shared" si="6"/>
        <v>Rs.150</v>
      </c>
      <c r="I28" s="27" t="str">
        <f t="shared" si="7"/>
        <v>150</v>
      </c>
      <c r="J28" s="25">
        <f t="shared" si="8"/>
        <v>0</v>
      </c>
    </row>
    <row r="29">
      <c r="G29" s="27"/>
    </row>
    <row r="30">
      <c r="G30" s="27"/>
    </row>
    <row r="31">
      <c r="A31" s="8" t="s">
        <v>324</v>
      </c>
      <c r="G31" s="27"/>
    </row>
    <row r="32">
      <c r="G32" s="27"/>
    </row>
    <row r="33">
      <c r="G33" s="27"/>
    </row>
    <row r="34">
      <c r="G34" s="27"/>
    </row>
    <row r="35">
      <c r="G35" s="27"/>
    </row>
    <row r="36">
      <c r="G36" s="27"/>
    </row>
    <row r="37">
      <c r="G37" s="27"/>
    </row>
    <row r="38">
      <c r="G38" s="27"/>
    </row>
    <row r="39">
      <c r="G39" s="27"/>
    </row>
    <row r="40">
      <c r="G40" s="27"/>
    </row>
    <row r="41">
      <c r="G41" s="27"/>
    </row>
    <row r="42">
      <c r="G42" s="27"/>
    </row>
    <row r="43">
      <c r="G43" s="27"/>
    </row>
    <row r="44">
      <c r="G44" s="27"/>
    </row>
    <row r="45">
      <c r="G45" s="27"/>
    </row>
    <row r="46">
      <c r="G46" s="27"/>
    </row>
    <row r="47">
      <c r="G47" s="27"/>
    </row>
    <row r="48">
      <c r="G48" s="27"/>
    </row>
    <row r="49">
      <c r="G49" s="27"/>
    </row>
    <row r="50">
      <c r="G50" s="27"/>
    </row>
    <row r="51">
      <c r="G51" s="27"/>
    </row>
    <row r="52">
      <c r="G52" s="27"/>
    </row>
    <row r="53">
      <c r="G53" s="27"/>
    </row>
    <row r="54">
      <c r="G54" s="27"/>
    </row>
    <row r="55">
      <c r="G55" s="27"/>
    </row>
    <row r="56">
      <c r="G56" s="27"/>
    </row>
    <row r="57">
      <c r="G57" s="27"/>
    </row>
    <row r="58">
      <c r="G58" s="27"/>
    </row>
    <row r="59">
      <c r="G59" s="27"/>
    </row>
    <row r="60">
      <c r="G60" s="27"/>
    </row>
    <row r="61">
      <c r="G61" s="27"/>
    </row>
    <row r="62">
      <c r="G62" s="27"/>
    </row>
    <row r="63">
      <c r="G63" s="27"/>
    </row>
    <row r="64">
      <c r="G64" s="27"/>
    </row>
    <row r="65">
      <c r="G65" s="27"/>
    </row>
    <row r="66">
      <c r="G66" s="27"/>
    </row>
    <row r="67">
      <c r="G67" s="27"/>
    </row>
    <row r="68">
      <c r="G68" s="27"/>
    </row>
    <row r="69">
      <c r="G69" s="27"/>
    </row>
    <row r="70">
      <c r="G70" s="27"/>
    </row>
    <row r="71">
      <c r="G71" s="27"/>
    </row>
    <row r="72">
      <c r="G72" s="27"/>
    </row>
    <row r="73">
      <c r="G73" s="27"/>
    </row>
    <row r="74">
      <c r="G74" s="27"/>
    </row>
    <row r="75">
      <c r="G75" s="27"/>
    </row>
    <row r="76">
      <c r="G76" s="27"/>
    </row>
    <row r="77">
      <c r="G77" s="27"/>
    </row>
    <row r="78">
      <c r="G78" s="27"/>
    </row>
    <row r="79">
      <c r="G79" s="27"/>
    </row>
    <row r="80">
      <c r="G80" s="27"/>
    </row>
    <row r="81">
      <c r="G81" s="27"/>
    </row>
    <row r="82">
      <c r="G82" s="27"/>
    </row>
    <row r="83">
      <c r="G83" s="27"/>
    </row>
    <row r="84">
      <c r="G84" s="27"/>
    </row>
    <row r="85">
      <c r="G85" s="27"/>
    </row>
    <row r="86">
      <c r="G86" s="27"/>
    </row>
    <row r="87">
      <c r="G87" s="27"/>
    </row>
    <row r="88">
      <c r="G88" s="27"/>
    </row>
    <row r="89">
      <c r="G89" s="27"/>
    </row>
    <row r="90">
      <c r="G90" s="27"/>
    </row>
    <row r="91">
      <c r="G91" s="27"/>
    </row>
    <row r="92">
      <c r="G92" s="27"/>
    </row>
    <row r="93">
      <c r="G93" s="27"/>
    </row>
    <row r="94">
      <c r="G94" s="27"/>
    </row>
    <row r="95">
      <c r="G95" s="27"/>
    </row>
    <row r="96">
      <c r="G96" s="27"/>
    </row>
    <row r="97">
      <c r="G97" s="27"/>
    </row>
    <row r="98">
      <c r="G98" s="27"/>
    </row>
    <row r="99">
      <c r="G99" s="27"/>
    </row>
    <row r="100">
      <c r="G100" s="27"/>
    </row>
    <row r="101">
      <c r="G101" s="27"/>
    </row>
    <row r="102">
      <c r="G102" s="27"/>
    </row>
    <row r="103">
      <c r="G103" s="27"/>
    </row>
    <row r="104">
      <c r="G104" s="27"/>
    </row>
    <row r="105">
      <c r="G105" s="27"/>
    </row>
    <row r="106">
      <c r="G106" s="27"/>
    </row>
    <row r="107">
      <c r="G107" s="27"/>
    </row>
    <row r="108">
      <c r="G108" s="27"/>
    </row>
    <row r="109">
      <c r="G109" s="27"/>
    </row>
    <row r="110">
      <c r="G110" s="27"/>
    </row>
    <row r="111">
      <c r="G111" s="27"/>
    </row>
    <row r="112">
      <c r="G112" s="27"/>
    </row>
    <row r="113">
      <c r="G113" s="27"/>
    </row>
    <row r="114">
      <c r="G114" s="27"/>
    </row>
    <row r="115">
      <c r="G115" s="27"/>
    </row>
    <row r="116">
      <c r="G116" s="27"/>
    </row>
    <row r="117">
      <c r="G117" s="27"/>
    </row>
    <row r="118">
      <c r="G118" s="27"/>
    </row>
    <row r="119">
      <c r="G119" s="27"/>
    </row>
    <row r="120">
      <c r="G120" s="27"/>
    </row>
    <row r="121">
      <c r="G121" s="27"/>
    </row>
    <row r="122">
      <c r="G122" s="27"/>
    </row>
    <row r="123">
      <c r="G123" s="27"/>
    </row>
    <row r="124">
      <c r="G124" s="27"/>
    </row>
    <row r="125">
      <c r="G125" s="27"/>
    </row>
    <row r="126">
      <c r="G126" s="27"/>
    </row>
    <row r="127">
      <c r="G127" s="27"/>
    </row>
    <row r="128">
      <c r="G128" s="27"/>
    </row>
    <row r="129">
      <c r="G129" s="27"/>
    </row>
    <row r="130">
      <c r="G130" s="27"/>
    </row>
    <row r="131">
      <c r="G131" s="27"/>
    </row>
    <row r="132">
      <c r="G132" s="27"/>
    </row>
    <row r="133">
      <c r="G133" s="27"/>
    </row>
    <row r="134">
      <c r="G134" s="27"/>
    </row>
    <row r="135">
      <c r="G135" s="27"/>
    </row>
    <row r="136">
      <c r="G136" s="27"/>
    </row>
    <row r="137">
      <c r="G137" s="27"/>
    </row>
    <row r="138">
      <c r="G138" s="27"/>
    </row>
    <row r="139">
      <c r="G139" s="27"/>
    </row>
    <row r="140">
      <c r="G140" s="27"/>
    </row>
    <row r="141">
      <c r="G141" s="27"/>
    </row>
    <row r="142">
      <c r="G142" s="27"/>
    </row>
    <row r="143">
      <c r="G143" s="27"/>
    </row>
    <row r="144">
      <c r="G144" s="27"/>
    </row>
    <row r="145">
      <c r="G145" s="27"/>
    </row>
    <row r="146">
      <c r="G146" s="27"/>
    </row>
    <row r="147">
      <c r="G147" s="27"/>
    </row>
    <row r="148">
      <c r="G148" s="27"/>
    </row>
    <row r="149">
      <c r="G149" s="27"/>
    </row>
    <row r="150">
      <c r="G150" s="27"/>
    </row>
    <row r="151">
      <c r="G151" s="27"/>
    </row>
    <row r="152">
      <c r="G152" s="27"/>
    </row>
    <row r="153">
      <c r="G153" s="27"/>
    </row>
    <row r="154">
      <c r="G154" s="27"/>
    </row>
    <row r="155">
      <c r="G155" s="27"/>
    </row>
    <row r="156">
      <c r="G156" s="27"/>
    </row>
    <row r="157">
      <c r="G157" s="27"/>
    </row>
    <row r="158">
      <c r="G158" s="27"/>
    </row>
    <row r="159">
      <c r="G159" s="27"/>
    </row>
    <row r="160">
      <c r="G160" s="27"/>
    </row>
    <row r="161">
      <c r="G161" s="27"/>
    </row>
    <row r="162">
      <c r="G162" s="27"/>
    </row>
    <row r="163">
      <c r="G163" s="27"/>
    </row>
    <row r="164">
      <c r="G164" s="27"/>
    </row>
    <row r="165">
      <c r="G165" s="27"/>
    </row>
    <row r="166">
      <c r="G166" s="27"/>
    </row>
    <row r="167">
      <c r="G167" s="27"/>
    </row>
    <row r="168">
      <c r="G168" s="27"/>
    </row>
    <row r="169">
      <c r="G169" s="27"/>
    </row>
    <row r="170">
      <c r="G170" s="27"/>
    </row>
    <row r="171">
      <c r="G171" s="27"/>
    </row>
    <row r="172">
      <c r="G172" s="27"/>
    </row>
    <row r="173">
      <c r="G173" s="27"/>
    </row>
    <row r="174">
      <c r="G174" s="27"/>
    </row>
    <row r="175">
      <c r="G175" s="27"/>
    </row>
    <row r="176">
      <c r="G176" s="27"/>
    </row>
    <row r="177">
      <c r="G177" s="27"/>
    </row>
    <row r="178">
      <c r="G178" s="27"/>
    </row>
    <row r="179">
      <c r="G179" s="27"/>
    </row>
    <row r="180">
      <c r="G180" s="27"/>
    </row>
    <row r="181">
      <c r="G181" s="27"/>
    </row>
    <row r="182">
      <c r="G182" s="27"/>
    </row>
    <row r="183">
      <c r="G183" s="27"/>
    </row>
    <row r="184">
      <c r="G184" s="27"/>
    </row>
    <row r="185">
      <c r="G185" s="27"/>
    </row>
    <row r="186">
      <c r="G186" s="27"/>
    </row>
    <row r="187">
      <c r="G187" s="27"/>
    </row>
    <row r="188">
      <c r="G188" s="27"/>
    </row>
    <row r="189">
      <c r="G189" s="27"/>
    </row>
    <row r="190">
      <c r="G190" s="27"/>
    </row>
    <row r="191">
      <c r="G191" s="27"/>
    </row>
    <row r="192">
      <c r="G192" s="27"/>
    </row>
    <row r="193">
      <c r="G193" s="27"/>
    </row>
    <row r="194">
      <c r="G194" s="27"/>
    </row>
    <row r="195">
      <c r="G195" s="27"/>
    </row>
    <row r="196">
      <c r="G196" s="27"/>
    </row>
    <row r="197">
      <c r="G197" s="27"/>
    </row>
    <row r="198">
      <c r="G198" s="27"/>
    </row>
    <row r="199">
      <c r="G199" s="27"/>
    </row>
    <row r="200">
      <c r="G200" s="27"/>
    </row>
    <row r="201">
      <c r="G201" s="27"/>
    </row>
    <row r="202">
      <c r="G202" s="27"/>
    </row>
    <row r="203">
      <c r="G203" s="27"/>
    </row>
    <row r="204">
      <c r="G204" s="27"/>
    </row>
    <row r="205">
      <c r="G205" s="27"/>
    </row>
    <row r="206">
      <c r="G206" s="27"/>
    </row>
    <row r="207">
      <c r="G207" s="27"/>
    </row>
    <row r="208">
      <c r="G208" s="27"/>
    </row>
    <row r="209">
      <c r="G209" s="27"/>
    </row>
    <row r="210">
      <c r="G210" s="27"/>
    </row>
    <row r="211">
      <c r="G211" s="27"/>
    </row>
    <row r="212">
      <c r="G212" s="27"/>
    </row>
    <row r="213">
      <c r="G213" s="27"/>
    </row>
    <row r="214">
      <c r="G214" s="27"/>
    </row>
    <row r="215">
      <c r="G215" s="27"/>
    </row>
    <row r="216">
      <c r="G216" s="27"/>
    </row>
    <row r="217">
      <c r="G217" s="27"/>
    </row>
    <row r="218">
      <c r="G218" s="27"/>
    </row>
    <row r="219">
      <c r="G219" s="27"/>
    </row>
    <row r="220">
      <c r="G220" s="27"/>
    </row>
    <row r="221">
      <c r="G221" s="27"/>
    </row>
    <row r="222">
      <c r="G222" s="27"/>
    </row>
    <row r="223">
      <c r="G223" s="27"/>
    </row>
    <row r="224">
      <c r="G224" s="27"/>
    </row>
    <row r="225">
      <c r="G225" s="27"/>
    </row>
    <row r="226">
      <c r="G226" s="27"/>
    </row>
    <row r="227">
      <c r="G227" s="27"/>
    </row>
    <row r="228">
      <c r="G228" s="27"/>
    </row>
    <row r="229">
      <c r="G229" s="27"/>
    </row>
    <row r="230">
      <c r="G230" s="27"/>
    </row>
    <row r="231">
      <c r="G231" s="27"/>
    </row>
    <row r="232">
      <c r="G232" s="27"/>
    </row>
    <row r="233">
      <c r="G233" s="27"/>
    </row>
    <row r="234">
      <c r="G234" s="27"/>
    </row>
    <row r="235">
      <c r="G235" s="27"/>
    </row>
    <row r="236">
      <c r="G236" s="27"/>
    </row>
    <row r="237">
      <c r="G237" s="27"/>
    </row>
    <row r="238">
      <c r="G238" s="27"/>
    </row>
    <row r="239">
      <c r="G239" s="27"/>
    </row>
    <row r="240">
      <c r="G240" s="27"/>
    </row>
    <row r="241">
      <c r="G241" s="27"/>
    </row>
    <row r="242">
      <c r="G242" s="27"/>
    </row>
    <row r="243">
      <c r="G243" s="27"/>
    </row>
    <row r="244">
      <c r="G244" s="27"/>
    </row>
    <row r="245">
      <c r="G245" s="27"/>
    </row>
    <row r="246">
      <c r="G246" s="27"/>
    </row>
    <row r="247">
      <c r="G247" s="27"/>
    </row>
    <row r="248">
      <c r="G248" s="27"/>
    </row>
    <row r="249">
      <c r="G249" s="27"/>
    </row>
    <row r="250">
      <c r="G250" s="27"/>
    </row>
    <row r="251">
      <c r="G251" s="27"/>
    </row>
    <row r="252">
      <c r="G252" s="27"/>
    </row>
    <row r="253">
      <c r="G253" s="27"/>
    </row>
    <row r="254">
      <c r="G254" s="27"/>
    </row>
    <row r="255">
      <c r="G255" s="27"/>
    </row>
    <row r="256">
      <c r="G256" s="27"/>
    </row>
    <row r="257">
      <c r="G257" s="27"/>
    </row>
    <row r="258">
      <c r="G258" s="27"/>
    </row>
    <row r="259">
      <c r="G259" s="27"/>
    </row>
    <row r="260">
      <c r="G260" s="27"/>
    </row>
    <row r="261">
      <c r="G261" s="27"/>
    </row>
    <row r="262">
      <c r="G262" s="27"/>
    </row>
    <row r="263">
      <c r="G263" s="27"/>
    </row>
    <row r="264">
      <c r="G264" s="27"/>
    </row>
    <row r="265">
      <c r="G265" s="27"/>
    </row>
    <row r="266">
      <c r="G266" s="27"/>
    </row>
    <row r="267">
      <c r="G267" s="27"/>
    </row>
    <row r="268">
      <c r="G268" s="27"/>
    </row>
    <row r="269">
      <c r="G269" s="27"/>
    </row>
    <row r="270">
      <c r="G270" s="27"/>
    </row>
    <row r="271">
      <c r="G271" s="27"/>
    </row>
    <row r="272">
      <c r="G272" s="27"/>
    </row>
    <row r="273">
      <c r="G273" s="27"/>
    </row>
    <row r="274">
      <c r="G274" s="27"/>
    </row>
    <row r="275">
      <c r="G275" s="27"/>
    </row>
    <row r="276">
      <c r="G276" s="27"/>
    </row>
    <row r="277">
      <c r="G277" s="27"/>
    </row>
    <row r="278">
      <c r="G278" s="27"/>
    </row>
    <row r="279">
      <c r="G279" s="27"/>
    </row>
    <row r="280">
      <c r="G280" s="27"/>
    </row>
    <row r="281">
      <c r="G281" s="27"/>
    </row>
    <row r="282">
      <c r="G282" s="27"/>
    </row>
    <row r="283">
      <c r="G283" s="27"/>
    </row>
    <row r="284">
      <c r="G284" s="27"/>
    </row>
    <row r="285">
      <c r="G285" s="27"/>
    </row>
    <row r="286">
      <c r="G286" s="27"/>
    </row>
    <row r="287">
      <c r="G287" s="27"/>
    </row>
    <row r="288">
      <c r="G288" s="27"/>
    </row>
    <row r="289">
      <c r="G289" s="27"/>
    </row>
    <row r="290">
      <c r="G290" s="27"/>
    </row>
    <row r="291">
      <c r="G291" s="27"/>
    </row>
    <row r="292">
      <c r="G292" s="27"/>
    </row>
    <row r="293">
      <c r="G293" s="27"/>
    </row>
    <row r="294">
      <c r="G294" s="27"/>
    </row>
    <row r="295">
      <c r="G295" s="27"/>
    </row>
    <row r="296">
      <c r="G296" s="27"/>
    </row>
    <row r="297">
      <c r="G297" s="27"/>
    </row>
    <row r="298">
      <c r="G298" s="27"/>
    </row>
    <row r="299">
      <c r="G299" s="27"/>
    </row>
    <row r="300">
      <c r="G300" s="27"/>
    </row>
    <row r="301">
      <c r="G301" s="27"/>
    </row>
    <row r="302">
      <c r="G302" s="27"/>
    </row>
    <row r="303">
      <c r="G303" s="27"/>
    </row>
    <row r="304">
      <c r="G304" s="27"/>
    </row>
    <row r="305">
      <c r="G305" s="27"/>
    </row>
    <row r="306">
      <c r="G306" s="27"/>
    </row>
    <row r="307">
      <c r="G307" s="27"/>
    </row>
    <row r="308">
      <c r="G308" s="27"/>
    </row>
    <row r="309">
      <c r="G309" s="27"/>
    </row>
    <row r="310">
      <c r="G310" s="27"/>
    </row>
    <row r="311">
      <c r="G311" s="27"/>
    </row>
    <row r="312">
      <c r="G312" s="27"/>
    </row>
    <row r="313">
      <c r="G313" s="27"/>
    </row>
    <row r="314">
      <c r="G314" s="27"/>
    </row>
    <row r="315">
      <c r="G315" s="27"/>
    </row>
    <row r="316">
      <c r="G316" s="27"/>
    </row>
    <row r="317">
      <c r="G317" s="27"/>
    </row>
    <row r="318">
      <c r="G318" s="27"/>
    </row>
    <row r="319">
      <c r="G319" s="27"/>
    </row>
    <row r="320">
      <c r="G320" s="27"/>
    </row>
    <row r="321">
      <c r="G321" s="27"/>
    </row>
    <row r="322">
      <c r="G322" s="27"/>
    </row>
    <row r="323">
      <c r="G323" s="27"/>
    </row>
    <row r="324">
      <c r="G324" s="27"/>
    </row>
    <row r="325">
      <c r="G325" s="27"/>
    </row>
    <row r="326">
      <c r="G326" s="27"/>
    </row>
    <row r="327">
      <c r="G327" s="27"/>
    </row>
    <row r="328">
      <c r="G328" s="27"/>
    </row>
    <row r="329">
      <c r="G329" s="27"/>
    </row>
    <row r="330">
      <c r="G330" s="27"/>
    </row>
    <row r="331">
      <c r="G331" s="27"/>
    </row>
    <row r="332">
      <c r="G332" s="27"/>
    </row>
    <row r="333">
      <c r="G333" s="27"/>
    </row>
    <row r="334">
      <c r="G334" s="27"/>
    </row>
    <row r="335">
      <c r="G335" s="27"/>
    </row>
    <row r="336">
      <c r="G336" s="27"/>
    </row>
    <row r="337">
      <c r="G337" s="27"/>
    </row>
    <row r="338">
      <c r="G338" s="27"/>
    </row>
    <row r="339">
      <c r="G339" s="27"/>
    </row>
    <row r="340">
      <c r="G340" s="27"/>
    </row>
    <row r="341">
      <c r="G341" s="27"/>
    </row>
    <row r="342">
      <c r="G342" s="27"/>
    </row>
    <row r="343">
      <c r="G343" s="27"/>
    </row>
    <row r="344">
      <c r="G344" s="27"/>
    </row>
    <row r="345">
      <c r="G345" s="27"/>
    </row>
    <row r="346">
      <c r="G346" s="27"/>
    </row>
    <row r="347">
      <c r="G347" s="27"/>
    </row>
    <row r="348">
      <c r="G348" s="27"/>
    </row>
    <row r="349">
      <c r="G349" s="27"/>
    </row>
    <row r="350">
      <c r="G350" s="27"/>
    </row>
    <row r="351">
      <c r="G351" s="27"/>
    </row>
    <row r="352">
      <c r="G352" s="27"/>
    </row>
    <row r="353">
      <c r="G353" s="27"/>
    </row>
    <row r="354">
      <c r="G354" s="27"/>
    </row>
    <row r="355">
      <c r="G355" s="27"/>
    </row>
    <row r="356">
      <c r="G356" s="27"/>
    </row>
    <row r="357">
      <c r="G357" s="27"/>
    </row>
    <row r="358">
      <c r="G358" s="27"/>
    </row>
    <row r="359">
      <c r="G359" s="27"/>
    </row>
    <row r="360">
      <c r="G360" s="27"/>
    </row>
    <row r="361">
      <c r="G361" s="27"/>
    </row>
    <row r="362">
      <c r="G362" s="27"/>
    </row>
    <row r="363">
      <c r="G363" s="27"/>
    </row>
    <row r="364">
      <c r="G364" s="27"/>
    </row>
    <row r="365">
      <c r="G365" s="27"/>
    </row>
    <row r="366">
      <c r="G366" s="27"/>
    </row>
    <row r="367">
      <c r="G367" s="27"/>
    </row>
    <row r="368">
      <c r="G368" s="27"/>
    </row>
    <row r="369">
      <c r="G369" s="27"/>
    </row>
    <row r="370">
      <c r="G370" s="27"/>
    </row>
    <row r="371">
      <c r="G371" s="27"/>
    </row>
    <row r="372">
      <c r="G372" s="27"/>
    </row>
    <row r="373">
      <c r="G373" s="27"/>
    </row>
    <row r="374">
      <c r="G374" s="27"/>
    </row>
    <row r="375">
      <c r="G375" s="27"/>
    </row>
    <row r="376">
      <c r="G376" s="27"/>
    </row>
    <row r="377">
      <c r="G377" s="27"/>
    </row>
    <row r="378">
      <c r="G378" s="27"/>
    </row>
    <row r="379">
      <c r="G379" s="27"/>
    </row>
    <row r="380">
      <c r="G380" s="27"/>
    </row>
    <row r="381">
      <c r="G381" s="27"/>
    </row>
    <row r="382">
      <c r="G382" s="27"/>
    </row>
    <row r="383">
      <c r="G383" s="27"/>
    </row>
    <row r="384">
      <c r="G384" s="27"/>
    </row>
    <row r="385">
      <c r="G385" s="27"/>
    </row>
    <row r="386">
      <c r="G386" s="27"/>
    </row>
    <row r="387">
      <c r="G387" s="27"/>
    </row>
    <row r="388">
      <c r="G388" s="27"/>
    </row>
    <row r="389">
      <c r="G389" s="27"/>
    </row>
    <row r="390">
      <c r="G390" s="27"/>
    </row>
    <row r="391">
      <c r="G391" s="27"/>
    </row>
    <row r="392">
      <c r="G392" s="27"/>
    </row>
    <row r="393">
      <c r="G393" s="27"/>
    </row>
    <row r="394">
      <c r="G394" s="27"/>
    </row>
    <row r="395">
      <c r="G395" s="27"/>
    </row>
    <row r="396">
      <c r="G396" s="27"/>
    </row>
    <row r="397">
      <c r="G397" s="27"/>
    </row>
    <row r="398">
      <c r="G398" s="27"/>
    </row>
    <row r="399">
      <c r="G399" s="27"/>
    </row>
    <row r="400">
      <c r="G400" s="27"/>
    </row>
    <row r="401">
      <c r="G401" s="27"/>
    </row>
    <row r="402">
      <c r="G402" s="27"/>
    </row>
    <row r="403">
      <c r="G403" s="27"/>
    </row>
    <row r="404">
      <c r="G404" s="27"/>
    </row>
    <row r="405">
      <c r="G405" s="27"/>
    </row>
    <row r="406">
      <c r="G406" s="27"/>
    </row>
    <row r="407">
      <c r="G407" s="27"/>
    </row>
    <row r="408">
      <c r="G408" s="27"/>
    </row>
    <row r="409">
      <c r="G409" s="27"/>
    </row>
    <row r="410">
      <c r="G410" s="27"/>
    </row>
    <row r="411">
      <c r="G411" s="27"/>
    </row>
    <row r="412">
      <c r="G412" s="27"/>
    </row>
    <row r="413">
      <c r="G413" s="27"/>
    </row>
    <row r="414">
      <c r="G414" s="27"/>
    </row>
    <row r="415">
      <c r="G415" s="27"/>
    </row>
    <row r="416">
      <c r="G416" s="27"/>
    </row>
    <row r="417">
      <c r="G417" s="27"/>
    </row>
    <row r="418">
      <c r="G418" s="27"/>
    </row>
    <row r="419">
      <c r="G419" s="27"/>
    </row>
    <row r="420">
      <c r="G420" s="27"/>
    </row>
    <row r="421">
      <c r="G421" s="27"/>
    </row>
    <row r="422">
      <c r="G422" s="27"/>
    </row>
    <row r="423">
      <c r="G423" s="27"/>
    </row>
    <row r="424">
      <c r="G424" s="27"/>
    </row>
    <row r="425">
      <c r="G425" s="27"/>
    </row>
    <row r="426">
      <c r="G426" s="27"/>
    </row>
    <row r="427">
      <c r="G427" s="27"/>
    </row>
    <row r="428">
      <c r="G428" s="27"/>
    </row>
    <row r="429">
      <c r="G429" s="27"/>
    </row>
    <row r="430">
      <c r="G430" s="27"/>
    </row>
    <row r="431">
      <c r="G431" s="27"/>
    </row>
    <row r="432">
      <c r="G432" s="27"/>
    </row>
    <row r="433">
      <c r="G433" s="27"/>
    </row>
    <row r="434">
      <c r="G434" s="27"/>
    </row>
    <row r="435">
      <c r="G435" s="27"/>
    </row>
    <row r="436">
      <c r="G436" s="27"/>
    </row>
    <row r="437">
      <c r="G437" s="27"/>
    </row>
    <row r="438">
      <c r="G438" s="27"/>
    </row>
    <row r="439">
      <c r="G439" s="27"/>
    </row>
    <row r="440">
      <c r="G440" s="27"/>
    </row>
    <row r="441">
      <c r="G441" s="27"/>
    </row>
    <row r="442">
      <c r="G442" s="27"/>
    </row>
    <row r="443">
      <c r="G443" s="27"/>
    </row>
    <row r="444">
      <c r="G444" s="27"/>
    </row>
    <row r="445">
      <c r="G445" s="27"/>
    </row>
    <row r="446">
      <c r="G446" s="27"/>
    </row>
    <row r="447">
      <c r="G447" s="27"/>
    </row>
    <row r="448">
      <c r="G448" s="27"/>
    </row>
    <row r="449">
      <c r="G449" s="27"/>
    </row>
    <row r="450">
      <c r="G450" s="27"/>
    </row>
    <row r="451">
      <c r="G451" s="27"/>
    </row>
    <row r="452">
      <c r="G452" s="27"/>
    </row>
    <row r="453">
      <c r="G453" s="27"/>
    </row>
    <row r="454">
      <c r="G454" s="27"/>
    </row>
    <row r="455">
      <c r="G455" s="27"/>
    </row>
    <row r="456">
      <c r="G456" s="27"/>
    </row>
    <row r="457">
      <c r="G457" s="27"/>
    </row>
    <row r="458">
      <c r="G458" s="27"/>
    </row>
    <row r="459">
      <c r="G459" s="27"/>
    </row>
    <row r="460">
      <c r="G460" s="27"/>
    </row>
    <row r="461">
      <c r="G461" s="27"/>
    </row>
    <row r="462">
      <c r="G462" s="27"/>
    </row>
    <row r="463">
      <c r="G463" s="27"/>
    </row>
    <row r="464">
      <c r="G464" s="27"/>
    </row>
    <row r="465">
      <c r="G465" s="27"/>
    </row>
    <row r="466">
      <c r="G466" s="27"/>
    </row>
    <row r="467">
      <c r="G467" s="27"/>
    </row>
    <row r="468">
      <c r="G468" s="27"/>
    </row>
    <row r="469">
      <c r="G469" s="27"/>
    </row>
    <row r="470">
      <c r="G470" s="27"/>
    </row>
    <row r="471">
      <c r="G471" s="27"/>
    </row>
    <row r="472">
      <c r="G472" s="27"/>
    </row>
    <row r="473">
      <c r="G473" s="27"/>
    </row>
    <row r="474">
      <c r="G474" s="27"/>
    </row>
    <row r="475">
      <c r="G475" s="27"/>
    </row>
    <row r="476">
      <c r="G476" s="27"/>
    </row>
    <row r="477">
      <c r="G477" s="27"/>
    </row>
    <row r="478">
      <c r="G478" s="27"/>
    </row>
    <row r="479">
      <c r="G479" s="27"/>
    </row>
    <row r="480">
      <c r="G480" s="27"/>
    </row>
    <row r="481">
      <c r="G481" s="27"/>
    </row>
    <row r="482">
      <c r="G482" s="27"/>
    </row>
    <row r="483">
      <c r="G483" s="27"/>
    </row>
    <row r="484">
      <c r="G484" s="27"/>
    </row>
    <row r="485">
      <c r="G485" s="27"/>
    </row>
    <row r="486">
      <c r="G486" s="27"/>
    </row>
    <row r="487">
      <c r="G487" s="27"/>
    </row>
    <row r="488">
      <c r="G488" s="27"/>
    </row>
    <row r="489">
      <c r="G489" s="27"/>
    </row>
    <row r="490">
      <c r="G490" s="27"/>
    </row>
    <row r="491">
      <c r="G491" s="27"/>
    </row>
    <row r="492">
      <c r="G492" s="27"/>
    </row>
    <row r="493">
      <c r="G493" s="27"/>
    </row>
    <row r="494">
      <c r="G494" s="27"/>
    </row>
    <row r="495">
      <c r="G495" s="27"/>
    </row>
    <row r="496">
      <c r="G496" s="27"/>
    </row>
    <row r="497">
      <c r="G497" s="27"/>
    </row>
    <row r="498">
      <c r="G498" s="27"/>
    </row>
    <row r="499">
      <c r="G499" s="27"/>
    </row>
    <row r="500">
      <c r="G500" s="27"/>
    </row>
    <row r="501">
      <c r="G501" s="27"/>
    </row>
    <row r="502">
      <c r="G502" s="27"/>
    </row>
    <row r="503">
      <c r="G503" s="27"/>
    </row>
    <row r="504">
      <c r="G504" s="27"/>
    </row>
    <row r="505">
      <c r="G505" s="27"/>
    </row>
    <row r="506">
      <c r="G506" s="27"/>
    </row>
    <row r="507">
      <c r="G507" s="27"/>
    </row>
    <row r="508">
      <c r="G508" s="27"/>
    </row>
    <row r="509">
      <c r="G509" s="27"/>
    </row>
    <row r="510">
      <c r="G510" s="27"/>
    </row>
    <row r="511">
      <c r="G511" s="27"/>
    </row>
    <row r="512">
      <c r="G512" s="27"/>
    </row>
    <row r="513">
      <c r="G513" s="27"/>
    </row>
    <row r="514">
      <c r="G514" s="27"/>
    </row>
    <row r="515">
      <c r="G515" s="27"/>
    </row>
    <row r="516">
      <c r="G516" s="27"/>
    </row>
    <row r="517">
      <c r="G517" s="27"/>
    </row>
    <row r="518">
      <c r="G518" s="27"/>
    </row>
    <row r="519">
      <c r="G519" s="27"/>
    </row>
    <row r="520">
      <c r="G520" s="27"/>
    </row>
    <row r="521">
      <c r="G521" s="27"/>
    </row>
    <row r="522">
      <c r="G522" s="27"/>
    </row>
    <row r="523">
      <c r="G523" s="27"/>
    </row>
    <row r="524">
      <c r="G524" s="27"/>
    </row>
    <row r="525">
      <c r="G525" s="27"/>
    </row>
    <row r="526">
      <c r="G526" s="27"/>
    </row>
    <row r="527">
      <c r="G527" s="27"/>
    </row>
    <row r="528">
      <c r="G528" s="27"/>
    </row>
    <row r="529">
      <c r="G529" s="27"/>
    </row>
    <row r="530">
      <c r="G530" s="27"/>
    </row>
    <row r="531">
      <c r="G531" s="27"/>
    </row>
    <row r="532">
      <c r="G532" s="27"/>
    </row>
    <row r="533">
      <c r="G533" s="27"/>
    </row>
    <row r="534">
      <c r="G534" s="27"/>
    </row>
    <row r="535">
      <c r="G535" s="27"/>
    </row>
    <row r="536">
      <c r="G536" s="27"/>
    </row>
    <row r="537">
      <c r="G537" s="27"/>
    </row>
    <row r="538">
      <c r="G538" s="27"/>
    </row>
    <row r="539">
      <c r="G539" s="27"/>
    </row>
    <row r="540">
      <c r="G540" s="27"/>
    </row>
    <row r="541">
      <c r="G541" s="27"/>
    </row>
    <row r="542">
      <c r="G542" s="27"/>
    </row>
    <row r="543">
      <c r="G543" s="27"/>
    </row>
    <row r="544">
      <c r="G544" s="27"/>
    </row>
    <row r="545">
      <c r="G545" s="27"/>
    </row>
    <row r="546">
      <c r="G546" s="27"/>
    </row>
    <row r="547">
      <c r="G547" s="27"/>
    </row>
    <row r="548">
      <c r="G548" s="27"/>
    </row>
    <row r="549">
      <c r="G549" s="27"/>
    </row>
    <row r="550">
      <c r="G550" s="27"/>
    </row>
    <row r="551">
      <c r="G551" s="27"/>
    </row>
    <row r="552">
      <c r="G552" s="27"/>
    </row>
    <row r="553">
      <c r="G553" s="27"/>
    </row>
    <row r="554">
      <c r="G554" s="27"/>
    </row>
    <row r="555">
      <c r="G555" s="27"/>
    </row>
    <row r="556">
      <c r="G556" s="27"/>
    </row>
    <row r="557">
      <c r="G557" s="27"/>
    </row>
    <row r="558">
      <c r="G558" s="27"/>
    </row>
    <row r="559">
      <c r="G559" s="27"/>
    </row>
    <row r="560">
      <c r="G560" s="27"/>
    </row>
    <row r="561">
      <c r="G561" s="27"/>
    </row>
    <row r="562">
      <c r="G562" s="27"/>
    </row>
    <row r="563">
      <c r="G563" s="27"/>
    </row>
    <row r="564">
      <c r="G564" s="27"/>
    </row>
    <row r="565">
      <c r="G565" s="27"/>
    </row>
    <row r="566">
      <c r="G566" s="27"/>
    </row>
    <row r="567">
      <c r="G567" s="27"/>
    </row>
    <row r="568">
      <c r="G568" s="27"/>
    </row>
    <row r="569">
      <c r="G569" s="27"/>
    </row>
    <row r="570">
      <c r="G570" s="27"/>
    </row>
    <row r="571">
      <c r="G571" s="27"/>
    </row>
    <row r="572">
      <c r="G572" s="27"/>
    </row>
    <row r="573">
      <c r="G573" s="27"/>
    </row>
    <row r="574">
      <c r="G574" s="27"/>
    </row>
    <row r="575">
      <c r="G575" s="27"/>
    </row>
    <row r="576">
      <c r="G576" s="27"/>
    </row>
    <row r="577">
      <c r="G577" s="27"/>
    </row>
    <row r="578">
      <c r="G578" s="27"/>
    </row>
    <row r="579">
      <c r="G579" s="27"/>
    </row>
    <row r="580">
      <c r="G580" s="27"/>
    </row>
    <row r="581">
      <c r="G581" s="27"/>
    </row>
    <row r="582">
      <c r="G582" s="27"/>
    </row>
    <row r="583">
      <c r="G583" s="27"/>
    </row>
    <row r="584">
      <c r="G584" s="27"/>
    </row>
    <row r="585">
      <c r="G585" s="27"/>
    </row>
    <row r="586">
      <c r="G586" s="27"/>
    </row>
    <row r="587">
      <c r="G587" s="27"/>
    </row>
    <row r="588">
      <c r="G588" s="27"/>
    </row>
    <row r="589">
      <c r="G589" s="27"/>
    </row>
    <row r="590">
      <c r="G590" s="27"/>
    </row>
    <row r="591">
      <c r="G591" s="27"/>
    </row>
    <row r="592">
      <c r="G592" s="27"/>
    </row>
    <row r="593">
      <c r="G593" s="27"/>
    </row>
    <row r="594">
      <c r="G594" s="27"/>
    </row>
    <row r="595">
      <c r="G595" s="27"/>
    </row>
    <row r="596">
      <c r="G596" s="27"/>
    </row>
    <row r="597">
      <c r="G597" s="27"/>
    </row>
    <row r="598">
      <c r="G598" s="27"/>
    </row>
    <row r="599">
      <c r="G599" s="27"/>
    </row>
    <row r="600">
      <c r="G600" s="27"/>
    </row>
    <row r="601">
      <c r="G601" s="27"/>
    </row>
    <row r="602">
      <c r="G602" s="27"/>
    </row>
    <row r="603">
      <c r="G603" s="27"/>
    </row>
    <row r="604">
      <c r="G604" s="27"/>
    </row>
    <row r="605">
      <c r="G605" s="27"/>
    </row>
    <row r="606">
      <c r="G606" s="27"/>
    </row>
    <row r="607">
      <c r="G607" s="27"/>
    </row>
    <row r="608">
      <c r="G608" s="27"/>
    </row>
    <row r="609">
      <c r="G609" s="27"/>
    </row>
    <row r="610">
      <c r="G610" s="27"/>
    </row>
    <row r="611">
      <c r="G611" s="27"/>
    </row>
    <row r="612">
      <c r="G612" s="27"/>
    </row>
    <row r="613">
      <c r="G613" s="27"/>
    </row>
    <row r="614">
      <c r="G614" s="27"/>
    </row>
    <row r="615">
      <c r="G615" s="27"/>
    </row>
    <row r="616">
      <c r="G616" s="27"/>
    </row>
    <row r="617">
      <c r="G617" s="27"/>
    </row>
    <row r="618">
      <c r="G618" s="27"/>
    </row>
    <row r="619">
      <c r="G619" s="27"/>
    </row>
    <row r="620">
      <c r="G620" s="27"/>
    </row>
    <row r="621">
      <c r="G621" s="27"/>
    </row>
    <row r="622">
      <c r="G622" s="27"/>
    </row>
    <row r="623">
      <c r="G623" s="27"/>
    </row>
    <row r="624">
      <c r="G624" s="27"/>
    </row>
    <row r="625">
      <c r="G625" s="27"/>
    </row>
    <row r="626">
      <c r="G626" s="27"/>
    </row>
    <row r="627">
      <c r="G627" s="27"/>
    </row>
    <row r="628">
      <c r="G628" s="27"/>
    </row>
    <row r="629">
      <c r="G629" s="27"/>
    </row>
    <row r="630">
      <c r="G630" s="27"/>
    </row>
    <row r="631">
      <c r="G631" s="27"/>
    </row>
    <row r="632">
      <c r="G632" s="27"/>
    </row>
    <row r="633">
      <c r="G633" s="27"/>
    </row>
    <row r="634">
      <c r="G634" s="27"/>
    </row>
    <row r="635">
      <c r="G635" s="27"/>
    </row>
    <row r="636">
      <c r="G636" s="27"/>
    </row>
    <row r="637">
      <c r="G637" s="27"/>
    </row>
    <row r="638">
      <c r="G638" s="27"/>
    </row>
    <row r="639">
      <c r="G639" s="27"/>
    </row>
    <row r="640">
      <c r="G640" s="27"/>
    </row>
    <row r="641">
      <c r="G641" s="27"/>
    </row>
    <row r="642">
      <c r="G642" s="27"/>
    </row>
    <row r="643">
      <c r="G643" s="27"/>
    </row>
    <row r="644">
      <c r="G644" s="27"/>
    </row>
    <row r="645">
      <c r="G645" s="27"/>
    </row>
    <row r="646">
      <c r="G646" s="27"/>
    </row>
    <row r="647">
      <c r="G647" s="27"/>
    </row>
    <row r="648">
      <c r="G648" s="27"/>
    </row>
    <row r="649">
      <c r="G649" s="27"/>
    </row>
    <row r="650">
      <c r="G650" s="27"/>
    </row>
    <row r="651">
      <c r="G651" s="27"/>
    </row>
    <row r="652">
      <c r="G652" s="27"/>
    </row>
    <row r="653">
      <c r="G653" s="27"/>
    </row>
    <row r="654">
      <c r="G654" s="27"/>
    </row>
    <row r="655">
      <c r="G655" s="27"/>
    </row>
    <row r="656">
      <c r="G656" s="27"/>
    </row>
    <row r="657">
      <c r="G657" s="27"/>
    </row>
    <row r="658">
      <c r="G658" s="27"/>
    </row>
    <row r="659">
      <c r="G659" s="27"/>
    </row>
    <row r="660">
      <c r="G660" s="27"/>
    </row>
    <row r="661">
      <c r="G661" s="27"/>
    </row>
    <row r="662">
      <c r="G662" s="27"/>
    </row>
    <row r="663">
      <c r="G663" s="27"/>
    </row>
    <row r="664">
      <c r="G664" s="27"/>
    </row>
    <row r="665">
      <c r="G665" s="27"/>
    </row>
    <row r="666">
      <c r="G666" s="27"/>
    </row>
    <row r="667">
      <c r="G667" s="27"/>
    </row>
    <row r="668">
      <c r="G668" s="27"/>
    </row>
    <row r="669">
      <c r="G669" s="27"/>
    </row>
    <row r="670">
      <c r="G670" s="27"/>
    </row>
    <row r="671">
      <c r="G671" s="27"/>
    </row>
    <row r="672">
      <c r="G672" s="27"/>
    </row>
    <row r="673">
      <c r="G673" s="27"/>
    </row>
    <row r="674">
      <c r="G674" s="27"/>
    </row>
    <row r="675">
      <c r="G675" s="27"/>
    </row>
    <row r="676">
      <c r="G676" s="27"/>
    </row>
    <row r="677">
      <c r="G677" s="27"/>
    </row>
    <row r="678">
      <c r="G678" s="27"/>
    </row>
    <row r="679">
      <c r="G679" s="27"/>
    </row>
    <row r="680">
      <c r="G680" s="27"/>
    </row>
    <row r="681">
      <c r="G681" s="27"/>
    </row>
    <row r="682">
      <c r="G682" s="27"/>
    </row>
    <row r="683">
      <c r="G683" s="27"/>
    </row>
    <row r="684">
      <c r="G684" s="27"/>
    </row>
    <row r="685">
      <c r="G685" s="27"/>
    </row>
    <row r="686">
      <c r="G686" s="27"/>
    </row>
    <row r="687">
      <c r="G687" s="27"/>
    </row>
    <row r="688">
      <c r="G688" s="27"/>
    </row>
    <row r="689">
      <c r="G689" s="27"/>
    </row>
    <row r="690">
      <c r="G690" s="27"/>
    </row>
    <row r="691">
      <c r="G691" s="27"/>
    </row>
    <row r="692">
      <c r="G692" s="27"/>
    </row>
    <row r="693">
      <c r="G693" s="27"/>
    </row>
    <row r="694">
      <c r="G694" s="27"/>
    </row>
    <row r="695">
      <c r="G695" s="27"/>
    </row>
    <row r="696">
      <c r="G696" s="27"/>
    </row>
    <row r="697">
      <c r="G697" s="27"/>
    </row>
    <row r="698">
      <c r="G698" s="27"/>
    </row>
    <row r="699">
      <c r="G699" s="27"/>
    </row>
    <row r="700">
      <c r="G700" s="27"/>
    </row>
    <row r="701">
      <c r="G701" s="27"/>
    </row>
    <row r="702">
      <c r="G702" s="27"/>
    </row>
    <row r="703">
      <c r="G703" s="27"/>
    </row>
    <row r="704">
      <c r="G704" s="27"/>
    </row>
    <row r="705">
      <c r="G705" s="27"/>
    </row>
    <row r="706">
      <c r="G706" s="27"/>
    </row>
    <row r="707">
      <c r="G707" s="27"/>
    </row>
    <row r="708">
      <c r="G708" s="27"/>
    </row>
    <row r="709">
      <c r="G709" s="27"/>
    </row>
    <row r="710">
      <c r="G710" s="27"/>
    </row>
    <row r="711">
      <c r="G711" s="27"/>
    </row>
    <row r="712">
      <c r="G712" s="27"/>
    </row>
    <row r="713">
      <c r="G713" s="27"/>
    </row>
    <row r="714">
      <c r="G714" s="27"/>
    </row>
    <row r="715">
      <c r="G715" s="27"/>
    </row>
    <row r="716">
      <c r="G716" s="27"/>
    </row>
    <row r="717">
      <c r="G717" s="27"/>
    </row>
    <row r="718">
      <c r="G718" s="27"/>
    </row>
    <row r="719">
      <c r="G719" s="27"/>
    </row>
    <row r="720">
      <c r="G720" s="27"/>
    </row>
    <row r="721">
      <c r="G721" s="27"/>
    </row>
    <row r="722">
      <c r="G722" s="27"/>
    </row>
    <row r="723">
      <c r="G723" s="27"/>
    </row>
    <row r="724">
      <c r="G724" s="27"/>
    </row>
    <row r="725">
      <c r="G725" s="27"/>
    </row>
    <row r="726">
      <c r="G726" s="27"/>
    </row>
    <row r="727">
      <c r="G727" s="27"/>
    </row>
    <row r="728">
      <c r="G728" s="27"/>
    </row>
    <row r="729">
      <c r="G729" s="27"/>
    </row>
    <row r="730">
      <c r="G730" s="27"/>
    </row>
    <row r="731">
      <c r="G731" s="27"/>
    </row>
    <row r="732">
      <c r="G732" s="27"/>
    </row>
    <row r="733">
      <c r="G733" s="27"/>
    </row>
    <row r="734">
      <c r="G734" s="27"/>
    </row>
    <row r="735">
      <c r="G735" s="27"/>
    </row>
    <row r="736">
      <c r="G736" s="27"/>
    </row>
    <row r="737">
      <c r="G737" s="27"/>
    </row>
    <row r="738">
      <c r="G738" s="27"/>
    </row>
    <row r="739">
      <c r="G739" s="27"/>
    </row>
    <row r="740">
      <c r="G740" s="27"/>
    </row>
    <row r="741">
      <c r="G741" s="27"/>
    </row>
    <row r="742">
      <c r="G742" s="27"/>
    </row>
    <row r="743">
      <c r="G743" s="27"/>
    </row>
    <row r="744">
      <c r="G744" s="27"/>
    </row>
    <row r="745">
      <c r="G745" s="27"/>
    </row>
    <row r="746">
      <c r="G746" s="27"/>
    </row>
    <row r="747">
      <c r="G747" s="27"/>
    </row>
    <row r="748">
      <c r="G748" s="27"/>
    </row>
    <row r="749">
      <c r="G749" s="27"/>
    </row>
    <row r="750">
      <c r="G750" s="27"/>
    </row>
    <row r="751">
      <c r="G751" s="27"/>
    </row>
    <row r="752">
      <c r="G752" s="27"/>
    </row>
    <row r="753">
      <c r="G753" s="27"/>
    </row>
    <row r="754">
      <c r="G754" s="27"/>
    </row>
    <row r="755">
      <c r="G755" s="27"/>
    </row>
    <row r="756">
      <c r="G756" s="27"/>
    </row>
    <row r="757">
      <c r="G757" s="27"/>
    </row>
    <row r="758">
      <c r="G758" s="27"/>
    </row>
    <row r="759">
      <c r="G759" s="27"/>
    </row>
    <row r="760">
      <c r="G760" s="27"/>
    </row>
    <row r="761">
      <c r="G761" s="27"/>
    </row>
    <row r="762">
      <c r="G762" s="27"/>
    </row>
    <row r="763">
      <c r="G763" s="27"/>
    </row>
    <row r="764">
      <c r="G764" s="27"/>
    </row>
    <row r="765">
      <c r="G765" s="27"/>
    </row>
    <row r="766">
      <c r="G766" s="27"/>
    </row>
    <row r="767">
      <c r="G767" s="27"/>
    </row>
    <row r="768">
      <c r="G768" s="27"/>
    </row>
    <row r="769">
      <c r="G769" s="27"/>
    </row>
    <row r="770">
      <c r="G770" s="27"/>
    </row>
    <row r="771">
      <c r="G771" s="27"/>
    </row>
    <row r="772">
      <c r="G772" s="27"/>
    </row>
    <row r="773">
      <c r="G773" s="27"/>
    </row>
    <row r="774">
      <c r="G774" s="27"/>
    </row>
    <row r="775">
      <c r="G775" s="27"/>
    </row>
    <row r="776">
      <c r="G776" s="27"/>
    </row>
    <row r="777">
      <c r="G777" s="27"/>
    </row>
    <row r="778">
      <c r="G778" s="27"/>
    </row>
    <row r="779">
      <c r="G779" s="27"/>
    </row>
    <row r="780">
      <c r="G780" s="27"/>
    </row>
    <row r="781">
      <c r="G781" s="27"/>
    </row>
    <row r="782">
      <c r="G782" s="27"/>
    </row>
    <row r="783">
      <c r="G783" s="27"/>
    </row>
    <row r="784">
      <c r="G784" s="27"/>
    </row>
    <row r="785">
      <c r="G785" s="27"/>
    </row>
    <row r="786">
      <c r="G786" s="27"/>
    </row>
    <row r="787">
      <c r="G787" s="27"/>
    </row>
    <row r="788">
      <c r="G788" s="27"/>
    </row>
    <row r="789">
      <c r="G789" s="27"/>
    </row>
    <row r="790">
      <c r="G790" s="27"/>
    </row>
    <row r="791">
      <c r="G791" s="27"/>
    </row>
    <row r="792">
      <c r="G792" s="27"/>
    </row>
    <row r="793">
      <c r="G793" s="27"/>
    </row>
    <row r="794">
      <c r="G794" s="27"/>
    </row>
    <row r="795">
      <c r="G795" s="27"/>
    </row>
    <row r="796">
      <c r="G796" s="27"/>
    </row>
    <row r="797">
      <c r="G797" s="27"/>
    </row>
    <row r="798">
      <c r="G798" s="27"/>
    </row>
    <row r="799">
      <c r="G799" s="27"/>
    </row>
    <row r="800">
      <c r="G800" s="27"/>
    </row>
    <row r="801">
      <c r="G801" s="27"/>
    </row>
    <row r="802">
      <c r="G802" s="27"/>
    </row>
    <row r="803">
      <c r="G803" s="27"/>
    </row>
    <row r="804">
      <c r="G804" s="27"/>
    </row>
    <row r="805">
      <c r="G805" s="27"/>
    </row>
    <row r="806">
      <c r="G806" s="27"/>
    </row>
    <row r="807">
      <c r="G807" s="27"/>
    </row>
    <row r="808">
      <c r="G808" s="27"/>
    </row>
    <row r="809">
      <c r="G809" s="27"/>
    </row>
    <row r="810">
      <c r="G810" s="27"/>
    </row>
    <row r="811">
      <c r="G811" s="27"/>
    </row>
    <row r="812">
      <c r="G812" s="27"/>
    </row>
    <row r="813">
      <c r="G813" s="27"/>
    </row>
    <row r="814">
      <c r="G814" s="27"/>
    </row>
    <row r="815">
      <c r="G815" s="27"/>
    </row>
    <row r="816">
      <c r="G816" s="27"/>
    </row>
    <row r="817">
      <c r="G817" s="27"/>
    </row>
    <row r="818">
      <c r="G818" s="27"/>
    </row>
    <row r="819">
      <c r="G819" s="27"/>
    </row>
    <row r="820">
      <c r="G820" s="27"/>
    </row>
    <row r="821">
      <c r="G821" s="27"/>
    </row>
    <row r="822">
      <c r="G822" s="27"/>
    </row>
    <row r="823">
      <c r="G823" s="27"/>
    </row>
    <row r="824">
      <c r="G824" s="27"/>
    </row>
    <row r="825">
      <c r="G825" s="27"/>
    </row>
    <row r="826">
      <c r="G826" s="27"/>
    </row>
    <row r="827">
      <c r="G827" s="27"/>
    </row>
    <row r="828">
      <c r="G828" s="27"/>
    </row>
    <row r="829">
      <c r="G829" s="27"/>
    </row>
    <row r="830">
      <c r="G830" s="27"/>
    </row>
    <row r="831">
      <c r="G831" s="27"/>
    </row>
    <row r="832">
      <c r="G832" s="27"/>
    </row>
    <row r="833">
      <c r="G833" s="27"/>
    </row>
    <row r="834">
      <c r="G834" s="27"/>
    </row>
    <row r="835">
      <c r="G835" s="27"/>
    </row>
    <row r="836">
      <c r="G836" s="27"/>
    </row>
    <row r="837">
      <c r="G837" s="27"/>
    </row>
    <row r="838">
      <c r="G838" s="27"/>
    </row>
    <row r="839">
      <c r="G839" s="27"/>
    </row>
    <row r="840">
      <c r="G840" s="27"/>
    </row>
    <row r="841">
      <c r="G841" s="27"/>
    </row>
    <row r="842">
      <c r="G842" s="27"/>
    </row>
    <row r="843">
      <c r="G843" s="27"/>
    </row>
    <row r="844">
      <c r="G844" s="27"/>
    </row>
    <row r="845">
      <c r="G845" s="27"/>
    </row>
    <row r="846">
      <c r="G846" s="27"/>
    </row>
    <row r="847">
      <c r="G847" s="27"/>
    </row>
    <row r="848">
      <c r="G848" s="27"/>
    </row>
    <row r="849">
      <c r="G849" s="27"/>
    </row>
    <row r="850">
      <c r="G850" s="27"/>
    </row>
    <row r="851">
      <c r="G851" s="27"/>
    </row>
    <row r="852">
      <c r="G852" s="27"/>
    </row>
    <row r="853">
      <c r="G853" s="27"/>
    </row>
    <row r="854">
      <c r="G854" s="27"/>
    </row>
    <row r="855">
      <c r="G855" s="27"/>
    </row>
    <row r="856">
      <c r="G856" s="27"/>
    </row>
    <row r="857">
      <c r="G857" s="27"/>
    </row>
    <row r="858">
      <c r="G858" s="27"/>
    </row>
    <row r="859">
      <c r="G859" s="27"/>
    </row>
    <row r="860">
      <c r="G860" s="27"/>
    </row>
  </sheetData>
  <drawing r:id="rId1"/>
</worksheet>
</file>