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  <sheet state="visible" name="B3-2a" sheetId="3" r:id="rId6"/>
    <sheet state="visible" name="B3-2b" sheetId="4" r:id="rId7"/>
    <sheet state="visible" name="B3-3a" sheetId="5" r:id="rId8"/>
    <sheet state="visible" name="B3-3b" sheetId="6" r:id="rId9"/>
  </sheets>
  <definedNames/>
  <calcPr/>
</workbook>
</file>

<file path=xl/sharedStrings.xml><?xml version="1.0" encoding="utf-8"?>
<sst xmlns="http://schemas.openxmlformats.org/spreadsheetml/2006/main" count="539" uniqueCount="317">
  <si>
    <t>Model[M]</t>
  </si>
  <si>
    <t>Production Number[PN]</t>
  </si>
  <si>
    <t>Manufacturing unit [MU]</t>
  </si>
  <si>
    <t xml:space="preserve">Manufacturing year[MY] </t>
  </si>
  <si>
    <t xml:space="preserve">Manufacturing month [MM] </t>
  </si>
  <si>
    <t>Serial Number [SN=M+PN+MU]</t>
  </si>
  <si>
    <t xml:space="preserve">Manufacture Date with Serial Number [MY+"0"+MM+SN] </t>
  </si>
  <si>
    <t xml:space="preserve">Manufacturing unit website [MU+.COM] </t>
  </si>
  <si>
    <t>Details "Manufactured in month -" +[MM]+ "in" + [MU] + "Manufacturing unit"</t>
  </si>
  <si>
    <t>R91</t>
  </si>
  <si>
    <t>4X</t>
  </si>
  <si>
    <t>JMT</t>
  </si>
  <si>
    <t>R914XJMT</t>
  </si>
  <si>
    <t>2301R914XJMT</t>
  </si>
  <si>
    <t>JMT.com</t>
  </si>
  <si>
    <t>Manufactured in month -1 in JMT  manufacturing unit</t>
  </si>
  <si>
    <t>XA1</t>
  </si>
  <si>
    <t>6Y</t>
  </si>
  <si>
    <t>TTK</t>
  </si>
  <si>
    <t>AA1</t>
  </si>
  <si>
    <t>BMA</t>
  </si>
  <si>
    <t>TR1</t>
  </si>
  <si>
    <t>WTZ</t>
  </si>
  <si>
    <t>PQ1</t>
  </si>
  <si>
    <t>AOI</t>
  </si>
  <si>
    <t>PQ2</t>
  </si>
  <si>
    <t>RVK</t>
  </si>
  <si>
    <t>QE3</t>
  </si>
  <si>
    <t>NTL</t>
  </si>
  <si>
    <t>UR4</t>
  </si>
  <si>
    <t>BXT</t>
  </si>
  <si>
    <t>BBY</t>
  </si>
  <si>
    <t>RUT</t>
  </si>
  <si>
    <t>PPW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</si>
  <si>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</si>
  <si>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Company</t>
  </si>
  <si>
    <t>Full Name</t>
  </si>
  <si>
    <t>Slogan</t>
  </si>
  <si>
    <t>UpperCase
[Full Name]</t>
  </si>
  <si>
    <t>LowerCase
[Full Name]</t>
  </si>
  <si>
    <t>Proper
[Full Name]</t>
  </si>
  <si>
    <t>Trim
Proper [Full Name]</t>
  </si>
  <si>
    <t>[Company(Upper)]+ " -" + [Slogan in "Proper format"]
Use upper, proper and "&amp;" function</t>
  </si>
  <si>
    <t>tTK</t>
  </si>
  <si>
    <t xml:space="preserve">    TTK MANufacturing Corporation</t>
  </si>
  <si>
    <t>precision Craftsmanship for the Needs of tomorrow</t>
  </si>
  <si>
    <t xml:space="preserve">    TTK MANUFACTURING CORPORATION</t>
  </si>
  <si>
    <t xml:space="preserve">    ttk manufacturing corporation</t>
  </si>
  <si>
    <t xml:space="preserve">    Ttk Manufacturing Corporation</t>
  </si>
  <si>
    <t>Ttk Manufacturing Corporation</t>
  </si>
  <si>
    <t>TTK - Precision Craftsmanship For The Needs Of Tomorrow</t>
  </si>
  <si>
    <t>bmA</t>
  </si>
  <si>
    <t>bMA     Industries Ltd.</t>
  </si>
  <si>
    <t>innovating Excellence in Every Build</t>
  </si>
  <si>
    <t>wtz</t>
  </si>
  <si>
    <t>WTZ    Manufacturing SOLUTIONS</t>
  </si>
  <si>
    <t>Engineering Tomorrow's Possibilities</t>
  </si>
  <si>
    <t>AOI    Technologies Group</t>
  </si>
  <si>
    <t>Empowering Innovation Through Technology</t>
  </si>
  <si>
    <t>rVk</t>
  </si>
  <si>
    <t>RVK Manufacturing Enterprises</t>
  </si>
  <si>
    <t>crafting Quality, Inspiring Progress</t>
  </si>
  <si>
    <t>ntl</t>
  </si>
  <si>
    <t xml:space="preserve">       NTL Engineering Innovations</t>
  </si>
  <si>
    <t>engineering the Future, One Idea at a Time</t>
  </si>
  <si>
    <t>bXT</t>
  </si>
  <si>
    <t>BXT Manufacturing Co.</t>
  </si>
  <si>
    <t>Building Trust, Crafting Quality</t>
  </si>
  <si>
    <t>bbY</t>
  </si>
  <si>
    <t xml:space="preserve">           BBY Manufacturing Services</t>
  </si>
  <si>
    <t>Manufacturing Solutions That Shine</t>
  </si>
  <si>
    <t>RuT Manufacturing Systems</t>
  </si>
  <si>
    <t>Building Efficiency, Engineering Excellence</t>
  </si>
  <si>
    <t>PPw</t>
  </si>
  <si>
    <t>ppW Manufacturing Inc.</t>
  </si>
  <si>
    <t>Precision Perfection in Every Product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</si>
  <si>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</si>
  <si>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State Name</t>
  </si>
  <si>
    <t>District</t>
  </si>
  <si>
    <t>District code</t>
  </si>
  <si>
    <t>Serial Number</t>
  </si>
  <si>
    <t>Left [State name]</t>
  </si>
  <si>
    <t>Initials</t>
  </si>
  <si>
    <t>First 2 [State name]</t>
  </si>
  <si>
    <t>State name+ 20 Char [District]</t>
  </si>
  <si>
    <t>Right [State name]</t>
  </si>
  <si>
    <t>Right2 [State name]</t>
  </si>
  <si>
    <t>Number Plate
([2 Char- State Name]+[District code]+[Serial Number])</t>
  </si>
  <si>
    <t>KARNATAKA</t>
  </si>
  <si>
    <t>BENGALURU URBAN</t>
  </si>
  <si>
    <t>75B</t>
  </si>
  <si>
    <t>K</t>
  </si>
  <si>
    <t>KB</t>
  </si>
  <si>
    <t>KA</t>
  </si>
  <si>
    <t>KARNATAKA,BENGALURU URBAN</t>
  </si>
  <si>
    <t>A</t>
  </si>
  <si>
    <t>KA 75B 3891</t>
  </si>
  <si>
    <t>JHARKHAND</t>
  </si>
  <si>
    <t>RANCHI</t>
  </si>
  <si>
    <t>11R</t>
  </si>
  <si>
    <t>CHHATTISGARH</t>
  </si>
  <si>
    <t>RAIPUR</t>
  </si>
  <si>
    <t>83RA</t>
  </si>
  <si>
    <t>ASSAM</t>
  </si>
  <si>
    <t>KAMRUP</t>
  </si>
  <si>
    <t>31KA</t>
  </si>
  <si>
    <t>ANDAMAN AND NICOBAR</t>
  </si>
  <si>
    <t>SOUTH ANDAMAN</t>
  </si>
  <si>
    <t>43SA</t>
  </si>
  <si>
    <t>ARUNACHAL PRADESH</t>
  </si>
  <si>
    <t>PAPUM PARE</t>
  </si>
  <si>
    <t>56P</t>
  </si>
  <si>
    <t>ORISSA</t>
  </si>
  <si>
    <t>KHORDHA</t>
  </si>
  <si>
    <t>91KH</t>
  </si>
  <si>
    <t>ANDHRA PRADESH</t>
  </si>
  <si>
    <t>Chittoor</t>
  </si>
  <si>
    <t>05A</t>
  </si>
  <si>
    <t>Guntur</t>
  </si>
  <si>
    <t>06B</t>
  </si>
  <si>
    <t>Kamrup</t>
  </si>
  <si>
    <t>18C</t>
  </si>
  <si>
    <t>Dibrugarh</t>
  </si>
  <si>
    <t>03D</t>
  </si>
  <si>
    <t>BIHAR</t>
  </si>
  <si>
    <t>Patna</t>
  </si>
  <si>
    <t>10E</t>
  </si>
  <si>
    <t>Gaya</t>
  </si>
  <si>
    <t>08F</t>
  </si>
  <si>
    <t/>
  </si>
  <si>
    <t>GUJARAT</t>
  </si>
  <si>
    <t>Ahmedabad</t>
  </si>
  <si>
    <t>12G</t>
  </si>
  <si>
    <t>Surat</t>
  </si>
  <si>
    <t>25H</t>
  </si>
  <si>
    <t>HARYANA</t>
  </si>
  <si>
    <t>Faridabad</t>
  </si>
  <si>
    <t>20I</t>
  </si>
  <si>
    <t>Gurgaon</t>
  </si>
  <si>
    <t>15J</t>
  </si>
  <si>
    <t>Bengaluru Urban</t>
  </si>
  <si>
    <t>Mysuru</t>
  </si>
  <si>
    <t>30C</t>
  </si>
  <si>
    <t>KERALA</t>
  </si>
  <si>
    <t>Thiruvananthapuram</t>
  </si>
  <si>
    <t>22D</t>
  </si>
  <si>
    <t>Ernakulam</t>
  </si>
  <si>
    <t>28E</t>
  </si>
  <si>
    <t>MADHYA</t>
  </si>
  <si>
    <t>Indore</t>
  </si>
  <si>
    <t>40F</t>
  </si>
  <si>
    <t>Bhopal</t>
  </si>
  <si>
    <t>35G</t>
  </si>
  <si>
    <t>MAHARASHTRA</t>
  </si>
  <si>
    <t>Mumbai</t>
  </si>
  <si>
    <t>50H</t>
  </si>
  <si>
    <t>Pune</t>
  </si>
  <si>
    <t>45I</t>
  </si>
  <si>
    <t>RAJASTHAN</t>
  </si>
  <si>
    <t>Jaipur</t>
  </si>
  <si>
    <t>65J</t>
  </si>
  <si>
    <t>Udaipur</t>
  </si>
  <si>
    <t>70K</t>
  </si>
  <si>
    <t>TAMIL NADU</t>
  </si>
  <si>
    <t>Chennai</t>
  </si>
  <si>
    <t>80L</t>
  </si>
  <si>
    <t>Coimbatore</t>
  </si>
  <si>
    <t>85M</t>
  </si>
  <si>
    <t>TELANGANA</t>
  </si>
  <si>
    <t>Hyderabad</t>
  </si>
  <si>
    <t>95N</t>
  </si>
  <si>
    <t>Warangal</t>
  </si>
  <si>
    <t>90O</t>
  </si>
  <si>
    <t>UTTAR PRADESH</t>
  </si>
  <si>
    <t>Lucknow</t>
  </si>
  <si>
    <t>105P</t>
  </si>
  <si>
    <t>Kanpur</t>
  </si>
  <si>
    <t>100Q</t>
  </si>
  <si>
    <t>WEST BENGAL</t>
  </si>
  <si>
    <t>Kolkata</t>
  </si>
  <si>
    <t>115R</t>
  </si>
  <si>
    <t>Howrah</t>
  </si>
  <si>
    <t>110S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</si>
  <si>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</si>
  <si>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</si>
  <si>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Length1 [First name]</t>
  </si>
  <si>
    <t>Length2 ["CA"]</t>
  </si>
  <si>
    <t>Difference</t>
  </si>
  <si>
    <t>Name</t>
  </si>
  <si>
    <t>Trim 
[Name]</t>
  </si>
  <si>
    <t xml:space="preserve">prefix </t>
  </si>
  <si>
    <t>Substitute</t>
  </si>
  <si>
    <t>CA Suraj</t>
  </si>
  <si>
    <t xml:space="preserve"> Suraj</t>
  </si>
  <si>
    <t>Suraj</t>
  </si>
  <si>
    <t>CA</t>
  </si>
  <si>
    <t>CA Surabhi</t>
  </si>
  <si>
    <t>CA Anand</t>
  </si>
  <si>
    <t>CA Rohit</t>
  </si>
  <si>
    <t>CA Rohan</t>
  </si>
  <si>
    <t>CA Aanya</t>
  </si>
  <si>
    <t>CA Arjun</t>
  </si>
  <si>
    <t>CA Aditi</t>
  </si>
  <si>
    <t>CA Akshay</t>
  </si>
  <si>
    <t>CA Ananya</t>
  </si>
  <si>
    <t>CA Abhinav</t>
  </si>
  <si>
    <t>CA Anika</t>
  </si>
  <si>
    <t>CA Avinash</t>
  </si>
  <si>
    <t>CA Akshara</t>
  </si>
  <si>
    <t>CA Aarav</t>
  </si>
  <si>
    <t>CA Anushka</t>
  </si>
  <si>
    <t>CA Ayush</t>
  </si>
  <si>
    <t>CA Amrita</t>
  </si>
  <si>
    <t>CA Ashwin</t>
  </si>
  <si>
    <t>CA Aisha</t>
  </si>
  <si>
    <t>CA Arnav</t>
  </si>
  <si>
    <t>CA Anjali</t>
  </si>
  <si>
    <t>CA Abhishek</t>
  </si>
  <si>
    <t>CA Aman</t>
  </si>
  <si>
    <t>CA Aarti</t>
  </si>
  <si>
    <t>CA Aryan</t>
  </si>
  <si>
    <t>CA Ayushi</t>
  </si>
  <si>
    <t>CA Aarush</t>
  </si>
  <si>
    <t>CA Anisha</t>
  </si>
  <si>
    <t>CA Alok</t>
  </si>
  <si>
    <t>CA Anaya</t>
  </si>
  <si>
    <t>CA Ahaan</t>
  </si>
  <si>
    <t>CA Avani</t>
  </si>
  <si>
    <t>CA Akash</t>
  </si>
  <si>
    <t>CA Armaan</t>
  </si>
  <si>
    <t>CA Arushi</t>
  </si>
  <si>
    <t>CA Aarohi</t>
  </si>
  <si>
    <t>CA Atharv</t>
  </si>
  <si>
    <t>CA Advait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</si>
  <si>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</si>
  <si>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Speed</t>
  </si>
  <si>
    <t>len1 [Speed]</t>
  </si>
  <si>
    <t>len2 ["km/s"]</t>
  </si>
  <si>
    <t>Quantity1</t>
  </si>
  <si>
    <t>Lower [Speed]</t>
  </si>
  <si>
    <t>3850km/s</t>
  </si>
  <si>
    <t>3850</t>
  </si>
  <si>
    <t>5000KM/S</t>
  </si>
  <si>
    <t>9600km/S</t>
  </si>
  <si>
    <t>9450km/S</t>
  </si>
  <si>
    <t>7700Km/s</t>
  </si>
  <si>
    <t>4500kM/s</t>
  </si>
  <si>
    <t>7900km/S</t>
  </si>
  <si>
    <t>4574km/S</t>
  </si>
  <si>
    <t>7535KM/S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</si>
  <si>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</si>
  <si>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Area</t>
  </si>
  <si>
    <t>Cleaned</t>
  </si>
  <si>
    <t>len1 [Cleaned]</t>
  </si>
  <si>
    <t>len2 ["sqft"]</t>
  </si>
  <si>
    <t>Quantity</t>
  </si>
  <si>
    <t>lower [Cleaned]</t>
  </si>
  <si>
    <t>Check</t>
  </si>
  <si>
    <t>84750 sqft</t>
  </si>
  <si>
    <t>84750sqft</t>
  </si>
  <si>
    <t>84750</t>
  </si>
  <si>
    <t xml:space="preserve"> 15700 sqft</t>
  </si>
  <si>
    <t xml:space="preserve"> 8813sqft</t>
  </si>
  <si>
    <t>450SQFT</t>
  </si>
  <si>
    <t xml:space="preserve">    200Sqft</t>
  </si>
  <si>
    <t xml:space="preserve">  1260SQFT</t>
  </si>
  <si>
    <t>24000 sqft</t>
  </si>
  <si>
    <t>5632   sQft</t>
  </si>
  <si>
    <t xml:space="preserve">  3585sqft</t>
  </si>
  <si>
    <t>15700 sqft</t>
  </si>
  <si>
    <t>8813sqft</t>
  </si>
  <si>
    <t>200Sqft</t>
  </si>
  <si>
    <t>1260SQFT</t>
  </si>
  <si>
    <t>3585sqft</t>
  </si>
  <si>
    <t>9321 SqFt</t>
  </si>
  <si>
    <t>680SQFT</t>
  </si>
  <si>
    <t>5025 sqft</t>
  </si>
  <si>
    <t>7865SQFT</t>
  </si>
  <si>
    <t>1023 Sqft</t>
  </si>
  <si>
    <t>2190 sqft</t>
  </si>
  <si>
    <t>4500SQFT</t>
  </si>
  <si>
    <t>875 sqft</t>
  </si>
  <si>
    <t>6320SQFT</t>
  </si>
  <si>
    <t>4800 Sqft</t>
  </si>
  <si>
    <t>5863 sqft</t>
  </si>
  <si>
    <t>7145SQFT</t>
  </si>
  <si>
    <t>962 sqft</t>
  </si>
  <si>
    <t>1100SQFT</t>
  </si>
  <si>
    <t>3200 sqft</t>
  </si>
  <si>
    <t>8907 sqft</t>
  </si>
  <si>
    <t>6789SQFT</t>
  </si>
  <si>
    <t>456 sqft</t>
  </si>
  <si>
    <t>1350 Sqft</t>
  </si>
  <si>
    <t>6900 sqft</t>
  </si>
  <si>
    <t>1290SQFT</t>
  </si>
  <si>
    <t>5300 sqft</t>
  </si>
  <si>
    <t>2415 sqft</t>
  </si>
  <si>
    <t>7800SQFT</t>
  </si>
  <si>
    <t>6750 SqFt</t>
  </si>
  <si>
    <t>960 sqft</t>
  </si>
  <si>
    <t>3250SQFT</t>
  </si>
  <si>
    <t>5026 sqft</t>
  </si>
  <si>
    <t>837 sqft</t>
  </si>
  <si>
    <t>7200SQFT</t>
  </si>
  <si>
    <t>240 sqft</t>
  </si>
  <si>
    <t>1490 sqft</t>
  </si>
  <si>
    <t>1800SQFT</t>
  </si>
  <si>
    <t>3100 sqft</t>
  </si>
  <si>
    <t>4650 sqft</t>
  </si>
  <si>
    <t>5678SQFT</t>
  </si>
  <si>
    <t>1098 SqFt</t>
  </si>
  <si>
    <t>2310 sqft</t>
  </si>
  <si>
    <t>4935 sqft</t>
  </si>
  <si>
    <t>8901SQFT</t>
  </si>
  <si>
    <t>647 sqft</t>
  </si>
  <si>
    <t>2840 sqft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</si>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</sst>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name val="Arial"/>
    </font>
    <font>
      <color rgb="FF000000"/>
      <name val="Arial"/>
    </font>
    <font>
      <b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color rgb="FF000000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4" fontId="6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7" numFmtId="0" xfId="0" applyAlignment="1" applyFont="1">
      <alignment horizontal="left" readingOrder="0"/>
    </xf>
    <xf borderId="0" fillId="4" fontId="2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3" fontId="10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4" fontId="11" numFmtId="0" xfId="0" applyFont="1"/>
    <xf borderId="0" fillId="0" fontId="9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2" fontId="9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2" fontId="1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0.0"/>
    <col customWidth="1" min="3" max="3" width="20.13"/>
    <col customWidth="1" min="4" max="4" width="21.0"/>
    <col customWidth="1" min="5" max="5" width="25.63"/>
    <col customWidth="1" min="6" max="6" width="27.75"/>
    <col customWidth="1" min="7" max="7" width="45.25"/>
    <col customWidth="1" min="8" max="8" width="33.88"/>
    <col customWidth="1" min="9" max="9" width="6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9</v>
      </c>
      <c r="B2" s="3" t="s">
        <v>10</v>
      </c>
      <c r="C2" s="3" t="s">
        <v>11</v>
      </c>
      <c r="D2" s="3">
        <v>23.0</v>
      </c>
      <c r="E2" s="3">
        <v>1.0</v>
      </c>
      <c r="F2" s="4" t="s">
        <v>12</v>
      </c>
      <c r="G2" s="5" t="s">
        <v>13</v>
      </c>
      <c r="H2" s="6" t="s">
        <v>14</v>
      </c>
      <c r="I2" s="7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6.5" customHeight="1">
      <c r="A3" s="3" t="s">
        <v>16</v>
      </c>
      <c r="B3" s="3" t="s">
        <v>17</v>
      </c>
      <c r="C3" s="3" t="s">
        <v>18</v>
      </c>
      <c r="D3" s="3">
        <v>23.0</v>
      </c>
      <c r="E3" s="3">
        <v>3.0</v>
      </c>
      <c r="F3" s="4" t="str">
        <f t="shared" ref="F3:F12" si="1">A3&amp;B3&amp;C3</f>
        <v>XA16YTTK</v>
      </c>
      <c r="G3" s="5" t="str">
        <f t="shared" ref="G3:G12" si="2">D3&amp;"0"&amp;E3&amp;F3</f>
        <v>2303XA16YTTK</v>
      </c>
      <c r="H3" s="8" t="str">
        <f t="shared" ref="H3:H12" si="3">C3&amp;".com"</f>
        <v>TTK.com</v>
      </c>
      <c r="I3" s="5" t="str">
        <f t="shared" ref="I3:I12" si="4">"Manufactured in month -"&amp;E3&amp;" in "&amp;C3&amp;" Manufacturing unit"</f>
        <v>Manufactured in month -3 in TTK Manufacturing unit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9.5" customHeight="1">
      <c r="A4" s="3" t="s">
        <v>19</v>
      </c>
      <c r="B4" s="3" t="s">
        <v>10</v>
      </c>
      <c r="C4" s="3" t="s">
        <v>20</v>
      </c>
      <c r="D4" s="3">
        <v>23.0</v>
      </c>
      <c r="E4" s="3">
        <v>2.0</v>
      </c>
      <c r="F4" s="4" t="str">
        <f t="shared" si="1"/>
        <v>AA14XBMA</v>
      </c>
      <c r="G4" s="5" t="str">
        <f t="shared" si="2"/>
        <v>2302AA14XBMA</v>
      </c>
      <c r="H4" s="8" t="str">
        <f t="shared" si="3"/>
        <v>BMA.com</v>
      </c>
      <c r="I4" s="5" t="str">
        <f t="shared" si="4"/>
        <v>Manufactured in month -2 in BMA Manufacturing unit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6.5" customHeight="1">
      <c r="A5" s="3" t="s">
        <v>21</v>
      </c>
      <c r="B5" s="3" t="s">
        <v>17</v>
      </c>
      <c r="C5" s="3" t="s">
        <v>22</v>
      </c>
      <c r="D5" s="3">
        <v>23.0</v>
      </c>
      <c r="E5" s="3">
        <v>2.0</v>
      </c>
      <c r="F5" s="4" t="str">
        <f t="shared" si="1"/>
        <v>TR16YWTZ</v>
      </c>
      <c r="G5" s="5" t="str">
        <f t="shared" si="2"/>
        <v>2302TR16YWTZ</v>
      </c>
      <c r="H5" s="8" t="str">
        <f t="shared" si="3"/>
        <v>WTZ.com</v>
      </c>
      <c r="I5" s="5" t="str">
        <f t="shared" si="4"/>
        <v>Manufactured in month -2 in WTZ Manufacturing unit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8.75" customHeight="1">
      <c r="A6" s="3" t="s">
        <v>23</v>
      </c>
      <c r="B6" s="3" t="s">
        <v>10</v>
      </c>
      <c r="C6" s="3" t="s">
        <v>24</v>
      </c>
      <c r="D6" s="3">
        <v>23.0</v>
      </c>
      <c r="E6" s="3">
        <v>5.0</v>
      </c>
      <c r="F6" s="4" t="str">
        <f t="shared" si="1"/>
        <v>PQ14XAOI</v>
      </c>
      <c r="G6" s="5" t="str">
        <f t="shared" si="2"/>
        <v>2305PQ14XAOI</v>
      </c>
      <c r="H6" s="8" t="str">
        <f t="shared" si="3"/>
        <v>AOI.com</v>
      </c>
      <c r="I6" s="5" t="str">
        <f t="shared" si="4"/>
        <v>Manufactured in month -5 in AOI Manufacturing unit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8.75" customHeight="1">
      <c r="A7" s="3" t="s">
        <v>25</v>
      </c>
      <c r="B7" s="3" t="s">
        <v>17</v>
      </c>
      <c r="C7" s="3" t="s">
        <v>26</v>
      </c>
      <c r="D7" s="3">
        <v>23.0</v>
      </c>
      <c r="E7" s="3">
        <v>1.0</v>
      </c>
      <c r="F7" s="4" t="str">
        <f t="shared" si="1"/>
        <v>PQ26YRVK</v>
      </c>
      <c r="G7" s="5" t="str">
        <f t="shared" si="2"/>
        <v>2301PQ26YRVK</v>
      </c>
      <c r="H7" s="8" t="str">
        <f t="shared" si="3"/>
        <v>RVK.com</v>
      </c>
      <c r="I7" s="5" t="str">
        <f t="shared" si="4"/>
        <v>Manufactured in month -1 in RVK Manufacturing unit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8.75" customHeight="1">
      <c r="A8" s="3" t="s">
        <v>27</v>
      </c>
      <c r="B8" s="3" t="s">
        <v>10</v>
      </c>
      <c r="C8" s="3" t="s">
        <v>28</v>
      </c>
      <c r="D8" s="3">
        <v>23.0</v>
      </c>
      <c r="E8" s="3">
        <v>2.0</v>
      </c>
      <c r="F8" s="4" t="str">
        <f t="shared" si="1"/>
        <v>QE34XNTL</v>
      </c>
      <c r="G8" s="5" t="str">
        <f t="shared" si="2"/>
        <v>2302QE34XNTL</v>
      </c>
      <c r="H8" s="8" t="str">
        <f t="shared" si="3"/>
        <v>NTL.com</v>
      </c>
      <c r="I8" s="5" t="str">
        <f t="shared" si="4"/>
        <v>Manufactured in month -2 in NTL Manufacturing unit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8.75" customHeight="1">
      <c r="A9" s="3" t="s">
        <v>29</v>
      </c>
      <c r="B9" s="3" t="s">
        <v>17</v>
      </c>
      <c r="C9" s="3" t="s">
        <v>30</v>
      </c>
      <c r="D9" s="3">
        <v>23.0</v>
      </c>
      <c r="E9" s="3">
        <v>6.0</v>
      </c>
      <c r="F9" s="4" t="str">
        <f t="shared" si="1"/>
        <v>UR46YBXT</v>
      </c>
      <c r="G9" s="5" t="str">
        <f t="shared" si="2"/>
        <v>2306UR46YBXT</v>
      </c>
      <c r="H9" s="8" t="str">
        <f t="shared" si="3"/>
        <v>BXT.com</v>
      </c>
      <c r="I9" s="5" t="str">
        <f t="shared" si="4"/>
        <v>Manufactured in month -6 in BXT Manufacturing unit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8.75" customHeight="1">
      <c r="A10" s="3" t="s">
        <v>25</v>
      </c>
      <c r="B10" s="3" t="s">
        <v>10</v>
      </c>
      <c r="C10" s="3" t="s">
        <v>31</v>
      </c>
      <c r="D10" s="3">
        <v>23.0</v>
      </c>
      <c r="E10" s="3">
        <v>5.0</v>
      </c>
      <c r="F10" s="4" t="str">
        <f t="shared" si="1"/>
        <v>PQ24XBBY</v>
      </c>
      <c r="G10" s="5" t="str">
        <f t="shared" si="2"/>
        <v>2305PQ24XBBY</v>
      </c>
      <c r="H10" s="8" t="str">
        <f t="shared" si="3"/>
        <v>BBY.com</v>
      </c>
      <c r="I10" s="5" t="str">
        <f t="shared" si="4"/>
        <v>Manufactured in month -5 in BBY Manufacturing unit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8.75" customHeight="1">
      <c r="A11" s="3" t="s">
        <v>27</v>
      </c>
      <c r="B11" s="3" t="s">
        <v>10</v>
      </c>
      <c r="C11" s="3" t="s">
        <v>32</v>
      </c>
      <c r="D11" s="3">
        <v>23.0</v>
      </c>
      <c r="E11" s="3">
        <v>1.0</v>
      </c>
      <c r="F11" s="4" t="str">
        <f t="shared" si="1"/>
        <v>QE34XRUT</v>
      </c>
      <c r="G11" s="5" t="str">
        <f t="shared" si="2"/>
        <v>2301QE34XRUT</v>
      </c>
      <c r="H11" s="8" t="str">
        <f t="shared" si="3"/>
        <v>RUT.com</v>
      </c>
      <c r="I11" s="5" t="str">
        <f t="shared" si="4"/>
        <v>Manufactured in month -1 in RUT Manufacturing unit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8.75" customHeight="1">
      <c r="A12" s="3" t="s">
        <v>29</v>
      </c>
      <c r="B12" s="3" t="s">
        <v>17</v>
      </c>
      <c r="C12" s="3" t="s">
        <v>33</v>
      </c>
      <c r="D12" s="3">
        <v>23.0</v>
      </c>
      <c r="E12" s="3">
        <v>2.0</v>
      </c>
      <c r="F12" s="4" t="str">
        <f t="shared" si="1"/>
        <v>UR46YPPW</v>
      </c>
      <c r="G12" s="5" t="str">
        <f t="shared" si="2"/>
        <v>2302UR46YPPW</v>
      </c>
      <c r="H12" s="8" t="str">
        <f t="shared" si="3"/>
        <v>PPW.com</v>
      </c>
      <c r="I12" s="5" t="str">
        <f t="shared" si="4"/>
        <v>Manufactured in month -2 in PPW Manufacturing unit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9"/>
      <c r="B13" s="9"/>
      <c r="C13" s="10"/>
      <c r="D13" s="10"/>
      <c r="E13" s="10"/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9" t="s">
        <v>34</v>
      </c>
      <c r="B14" s="10"/>
      <c r="C14" s="9"/>
      <c r="D14" s="2"/>
      <c r="E14" s="2"/>
      <c r="F14" s="2"/>
      <c r="G14" s="2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2"/>
      <c r="B15" s="12"/>
      <c r="C15" s="9"/>
      <c r="D15" s="10"/>
      <c r="E15" s="10"/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3"/>
      <c r="B16" s="13"/>
      <c r="C16" s="14"/>
      <c r="D16" s="9"/>
      <c r="E16" s="9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3"/>
      <c r="B17" s="13"/>
      <c r="C17" s="14"/>
      <c r="D17" s="9"/>
      <c r="E17" s="9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3"/>
      <c r="B18" s="13"/>
      <c r="C18" s="14"/>
      <c r="D18" s="9"/>
      <c r="E18" s="9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13"/>
      <c r="B19" s="13"/>
      <c r="C19" s="14"/>
      <c r="D19" s="9"/>
      <c r="E19" s="9"/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3"/>
      <c r="B20" s="13"/>
      <c r="C20" s="14"/>
      <c r="D20" s="9"/>
      <c r="E20" s="9"/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13"/>
      <c r="B21" s="13"/>
      <c r="C21" s="14"/>
      <c r="D21" s="9"/>
      <c r="E21" s="9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13"/>
      <c r="B22" s="15"/>
      <c r="C22" s="1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16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38"/>
    <col customWidth="1" min="3" max="3" width="34.75"/>
    <col customWidth="1" min="4" max="4" width="25.88"/>
    <col customWidth="1" min="5" max="5" width="21.88"/>
    <col customWidth="1" min="6" max="6" width="21.13"/>
    <col customWidth="1" min="7" max="7" width="22.5"/>
    <col customWidth="1" min="8" max="8" width="43.2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43</v>
      </c>
      <c r="B2" s="3" t="s">
        <v>44</v>
      </c>
      <c r="C2" s="3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 t="s">
        <v>51</v>
      </c>
      <c r="B3" s="3" t="s">
        <v>52</v>
      </c>
      <c r="C3" s="3" t="s">
        <v>53</v>
      </c>
      <c r="D3" s="5" t="str">
        <f t="shared" ref="D3:D11" si="1">Upper(B3)</f>
        <v>BMA     INDUSTRIES LTD.</v>
      </c>
      <c r="E3" s="5" t="str">
        <f t="shared" ref="E3:E11" si="2">lower(B3)</f>
        <v>bma     industries ltd.</v>
      </c>
      <c r="F3" s="5" t="str">
        <f t="shared" ref="F3:F11" si="3">proper(B3)</f>
        <v>Bma     Industries Ltd.</v>
      </c>
      <c r="G3" s="5" t="str">
        <f t="shared" ref="G3:G11" si="4">TRIM(F3)</f>
        <v>Bma Industries Ltd.</v>
      </c>
      <c r="H3" s="5" t="str">
        <f t="shared" ref="H3:H11" si="5">Upper(A3)&amp;" - "&amp;Proper(C3)</f>
        <v>BMA - Innovating Excellence In Every Build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3" t="s">
        <v>54</v>
      </c>
      <c r="B4" s="3" t="s">
        <v>55</v>
      </c>
      <c r="C4" s="3" t="s">
        <v>56</v>
      </c>
      <c r="D4" s="5" t="str">
        <f t="shared" si="1"/>
        <v>WTZ    MANUFACTURING SOLUTIONS</v>
      </c>
      <c r="E4" s="5" t="str">
        <f t="shared" si="2"/>
        <v>wtz    manufacturing solutions</v>
      </c>
      <c r="F4" s="5" t="str">
        <f t="shared" si="3"/>
        <v>Wtz    Manufacturing Solutions</v>
      </c>
      <c r="G4" s="5" t="str">
        <f t="shared" si="4"/>
        <v>Wtz Manufacturing Solutions</v>
      </c>
      <c r="H4" s="5" t="str">
        <f t="shared" si="5"/>
        <v>WTZ - Engineering Tomorrow'S Possibilities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3" t="s">
        <v>24</v>
      </c>
      <c r="B5" s="3" t="s">
        <v>57</v>
      </c>
      <c r="C5" s="3" t="s">
        <v>58</v>
      </c>
      <c r="D5" s="5" t="str">
        <f t="shared" si="1"/>
        <v>AOI    TECHNOLOGIES GROUP</v>
      </c>
      <c r="E5" s="5" t="str">
        <f t="shared" si="2"/>
        <v>aoi    technologies group</v>
      </c>
      <c r="F5" s="5" t="str">
        <f t="shared" si="3"/>
        <v>Aoi    Technologies Group</v>
      </c>
      <c r="G5" s="5" t="str">
        <f t="shared" si="4"/>
        <v>Aoi Technologies Group</v>
      </c>
      <c r="H5" s="5" t="str">
        <f t="shared" si="5"/>
        <v>AOI - Empowering Innovation Through Technology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3" t="s">
        <v>59</v>
      </c>
      <c r="B6" s="3" t="s">
        <v>60</v>
      </c>
      <c r="C6" s="3" t="s">
        <v>61</v>
      </c>
      <c r="D6" s="5" t="str">
        <f t="shared" si="1"/>
        <v>RVK MANUFACTURING ENTERPRISES</v>
      </c>
      <c r="E6" s="5" t="str">
        <f t="shared" si="2"/>
        <v>rvk manufacturing enterprises</v>
      </c>
      <c r="F6" s="5" t="str">
        <f t="shared" si="3"/>
        <v>Rvk Manufacturing Enterprises</v>
      </c>
      <c r="G6" s="5" t="str">
        <f t="shared" si="4"/>
        <v>Rvk Manufacturing Enterprises</v>
      </c>
      <c r="H6" s="5" t="str">
        <f t="shared" si="5"/>
        <v>RVK - Crafting Quality, Inspiring Progress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3" t="s">
        <v>62</v>
      </c>
      <c r="B7" s="3" t="s">
        <v>63</v>
      </c>
      <c r="C7" s="3" t="s">
        <v>64</v>
      </c>
      <c r="D7" s="5" t="str">
        <f t="shared" si="1"/>
        <v>       NTL ENGINEERING INNOVATIONS</v>
      </c>
      <c r="E7" s="5" t="str">
        <f t="shared" si="2"/>
        <v>       ntl engineering innovations</v>
      </c>
      <c r="F7" s="5" t="str">
        <f t="shared" si="3"/>
        <v>       Ntl Engineering Innovations</v>
      </c>
      <c r="G7" s="5" t="str">
        <f t="shared" si="4"/>
        <v>Ntl Engineering Innovations</v>
      </c>
      <c r="H7" s="5" t="str">
        <f t="shared" si="5"/>
        <v>NTL - Engineering The Future, One Idea At A Time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3" t="s">
        <v>65</v>
      </c>
      <c r="B8" s="3" t="s">
        <v>66</v>
      </c>
      <c r="C8" s="3" t="s">
        <v>67</v>
      </c>
      <c r="D8" s="5" t="str">
        <f t="shared" si="1"/>
        <v>BXT MANUFACTURING CO.</v>
      </c>
      <c r="E8" s="5" t="str">
        <f t="shared" si="2"/>
        <v>bxt manufacturing co.</v>
      </c>
      <c r="F8" s="5" t="str">
        <f t="shared" si="3"/>
        <v>Bxt Manufacturing Co.</v>
      </c>
      <c r="G8" s="5" t="str">
        <f t="shared" si="4"/>
        <v>Bxt Manufacturing Co.</v>
      </c>
      <c r="H8" s="5" t="str">
        <f t="shared" si="5"/>
        <v>BXT - Building Trust, Crafting Quality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3" t="s">
        <v>68</v>
      </c>
      <c r="B9" s="3" t="s">
        <v>69</v>
      </c>
      <c r="C9" s="3" t="s">
        <v>70</v>
      </c>
      <c r="D9" s="5" t="str">
        <f t="shared" si="1"/>
        <v>           BBY MANUFACTURING SERVICES</v>
      </c>
      <c r="E9" s="5" t="str">
        <f t="shared" si="2"/>
        <v>           bby manufacturing services</v>
      </c>
      <c r="F9" s="5" t="str">
        <f t="shared" si="3"/>
        <v>           Bby Manufacturing Services</v>
      </c>
      <c r="G9" s="5" t="str">
        <f t="shared" si="4"/>
        <v>Bby Manufacturing Services</v>
      </c>
      <c r="H9" s="5" t="str">
        <f t="shared" si="5"/>
        <v>BBY - Manufacturing Solutions That Shine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3" t="s">
        <v>32</v>
      </c>
      <c r="B10" s="3" t="s">
        <v>71</v>
      </c>
      <c r="C10" s="3" t="s">
        <v>72</v>
      </c>
      <c r="D10" s="5" t="str">
        <f t="shared" si="1"/>
        <v>RUT MANUFACTURING SYSTEMS</v>
      </c>
      <c r="E10" s="5" t="str">
        <f t="shared" si="2"/>
        <v>rut manufacturing systems</v>
      </c>
      <c r="F10" s="5" t="str">
        <f t="shared" si="3"/>
        <v>Rut Manufacturing Systems</v>
      </c>
      <c r="G10" s="5" t="str">
        <f t="shared" si="4"/>
        <v>Rut Manufacturing Systems</v>
      </c>
      <c r="H10" s="5" t="str">
        <f t="shared" si="5"/>
        <v>RUT - Building Efficiency, Engineering Excellence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3" t="s">
        <v>73</v>
      </c>
      <c r="B11" s="3" t="s">
        <v>74</v>
      </c>
      <c r="C11" s="3" t="s">
        <v>75</v>
      </c>
      <c r="D11" s="5" t="str">
        <f t="shared" si="1"/>
        <v>PPW MANUFACTURING INC.</v>
      </c>
      <c r="E11" s="5" t="str">
        <f t="shared" si="2"/>
        <v>ppw manufacturing inc.</v>
      </c>
      <c r="F11" s="5" t="str">
        <f t="shared" si="3"/>
        <v>Ppw Manufacturing Inc.</v>
      </c>
      <c r="G11" s="5" t="str">
        <f t="shared" si="4"/>
        <v>Ppw Manufacturing Inc.</v>
      </c>
      <c r="H11" s="5" t="str">
        <f t="shared" si="5"/>
        <v>PPW - Precision Perfection In Every Product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9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9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9" t="s">
        <v>76</v>
      </c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9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9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9"/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9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9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9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9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9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9"/>
      <c r="B24" s="9"/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9"/>
      <c r="B25" s="9"/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9"/>
      <c r="B26" s="9"/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9"/>
      <c r="B27" s="9"/>
      <c r="C27" s="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>
      <c r="A28" s="9"/>
      <c r="B28" s="9"/>
      <c r="C28" s="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9"/>
      <c r="B29" s="9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9"/>
      <c r="B30" s="9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9"/>
      <c r="B31" s="9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9"/>
      <c r="B32" s="9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9"/>
      <c r="B33" s="9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0.13"/>
    <col customWidth="1" min="3" max="4" width="21.25"/>
    <col customWidth="1" min="5" max="5" width="14.5"/>
    <col customWidth="1" min="6" max="6" width="9.38"/>
    <col customWidth="1" min="7" max="7" width="16.5"/>
    <col customWidth="1" min="8" max="8" width="42.13"/>
    <col customWidth="1" min="9" max="9" width="15.75"/>
    <col customWidth="1" min="10" max="10" width="16.63"/>
    <col customWidth="1" min="11" max="11" width="38.13"/>
  </cols>
  <sheetData>
    <row r="1">
      <c r="A1" s="17" t="s">
        <v>77</v>
      </c>
      <c r="B1" s="17" t="s">
        <v>78</v>
      </c>
      <c r="C1" s="18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>
      <c r="A2" s="20" t="s">
        <v>88</v>
      </c>
      <c r="B2" s="21" t="s">
        <v>89</v>
      </c>
      <c r="C2" s="20" t="s">
        <v>90</v>
      </c>
      <c r="D2" s="20">
        <v>3891.0</v>
      </c>
      <c r="E2" s="22" t="s">
        <v>91</v>
      </c>
      <c r="F2" s="22" t="s">
        <v>92</v>
      </c>
      <c r="G2" s="23" t="s">
        <v>93</v>
      </c>
      <c r="H2" s="22" t="s">
        <v>94</v>
      </c>
      <c r="I2" s="19" t="s">
        <v>95</v>
      </c>
      <c r="J2" s="19" t="s">
        <v>93</v>
      </c>
      <c r="K2" s="19" t="s">
        <v>96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>
      <c r="A3" s="20" t="s">
        <v>97</v>
      </c>
      <c r="B3" s="21" t="s">
        <v>98</v>
      </c>
      <c r="C3" s="20" t="s">
        <v>99</v>
      </c>
      <c r="D3" s="20">
        <v>3892.0</v>
      </c>
      <c r="E3" s="22" t="str">
        <f t="shared" ref="E3:E36" si="1">Left(A3,1)</f>
        <v>J</v>
      </c>
      <c r="F3" s="22" t="str">
        <f t="shared" ref="F3:F36" si="2">Left(A3,1)&amp;Left(B3,1)</f>
        <v>JR</v>
      </c>
      <c r="G3" s="23" t="str">
        <f t="shared" ref="G3:G36" si="3">Left(A3,2)</f>
        <v>JH</v>
      </c>
      <c r="H3" s="22" t="str">
        <f t="shared" ref="H3:H36" si="4">A3&amp;","&amp;UPPER(B3)</f>
        <v>JHARKHAND,RANCHI</v>
      </c>
      <c r="I3" s="19" t="str">
        <f t="shared" ref="I3:I36" si="5">Right(A3,1)</f>
        <v>D</v>
      </c>
      <c r="J3" s="19" t="str">
        <f t="shared" ref="J3:J36" si="6">RIGHT(A3,2)</f>
        <v>ND</v>
      </c>
      <c r="K3" s="19" t="str">
        <f t="shared" ref="K3:K36" si="7">Left(A3,2)&amp;" "&amp;C3&amp;" "&amp;D3</f>
        <v>JH 11R 3892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ht="16.5" customHeight="1">
      <c r="A4" s="20" t="s">
        <v>100</v>
      </c>
      <c r="B4" s="21" t="s">
        <v>101</v>
      </c>
      <c r="C4" s="20" t="s">
        <v>102</v>
      </c>
      <c r="D4" s="20">
        <v>3893.0</v>
      </c>
      <c r="E4" s="22" t="str">
        <f t="shared" si="1"/>
        <v>C</v>
      </c>
      <c r="F4" s="22" t="str">
        <f t="shared" si="2"/>
        <v>CR</v>
      </c>
      <c r="G4" s="23" t="str">
        <f t="shared" si="3"/>
        <v>CH</v>
      </c>
      <c r="H4" s="22" t="str">
        <f t="shared" si="4"/>
        <v>CHHATTISGARH,RAIPUR</v>
      </c>
      <c r="I4" s="19" t="str">
        <f t="shared" si="5"/>
        <v>H</v>
      </c>
      <c r="J4" s="19" t="str">
        <f t="shared" si="6"/>
        <v>RH</v>
      </c>
      <c r="K4" s="19" t="str">
        <f t="shared" si="7"/>
        <v>CH 83RA 3893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>
      <c r="A5" s="20" t="s">
        <v>103</v>
      </c>
      <c r="B5" s="21" t="s">
        <v>104</v>
      </c>
      <c r="C5" s="20" t="s">
        <v>105</v>
      </c>
      <c r="D5" s="20">
        <v>3894.0</v>
      </c>
      <c r="E5" s="22" t="str">
        <f t="shared" si="1"/>
        <v>A</v>
      </c>
      <c r="F5" s="22" t="str">
        <f t="shared" si="2"/>
        <v>AK</v>
      </c>
      <c r="G5" s="23" t="str">
        <f t="shared" si="3"/>
        <v>AS</v>
      </c>
      <c r="H5" s="22" t="str">
        <f t="shared" si="4"/>
        <v>ASSAM,KAMRUP</v>
      </c>
      <c r="I5" s="19" t="str">
        <f t="shared" si="5"/>
        <v>M</v>
      </c>
      <c r="J5" s="19" t="str">
        <f t="shared" si="6"/>
        <v>AM</v>
      </c>
      <c r="K5" s="19" t="str">
        <f t="shared" si="7"/>
        <v>AS 31KA 3894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ht="16.5" customHeight="1">
      <c r="A6" s="20" t="s">
        <v>106</v>
      </c>
      <c r="B6" s="21" t="s">
        <v>107</v>
      </c>
      <c r="C6" s="20" t="s">
        <v>108</v>
      </c>
      <c r="D6" s="20">
        <v>3895.0</v>
      </c>
      <c r="E6" s="22" t="str">
        <f t="shared" si="1"/>
        <v>A</v>
      </c>
      <c r="F6" s="22" t="str">
        <f t="shared" si="2"/>
        <v>AS</v>
      </c>
      <c r="G6" s="23" t="str">
        <f t="shared" si="3"/>
        <v>AN</v>
      </c>
      <c r="H6" s="22" t="str">
        <f t="shared" si="4"/>
        <v>ANDAMAN AND NICOBAR,SOUTH ANDAMAN</v>
      </c>
      <c r="I6" s="19" t="str">
        <f t="shared" si="5"/>
        <v>R</v>
      </c>
      <c r="J6" s="19" t="str">
        <f t="shared" si="6"/>
        <v>AR</v>
      </c>
      <c r="K6" s="19" t="str">
        <f t="shared" si="7"/>
        <v>AN 43SA 3895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>
      <c r="A7" s="20" t="s">
        <v>109</v>
      </c>
      <c r="B7" s="21" t="s">
        <v>110</v>
      </c>
      <c r="C7" s="20" t="s">
        <v>111</v>
      </c>
      <c r="D7" s="20">
        <v>3896.0</v>
      </c>
      <c r="E7" s="22" t="str">
        <f t="shared" si="1"/>
        <v>A</v>
      </c>
      <c r="F7" s="22" t="str">
        <f t="shared" si="2"/>
        <v>AP</v>
      </c>
      <c r="G7" s="23" t="str">
        <f t="shared" si="3"/>
        <v>AR</v>
      </c>
      <c r="H7" s="22" t="str">
        <f t="shared" si="4"/>
        <v>ARUNACHAL PRADESH,PAPUM PARE</v>
      </c>
      <c r="I7" s="19" t="str">
        <f t="shared" si="5"/>
        <v>H</v>
      </c>
      <c r="J7" s="19" t="str">
        <f t="shared" si="6"/>
        <v>SH</v>
      </c>
      <c r="K7" s="19" t="str">
        <f t="shared" si="7"/>
        <v>AR 56P 3896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>
      <c r="A8" s="20" t="s">
        <v>112</v>
      </c>
      <c r="B8" s="21" t="s">
        <v>113</v>
      </c>
      <c r="C8" s="20" t="s">
        <v>114</v>
      </c>
      <c r="D8" s="20">
        <v>3897.0</v>
      </c>
      <c r="E8" s="22" t="str">
        <f t="shared" si="1"/>
        <v>O</v>
      </c>
      <c r="F8" s="22" t="str">
        <f t="shared" si="2"/>
        <v>OK</v>
      </c>
      <c r="G8" s="23" t="str">
        <f t="shared" si="3"/>
        <v>OR</v>
      </c>
      <c r="H8" s="22" t="str">
        <f t="shared" si="4"/>
        <v>ORISSA,KHORDHA</v>
      </c>
      <c r="I8" s="19" t="str">
        <f t="shared" si="5"/>
        <v>A</v>
      </c>
      <c r="J8" s="19" t="str">
        <f t="shared" si="6"/>
        <v>SA</v>
      </c>
      <c r="K8" s="19" t="str">
        <f t="shared" si="7"/>
        <v>OR 91KH 3897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>
      <c r="A9" s="20" t="s">
        <v>115</v>
      </c>
      <c r="B9" s="21" t="s">
        <v>116</v>
      </c>
      <c r="C9" s="20" t="s">
        <v>117</v>
      </c>
      <c r="D9" s="20">
        <v>1234.0</v>
      </c>
      <c r="E9" s="22" t="str">
        <f t="shared" si="1"/>
        <v>A</v>
      </c>
      <c r="F9" s="22" t="str">
        <f t="shared" si="2"/>
        <v>AC</v>
      </c>
      <c r="G9" s="23" t="str">
        <f t="shared" si="3"/>
        <v>AN</v>
      </c>
      <c r="H9" s="22" t="str">
        <f t="shared" si="4"/>
        <v>ANDHRA PRADESH,CHITTOOR</v>
      </c>
      <c r="I9" s="19" t="str">
        <f t="shared" si="5"/>
        <v>H</v>
      </c>
      <c r="J9" s="19" t="str">
        <f t="shared" si="6"/>
        <v>SH</v>
      </c>
      <c r="K9" s="19" t="str">
        <f t="shared" si="7"/>
        <v>AN 05A 1234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>
      <c r="A10" s="20" t="s">
        <v>115</v>
      </c>
      <c r="B10" s="21" t="s">
        <v>118</v>
      </c>
      <c r="C10" s="20" t="s">
        <v>119</v>
      </c>
      <c r="D10" s="20">
        <v>5678.0</v>
      </c>
      <c r="E10" s="22" t="str">
        <f t="shared" si="1"/>
        <v>A</v>
      </c>
      <c r="F10" s="22" t="str">
        <f t="shared" si="2"/>
        <v>AG</v>
      </c>
      <c r="G10" s="23" t="str">
        <f t="shared" si="3"/>
        <v>AN</v>
      </c>
      <c r="H10" s="22" t="str">
        <f t="shared" si="4"/>
        <v>ANDHRA PRADESH,GUNTUR</v>
      </c>
      <c r="I10" s="19" t="str">
        <f t="shared" si="5"/>
        <v>H</v>
      </c>
      <c r="J10" s="19" t="str">
        <f t="shared" si="6"/>
        <v>SH</v>
      </c>
      <c r="K10" s="19" t="str">
        <f t="shared" si="7"/>
        <v>AN 06B 5678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>
      <c r="A11" s="20" t="s">
        <v>103</v>
      </c>
      <c r="B11" s="21" t="s">
        <v>120</v>
      </c>
      <c r="C11" s="20" t="s">
        <v>121</v>
      </c>
      <c r="D11" s="20">
        <v>9012.0</v>
      </c>
      <c r="E11" s="22" t="str">
        <f t="shared" si="1"/>
        <v>A</v>
      </c>
      <c r="F11" s="22" t="str">
        <f t="shared" si="2"/>
        <v>AK</v>
      </c>
      <c r="G11" s="23" t="str">
        <f t="shared" si="3"/>
        <v>AS</v>
      </c>
      <c r="H11" s="22" t="str">
        <f t="shared" si="4"/>
        <v>ASSAM,KAMRUP</v>
      </c>
      <c r="I11" s="19" t="str">
        <f t="shared" si="5"/>
        <v>M</v>
      </c>
      <c r="J11" s="19" t="str">
        <f t="shared" si="6"/>
        <v>AM</v>
      </c>
      <c r="K11" s="19" t="str">
        <f t="shared" si="7"/>
        <v>AS 18C 9012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>
      <c r="A12" s="20" t="s">
        <v>103</v>
      </c>
      <c r="B12" s="21" t="s">
        <v>122</v>
      </c>
      <c r="C12" s="20" t="s">
        <v>123</v>
      </c>
      <c r="D12" s="20">
        <v>3456.0</v>
      </c>
      <c r="E12" s="22" t="str">
        <f t="shared" si="1"/>
        <v>A</v>
      </c>
      <c r="F12" s="22" t="str">
        <f t="shared" si="2"/>
        <v>AD</v>
      </c>
      <c r="G12" s="23" t="str">
        <f t="shared" si="3"/>
        <v>AS</v>
      </c>
      <c r="H12" s="22" t="str">
        <f t="shared" si="4"/>
        <v>ASSAM,DIBRUGARH</v>
      </c>
      <c r="I12" s="19" t="str">
        <f t="shared" si="5"/>
        <v>M</v>
      </c>
      <c r="J12" s="19" t="str">
        <f t="shared" si="6"/>
        <v>AM</v>
      </c>
      <c r="K12" s="19" t="str">
        <f t="shared" si="7"/>
        <v>AS 03D 3456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>
      <c r="A13" s="20" t="s">
        <v>124</v>
      </c>
      <c r="B13" s="21" t="s">
        <v>125</v>
      </c>
      <c r="C13" s="20" t="s">
        <v>126</v>
      </c>
      <c r="D13" s="20">
        <v>7890.0</v>
      </c>
      <c r="E13" s="22" t="str">
        <f t="shared" si="1"/>
        <v>B</v>
      </c>
      <c r="F13" s="22" t="str">
        <f t="shared" si="2"/>
        <v>BP</v>
      </c>
      <c r="G13" s="23" t="str">
        <f t="shared" si="3"/>
        <v>BI</v>
      </c>
      <c r="H13" s="22" t="str">
        <f t="shared" si="4"/>
        <v>BIHAR,PATNA</v>
      </c>
      <c r="I13" s="19" t="str">
        <f t="shared" si="5"/>
        <v>R</v>
      </c>
      <c r="J13" s="19" t="str">
        <f t="shared" si="6"/>
        <v>AR</v>
      </c>
      <c r="K13" s="19" t="str">
        <f t="shared" si="7"/>
        <v>BI 10E 7890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>
      <c r="A14" s="20" t="s">
        <v>124</v>
      </c>
      <c r="B14" s="21" t="s">
        <v>127</v>
      </c>
      <c r="C14" s="20" t="s">
        <v>128</v>
      </c>
      <c r="D14" s="20">
        <v>2345.0</v>
      </c>
      <c r="E14" s="22" t="str">
        <f t="shared" si="1"/>
        <v>B</v>
      </c>
      <c r="F14" s="22" t="str">
        <f t="shared" si="2"/>
        <v>BG</v>
      </c>
      <c r="G14" s="23" t="str">
        <f t="shared" si="3"/>
        <v>BI</v>
      </c>
      <c r="H14" s="22" t="str">
        <f t="shared" si="4"/>
        <v>BIHAR,GAYA</v>
      </c>
      <c r="I14" s="19" t="str">
        <f t="shared" si="5"/>
        <v>R</v>
      </c>
      <c r="J14" s="19" t="str">
        <f t="shared" si="6"/>
        <v>AR</v>
      </c>
      <c r="K14" s="19" t="str">
        <f t="shared" si="7"/>
        <v>BI 08F 2345</v>
      </c>
      <c r="L14" s="24" t="s">
        <v>129</v>
      </c>
      <c r="M14" s="24" t="s">
        <v>129</v>
      </c>
      <c r="N14" s="24" t="s">
        <v>129</v>
      </c>
      <c r="O14" s="24" t="s">
        <v>129</v>
      </c>
      <c r="P14" s="24" t="s">
        <v>129</v>
      </c>
      <c r="Q14" s="24" t="s">
        <v>129</v>
      </c>
      <c r="R14" s="24" t="s">
        <v>129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>
      <c r="A15" s="20" t="s">
        <v>130</v>
      </c>
      <c r="B15" s="21" t="s">
        <v>131</v>
      </c>
      <c r="C15" s="20" t="s">
        <v>132</v>
      </c>
      <c r="D15" s="20">
        <v>6789.0</v>
      </c>
      <c r="E15" s="22" t="str">
        <f t="shared" si="1"/>
        <v>G</v>
      </c>
      <c r="F15" s="22" t="str">
        <f t="shared" si="2"/>
        <v>GA</v>
      </c>
      <c r="G15" s="23" t="str">
        <f t="shared" si="3"/>
        <v>GU</v>
      </c>
      <c r="H15" s="22" t="str">
        <f t="shared" si="4"/>
        <v>GUJARAT,AHMEDABAD</v>
      </c>
      <c r="I15" s="19" t="str">
        <f t="shared" si="5"/>
        <v>T</v>
      </c>
      <c r="J15" s="19" t="str">
        <f t="shared" si="6"/>
        <v>AT</v>
      </c>
      <c r="K15" s="19" t="str">
        <f t="shared" si="7"/>
        <v>GU 12G 6789</v>
      </c>
      <c r="L15" s="24" t="s">
        <v>129</v>
      </c>
      <c r="M15" s="24" t="s">
        <v>129</v>
      </c>
      <c r="N15" s="24" t="s">
        <v>129</v>
      </c>
      <c r="O15" s="24" t="s">
        <v>129</v>
      </c>
      <c r="P15" s="24" t="s">
        <v>129</v>
      </c>
      <c r="Q15" s="24" t="s">
        <v>129</v>
      </c>
      <c r="R15" s="24" t="s">
        <v>129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>
      <c r="A16" s="20" t="s">
        <v>130</v>
      </c>
      <c r="B16" s="21" t="s">
        <v>133</v>
      </c>
      <c r="C16" s="20" t="s">
        <v>134</v>
      </c>
      <c r="D16" s="20">
        <v>4567.0</v>
      </c>
      <c r="E16" s="22" t="str">
        <f t="shared" si="1"/>
        <v>G</v>
      </c>
      <c r="F16" s="22" t="str">
        <f t="shared" si="2"/>
        <v>GS</v>
      </c>
      <c r="G16" s="23" t="str">
        <f t="shared" si="3"/>
        <v>GU</v>
      </c>
      <c r="H16" s="22" t="str">
        <f t="shared" si="4"/>
        <v>GUJARAT,SURAT</v>
      </c>
      <c r="I16" s="19" t="str">
        <f t="shared" si="5"/>
        <v>T</v>
      </c>
      <c r="J16" s="19" t="str">
        <f t="shared" si="6"/>
        <v>AT</v>
      </c>
      <c r="K16" s="19" t="str">
        <f t="shared" si="7"/>
        <v>GU 25H 4567</v>
      </c>
      <c r="L16" s="24" t="s">
        <v>129</v>
      </c>
      <c r="M16" s="24" t="s">
        <v>129</v>
      </c>
      <c r="N16" s="24" t="s">
        <v>129</v>
      </c>
      <c r="P16" s="24" t="s">
        <v>129</v>
      </c>
      <c r="Q16" s="24" t="s">
        <v>129</v>
      </c>
      <c r="R16" s="24" t="s">
        <v>129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>
        <v>9012.0</v>
      </c>
      <c r="AO16" s="24"/>
      <c r="AP16" s="24"/>
    </row>
    <row r="17">
      <c r="A17" s="20" t="s">
        <v>135</v>
      </c>
      <c r="B17" s="21" t="s">
        <v>136</v>
      </c>
      <c r="C17" s="20" t="s">
        <v>137</v>
      </c>
      <c r="D17" s="20">
        <v>8901.0</v>
      </c>
      <c r="E17" s="22" t="str">
        <f t="shared" si="1"/>
        <v>H</v>
      </c>
      <c r="F17" s="22" t="str">
        <f t="shared" si="2"/>
        <v>HF</v>
      </c>
      <c r="G17" s="23" t="str">
        <f t="shared" si="3"/>
        <v>HA</v>
      </c>
      <c r="H17" s="22" t="str">
        <f t="shared" si="4"/>
        <v>HARYANA,FARIDABAD</v>
      </c>
      <c r="I17" s="19" t="str">
        <f t="shared" si="5"/>
        <v>A</v>
      </c>
      <c r="J17" s="19" t="str">
        <f t="shared" si="6"/>
        <v>NA</v>
      </c>
      <c r="K17" s="19" t="str">
        <f t="shared" si="7"/>
        <v>HA 20I 8901</v>
      </c>
      <c r="L17" s="24" t="s">
        <v>129</v>
      </c>
      <c r="M17" s="24" t="s">
        <v>129</v>
      </c>
      <c r="N17" s="24" t="s">
        <v>129</v>
      </c>
      <c r="P17" s="24" t="s">
        <v>129</v>
      </c>
      <c r="Q17" s="24" t="s">
        <v>129</v>
      </c>
      <c r="R17" s="24" t="s">
        <v>129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>
      <c r="A18" s="20" t="s">
        <v>135</v>
      </c>
      <c r="B18" s="21" t="s">
        <v>138</v>
      </c>
      <c r="C18" s="20" t="s">
        <v>139</v>
      </c>
      <c r="D18" s="20">
        <v>1234.0</v>
      </c>
      <c r="E18" s="22" t="str">
        <f t="shared" si="1"/>
        <v>H</v>
      </c>
      <c r="F18" s="22" t="str">
        <f t="shared" si="2"/>
        <v>HG</v>
      </c>
      <c r="G18" s="23" t="str">
        <f t="shared" si="3"/>
        <v>HA</v>
      </c>
      <c r="H18" s="22" t="str">
        <f t="shared" si="4"/>
        <v>HARYANA,GURGAON</v>
      </c>
      <c r="I18" s="19" t="str">
        <f t="shared" si="5"/>
        <v>A</v>
      </c>
      <c r="J18" s="19" t="str">
        <f t="shared" si="6"/>
        <v>NA</v>
      </c>
      <c r="K18" s="19" t="str">
        <f t="shared" si="7"/>
        <v>HA 15J 1234</v>
      </c>
      <c r="L18" s="24" t="s">
        <v>129</v>
      </c>
      <c r="M18" s="24" t="s">
        <v>129</v>
      </c>
      <c r="N18" s="24" t="s">
        <v>129</v>
      </c>
      <c r="P18" s="24" t="s">
        <v>129</v>
      </c>
      <c r="Q18" s="24" t="s">
        <v>129</v>
      </c>
      <c r="R18" s="24" t="s">
        <v>129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 t="s">
        <v>129</v>
      </c>
      <c r="AO18" s="24">
        <v>7890.0</v>
      </c>
      <c r="AP18" s="24"/>
    </row>
    <row r="19">
      <c r="A19" s="20" t="s">
        <v>88</v>
      </c>
      <c r="B19" s="21" t="s">
        <v>140</v>
      </c>
      <c r="C19" s="20" t="s">
        <v>90</v>
      </c>
      <c r="D19" s="20">
        <v>5678.0</v>
      </c>
      <c r="E19" s="22" t="str">
        <f t="shared" si="1"/>
        <v>K</v>
      </c>
      <c r="F19" s="22" t="str">
        <f t="shared" si="2"/>
        <v>KB</v>
      </c>
      <c r="G19" s="23" t="str">
        <f t="shared" si="3"/>
        <v>KA</v>
      </c>
      <c r="H19" s="22" t="str">
        <f t="shared" si="4"/>
        <v>KARNATAKA,BENGALURU URBAN</v>
      </c>
      <c r="I19" s="19" t="str">
        <f t="shared" si="5"/>
        <v>A</v>
      </c>
      <c r="J19" s="19" t="str">
        <f t="shared" si="6"/>
        <v>KA</v>
      </c>
      <c r="K19" s="19" t="str">
        <f t="shared" si="7"/>
        <v>KA 75B 5678</v>
      </c>
      <c r="L19" s="24" t="s">
        <v>129</v>
      </c>
      <c r="M19" s="24" t="s">
        <v>129</v>
      </c>
      <c r="N19" s="24" t="s">
        <v>129</v>
      </c>
      <c r="P19" s="24" t="s">
        <v>129</v>
      </c>
      <c r="Q19" s="24" t="s">
        <v>129</v>
      </c>
      <c r="R19" s="24" t="s">
        <v>129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 t="s">
        <v>129</v>
      </c>
      <c r="AO19" s="24" t="s">
        <v>129</v>
      </c>
      <c r="AP19" s="24">
        <v>2345.0</v>
      </c>
    </row>
    <row r="20">
      <c r="A20" s="20" t="s">
        <v>88</v>
      </c>
      <c r="B20" s="21" t="s">
        <v>141</v>
      </c>
      <c r="C20" s="20" t="s">
        <v>142</v>
      </c>
      <c r="D20" s="20">
        <v>9012.0</v>
      </c>
      <c r="E20" s="22" t="str">
        <f t="shared" si="1"/>
        <v>K</v>
      </c>
      <c r="F20" s="22" t="str">
        <f t="shared" si="2"/>
        <v>KM</v>
      </c>
      <c r="G20" s="23" t="str">
        <f t="shared" si="3"/>
        <v>KA</v>
      </c>
      <c r="H20" s="22" t="str">
        <f t="shared" si="4"/>
        <v>KARNATAKA,MYSURU</v>
      </c>
      <c r="I20" s="19" t="str">
        <f t="shared" si="5"/>
        <v>A</v>
      </c>
      <c r="J20" s="19" t="str">
        <f t="shared" si="6"/>
        <v>KA</v>
      </c>
      <c r="K20" s="19" t="str">
        <f t="shared" si="7"/>
        <v>KA 30C 9012</v>
      </c>
      <c r="L20" s="24" t="s">
        <v>129</v>
      </c>
      <c r="N20" s="24" t="s">
        <v>129</v>
      </c>
      <c r="O20" s="24" t="s">
        <v>129</v>
      </c>
      <c r="P20" s="24" t="s">
        <v>129</v>
      </c>
      <c r="Q20" s="24" t="s">
        <v>129</v>
      </c>
      <c r="R20" s="24" t="s">
        <v>129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>
      <c r="A21" s="20" t="s">
        <v>143</v>
      </c>
      <c r="B21" s="21" t="s">
        <v>144</v>
      </c>
      <c r="C21" s="20" t="s">
        <v>145</v>
      </c>
      <c r="D21" s="20">
        <v>3456.0</v>
      </c>
      <c r="E21" s="22" t="str">
        <f t="shared" si="1"/>
        <v>K</v>
      </c>
      <c r="F21" s="22" t="str">
        <f t="shared" si="2"/>
        <v>KT</v>
      </c>
      <c r="G21" s="23" t="str">
        <f t="shared" si="3"/>
        <v>KE</v>
      </c>
      <c r="H21" s="22" t="str">
        <f t="shared" si="4"/>
        <v>KERALA,THIRUVANANTHAPURAM</v>
      </c>
      <c r="I21" s="19" t="str">
        <f t="shared" si="5"/>
        <v>A</v>
      </c>
      <c r="J21" s="19" t="str">
        <f t="shared" si="6"/>
        <v>LA</v>
      </c>
      <c r="K21" s="19" t="str">
        <f t="shared" si="7"/>
        <v>KE 22D 3456</v>
      </c>
      <c r="L21" s="24" t="s">
        <v>129</v>
      </c>
      <c r="N21" s="24" t="s">
        <v>129</v>
      </c>
      <c r="O21" s="24" t="s">
        <v>129</v>
      </c>
      <c r="P21" s="24" t="s">
        <v>129</v>
      </c>
      <c r="Q21" s="24" t="s">
        <v>129</v>
      </c>
      <c r="R21" s="24" t="s">
        <v>129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>
      <c r="A22" s="20" t="s">
        <v>143</v>
      </c>
      <c r="B22" s="21" t="s">
        <v>146</v>
      </c>
      <c r="C22" s="20" t="s">
        <v>147</v>
      </c>
      <c r="D22" s="20">
        <v>7890.0</v>
      </c>
      <c r="E22" s="22" t="str">
        <f t="shared" si="1"/>
        <v>K</v>
      </c>
      <c r="F22" s="22" t="str">
        <f t="shared" si="2"/>
        <v>KE</v>
      </c>
      <c r="G22" s="23" t="str">
        <f t="shared" si="3"/>
        <v>KE</v>
      </c>
      <c r="H22" s="22" t="str">
        <f t="shared" si="4"/>
        <v>KERALA,ERNAKULAM</v>
      </c>
      <c r="I22" s="19" t="str">
        <f t="shared" si="5"/>
        <v>A</v>
      </c>
      <c r="J22" s="19" t="str">
        <f t="shared" si="6"/>
        <v>LA</v>
      </c>
      <c r="K22" s="19" t="str">
        <f t="shared" si="7"/>
        <v>KE 28E 7890</v>
      </c>
      <c r="L22" s="24" t="s">
        <v>129</v>
      </c>
      <c r="N22" s="24" t="s">
        <v>129</v>
      </c>
      <c r="O22" s="24" t="s">
        <v>129</v>
      </c>
      <c r="P22" s="24" t="s">
        <v>129</v>
      </c>
      <c r="Q22" s="24" t="s">
        <v>129</v>
      </c>
      <c r="R22" s="24" t="s">
        <v>129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>
      <c r="A23" s="20" t="s">
        <v>148</v>
      </c>
      <c r="B23" s="21" t="s">
        <v>149</v>
      </c>
      <c r="C23" s="20" t="s">
        <v>150</v>
      </c>
      <c r="D23" s="20">
        <v>2345.0</v>
      </c>
      <c r="E23" s="22" t="str">
        <f t="shared" si="1"/>
        <v>M</v>
      </c>
      <c r="F23" s="22" t="str">
        <f t="shared" si="2"/>
        <v>MI</v>
      </c>
      <c r="G23" s="23" t="str">
        <f t="shared" si="3"/>
        <v>MA</v>
      </c>
      <c r="H23" s="22" t="str">
        <f t="shared" si="4"/>
        <v>MADHYA,INDORE</v>
      </c>
      <c r="I23" s="19" t="str">
        <f t="shared" si="5"/>
        <v>A</v>
      </c>
      <c r="J23" s="19" t="str">
        <f t="shared" si="6"/>
        <v>YA</v>
      </c>
      <c r="K23" s="19" t="str">
        <f t="shared" si="7"/>
        <v>MA 40F 2345</v>
      </c>
      <c r="L23" s="24"/>
      <c r="N23" s="24"/>
      <c r="O23" s="24"/>
      <c r="P23" s="24"/>
      <c r="Q23" s="24"/>
      <c r="R23" s="24" t="s">
        <v>129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>
      <c r="A24" s="20" t="s">
        <v>148</v>
      </c>
      <c r="B24" s="21" t="s">
        <v>151</v>
      </c>
      <c r="C24" s="20" t="s">
        <v>152</v>
      </c>
      <c r="D24" s="20">
        <v>6789.0</v>
      </c>
      <c r="E24" s="22" t="str">
        <f t="shared" si="1"/>
        <v>M</v>
      </c>
      <c r="F24" s="22" t="str">
        <f t="shared" si="2"/>
        <v>MB</v>
      </c>
      <c r="G24" s="23" t="str">
        <f t="shared" si="3"/>
        <v>MA</v>
      </c>
      <c r="H24" s="22" t="str">
        <f t="shared" si="4"/>
        <v>MADHYA,BHOPAL</v>
      </c>
      <c r="I24" s="19" t="str">
        <f t="shared" si="5"/>
        <v>A</v>
      </c>
      <c r="J24" s="19" t="str">
        <f t="shared" si="6"/>
        <v>YA</v>
      </c>
      <c r="K24" s="19" t="str">
        <f t="shared" si="7"/>
        <v>MA 35G 6789</v>
      </c>
      <c r="L24" s="24"/>
      <c r="M24" s="24"/>
      <c r="N24" s="24"/>
      <c r="O24" s="24"/>
      <c r="P24" s="24"/>
      <c r="Q24" s="24"/>
      <c r="R24" s="24" t="s">
        <v>129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>
      <c r="A25" s="20" t="s">
        <v>153</v>
      </c>
      <c r="B25" s="21" t="s">
        <v>154</v>
      </c>
      <c r="C25" s="20" t="s">
        <v>155</v>
      </c>
      <c r="D25" s="20">
        <v>4567.0</v>
      </c>
      <c r="E25" s="22" t="str">
        <f t="shared" si="1"/>
        <v>M</v>
      </c>
      <c r="F25" s="22" t="str">
        <f t="shared" si="2"/>
        <v>MM</v>
      </c>
      <c r="G25" s="23" t="str">
        <f t="shared" si="3"/>
        <v>MA</v>
      </c>
      <c r="H25" s="22" t="str">
        <f t="shared" si="4"/>
        <v>MAHARASHTRA,MUMBAI</v>
      </c>
      <c r="I25" s="19" t="str">
        <f t="shared" si="5"/>
        <v>A</v>
      </c>
      <c r="J25" s="19" t="str">
        <f t="shared" si="6"/>
        <v>RA</v>
      </c>
      <c r="K25" s="19" t="str">
        <f t="shared" si="7"/>
        <v>MA 50H 4567</v>
      </c>
      <c r="L25" s="24"/>
      <c r="M25" s="24"/>
      <c r="N25" s="24"/>
      <c r="O25" s="24"/>
      <c r="P25" s="24"/>
      <c r="Q25" s="24"/>
      <c r="R25" s="24" t="s">
        <v>129</v>
      </c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>
      <c r="A26" s="20" t="s">
        <v>153</v>
      </c>
      <c r="B26" s="21" t="s">
        <v>156</v>
      </c>
      <c r="C26" s="20" t="s">
        <v>157</v>
      </c>
      <c r="D26" s="20">
        <v>8901.0</v>
      </c>
      <c r="E26" s="22" t="str">
        <f t="shared" si="1"/>
        <v>M</v>
      </c>
      <c r="F26" s="22" t="str">
        <f t="shared" si="2"/>
        <v>MP</v>
      </c>
      <c r="G26" s="23" t="str">
        <f t="shared" si="3"/>
        <v>MA</v>
      </c>
      <c r="H26" s="22" t="str">
        <f t="shared" si="4"/>
        <v>MAHARASHTRA,PUNE</v>
      </c>
      <c r="I26" s="19" t="str">
        <f t="shared" si="5"/>
        <v>A</v>
      </c>
      <c r="J26" s="19" t="str">
        <f t="shared" si="6"/>
        <v>RA</v>
      </c>
      <c r="K26" s="19" t="str">
        <f t="shared" si="7"/>
        <v>MA 45I 8901</v>
      </c>
      <c r="L26" s="24"/>
      <c r="M26" s="24"/>
      <c r="O26" s="24"/>
      <c r="P26" s="24"/>
      <c r="Q26" s="24"/>
      <c r="R26" s="24" t="s">
        <v>129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>
      <c r="A27" s="20" t="s">
        <v>158</v>
      </c>
      <c r="B27" s="21" t="s">
        <v>159</v>
      </c>
      <c r="C27" s="20" t="s">
        <v>160</v>
      </c>
      <c r="D27" s="20">
        <v>1234.0</v>
      </c>
      <c r="E27" s="22" t="str">
        <f t="shared" si="1"/>
        <v>R</v>
      </c>
      <c r="F27" s="22" t="str">
        <f t="shared" si="2"/>
        <v>RJ</v>
      </c>
      <c r="G27" s="23" t="str">
        <f t="shared" si="3"/>
        <v>RA</v>
      </c>
      <c r="H27" s="22" t="str">
        <f t="shared" si="4"/>
        <v>RAJASTHAN,JAIPUR</v>
      </c>
      <c r="I27" s="19" t="str">
        <f t="shared" si="5"/>
        <v>N</v>
      </c>
      <c r="J27" s="19" t="str">
        <f t="shared" si="6"/>
        <v>AN</v>
      </c>
      <c r="K27" s="19" t="str">
        <f t="shared" si="7"/>
        <v>RA 65J 1234</v>
      </c>
      <c r="L27" s="24" t="s">
        <v>129</v>
      </c>
      <c r="M27" s="24" t="s">
        <v>129</v>
      </c>
      <c r="O27" s="24" t="s">
        <v>129</v>
      </c>
      <c r="P27" s="24" t="s">
        <v>129</v>
      </c>
      <c r="Q27" s="24" t="s">
        <v>129</v>
      </c>
      <c r="R27" s="24" t="s">
        <v>129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>
      <c r="A28" s="20" t="s">
        <v>158</v>
      </c>
      <c r="B28" s="21" t="s">
        <v>161</v>
      </c>
      <c r="C28" s="20" t="s">
        <v>162</v>
      </c>
      <c r="D28" s="20">
        <v>5678.0</v>
      </c>
      <c r="E28" s="22" t="str">
        <f t="shared" si="1"/>
        <v>R</v>
      </c>
      <c r="F28" s="22" t="str">
        <f t="shared" si="2"/>
        <v>RU</v>
      </c>
      <c r="G28" s="23" t="str">
        <f t="shared" si="3"/>
        <v>RA</v>
      </c>
      <c r="H28" s="22" t="str">
        <f t="shared" si="4"/>
        <v>RAJASTHAN,UDAIPUR</v>
      </c>
      <c r="I28" s="19" t="str">
        <f t="shared" si="5"/>
        <v>N</v>
      </c>
      <c r="J28" s="19" t="str">
        <f t="shared" si="6"/>
        <v>AN</v>
      </c>
      <c r="K28" s="19" t="str">
        <f t="shared" si="7"/>
        <v>RA 70K 5678</v>
      </c>
      <c r="L28" s="24" t="s">
        <v>129</v>
      </c>
      <c r="M28" s="24" t="s">
        <v>129</v>
      </c>
      <c r="N28" s="24" t="s">
        <v>129</v>
      </c>
      <c r="O28" s="24" t="s">
        <v>129</v>
      </c>
      <c r="P28" s="24" t="s">
        <v>129</v>
      </c>
      <c r="Q28" s="24" t="s">
        <v>129</v>
      </c>
      <c r="R28" s="24" t="s">
        <v>129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>
      <c r="A29" s="20" t="s">
        <v>163</v>
      </c>
      <c r="B29" s="21" t="s">
        <v>164</v>
      </c>
      <c r="C29" s="20" t="s">
        <v>165</v>
      </c>
      <c r="D29" s="20">
        <v>9012.0</v>
      </c>
      <c r="E29" s="22" t="str">
        <f t="shared" si="1"/>
        <v>T</v>
      </c>
      <c r="F29" s="22" t="str">
        <f t="shared" si="2"/>
        <v>TC</v>
      </c>
      <c r="G29" s="23" t="str">
        <f t="shared" si="3"/>
        <v>TA</v>
      </c>
      <c r="H29" s="22" t="str">
        <f t="shared" si="4"/>
        <v>TAMIL NADU,CHENNAI</v>
      </c>
      <c r="I29" s="19" t="str">
        <f t="shared" si="5"/>
        <v>U</v>
      </c>
      <c r="J29" s="19" t="str">
        <f t="shared" si="6"/>
        <v>DU</v>
      </c>
      <c r="K29" s="19" t="str">
        <f t="shared" si="7"/>
        <v>TA 80L 9012</v>
      </c>
      <c r="L29" s="24" t="s">
        <v>129</v>
      </c>
      <c r="M29" s="24" t="s">
        <v>129</v>
      </c>
      <c r="N29" s="24" t="s">
        <v>129</v>
      </c>
      <c r="O29" s="24" t="s">
        <v>129</v>
      </c>
      <c r="P29" s="24" t="s">
        <v>129</v>
      </c>
      <c r="Q29" s="24" t="s">
        <v>129</v>
      </c>
      <c r="R29" s="24" t="s">
        <v>129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>
      <c r="A30" s="20" t="s">
        <v>163</v>
      </c>
      <c r="B30" s="21" t="s">
        <v>166</v>
      </c>
      <c r="C30" s="20" t="s">
        <v>167</v>
      </c>
      <c r="D30" s="20">
        <v>3456.0</v>
      </c>
      <c r="E30" s="22" t="str">
        <f t="shared" si="1"/>
        <v>T</v>
      </c>
      <c r="F30" s="22" t="str">
        <f t="shared" si="2"/>
        <v>TC</v>
      </c>
      <c r="G30" s="23" t="str">
        <f t="shared" si="3"/>
        <v>TA</v>
      </c>
      <c r="H30" s="22" t="str">
        <f t="shared" si="4"/>
        <v>TAMIL NADU,COIMBATORE</v>
      </c>
      <c r="I30" s="19" t="str">
        <f t="shared" si="5"/>
        <v>U</v>
      </c>
      <c r="J30" s="19" t="str">
        <f t="shared" si="6"/>
        <v>DU</v>
      </c>
      <c r="K30" s="19" t="str">
        <f t="shared" si="7"/>
        <v>TA 85M 3456</v>
      </c>
      <c r="L30" s="24" t="s">
        <v>129</v>
      </c>
      <c r="M30" s="24" t="s">
        <v>129</v>
      </c>
      <c r="N30" s="24" t="s">
        <v>129</v>
      </c>
      <c r="O30" s="24" t="s">
        <v>129</v>
      </c>
      <c r="P30" s="24" t="s">
        <v>129</v>
      </c>
      <c r="Q30" s="24" t="s">
        <v>129</v>
      </c>
      <c r="R30" s="24" t="s">
        <v>129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</row>
    <row r="31">
      <c r="A31" s="20" t="s">
        <v>168</v>
      </c>
      <c r="B31" s="21" t="s">
        <v>169</v>
      </c>
      <c r="C31" s="20" t="s">
        <v>170</v>
      </c>
      <c r="D31" s="20">
        <v>7890.0</v>
      </c>
      <c r="E31" s="22" t="str">
        <f t="shared" si="1"/>
        <v>T</v>
      </c>
      <c r="F31" s="22" t="str">
        <f t="shared" si="2"/>
        <v>TH</v>
      </c>
      <c r="G31" s="23" t="str">
        <f t="shared" si="3"/>
        <v>TE</v>
      </c>
      <c r="H31" s="22" t="str">
        <f t="shared" si="4"/>
        <v>TELANGANA,HYDERABAD</v>
      </c>
      <c r="I31" s="19" t="str">
        <f t="shared" si="5"/>
        <v>A</v>
      </c>
      <c r="J31" s="19" t="str">
        <f t="shared" si="6"/>
        <v>NA</v>
      </c>
      <c r="K31" s="19" t="str">
        <f t="shared" si="7"/>
        <v>TE 95N 7890</v>
      </c>
      <c r="L31" s="24" t="s">
        <v>129</v>
      </c>
      <c r="M31" s="24" t="s">
        <v>129</v>
      </c>
      <c r="N31" s="24" t="s">
        <v>129</v>
      </c>
      <c r="O31" s="24" t="s">
        <v>129</v>
      </c>
      <c r="P31" s="24" t="s">
        <v>129</v>
      </c>
      <c r="Q31" s="24" t="s">
        <v>129</v>
      </c>
      <c r="R31" s="24" t="s">
        <v>129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>
      <c r="A32" s="20" t="s">
        <v>168</v>
      </c>
      <c r="B32" s="21" t="s">
        <v>171</v>
      </c>
      <c r="C32" s="20" t="s">
        <v>172</v>
      </c>
      <c r="D32" s="20">
        <v>2345.0</v>
      </c>
      <c r="E32" s="22" t="str">
        <f t="shared" si="1"/>
        <v>T</v>
      </c>
      <c r="F32" s="22" t="str">
        <f t="shared" si="2"/>
        <v>TW</v>
      </c>
      <c r="G32" s="23" t="str">
        <f t="shared" si="3"/>
        <v>TE</v>
      </c>
      <c r="H32" s="22" t="str">
        <f t="shared" si="4"/>
        <v>TELANGANA,WARANGAL</v>
      </c>
      <c r="I32" s="19" t="str">
        <f t="shared" si="5"/>
        <v>A</v>
      </c>
      <c r="J32" s="19" t="str">
        <f t="shared" si="6"/>
        <v>NA</v>
      </c>
      <c r="K32" s="19" t="str">
        <f t="shared" si="7"/>
        <v>TE 90O 2345</v>
      </c>
      <c r="L32" s="24" t="s">
        <v>129</v>
      </c>
      <c r="M32" s="24" t="s">
        <v>129</v>
      </c>
      <c r="N32" s="24" t="s">
        <v>129</v>
      </c>
      <c r="O32" s="24" t="s">
        <v>129</v>
      </c>
      <c r="P32" s="24" t="s">
        <v>129</v>
      </c>
      <c r="Q32" s="24" t="s">
        <v>129</v>
      </c>
      <c r="R32" s="24" t="s">
        <v>129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>
      <c r="A33" s="20" t="s">
        <v>173</v>
      </c>
      <c r="B33" s="21" t="s">
        <v>174</v>
      </c>
      <c r="C33" s="20" t="s">
        <v>175</v>
      </c>
      <c r="D33" s="20">
        <v>6789.0</v>
      </c>
      <c r="E33" s="22" t="str">
        <f t="shared" si="1"/>
        <v>U</v>
      </c>
      <c r="F33" s="22" t="str">
        <f t="shared" si="2"/>
        <v>UL</v>
      </c>
      <c r="G33" s="23" t="str">
        <f t="shared" si="3"/>
        <v>UT</v>
      </c>
      <c r="H33" s="22" t="str">
        <f t="shared" si="4"/>
        <v>UTTAR PRADESH,LUCKNOW</v>
      </c>
      <c r="I33" s="19" t="str">
        <f t="shared" si="5"/>
        <v>H</v>
      </c>
      <c r="J33" s="19" t="str">
        <f t="shared" si="6"/>
        <v>SH</v>
      </c>
      <c r="K33" s="19" t="str">
        <f t="shared" si="7"/>
        <v>UT 105P 6789</v>
      </c>
      <c r="L33" s="24" t="s">
        <v>129</v>
      </c>
      <c r="M33" s="24" t="s">
        <v>129</v>
      </c>
      <c r="N33" s="24" t="s">
        <v>129</v>
      </c>
      <c r="O33" s="24" t="s">
        <v>129</v>
      </c>
      <c r="P33" s="24" t="s">
        <v>129</v>
      </c>
      <c r="Q33" s="24" t="s">
        <v>129</v>
      </c>
      <c r="R33" s="24" t="s">
        <v>129</v>
      </c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>
      <c r="A34" s="20" t="s">
        <v>173</v>
      </c>
      <c r="B34" s="21" t="s">
        <v>176</v>
      </c>
      <c r="C34" s="20" t="s">
        <v>177</v>
      </c>
      <c r="D34" s="20">
        <v>4567.0</v>
      </c>
      <c r="E34" s="22" t="str">
        <f t="shared" si="1"/>
        <v>U</v>
      </c>
      <c r="F34" s="22" t="str">
        <f t="shared" si="2"/>
        <v>UK</v>
      </c>
      <c r="G34" s="23" t="str">
        <f t="shared" si="3"/>
        <v>UT</v>
      </c>
      <c r="H34" s="22" t="str">
        <f t="shared" si="4"/>
        <v>UTTAR PRADESH,KANPUR</v>
      </c>
      <c r="I34" s="19" t="str">
        <f t="shared" si="5"/>
        <v>H</v>
      </c>
      <c r="J34" s="19" t="str">
        <f t="shared" si="6"/>
        <v>SH</v>
      </c>
      <c r="K34" s="19" t="str">
        <f t="shared" si="7"/>
        <v>UT 100Q 4567</v>
      </c>
      <c r="L34" s="24" t="s">
        <v>129</v>
      </c>
      <c r="M34" s="24" t="s">
        <v>129</v>
      </c>
      <c r="N34" s="24" t="s">
        <v>129</v>
      </c>
      <c r="O34" s="24" t="s">
        <v>129</v>
      </c>
      <c r="P34" s="24" t="s">
        <v>129</v>
      </c>
      <c r="Q34" s="24" t="s">
        <v>129</v>
      </c>
      <c r="R34" s="24" t="s">
        <v>129</v>
      </c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>
      <c r="A35" s="20" t="s">
        <v>178</v>
      </c>
      <c r="B35" s="21" t="s">
        <v>179</v>
      </c>
      <c r="C35" s="20" t="s">
        <v>180</v>
      </c>
      <c r="D35" s="20">
        <v>8901.0</v>
      </c>
      <c r="E35" s="22" t="str">
        <f t="shared" si="1"/>
        <v>W</v>
      </c>
      <c r="F35" s="22" t="str">
        <f t="shared" si="2"/>
        <v>WK</v>
      </c>
      <c r="G35" s="23" t="str">
        <f t="shared" si="3"/>
        <v>WE</v>
      </c>
      <c r="H35" s="22" t="str">
        <f t="shared" si="4"/>
        <v>WEST BENGAL,KOLKATA</v>
      </c>
      <c r="I35" s="19" t="str">
        <f t="shared" si="5"/>
        <v>L</v>
      </c>
      <c r="J35" s="19" t="str">
        <f t="shared" si="6"/>
        <v>AL</v>
      </c>
      <c r="K35" s="19" t="str">
        <f t="shared" si="7"/>
        <v>WE 115R 8901</v>
      </c>
      <c r="L35" s="24" t="s">
        <v>129</v>
      </c>
      <c r="M35" s="24" t="s">
        <v>129</v>
      </c>
      <c r="N35" s="24" t="s">
        <v>129</v>
      </c>
      <c r="O35" s="24" t="s">
        <v>129</v>
      </c>
      <c r="P35" s="24" t="s">
        <v>129</v>
      </c>
      <c r="Q35" s="24" t="s">
        <v>129</v>
      </c>
      <c r="R35" s="24" t="s">
        <v>129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>
      <c r="A36" s="20" t="s">
        <v>178</v>
      </c>
      <c r="B36" s="21" t="s">
        <v>181</v>
      </c>
      <c r="C36" s="20" t="s">
        <v>182</v>
      </c>
      <c r="D36" s="20">
        <v>1234.0</v>
      </c>
      <c r="E36" s="22" t="str">
        <f t="shared" si="1"/>
        <v>W</v>
      </c>
      <c r="F36" s="22" t="str">
        <f t="shared" si="2"/>
        <v>WH</v>
      </c>
      <c r="G36" s="23" t="str">
        <f t="shared" si="3"/>
        <v>WE</v>
      </c>
      <c r="H36" s="22" t="str">
        <f t="shared" si="4"/>
        <v>WEST BENGAL,HOWRAH</v>
      </c>
      <c r="I36" s="19" t="str">
        <f t="shared" si="5"/>
        <v>L</v>
      </c>
      <c r="J36" s="19" t="str">
        <f t="shared" si="6"/>
        <v>AL</v>
      </c>
      <c r="K36" s="19" t="str">
        <f t="shared" si="7"/>
        <v>WE 110S 1234</v>
      </c>
      <c r="L36" s="24" t="s">
        <v>129</v>
      </c>
      <c r="M36" s="24" t="s">
        <v>129</v>
      </c>
      <c r="N36" s="24" t="s">
        <v>129</v>
      </c>
      <c r="O36" s="24" t="s">
        <v>129</v>
      </c>
      <c r="P36" s="24" t="s">
        <v>129</v>
      </c>
      <c r="Q36" s="24" t="s">
        <v>129</v>
      </c>
      <c r="R36" s="24" t="s">
        <v>129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>
      <c r="A37" s="24"/>
      <c r="B37" s="19"/>
      <c r="C37" s="24"/>
      <c r="E37" s="22"/>
      <c r="F37" s="22"/>
      <c r="G37" s="23"/>
      <c r="H37" s="22"/>
      <c r="I37" s="19"/>
      <c r="J37" s="19"/>
      <c r="K37" s="19"/>
      <c r="L37" s="24" t="s">
        <v>129</v>
      </c>
      <c r="M37" s="24" t="s">
        <v>129</v>
      </c>
      <c r="N37" s="24" t="s">
        <v>129</v>
      </c>
      <c r="O37" s="24" t="s">
        <v>129</v>
      </c>
      <c r="P37" s="24" t="s">
        <v>129</v>
      </c>
      <c r="Q37" s="24" t="s">
        <v>129</v>
      </c>
      <c r="R37" s="24" t="s">
        <v>129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>
      <c r="A38" s="24"/>
      <c r="B38" s="19"/>
      <c r="C38" s="19"/>
      <c r="E38" s="22"/>
      <c r="F38" s="22"/>
      <c r="G38" s="23"/>
      <c r="H38" s="22"/>
      <c r="I38" s="19"/>
      <c r="J38" s="19"/>
      <c r="K38" s="19"/>
      <c r="L38" s="24" t="s">
        <v>129</v>
      </c>
      <c r="M38" s="24" t="s">
        <v>129</v>
      </c>
      <c r="N38" s="24" t="s">
        <v>129</v>
      </c>
      <c r="O38" s="24" t="s">
        <v>129</v>
      </c>
      <c r="P38" s="24" t="s">
        <v>129</v>
      </c>
      <c r="Q38" s="24" t="s">
        <v>129</v>
      </c>
      <c r="R38" s="24" t="s">
        <v>129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>
      <c r="A39" s="24"/>
      <c r="B39" s="19"/>
      <c r="C39" s="9" t="s">
        <v>183</v>
      </c>
      <c r="E39" s="22"/>
      <c r="F39" s="22"/>
      <c r="G39" s="23"/>
      <c r="H39" s="22"/>
      <c r="I39" s="19"/>
      <c r="J39" s="19"/>
      <c r="K39" s="19"/>
      <c r="L39" s="24" t="s">
        <v>129</v>
      </c>
      <c r="M39" s="24" t="s">
        <v>129</v>
      </c>
      <c r="N39" s="24" t="s">
        <v>129</v>
      </c>
      <c r="O39" s="24" t="s">
        <v>129</v>
      </c>
      <c r="P39" s="24" t="s">
        <v>129</v>
      </c>
      <c r="Q39" s="24" t="s">
        <v>129</v>
      </c>
      <c r="R39" s="24" t="s">
        <v>129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>
      <c r="A40" s="24"/>
      <c r="B40" s="19"/>
      <c r="C40" s="19"/>
      <c r="E40" s="22"/>
      <c r="F40" s="22"/>
      <c r="G40" s="23"/>
      <c r="H40" s="22"/>
      <c r="I40" s="19"/>
      <c r="J40" s="19"/>
      <c r="K40" s="19"/>
      <c r="L40" s="24" t="s">
        <v>129</v>
      </c>
      <c r="M40" s="24" t="s">
        <v>129</v>
      </c>
      <c r="N40" s="24" t="s">
        <v>129</v>
      </c>
      <c r="O40" s="24" t="s">
        <v>129</v>
      </c>
      <c r="P40" s="24" t="s">
        <v>129</v>
      </c>
      <c r="Q40" s="24" t="s">
        <v>129</v>
      </c>
      <c r="R40" s="24" t="s">
        <v>129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>
      <c r="A41" s="24"/>
      <c r="B41" s="19"/>
      <c r="C41" s="19"/>
      <c r="E41" s="22"/>
      <c r="F41" s="22"/>
      <c r="G41" s="23"/>
      <c r="H41" s="22"/>
      <c r="I41" s="19"/>
      <c r="J41" s="19"/>
      <c r="K41" s="19"/>
      <c r="L41" s="24" t="s">
        <v>129</v>
      </c>
      <c r="M41" s="24" t="s">
        <v>129</v>
      </c>
      <c r="N41" s="24" t="s">
        <v>129</v>
      </c>
      <c r="O41" s="24" t="s">
        <v>129</v>
      </c>
      <c r="P41" s="24" t="s">
        <v>129</v>
      </c>
      <c r="Q41" s="24" t="s">
        <v>129</v>
      </c>
      <c r="R41" s="24" t="s">
        <v>129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>
      <c r="A42" s="24"/>
      <c r="B42" s="19"/>
      <c r="C42" s="19"/>
      <c r="D42" s="24"/>
      <c r="E42" s="22"/>
      <c r="F42" s="22"/>
      <c r="G42" s="23"/>
      <c r="H42" s="22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>
      <c r="A43" s="19"/>
      <c r="B43" s="19"/>
      <c r="C43" s="19"/>
      <c r="D43" s="19"/>
      <c r="E43" s="22"/>
      <c r="F43" s="22"/>
      <c r="G43" s="23"/>
      <c r="H43" s="22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>
      <c r="A44" s="19"/>
      <c r="B44" s="19"/>
      <c r="C44" s="19"/>
      <c r="D44" s="19"/>
      <c r="E44" s="22"/>
      <c r="F44" s="22"/>
      <c r="G44" s="23"/>
      <c r="H44" s="22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>
      <c r="A45" s="19"/>
      <c r="B45" s="19"/>
      <c r="C45" s="19"/>
      <c r="D45" s="19"/>
      <c r="E45" s="22"/>
      <c r="F45" s="22"/>
      <c r="G45" s="23"/>
      <c r="H45" s="22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>
      <c r="A46" s="19"/>
      <c r="B46" s="19"/>
      <c r="C46" s="19"/>
      <c r="D46" s="19"/>
      <c r="E46" s="22"/>
      <c r="F46" s="22"/>
      <c r="G46" s="23"/>
      <c r="H46" s="2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>
      <c r="A47" s="19"/>
      <c r="B47" s="19"/>
      <c r="C47" s="19"/>
      <c r="D47" s="24"/>
      <c r="E47" s="22"/>
      <c r="F47" s="22"/>
      <c r="G47" s="23"/>
      <c r="H47" s="22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>
      <c r="A48" s="19"/>
      <c r="B48" s="19"/>
      <c r="C48" s="19"/>
      <c r="D48" s="24"/>
      <c r="E48" s="22"/>
      <c r="F48" s="22"/>
      <c r="G48" s="23"/>
      <c r="H48" s="22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>
      <c r="A49" s="19"/>
      <c r="B49" s="19"/>
      <c r="C49" s="19"/>
      <c r="D49" s="24"/>
      <c r="E49" s="22"/>
      <c r="F49" s="22"/>
      <c r="G49" s="23"/>
      <c r="H49" s="2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>
      <c r="A50" s="19"/>
      <c r="B50" s="19"/>
      <c r="C50" s="19"/>
      <c r="D50" s="24"/>
      <c r="E50" s="22"/>
      <c r="F50" s="22"/>
      <c r="G50" s="23"/>
      <c r="H50" s="2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>
      <c r="A51" s="19"/>
      <c r="B51" s="19"/>
      <c r="C51" s="19"/>
      <c r="D51" s="19"/>
      <c r="E51" s="22"/>
      <c r="F51" s="22"/>
      <c r="G51" s="23"/>
      <c r="H51" s="22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>
      <c r="A52" s="19"/>
      <c r="B52" s="19"/>
      <c r="C52" s="19"/>
      <c r="D52" s="24"/>
      <c r="E52" s="22"/>
      <c r="F52" s="22"/>
      <c r="G52" s="23"/>
      <c r="H52" s="22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>
      <c r="A53" s="19"/>
      <c r="B53" s="19"/>
      <c r="C53" s="19"/>
      <c r="D53" s="24"/>
      <c r="E53" s="22"/>
      <c r="F53" s="22"/>
      <c r="G53" s="23"/>
      <c r="H53" s="22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>
      <c r="A54" s="19"/>
      <c r="B54" s="19"/>
      <c r="C54" s="19"/>
      <c r="D54" s="24"/>
      <c r="E54" s="22"/>
      <c r="F54" s="22"/>
      <c r="G54" s="23"/>
      <c r="H54" s="2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>
      <c r="A55" s="19"/>
      <c r="B55" s="19"/>
      <c r="C55" s="19"/>
      <c r="D55" s="24"/>
      <c r="E55" s="22"/>
      <c r="F55" s="22"/>
      <c r="G55" s="23"/>
      <c r="H55" s="2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>
      <c r="A56" s="19"/>
      <c r="B56" s="19"/>
      <c r="C56" s="19"/>
      <c r="D56" s="24"/>
      <c r="E56" s="22"/>
      <c r="F56" s="22"/>
      <c r="G56" s="23"/>
      <c r="H56" s="2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>
      <c r="A57" s="19"/>
      <c r="B57" s="19"/>
      <c r="C57" s="19"/>
      <c r="D57" s="24"/>
      <c r="E57" s="22"/>
      <c r="F57" s="22"/>
      <c r="G57" s="23"/>
      <c r="H57" s="22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>
      <c r="A58" s="19"/>
      <c r="B58" s="19"/>
      <c r="C58" s="19"/>
      <c r="D58" s="24"/>
      <c r="E58" s="22"/>
      <c r="F58" s="22"/>
      <c r="G58" s="23"/>
      <c r="H58" s="22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>
      <c r="A59" s="19"/>
      <c r="B59" s="19"/>
      <c r="C59" s="19"/>
      <c r="D59" s="2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>
      <c r="A60" s="19"/>
      <c r="B60" s="19"/>
      <c r="C60" s="19"/>
      <c r="D60" s="2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>
      <c r="A62" s="19"/>
      <c r="B62" s="19"/>
      <c r="C62" s="19"/>
      <c r="D62" s="2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3.0"/>
    <col customWidth="1" min="4" max="4" width="9.38"/>
    <col customWidth="1" min="5" max="5" width="10.5"/>
    <col customWidth="1" min="6" max="7" width="11.0"/>
    <col customWidth="1" min="8" max="8" width="4.63"/>
  </cols>
  <sheetData>
    <row r="1">
      <c r="A1" s="25" t="s">
        <v>184</v>
      </c>
      <c r="B1" s="17" t="s">
        <v>185</v>
      </c>
      <c r="C1" s="17" t="s">
        <v>186</v>
      </c>
      <c r="D1" s="17" t="s">
        <v>187</v>
      </c>
      <c r="E1" s="17" t="s">
        <v>188</v>
      </c>
      <c r="F1" s="17" t="s">
        <v>189</v>
      </c>
      <c r="G1" s="17" t="s">
        <v>190</v>
      </c>
      <c r="H1" s="17"/>
      <c r="I1" s="17" t="s">
        <v>191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20" t="s">
        <v>192</v>
      </c>
      <c r="B2" s="22">
        <v>8.0</v>
      </c>
      <c r="C2" s="26">
        <v>2.0</v>
      </c>
      <c r="D2" s="22">
        <v>6.0</v>
      </c>
      <c r="E2" s="22" t="s">
        <v>193</v>
      </c>
      <c r="F2" s="23" t="s">
        <v>194</v>
      </c>
      <c r="G2" s="23" t="s">
        <v>195</v>
      </c>
      <c r="H2" s="27"/>
      <c r="I2" s="19" t="s">
        <v>194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20" t="s">
        <v>196</v>
      </c>
      <c r="B3" s="22">
        <f t="shared" ref="B3:B51" si="1">len(A3)</f>
        <v>10</v>
      </c>
      <c r="C3" s="26">
        <f t="shared" ref="C3:C51" si="2">len("CA")</f>
        <v>2</v>
      </c>
      <c r="D3" s="22">
        <f t="shared" ref="D3:D51" si="3">B3-C3</f>
        <v>8</v>
      </c>
      <c r="E3" s="22" t="str">
        <f t="shared" ref="E3:E51" si="4">Right(A3,D3)</f>
        <v> Surabhi</v>
      </c>
      <c r="F3" s="23" t="str">
        <f t="shared" ref="F3:F51" si="5">Trim(E3)</f>
        <v>Surabhi</v>
      </c>
      <c r="G3" s="23" t="str">
        <f t="shared" ref="G3:G51" si="6">Left(A3,2)</f>
        <v>CA</v>
      </c>
      <c r="H3" s="27"/>
      <c r="I3" s="19" t="str">
        <f t="shared" ref="I3:I51" si="7">SUBSTITUTE(A3,"CA ","")</f>
        <v>Surabhi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0" t="s">
        <v>197</v>
      </c>
      <c r="B4" s="22">
        <f t="shared" si="1"/>
        <v>8</v>
      </c>
      <c r="C4" s="26">
        <f t="shared" si="2"/>
        <v>2</v>
      </c>
      <c r="D4" s="22">
        <f t="shared" si="3"/>
        <v>6</v>
      </c>
      <c r="E4" s="22" t="str">
        <f t="shared" si="4"/>
        <v> Anand</v>
      </c>
      <c r="F4" s="23" t="str">
        <f t="shared" si="5"/>
        <v>Anand</v>
      </c>
      <c r="G4" s="23" t="str">
        <f t="shared" si="6"/>
        <v>CA</v>
      </c>
      <c r="H4" s="27"/>
      <c r="I4" s="19" t="str">
        <f t="shared" si="7"/>
        <v>Anand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20" t="s">
        <v>198</v>
      </c>
      <c r="B5" s="22">
        <f t="shared" si="1"/>
        <v>8</v>
      </c>
      <c r="C5" s="26">
        <f t="shared" si="2"/>
        <v>2</v>
      </c>
      <c r="D5" s="22">
        <f t="shared" si="3"/>
        <v>6</v>
      </c>
      <c r="E5" s="22" t="str">
        <f t="shared" si="4"/>
        <v> Rohit</v>
      </c>
      <c r="F5" s="23" t="str">
        <f t="shared" si="5"/>
        <v>Rohit</v>
      </c>
      <c r="G5" s="23" t="str">
        <f t="shared" si="6"/>
        <v>CA</v>
      </c>
      <c r="H5" s="27"/>
      <c r="I5" s="19" t="str">
        <f t="shared" si="7"/>
        <v>Rohit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20" t="s">
        <v>199</v>
      </c>
      <c r="B6" s="22">
        <f t="shared" si="1"/>
        <v>8</v>
      </c>
      <c r="C6" s="26">
        <f t="shared" si="2"/>
        <v>2</v>
      </c>
      <c r="D6" s="22">
        <f t="shared" si="3"/>
        <v>6</v>
      </c>
      <c r="E6" s="22" t="str">
        <f t="shared" si="4"/>
        <v> Rohan</v>
      </c>
      <c r="F6" s="23" t="str">
        <f t="shared" si="5"/>
        <v>Rohan</v>
      </c>
      <c r="G6" s="23" t="str">
        <f t="shared" si="6"/>
        <v>CA</v>
      </c>
      <c r="H6" s="27"/>
      <c r="I6" s="19" t="str">
        <f t="shared" si="7"/>
        <v>Rohan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 t="s">
        <v>200</v>
      </c>
      <c r="B7" s="22">
        <f t="shared" si="1"/>
        <v>8</v>
      </c>
      <c r="C7" s="26">
        <f t="shared" si="2"/>
        <v>2</v>
      </c>
      <c r="D7" s="22">
        <f t="shared" si="3"/>
        <v>6</v>
      </c>
      <c r="E7" s="22" t="str">
        <f t="shared" si="4"/>
        <v> Aanya</v>
      </c>
      <c r="F7" s="23" t="str">
        <f t="shared" si="5"/>
        <v>Aanya</v>
      </c>
      <c r="G7" s="23" t="str">
        <f t="shared" si="6"/>
        <v>CA</v>
      </c>
      <c r="H7" s="27"/>
      <c r="I7" s="19" t="str">
        <f t="shared" si="7"/>
        <v>Aanya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20" t="s">
        <v>201</v>
      </c>
      <c r="B8" s="22">
        <f t="shared" si="1"/>
        <v>8</v>
      </c>
      <c r="C8" s="26">
        <f t="shared" si="2"/>
        <v>2</v>
      </c>
      <c r="D8" s="22">
        <f t="shared" si="3"/>
        <v>6</v>
      </c>
      <c r="E8" s="22" t="str">
        <f t="shared" si="4"/>
        <v> Arjun</v>
      </c>
      <c r="F8" s="23" t="str">
        <f t="shared" si="5"/>
        <v>Arjun</v>
      </c>
      <c r="G8" s="23" t="str">
        <f t="shared" si="6"/>
        <v>CA</v>
      </c>
      <c r="H8" s="27"/>
      <c r="I8" s="19" t="str">
        <f t="shared" si="7"/>
        <v>Arjun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0" t="s">
        <v>202</v>
      </c>
      <c r="B9" s="22">
        <f t="shared" si="1"/>
        <v>8</v>
      </c>
      <c r="C9" s="26">
        <f t="shared" si="2"/>
        <v>2</v>
      </c>
      <c r="D9" s="22">
        <f t="shared" si="3"/>
        <v>6</v>
      </c>
      <c r="E9" s="22" t="str">
        <f t="shared" si="4"/>
        <v> Aditi</v>
      </c>
      <c r="F9" s="23" t="str">
        <f t="shared" si="5"/>
        <v>Aditi</v>
      </c>
      <c r="G9" s="23" t="str">
        <f t="shared" si="6"/>
        <v>CA</v>
      </c>
      <c r="H9" s="27"/>
      <c r="I9" s="19" t="str">
        <f t="shared" si="7"/>
        <v>Aditi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0" t="s">
        <v>203</v>
      </c>
      <c r="B10" s="22">
        <f t="shared" si="1"/>
        <v>9</v>
      </c>
      <c r="C10" s="26">
        <f t="shared" si="2"/>
        <v>2</v>
      </c>
      <c r="D10" s="22">
        <f t="shared" si="3"/>
        <v>7</v>
      </c>
      <c r="E10" s="22" t="str">
        <f t="shared" si="4"/>
        <v> Akshay</v>
      </c>
      <c r="F10" s="23" t="str">
        <f t="shared" si="5"/>
        <v>Akshay</v>
      </c>
      <c r="G10" s="23" t="str">
        <f t="shared" si="6"/>
        <v>CA</v>
      </c>
      <c r="H10" s="27"/>
      <c r="I10" s="19" t="str">
        <f t="shared" si="7"/>
        <v>Akshay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0" t="s">
        <v>204</v>
      </c>
      <c r="B11" s="22">
        <f t="shared" si="1"/>
        <v>9</v>
      </c>
      <c r="C11" s="26">
        <f t="shared" si="2"/>
        <v>2</v>
      </c>
      <c r="D11" s="22">
        <f t="shared" si="3"/>
        <v>7</v>
      </c>
      <c r="E11" s="22" t="str">
        <f t="shared" si="4"/>
        <v> Ananya</v>
      </c>
      <c r="F11" s="23" t="str">
        <f t="shared" si="5"/>
        <v>Ananya</v>
      </c>
      <c r="G11" s="23" t="str">
        <f t="shared" si="6"/>
        <v>CA</v>
      </c>
      <c r="H11" s="27"/>
      <c r="I11" s="19" t="str">
        <f t="shared" si="7"/>
        <v>Ananya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0" t="s">
        <v>205</v>
      </c>
      <c r="B12" s="22">
        <f t="shared" si="1"/>
        <v>10</v>
      </c>
      <c r="C12" s="26">
        <f t="shared" si="2"/>
        <v>2</v>
      </c>
      <c r="D12" s="22">
        <f t="shared" si="3"/>
        <v>8</v>
      </c>
      <c r="E12" s="22" t="str">
        <f t="shared" si="4"/>
        <v> Abhinav</v>
      </c>
      <c r="F12" s="23" t="str">
        <f t="shared" si="5"/>
        <v>Abhinav</v>
      </c>
      <c r="G12" s="23" t="str">
        <f t="shared" si="6"/>
        <v>CA</v>
      </c>
      <c r="H12" s="27"/>
      <c r="I12" s="19" t="str">
        <f t="shared" si="7"/>
        <v>Abhinav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0" t="s">
        <v>206</v>
      </c>
      <c r="B13" s="22">
        <f t="shared" si="1"/>
        <v>8</v>
      </c>
      <c r="C13" s="26">
        <f t="shared" si="2"/>
        <v>2</v>
      </c>
      <c r="D13" s="22">
        <f t="shared" si="3"/>
        <v>6</v>
      </c>
      <c r="E13" s="22" t="str">
        <f t="shared" si="4"/>
        <v> Anika</v>
      </c>
      <c r="F13" s="23" t="str">
        <f t="shared" si="5"/>
        <v>Anika</v>
      </c>
      <c r="G13" s="23" t="str">
        <f t="shared" si="6"/>
        <v>CA</v>
      </c>
      <c r="H13" s="27"/>
      <c r="I13" s="19" t="str">
        <f t="shared" si="7"/>
        <v>Anika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0" t="s">
        <v>207</v>
      </c>
      <c r="B14" s="22">
        <f t="shared" si="1"/>
        <v>10</v>
      </c>
      <c r="C14" s="26">
        <f t="shared" si="2"/>
        <v>2</v>
      </c>
      <c r="D14" s="22">
        <f t="shared" si="3"/>
        <v>8</v>
      </c>
      <c r="E14" s="22" t="str">
        <f t="shared" si="4"/>
        <v> Avinash</v>
      </c>
      <c r="F14" s="23" t="str">
        <f t="shared" si="5"/>
        <v>Avinash</v>
      </c>
      <c r="G14" s="23" t="str">
        <f t="shared" si="6"/>
        <v>CA</v>
      </c>
      <c r="H14" s="27"/>
      <c r="I14" s="19" t="str">
        <f t="shared" si="7"/>
        <v>Avinash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0" t="s">
        <v>208</v>
      </c>
      <c r="B15" s="22">
        <f t="shared" si="1"/>
        <v>10</v>
      </c>
      <c r="C15" s="26">
        <f t="shared" si="2"/>
        <v>2</v>
      </c>
      <c r="D15" s="22">
        <f t="shared" si="3"/>
        <v>8</v>
      </c>
      <c r="E15" s="22" t="str">
        <f t="shared" si="4"/>
        <v> Akshara</v>
      </c>
      <c r="F15" s="23" t="str">
        <f t="shared" si="5"/>
        <v>Akshara</v>
      </c>
      <c r="G15" s="23" t="str">
        <f t="shared" si="6"/>
        <v>CA</v>
      </c>
      <c r="H15" s="27"/>
      <c r="I15" s="19" t="str">
        <f t="shared" si="7"/>
        <v>Akshara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0" t="s">
        <v>209</v>
      </c>
      <c r="B16" s="22">
        <f t="shared" si="1"/>
        <v>8</v>
      </c>
      <c r="C16" s="26">
        <f t="shared" si="2"/>
        <v>2</v>
      </c>
      <c r="D16" s="22">
        <f t="shared" si="3"/>
        <v>6</v>
      </c>
      <c r="E16" s="22" t="str">
        <f t="shared" si="4"/>
        <v> Aarav</v>
      </c>
      <c r="F16" s="23" t="str">
        <f t="shared" si="5"/>
        <v>Aarav</v>
      </c>
      <c r="G16" s="23" t="str">
        <f t="shared" si="6"/>
        <v>CA</v>
      </c>
      <c r="H16" s="27"/>
      <c r="I16" s="19" t="str">
        <f t="shared" si="7"/>
        <v>Aarav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0" t="s">
        <v>210</v>
      </c>
      <c r="B17" s="22">
        <f t="shared" si="1"/>
        <v>10</v>
      </c>
      <c r="C17" s="26">
        <f t="shared" si="2"/>
        <v>2</v>
      </c>
      <c r="D17" s="22">
        <f t="shared" si="3"/>
        <v>8</v>
      </c>
      <c r="E17" s="22" t="str">
        <f t="shared" si="4"/>
        <v> Anushka</v>
      </c>
      <c r="F17" s="23" t="str">
        <f t="shared" si="5"/>
        <v>Anushka</v>
      </c>
      <c r="G17" s="23" t="str">
        <f t="shared" si="6"/>
        <v>CA</v>
      </c>
      <c r="H17" s="27"/>
      <c r="I17" s="19" t="str">
        <f t="shared" si="7"/>
        <v>Anushka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0" t="s">
        <v>211</v>
      </c>
      <c r="B18" s="22">
        <f t="shared" si="1"/>
        <v>8</v>
      </c>
      <c r="C18" s="26">
        <f t="shared" si="2"/>
        <v>2</v>
      </c>
      <c r="D18" s="22">
        <f t="shared" si="3"/>
        <v>6</v>
      </c>
      <c r="E18" s="22" t="str">
        <f t="shared" si="4"/>
        <v> Ayush</v>
      </c>
      <c r="F18" s="23" t="str">
        <f t="shared" si="5"/>
        <v>Ayush</v>
      </c>
      <c r="G18" s="23" t="str">
        <f t="shared" si="6"/>
        <v>CA</v>
      </c>
      <c r="H18" s="27"/>
      <c r="I18" s="19" t="str">
        <f t="shared" si="7"/>
        <v>Ayush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20" t="s">
        <v>212</v>
      </c>
      <c r="B19" s="22">
        <f t="shared" si="1"/>
        <v>9</v>
      </c>
      <c r="C19" s="26">
        <f t="shared" si="2"/>
        <v>2</v>
      </c>
      <c r="D19" s="22">
        <f t="shared" si="3"/>
        <v>7</v>
      </c>
      <c r="E19" s="22" t="str">
        <f t="shared" si="4"/>
        <v> Amrita</v>
      </c>
      <c r="F19" s="23" t="str">
        <f t="shared" si="5"/>
        <v>Amrita</v>
      </c>
      <c r="G19" s="23" t="str">
        <f t="shared" si="6"/>
        <v>CA</v>
      </c>
      <c r="H19" s="27"/>
      <c r="I19" s="19" t="str">
        <f t="shared" si="7"/>
        <v>Amrita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20" t="s">
        <v>213</v>
      </c>
      <c r="B20" s="22">
        <f t="shared" si="1"/>
        <v>9</v>
      </c>
      <c r="C20" s="26">
        <f t="shared" si="2"/>
        <v>2</v>
      </c>
      <c r="D20" s="22">
        <f t="shared" si="3"/>
        <v>7</v>
      </c>
      <c r="E20" s="22" t="str">
        <f t="shared" si="4"/>
        <v> Ashwin</v>
      </c>
      <c r="F20" s="23" t="str">
        <f t="shared" si="5"/>
        <v>Ashwin</v>
      </c>
      <c r="G20" s="23" t="str">
        <f t="shared" si="6"/>
        <v>CA</v>
      </c>
      <c r="H20" s="27"/>
      <c r="I20" s="19" t="str">
        <f t="shared" si="7"/>
        <v>Ashwin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20" t="s">
        <v>214</v>
      </c>
      <c r="B21" s="22">
        <f t="shared" si="1"/>
        <v>8</v>
      </c>
      <c r="C21" s="26">
        <f t="shared" si="2"/>
        <v>2</v>
      </c>
      <c r="D21" s="22">
        <f t="shared" si="3"/>
        <v>6</v>
      </c>
      <c r="E21" s="22" t="str">
        <f t="shared" si="4"/>
        <v> Aisha</v>
      </c>
      <c r="F21" s="23" t="str">
        <f t="shared" si="5"/>
        <v>Aisha</v>
      </c>
      <c r="G21" s="23" t="str">
        <f t="shared" si="6"/>
        <v>CA</v>
      </c>
      <c r="H21" s="27"/>
      <c r="I21" s="19" t="str">
        <f t="shared" si="7"/>
        <v>Aisha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0" t="s">
        <v>215</v>
      </c>
      <c r="B22" s="22">
        <f t="shared" si="1"/>
        <v>8</v>
      </c>
      <c r="C22" s="26">
        <f t="shared" si="2"/>
        <v>2</v>
      </c>
      <c r="D22" s="22">
        <f t="shared" si="3"/>
        <v>6</v>
      </c>
      <c r="E22" s="22" t="str">
        <f t="shared" si="4"/>
        <v> Arnav</v>
      </c>
      <c r="F22" s="23" t="str">
        <f t="shared" si="5"/>
        <v>Arnav</v>
      </c>
      <c r="G22" s="23" t="str">
        <f t="shared" si="6"/>
        <v>CA</v>
      </c>
      <c r="H22" s="27"/>
      <c r="I22" s="19" t="str">
        <f t="shared" si="7"/>
        <v>Arnav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0" t="s">
        <v>216</v>
      </c>
      <c r="B23" s="22">
        <f t="shared" si="1"/>
        <v>9</v>
      </c>
      <c r="C23" s="26">
        <f t="shared" si="2"/>
        <v>2</v>
      </c>
      <c r="D23" s="22">
        <f t="shared" si="3"/>
        <v>7</v>
      </c>
      <c r="E23" s="22" t="str">
        <f t="shared" si="4"/>
        <v> Anjali</v>
      </c>
      <c r="F23" s="23" t="str">
        <f t="shared" si="5"/>
        <v>Anjali</v>
      </c>
      <c r="G23" s="23" t="str">
        <f t="shared" si="6"/>
        <v>CA</v>
      </c>
      <c r="H23" s="27"/>
      <c r="I23" s="19" t="str">
        <f t="shared" si="7"/>
        <v>Anjali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0" t="s">
        <v>217</v>
      </c>
      <c r="B24" s="22">
        <f t="shared" si="1"/>
        <v>11</v>
      </c>
      <c r="C24" s="26">
        <f t="shared" si="2"/>
        <v>2</v>
      </c>
      <c r="D24" s="22">
        <f t="shared" si="3"/>
        <v>9</v>
      </c>
      <c r="E24" s="22" t="str">
        <f t="shared" si="4"/>
        <v> Abhishek</v>
      </c>
      <c r="F24" s="23" t="str">
        <f t="shared" si="5"/>
        <v>Abhishek</v>
      </c>
      <c r="G24" s="23" t="str">
        <f t="shared" si="6"/>
        <v>CA</v>
      </c>
      <c r="H24" s="27"/>
      <c r="I24" s="19" t="str">
        <f t="shared" si="7"/>
        <v>Abhishek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0" t="s">
        <v>200</v>
      </c>
      <c r="B25" s="22">
        <f t="shared" si="1"/>
        <v>8</v>
      </c>
      <c r="C25" s="26">
        <f t="shared" si="2"/>
        <v>2</v>
      </c>
      <c r="D25" s="22">
        <f t="shared" si="3"/>
        <v>6</v>
      </c>
      <c r="E25" s="22" t="str">
        <f t="shared" si="4"/>
        <v> Aanya</v>
      </c>
      <c r="F25" s="23" t="str">
        <f t="shared" si="5"/>
        <v>Aanya</v>
      </c>
      <c r="G25" s="23" t="str">
        <f t="shared" si="6"/>
        <v>CA</v>
      </c>
      <c r="H25" s="27"/>
      <c r="I25" s="19" t="str">
        <f t="shared" si="7"/>
        <v>Aanya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0" t="s">
        <v>218</v>
      </c>
      <c r="B26" s="22">
        <f t="shared" si="1"/>
        <v>7</v>
      </c>
      <c r="C26" s="26">
        <f t="shared" si="2"/>
        <v>2</v>
      </c>
      <c r="D26" s="22">
        <f t="shared" si="3"/>
        <v>5</v>
      </c>
      <c r="E26" s="22" t="str">
        <f t="shared" si="4"/>
        <v> Aman</v>
      </c>
      <c r="F26" s="23" t="str">
        <f t="shared" si="5"/>
        <v>Aman</v>
      </c>
      <c r="G26" s="23" t="str">
        <f t="shared" si="6"/>
        <v>CA</v>
      </c>
      <c r="H26" s="27"/>
      <c r="I26" s="19" t="str">
        <f t="shared" si="7"/>
        <v>Aman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0" t="s">
        <v>219</v>
      </c>
      <c r="B27" s="22">
        <f t="shared" si="1"/>
        <v>8</v>
      </c>
      <c r="C27" s="26">
        <f t="shared" si="2"/>
        <v>2</v>
      </c>
      <c r="D27" s="22">
        <f t="shared" si="3"/>
        <v>6</v>
      </c>
      <c r="E27" s="22" t="str">
        <f t="shared" si="4"/>
        <v> Aarti</v>
      </c>
      <c r="F27" s="23" t="str">
        <f t="shared" si="5"/>
        <v>Aarti</v>
      </c>
      <c r="G27" s="23" t="str">
        <f t="shared" si="6"/>
        <v>CA</v>
      </c>
      <c r="H27" s="27"/>
      <c r="I27" s="19" t="str">
        <f t="shared" si="7"/>
        <v>Aarti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0" t="s">
        <v>220</v>
      </c>
      <c r="B28" s="22">
        <f t="shared" si="1"/>
        <v>8</v>
      </c>
      <c r="C28" s="26">
        <f t="shared" si="2"/>
        <v>2</v>
      </c>
      <c r="D28" s="22">
        <f t="shared" si="3"/>
        <v>6</v>
      </c>
      <c r="E28" s="22" t="str">
        <f t="shared" si="4"/>
        <v> Aryan</v>
      </c>
      <c r="F28" s="23" t="str">
        <f t="shared" si="5"/>
        <v>Aryan</v>
      </c>
      <c r="G28" s="23" t="str">
        <f t="shared" si="6"/>
        <v>CA</v>
      </c>
      <c r="H28" s="27"/>
      <c r="I28" s="19" t="str">
        <f t="shared" si="7"/>
        <v>Aryan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0" t="s">
        <v>204</v>
      </c>
      <c r="B29" s="22">
        <f t="shared" si="1"/>
        <v>9</v>
      </c>
      <c r="C29" s="26">
        <f t="shared" si="2"/>
        <v>2</v>
      </c>
      <c r="D29" s="22">
        <f t="shared" si="3"/>
        <v>7</v>
      </c>
      <c r="E29" s="22" t="str">
        <f t="shared" si="4"/>
        <v> Ananya</v>
      </c>
      <c r="F29" s="23" t="str">
        <f t="shared" si="5"/>
        <v>Ananya</v>
      </c>
      <c r="G29" s="23" t="str">
        <f t="shared" si="6"/>
        <v>CA</v>
      </c>
      <c r="H29" s="27"/>
      <c r="I29" s="19" t="str">
        <f t="shared" si="7"/>
        <v>Ananya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0" t="s">
        <v>221</v>
      </c>
      <c r="B30" s="22">
        <f t="shared" si="1"/>
        <v>9</v>
      </c>
      <c r="C30" s="26">
        <f t="shared" si="2"/>
        <v>2</v>
      </c>
      <c r="D30" s="22">
        <f t="shared" si="3"/>
        <v>7</v>
      </c>
      <c r="E30" s="22" t="str">
        <f t="shared" si="4"/>
        <v> Ayushi</v>
      </c>
      <c r="F30" s="23" t="str">
        <f t="shared" si="5"/>
        <v>Ayushi</v>
      </c>
      <c r="G30" s="23" t="str">
        <f t="shared" si="6"/>
        <v>CA</v>
      </c>
      <c r="H30" s="27"/>
      <c r="I30" s="19" t="str">
        <f t="shared" si="7"/>
        <v>Ayushi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20" t="s">
        <v>215</v>
      </c>
      <c r="B31" s="22">
        <f t="shared" si="1"/>
        <v>8</v>
      </c>
      <c r="C31" s="26">
        <f t="shared" si="2"/>
        <v>2</v>
      </c>
      <c r="D31" s="22">
        <f t="shared" si="3"/>
        <v>6</v>
      </c>
      <c r="E31" s="22" t="str">
        <f t="shared" si="4"/>
        <v> Arnav</v>
      </c>
      <c r="F31" s="23" t="str">
        <f t="shared" si="5"/>
        <v>Arnav</v>
      </c>
      <c r="G31" s="23" t="str">
        <f t="shared" si="6"/>
        <v>CA</v>
      </c>
      <c r="H31" s="27"/>
      <c r="I31" s="19" t="str">
        <f t="shared" si="7"/>
        <v>Arnav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20" t="s">
        <v>202</v>
      </c>
      <c r="B32" s="22">
        <f t="shared" si="1"/>
        <v>8</v>
      </c>
      <c r="C32" s="26">
        <f t="shared" si="2"/>
        <v>2</v>
      </c>
      <c r="D32" s="22">
        <f t="shared" si="3"/>
        <v>6</v>
      </c>
      <c r="E32" s="22" t="str">
        <f t="shared" si="4"/>
        <v> Aditi</v>
      </c>
      <c r="F32" s="23" t="str">
        <f t="shared" si="5"/>
        <v>Aditi</v>
      </c>
      <c r="G32" s="23" t="str">
        <f t="shared" si="6"/>
        <v>CA</v>
      </c>
      <c r="H32" s="27"/>
      <c r="I32" s="19" t="str">
        <f t="shared" si="7"/>
        <v>Aditi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0" t="s">
        <v>222</v>
      </c>
      <c r="B33" s="22">
        <f t="shared" si="1"/>
        <v>9</v>
      </c>
      <c r="C33" s="26">
        <f t="shared" si="2"/>
        <v>2</v>
      </c>
      <c r="D33" s="22">
        <f t="shared" si="3"/>
        <v>7</v>
      </c>
      <c r="E33" s="22" t="str">
        <f t="shared" si="4"/>
        <v> Aarush</v>
      </c>
      <c r="F33" s="23" t="str">
        <f t="shared" si="5"/>
        <v>Aarush</v>
      </c>
      <c r="G33" s="23" t="str">
        <f t="shared" si="6"/>
        <v>CA</v>
      </c>
      <c r="H33" s="27"/>
      <c r="I33" s="19" t="str">
        <f t="shared" si="7"/>
        <v>Aarush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0" t="s">
        <v>223</v>
      </c>
      <c r="B34" s="22">
        <f t="shared" si="1"/>
        <v>9</v>
      </c>
      <c r="C34" s="26">
        <f t="shared" si="2"/>
        <v>2</v>
      </c>
      <c r="D34" s="22">
        <f t="shared" si="3"/>
        <v>7</v>
      </c>
      <c r="E34" s="22" t="str">
        <f t="shared" si="4"/>
        <v> Anisha</v>
      </c>
      <c r="F34" s="23" t="str">
        <f t="shared" si="5"/>
        <v>Anisha</v>
      </c>
      <c r="G34" s="23" t="str">
        <f t="shared" si="6"/>
        <v>CA</v>
      </c>
      <c r="H34" s="27"/>
      <c r="I34" s="19" t="str">
        <f t="shared" si="7"/>
        <v>Anisha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0" t="s">
        <v>224</v>
      </c>
      <c r="B35" s="22">
        <f t="shared" si="1"/>
        <v>7</v>
      </c>
      <c r="C35" s="26">
        <f t="shared" si="2"/>
        <v>2</v>
      </c>
      <c r="D35" s="22">
        <f t="shared" si="3"/>
        <v>5</v>
      </c>
      <c r="E35" s="22" t="str">
        <f t="shared" si="4"/>
        <v> Alok</v>
      </c>
      <c r="F35" s="23" t="str">
        <f t="shared" si="5"/>
        <v>Alok</v>
      </c>
      <c r="G35" s="23" t="str">
        <f t="shared" si="6"/>
        <v>CA</v>
      </c>
      <c r="H35" s="27"/>
      <c r="I35" s="19" t="str">
        <f t="shared" si="7"/>
        <v>Alok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0" t="s">
        <v>225</v>
      </c>
      <c r="B36" s="22">
        <f t="shared" si="1"/>
        <v>8</v>
      </c>
      <c r="C36" s="26">
        <f t="shared" si="2"/>
        <v>2</v>
      </c>
      <c r="D36" s="22">
        <f t="shared" si="3"/>
        <v>6</v>
      </c>
      <c r="E36" s="22" t="str">
        <f t="shared" si="4"/>
        <v> Anaya</v>
      </c>
      <c r="F36" s="23" t="str">
        <f t="shared" si="5"/>
        <v>Anaya</v>
      </c>
      <c r="G36" s="23" t="str">
        <f t="shared" si="6"/>
        <v>CA</v>
      </c>
      <c r="H36" s="27"/>
      <c r="I36" s="19" t="str">
        <f t="shared" si="7"/>
        <v>Anaya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0" t="s">
        <v>226</v>
      </c>
      <c r="B37" s="22">
        <f t="shared" si="1"/>
        <v>8</v>
      </c>
      <c r="C37" s="26">
        <f t="shared" si="2"/>
        <v>2</v>
      </c>
      <c r="D37" s="22">
        <f t="shared" si="3"/>
        <v>6</v>
      </c>
      <c r="E37" s="22" t="str">
        <f t="shared" si="4"/>
        <v> Ahaan</v>
      </c>
      <c r="F37" s="23" t="str">
        <f t="shared" si="5"/>
        <v>Ahaan</v>
      </c>
      <c r="G37" s="23" t="str">
        <f t="shared" si="6"/>
        <v>CA</v>
      </c>
      <c r="H37" s="27"/>
      <c r="I37" s="19" t="str">
        <f t="shared" si="7"/>
        <v>Ahaan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0" t="s">
        <v>227</v>
      </c>
      <c r="B38" s="22">
        <f t="shared" si="1"/>
        <v>8</v>
      </c>
      <c r="C38" s="26">
        <f t="shared" si="2"/>
        <v>2</v>
      </c>
      <c r="D38" s="22">
        <f t="shared" si="3"/>
        <v>6</v>
      </c>
      <c r="E38" s="22" t="str">
        <f t="shared" si="4"/>
        <v> Avani</v>
      </c>
      <c r="F38" s="23" t="str">
        <f t="shared" si="5"/>
        <v>Avani</v>
      </c>
      <c r="G38" s="23" t="str">
        <f t="shared" si="6"/>
        <v>CA</v>
      </c>
      <c r="H38" s="27"/>
      <c r="I38" s="19" t="str">
        <f t="shared" si="7"/>
        <v>Avani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20" t="s">
        <v>228</v>
      </c>
      <c r="B39" s="22">
        <f t="shared" si="1"/>
        <v>8</v>
      </c>
      <c r="C39" s="26">
        <f t="shared" si="2"/>
        <v>2</v>
      </c>
      <c r="D39" s="22">
        <f t="shared" si="3"/>
        <v>6</v>
      </c>
      <c r="E39" s="22" t="str">
        <f t="shared" si="4"/>
        <v> Akash</v>
      </c>
      <c r="F39" s="23" t="str">
        <f t="shared" si="5"/>
        <v>Akash</v>
      </c>
      <c r="G39" s="23" t="str">
        <f t="shared" si="6"/>
        <v>CA</v>
      </c>
      <c r="H39" s="27"/>
      <c r="I39" s="19" t="str">
        <f t="shared" si="7"/>
        <v>Akash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20" t="s">
        <v>206</v>
      </c>
      <c r="B40" s="22">
        <f t="shared" si="1"/>
        <v>8</v>
      </c>
      <c r="C40" s="26">
        <f t="shared" si="2"/>
        <v>2</v>
      </c>
      <c r="D40" s="22">
        <f t="shared" si="3"/>
        <v>6</v>
      </c>
      <c r="E40" s="22" t="str">
        <f t="shared" si="4"/>
        <v> Anika</v>
      </c>
      <c r="F40" s="23" t="str">
        <f t="shared" si="5"/>
        <v>Anika</v>
      </c>
      <c r="G40" s="23" t="str">
        <f t="shared" si="6"/>
        <v>CA</v>
      </c>
      <c r="H40" s="27"/>
      <c r="I40" s="19" t="str">
        <f t="shared" si="7"/>
        <v>Anika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20" t="s">
        <v>229</v>
      </c>
      <c r="B41" s="22">
        <f t="shared" si="1"/>
        <v>9</v>
      </c>
      <c r="C41" s="26">
        <f t="shared" si="2"/>
        <v>2</v>
      </c>
      <c r="D41" s="22">
        <f t="shared" si="3"/>
        <v>7</v>
      </c>
      <c r="E41" s="22" t="str">
        <f t="shared" si="4"/>
        <v> Armaan</v>
      </c>
      <c r="F41" s="23" t="str">
        <f t="shared" si="5"/>
        <v>Armaan</v>
      </c>
      <c r="G41" s="23" t="str">
        <f t="shared" si="6"/>
        <v>CA</v>
      </c>
      <c r="H41" s="27"/>
      <c r="I41" s="19" t="str">
        <f t="shared" si="7"/>
        <v>Armaan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20" t="s">
        <v>230</v>
      </c>
      <c r="B42" s="22">
        <f t="shared" si="1"/>
        <v>9</v>
      </c>
      <c r="C42" s="26">
        <f t="shared" si="2"/>
        <v>2</v>
      </c>
      <c r="D42" s="22">
        <f t="shared" si="3"/>
        <v>7</v>
      </c>
      <c r="E42" s="22" t="str">
        <f t="shared" si="4"/>
        <v> Arushi</v>
      </c>
      <c r="F42" s="23" t="str">
        <f t="shared" si="5"/>
        <v>Arushi</v>
      </c>
      <c r="G42" s="23" t="str">
        <f t="shared" si="6"/>
        <v>CA</v>
      </c>
      <c r="H42" s="27"/>
      <c r="I42" s="19" t="str">
        <f t="shared" si="7"/>
        <v>Arushi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20" t="s">
        <v>231</v>
      </c>
      <c r="B43" s="22">
        <f t="shared" si="1"/>
        <v>9</v>
      </c>
      <c r="C43" s="26">
        <f t="shared" si="2"/>
        <v>2</v>
      </c>
      <c r="D43" s="22">
        <f t="shared" si="3"/>
        <v>7</v>
      </c>
      <c r="E43" s="22" t="str">
        <f t="shared" si="4"/>
        <v> Aarohi</v>
      </c>
      <c r="F43" s="23" t="str">
        <f t="shared" si="5"/>
        <v>Aarohi</v>
      </c>
      <c r="G43" s="23" t="str">
        <f t="shared" si="6"/>
        <v>CA</v>
      </c>
      <c r="H43" s="27"/>
      <c r="I43" s="19" t="str">
        <f t="shared" si="7"/>
        <v>Aarohi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20" t="s">
        <v>197</v>
      </c>
      <c r="B44" s="22">
        <f t="shared" si="1"/>
        <v>8</v>
      </c>
      <c r="C44" s="26">
        <f t="shared" si="2"/>
        <v>2</v>
      </c>
      <c r="D44" s="22">
        <f t="shared" si="3"/>
        <v>6</v>
      </c>
      <c r="E44" s="22" t="str">
        <f t="shared" si="4"/>
        <v> Anand</v>
      </c>
      <c r="F44" s="23" t="str">
        <f t="shared" si="5"/>
        <v>Anand</v>
      </c>
      <c r="G44" s="23" t="str">
        <f t="shared" si="6"/>
        <v>CA</v>
      </c>
      <c r="H44" s="27"/>
      <c r="I44" s="19" t="str">
        <f t="shared" si="7"/>
        <v>Anand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20" t="s">
        <v>216</v>
      </c>
      <c r="B45" s="22">
        <f t="shared" si="1"/>
        <v>9</v>
      </c>
      <c r="C45" s="26">
        <f t="shared" si="2"/>
        <v>2</v>
      </c>
      <c r="D45" s="22">
        <f t="shared" si="3"/>
        <v>7</v>
      </c>
      <c r="E45" s="22" t="str">
        <f t="shared" si="4"/>
        <v> Anjali</v>
      </c>
      <c r="F45" s="23" t="str">
        <f t="shared" si="5"/>
        <v>Anjali</v>
      </c>
      <c r="G45" s="23" t="str">
        <f t="shared" si="6"/>
        <v>CA</v>
      </c>
      <c r="H45" s="27"/>
      <c r="I45" s="19" t="str">
        <f t="shared" si="7"/>
        <v>Anjali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20" t="s">
        <v>201</v>
      </c>
      <c r="B46" s="22">
        <f t="shared" si="1"/>
        <v>8</v>
      </c>
      <c r="C46" s="26">
        <f t="shared" si="2"/>
        <v>2</v>
      </c>
      <c r="D46" s="22">
        <f t="shared" si="3"/>
        <v>6</v>
      </c>
      <c r="E46" s="22" t="str">
        <f t="shared" si="4"/>
        <v> Arjun</v>
      </c>
      <c r="F46" s="23" t="str">
        <f t="shared" si="5"/>
        <v>Arjun</v>
      </c>
      <c r="G46" s="23" t="str">
        <f t="shared" si="6"/>
        <v>CA</v>
      </c>
      <c r="H46" s="27"/>
      <c r="I46" s="19" t="str">
        <f t="shared" si="7"/>
        <v>Arjun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20" t="s">
        <v>210</v>
      </c>
      <c r="B47" s="22">
        <f t="shared" si="1"/>
        <v>10</v>
      </c>
      <c r="C47" s="26">
        <f t="shared" si="2"/>
        <v>2</v>
      </c>
      <c r="D47" s="22">
        <f t="shared" si="3"/>
        <v>8</v>
      </c>
      <c r="E47" s="22" t="str">
        <f t="shared" si="4"/>
        <v> Anushka</v>
      </c>
      <c r="F47" s="23" t="str">
        <f t="shared" si="5"/>
        <v>Anushka</v>
      </c>
      <c r="G47" s="23" t="str">
        <f t="shared" si="6"/>
        <v>CA</v>
      </c>
      <c r="H47" s="27"/>
      <c r="I47" s="19" t="str">
        <f t="shared" si="7"/>
        <v>Anushka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20" t="s">
        <v>200</v>
      </c>
      <c r="B48" s="22">
        <f t="shared" si="1"/>
        <v>8</v>
      </c>
      <c r="C48" s="26">
        <f t="shared" si="2"/>
        <v>2</v>
      </c>
      <c r="D48" s="22">
        <f t="shared" si="3"/>
        <v>6</v>
      </c>
      <c r="E48" s="22" t="str">
        <f t="shared" si="4"/>
        <v> Aanya</v>
      </c>
      <c r="F48" s="23" t="str">
        <f t="shared" si="5"/>
        <v>Aanya</v>
      </c>
      <c r="G48" s="23" t="str">
        <f t="shared" si="6"/>
        <v>CA</v>
      </c>
      <c r="H48" s="27"/>
      <c r="I48" s="19" t="str">
        <f t="shared" si="7"/>
        <v>Aanya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20" t="s">
        <v>232</v>
      </c>
      <c r="B49" s="22">
        <f t="shared" si="1"/>
        <v>9</v>
      </c>
      <c r="C49" s="26">
        <f t="shared" si="2"/>
        <v>2</v>
      </c>
      <c r="D49" s="22">
        <f t="shared" si="3"/>
        <v>7</v>
      </c>
      <c r="E49" s="22" t="str">
        <f t="shared" si="4"/>
        <v> Atharv</v>
      </c>
      <c r="F49" s="23" t="str">
        <f t="shared" si="5"/>
        <v>Atharv</v>
      </c>
      <c r="G49" s="23" t="str">
        <f t="shared" si="6"/>
        <v>CA</v>
      </c>
      <c r="H49" s="27"/>
      <c r="I49" s="19" t="str">
        <f t="shared" si="7"/>
        <v>Atharv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20" t="s">
        <v>212</v>
      </c>
      <c r="B50" s="22">
        <f t="shared" si="1"/>
        <v>9</v>
      </c>
      <c r="C50" s="26">
        <f t="shared" si="2"/>
        <v>2</v>
      </c>
      <c r="D50" s="22">
        <f t="shared" si="3"/>
        <v>7</v>
      </c>
      <c r="E50" s="22" t="str">
        <f t="shared" si="4"/>
        <v> Amrita</v>
      </c>
      <c r="F50" s="23" t="str">
        <f t="shared" si="5"/>
        <v>Amrita</v>
      </c>
      <c r="G50" s="23" t="str">
        <f t="shared" si="6"/>
        <v>CA</v>
      </c>
      <c r="H50" s="27"/>
      <c r="I50" s="19" t="str">
        <f t="shared" si="7"/>
        <v>Amrita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20" t="s">
        <v>233</v>
      </c>
      <c r="B51" s="22">
        <f t="shared" si="1"/>
        <v>9</v>
      </c>
      <c r="C51" s="26">
        <f t="shared" si="2"/>
        <v>2</v>
      </c>
      <c r="D51" s="22">
        <f t="shared" si="3"/>
        <v>7</v>
      </c>
      <c r="E51" s="22" t="str">
        <f t="shared" si="4"/>
        <v> Advait</v>
      </c>
      <c r="F51" s="23" t="str">
        <f t="shared" si="5"/>
        <v>Advait</v>
      </c>
      <c r="G51" s="23" t="str">
        <f t="shared" si="6"/>
        <v>CA</v>
      </c>
      <c r="H51" s="27"/>
      <c r="I51" s="19" t="str">
        <f t="shared" si="7"/>
        <v>Advait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19"/>
      <c r="B52" s="19"/>
      <c r="C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19"/>
      <c r="B53" s="19"/>
      <c r="C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19"/>
      <c r="B54" s="19"/>
      <c r="C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9" t="s">
        <v>234</v>
      </c>
      <c r="B55" s="19"/>
      <c r="C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19"/>
      <c r="B56" s="19"/>
      <c r="C56" s="19"/>
      <c r="D56" s="2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6" max="6" width="5.38"/>
  </cols>
  <sheetData>
    <row r="1">
      <c r="A1" s="1" t="s">
        <v>235</v>
      </c>
      <c r="B1" s="1" t="s">
        <v>236</v>
      </c>
      <c r="C1" s="1" t="s">
        <v>237</v>
      </c>
      <c r="D1" s="29" t="s">
        <v>187</v>
      </c>
      <c r="E1" s="29" t="s">
        <v>238</v>
      </c>
      <c r="F1" s="29"/>
      <c r="G1" s="1" t="s">
        <v>239</v>
      </c>
      <c r="H1" s="29" t="s">
        <v>191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0" t="s">
        <v>240</v>
      </c>
      <c r="B2" s="31">
        <v>8.0</v>
      </c>
      <c r="C2" s="31">
        <v>4.0</v>
      </c>
      <c r="D2" s="31">
        <v>4.0</v>
      </c>
      <c r="E2" s="2" t="s">
        <v>241</v>
      </c>
      <c r="F2" s="32"/>
      <c r="G2" s="2" t="s">
        <v>240</v>
      </c>
      <c r="H2" s="2" t="s">
        <v>241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0" t="s">
        <v>242</v>
      </c>
      <c r="B3" s="31">
        <f t="shared" ref="B3:B10" si="1">len(A3)</f>
        <v>8</v>
      </c>
      <c r="C3" s="31">
        <f t="shared" ref="C3:C10" si="2">len("km/s")</f>
        <v>4</v>
      </c>
      <c r="D3" s="31">
        <f t="shared" ref="D3:D10" si="3">B3-C3</f>
        <v>4</v>
      </c>
      <c r="E3" s="2" t="str">
        <f t="shared" ref="E3:E10" si="4">Left(A3,D3)</f>
        <v>5000</v>
      </c>
      <c r="F3" s="32"/>
      <c r="G3" s="2" t="str">
        <f t="shared" ref="G3:G10" si="5">lower(A3)</f>
        <v>5000km/s</v>
      </c>
      <c r="H3" s="2" t="str">
        <f t="shared" ref="H3:H10" si="6">substitute(G3,"km/s","")</f>
        <v>5000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0" t="s">
        <v>243</v>
      </c>
      <c r="B4" s="31">
        <f t="shared" si="1"/>
        <v>8</v>
      </c>
      <c r="C4" s="31">
        <f t="shared" si="2"/>
        <v>4</v>
      </c>
      <c r="D4" s="31">
        <f t="shared" si="3"/>
        <v>4</v>
      </c>
      <c r="E4" s="2" t="str">
        <f t="shared" si="4"/>
        <v>9600</v>
      </c>
      <c r="F4" s="32"/>
      <c r="G4" s="2" t="str">
        <f t="shared" si="5"/>
        <v>9600km/s</v>
      </c>
      <c r="H4" s="2" t="str">
        <f t="shared" si="6"/>
        <v>9600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0" t="s">
        <v>244</v>
      </c>
      <c r="B5" s="31">
        <f t="shared" si="1"/>
        <v>8</v>
      </c>
      <c r="C5" s="31">
        <f t="shared" si="2"/>
        <v>4</v>
      </c>
      <c r="D5" s="31">
        <f t="shared" si="3"/>
        <v>4</v>
      </c>
      <c r="E5" s="2" t="str">
        <f t="shared" si="4"/>
        <v>9450</v>
      </c>
      <c r="F5" s="32"/>
      <c r="G5" s="2" t="str">
        <f t="shared" si="5"/>
        <v>9450km/s</v>
      </c>
      <c r="H5" s="2" t="str">
        <f t="shared" si="6"/>
        <v>9450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0" t="s">
        <v>245</v>
      </c>
      <c r="B6" s="31">
        <f t="shared" si="1"/>
        <v>8</v>
      </c>
      <c r="C6" s="31">
        <f t="shared" si="2"/>
        <v>4</v>
      </c>
      <c r="D6" s="31">
        <f t="shared" si="3"/>
        <v>4</v>
      </c>
      <c r="E6" s="2" t="str">
        <f t="shared" si="4"/>
        <v>7700</v>
      </c>
      <c r="F6" s="32"/>
      <c r="G6" s="2" t="str">
        <f t="shared" si="5"/>
        <v>7700km/s</v>
      </c>
      <c r="H6" s="2" t="str">
        <f t="shared" si="6"/>
        <v>7700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0" t="s">
        <v>246</v>
      </c>
      <c r="B7" s="31">
        <f t="shared" si="1"/>
        <v>8</v>
      </c>
      <c r="C7" s="31">
        <f t="shared" si="2"/>
        <v>4</v>
      </c>
      <c r="D7" s="31">
        <f t="shared" si="3"/>
        <v>4</v>
      </c>
      <c r="E7" s="2" t="str">
        <f t="shared" si="4"/>
        <v>4500</v>
      </c>
      <c r="F7" s="32"/>
      <c r="G7" s="2" t="str">
        <f t="shared" si="5"/>
        <v>4500km/s</v>
      </c>
      <c r="H7" s="2" t="str">
        <f t="shared" si="6"/>
        <v>4500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0" t="s">
        <v>247</v>
      </c>
      <c r="B8" s="31">
        <f t="shared" si="1"/>
        <v>8</v>
      </c>
      <c r="C8" s="31">
        <f t="shared" si="2"/>
        <v>4</v>
      </c>
      <c r="D8" s="31">
        <f t="shared" si="3"/>
        <v>4</v>
      </c>
      <c r="E8" s="2" t="str">
        <f t="shared" si="4"/>
        <v>7900</v>
      </c>
      <c r="F8" s="32"/>
      <c r="G8" s="2" t="str">
        <f t="shared" si="5"/>
        <v>7900km/s</v>
      </c>
      <c r="H8" s="2" t="str">
        <f t="shared" si="6"/>
        <v>7900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0" t="s">
        <v>248</v>
      </c>
      <c r="B9" s="31">
        <f t="shared" si="1"/>
        <v>8</v>
      </c>
      <c r="C9" s="31">
        <f t="shared" si="2"/>
        <v>4</v>
      </c>
      <c r="D9" s="31">
        <f t="shared" si="3"/>
        <v>4</v>
      </c>
      <c r="E9" s="2" t="str">
        <f t="shared" si="4"/>
        <v>4574</v>
      </c>
      <c r="F9" s="32"/>
      <c r="G9" s="2" t="str">
        <f t="shared" si="5"/>
        <v>4574km/s</v>
      </c>
      <c r="H9" s="2" t="str">
        <f t="shared" si="6"/>
        <v>4574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0" t="s">
        <v>249</v>
      </c>
      <c r="B10" s="31">
        <f t="shared" si="1"/>
        <v>8</v>
      </c>
      <c r="C10" s="31">
        <f t="shared" si="2"/>
        <v>4</v>
      </c>
      <c r="D10" s="31">
        <f t="shared" si="3"/>
        <v>4</v>
      </c>
      <c r="E10" s="2" t="str">
        <f t="shared" si="4"/>
        <v>7535</v>
      </c>
      <c r="F10" s="32"/>
      <c r="G10" s="2" t="str">
        <f t="shared" si="5"/>
        <v>7535km/s</v>
      </c>
      <c r="H10" s="2" t="str">
        <f t="shared" si="6"/>
        <v>7535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9" t="s">
        <v>250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  <col customWidth="1" min="8" max="8" width="13.38"/>
  </cols>
  <sheetData>
    <row r="1">
      <c r="A1" s="1" t="s">
        <v>251</v>
      </c>
      <c r="B1" s="29" t="s">
        <v>252</v>
      </c>
      <c r="C1" s="29" t="s">
        <v>253</v>
      </c>
      <c r="D1" s="29" t="s">
        <v>254</v>
      </c>
      <c r="E1" s="29" t="s">
        <v>187</v>
      </c>
      <c r="F1" s="33" t="s">
        <v>255</v>
      </c>
      <c r="G1" s="34"/>
      <c r="H1" s="33" t="s">
        <v>256</v>
      </c>
      <c r="I1" s="29" t="s">
        <v>191</v>
      </c>
      <c r="J1" s="9" t="s">
        <v>257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0" t="s">
        <v>258</v>
      </c>
      <c r="B2" s="2" t="s">
        <v>259</v>
      </c>
      <c r="C2" s="31">
        <v>9.0</v>
      </c>
      <c r="D2" s="31">
        <v>4.0</v>
      </c>
      <c r="E2" s="31">
        <v>5.0</v>
      </c>
      <c r="F2" s="2" t="s">
        <v>260</v>
      </c>
      <c r="G2" s="32"/>
      <c r="H2" s="2" t="s">
        <v>259</v>
      </c>
      <c r="I2" s="2" t="s">
        <v>260</v>
      </c>
      <c r="J2" s="2">
        <v>0.0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0" t="s">
        <v>261</v>
      </c>
      <c r="B3" s="2" t="str">
        <f t="shared" ref="B3:B61" si="1">substitute(A3," ","")</f>
        <v>15700sqft</v>
      </c>
      <c r="C3" s="31">
        <f t="shared" ref="C3:C61" si="2">len(B3)</f>
        <v>9</v>
      </c>
      <c r="D3" s="31">
        <f t="shared" ref="D3:D61" si="3">len("sqft")</f>
        <v>4</v>
      </c>
      <c r="E3" s="31">
        <f t="shared" ref="E3:E61" si="4">C3-D3</f>
        <v>5</v>
      </c>
      <c r="F3" s="2" t="str">
        <f t="shared" ref="F3:F61" si="5">left(B3,E3)</f>
        <v>15700</v>
      </c>
      <c r="G3" s="32"/>
      <c r="H3" s="2" t="str">
        <f t="shared" ref="H3:H61" si="6">lower(B3)</f>
        <v>15700sqft</v>
      </c>
      <c r="I3" s="2" t="str">
        <f t="shared" ref="I3:I61" si="7">substitute(H3,"sqft","")</f>
        <v>15700</v>
      </c>
      <c r="J3" s="2">
        <f t="shared" ref="J3:J61" si="8">F3-I3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0" t="s">
        <v>262</v>
      </c>
      <c r="B4" s="2" t="str">
        <f t="shared" si="1"/>
        <v>8813sqft</v>
      </c>
      <c r="C4" s="31">
        <f t="shared" si="2"/>
        <v>8</v>
      </c>
      <c r="D4" s="31">
        <f t="shared" si="3"/>
        <v>4</v>
      </c>
      <c r="E4" s="31">
        <f t="shared" si="4"/>
        <v>4</v>
      </c>
      <c r="F4" s="2" t="str">
        <f t="shared" si="5"/>
        <v>8813</v>
      </c>
      <c r="G4" s="32"/>
      <c r="H4" s="2" t="str">
        <f t="shared" si="6"/>
        <v>8813sqft</v>
      </c>
      <c r="I4" s="2" t="str">
        <f t="shared" si="7"/>
        <v>8813</v>
      </c>
      <c r="J4" s="2">
        <f t="shared" si="8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0" t="s">
        <v>263</v>
      </c>
      <c r="B5" s="2" t="str">
        <f t="shared" si="1"/>
        <v>450SQFT</v>
      </c>
      <c r="C5" s="31">
        <f t="shared" si="2"/>
        <v>7</v>
      </c>
      <c r="D5" s="31">
        <f t="shared" si="3"/>
        <v>4</v>
      </c>
      <c r="E5" s="31">
        <f t="shared" si="4"/>
        <v>3</v>
      </c>
      <c r="F5" s="2" t="str">
        <f t="shared" si="5"/>
        <v>450</v>
      </c>
      <c r="G5" s="32"/>
      <c r="H5" s="2" t="str">
        <f t="shared" si="6"/>
        <v>450sqft</v>
      </c>
      <c r="I5" s="2" t="str">
        <f t="shared" si="7"/>
        <v>450</v>
      </c>
      <c r="J5" s="2">
        <f t="shared" si="8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0" t="s">
        <v>264</v>
      </c>
      <c r="B6" s="2" t="str">
        <f t="shared" si="1"/>
        <v>200Sqft</v>
      </c>
      <c r="C6" s="31">
        <f t="shared" si="2"/>
        <v>7</v>
      </c>
      <c r="D6" s="31">
        <f t="shared" si="3"/>
        <v>4</v>
      </c>
      <c r="E6" s="31">
        <f t="shared" si="4"/>
        <v>3</v>
      </c>
      <c r="F6" s="2" t="str">
        <f t="shared" si="5"/>
        <v>200</v>
      </c>
      <c r="G6" s="32"/>
      <c r="H6" s="2" t="str">
        <f t="shared" si="6"/>
        <v>200sqft</v>
      </c>
      <c r="I6" s="2" t="str">
        <f t="shared" si="7"/>
        <v>200</v>
      </c>
      <c r="J6" s="2">
        <f t="shared" si="8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0" t="s">
        <v>265</v>
      </c>
      <c r="B7" s="2" t="str">
        <f t="shared" si="1"/>
        <v>1260SQFT</v>
      </c>
      <c r="C7" s="31">
        <f t="shared" si="2"/>
        <v>8</v>
      </c>
      <c r="D7" s="31">
        <f t="shared" si="3"/>
        <v>4</v>
      </c>
      <c r="E7" s="31">
        <f t="shared" si="4"/>
        <v>4</v>
      </c>
      <c r="F7" s="2" t="str">
        <f t="shared" si="5"/>
        <v>1260</v>
      </c>
      <c r="G7" s="32"/>
      <c r="H7" s="2" t="str">
        <f t="shared" si="6"/>
        <v>1260sqft</v>
      </c>
      <c r="I7" s="2" t="str">
        <f t="shared" si="7"/>
        <v>1260</v>
      </c>
      <c r="J7" s="2">
        <f t="shared" si="8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0" t="s">
        <v>266</v>
      </c>
      <c r="B8" s="2" t="str">
        <f t="shared" si="1"/>
        <v>24000sqft</v>
      </c>
      <c r="C8" s="31">
        <f t="shared" si="2"/>
        <v>9</v>
      </c>
      <c r="D8" s="31">
        <f t="shared" si="3"/>
        <v>4</v>
      </c>
      <c r="E8" s="31">
        <f t="shared" si="4"/>
        <v>5</v>
      </c>
      <c r="F8" s="2" t="str">
        <f t="shared" si="5"/>
        <v>24000</v>
      </c>
      <c r="G8" s="32"/>
      <c r="H8" s="2" t="str">
        <f t="shared" si="6"/>
        <v>24000sqft</v>
      </c>
      <c r="I8" s="2" t="str">
        <f t="shared" si="7"/>
        <v>24000</v>
      </c>
      <c r="J8" s="2">
        <f t="shared" si="8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0" t="s">
        <v>267</v>
      </c>
      <c r="B9" s="2" t="str">
        <f t="shared" si="1"/>
        <v>5632sQft</v>
      </c>
      <c r="C9" s="31">
        <f t="shared" si="2"/>
        <v>8</v>
      </c>
      <c r="D9" s="31">
        <f t="shared" si="3"/>
        <v>4</v>
      </c>
      <c r="E9" s="31">
        <f t="shared" si="4"/>
        <v>4</v>
      </c>
      <c r="F9" s="2" t="str">
        <f t="shared" si="5"/>
        <v>5632</v>
      </c>
      <c r="G9" s="32"/>
      <c r="H9" s="2" t="str">
        <f t="shared" si="6"/>
        <v>5632sqft</v>
      </c>
      <c r="I9" s="2" t="str">
        <f t="shared" si="7"/>
        <v>5632</v>
      </c>
      <c r="J9" s="2">
        <f t="shared" si="8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0" t="s">
        <v>268</v>
      </c>
      <c r="B10" s="2" t="str">
        <f t="shared" si="1"/>
        <v>3585sqft</v>
      </c>
      <c r="C10" s="31">
        <f t="shared" si="2"/>
        <v>8</v>
      </c>
      <c r="D10" s="31">
        <f t="shared" si="3"/>
        <v>4</v>
      </c>
      <c r="E10" s="31">
        <f t="shared" si="4"/>
        <v>4</v>
      </c>
      <c r="F10" s="2" t="str">
        <f t="shared" si="5"/>
        <v>3585</v>
      </c>
      <c r="G10" s="32"/>
      <c r="H10" s="2" t="str">
        <f t="shared" si="6"/>
        <v>3585sqft</v>
      </c>
      <c r="I10" s="2" t="str">
        <f t="shared" si="7"/>
        <v>3585</v>
      </c>
      <c r="J10" s="2">
        <f t="shared" si="8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0" t="s">
        <v>258</v>
      </c>
      <c r="B11" s="2" t="str">
        <f t="shared" si="1"/>
        <v>84750sqft</v>
      </c>
      <c r="C11" s="31">
        <f t="shared" si="2"/>
        <v>9</v>
      </c>
      <c r="D11" s="31">
        <f t="shared" si="3"/>
        <v>4</v>
      </c>
      <c r="E11" s="31">
        <f t="shared" si="4"/>
        <v>5</v>
      </c>
      <c r="F11" s="2" t="str">
        <f t="shared" si="5"/>
        <v>84750</v>
      </c>
      <c r="G11" s="32"/>
      <c r="H11" s="2" t="str">
        <f t="shared" si="6"/>
        <v>84750sqft</v>
      </c>
      <c r="I11" s="2" t="str">
        <f t="shared" si="7"/>
        <v>84750</v>
      </c>
      <c r="J11" s="2">
        <f t="shared" si="8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0" t="s">
        <v>269</v>
      </c>
      <c r="B12" s="2" t="str">
        <f t="shared" si="1"/>
        <v>15700sqft</v>
      </c>
      <c r="C12" s="31">
        <f t="shared" si="2"/>
        <v>9</v>
      </c>
      <c r="D12" s="31">
        <f t="shared" si="3"/>
        <v>4</v>
      </c>
      <c r="E12" s="31">
        <f t="shared" si="4"/>
        <v>5</v>
      </c>
      <c r="F12" s="2" t="str">
        <f t="shared" si="5"/>
        <v>15700</v>
      </c>
      <c r="G12" s="32"/>
      <c r="H12" s="2" t="str">
        <f t="shared" si="6"/>
        <v>15700sqft</v>
      </c>
      <c r="I12" s="2" t="str">
        <f t="shared" si="7"/>
        <v>15700</v>
      </c>
      <c r="J12" s="2">
        <f t="shared" si="8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0" t="s">
        <v>270</v>
      </c>
      <c r="B13" s="2" t="str">
        <f t="shared" si="1"/>
        <v>8813sqft</v>
      </c>
      <c r="C13" s="31">
        <f t="shared" si="2"/>
        <v>8</v>
      </c>
      <c r="D13" s="31">
        <f t="shared" si="3"/>
        <v>4</v>
      </c>
      <c r="E13" s="31">
        <f t="shared" si="4"/>
        <v>4</v>
      </c>
      <c r="F13" s="2" t="str">
        <f t="shared" si="5"/>
        <v>8813</v>
      </c>
      <c r="G13" s="32"/>
      <c r="H13" s="2" t="str">
        <f t="shared" si="6"/>
        <v>8813sqft</v>
      </c>
      <c r="I13" s="2" t="str">
        <f t="shared" si="7"/>
        <v>8813</v>
      </c>
      <c r="J13" s="2">
        <f t="shared" si="8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0" t="s">
        <v>263</v>
      </c>
      <c r="B14" s="2" t="str">
        <f t="shared" si="1"/>
        <v>450SQFT</v>
      </c>
      <c r="C14" s="31">
        <f t="shared" si="2"/>
        <v>7</v>
      </c>
      <c r="D14" s="31">
        <f t="shared" si="3"/>
        <v>4</v>
      </c>
      <c r="E14" s="31">
        <f t="shared" si="4"/>
        <v>3</v>
      </c>
      <c r="F14" s="2" t="str">
        <f t="shared" si="5"/>
        <v>450</v>
      </c>
      <c r="G14" s="32"/>
      <c r="H14" s="2" t="str">
        <f t="shared" si="6"/>
        <v>450sqft</v>
      </c>
      <c r="I14" s="2" t="str">
        <f t="shared" si="7"/>
        <v>450</v>
      </c>
      <c r="J14" s="2">
        <f t="shared" si="8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0" t="s">
        <v>271</v>
      </c>
      <c r="B15" s="2" t="str">
        <f t="shared" si="1"/>
        <v>200Sqft</v>
      </c>
      <c r="C15" s="31">
        <f t="shared" si="2"/>
        <v>7</v>
      </c>
      <c r="D15" s="31">
        <f t="shared" si="3"/>
        <v>4</v>
      </c>
      <c r="E15" s="31">
        <f t="shared" si="4"/>
        <v>3</v>
      </c>
      <c r="F15" s="2" t="str">
        <f t="shared" si="5"/>
        <v>200</v>
      </c>
      <c r="G15" s="32"/>
      <c r="H15" s="2" t="str">
        <f t="shared" si="6"/>
        <v>200sqft</v>
      </c>
      <c r="I15" s="2" t="str">
        <f t="shared" si="7"/>
        <v>200</v>
      </c>
      <c r="J15" s="2">
        <f t="shared" si="8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0" t="s">
        <v>272</v>
      </c>
      <c r="B16" s="2" t="str">
        <f t="shared" si="1"/>
        <v>1260SQFT</v>
      </c>
      <c r="C16" s="31">
        <f t="shared" si="2"/>
        <v>8</v>
      </c>
      <c r="D16" s="31">
        <f t="shared" si="3"/>
        <v>4</v>
      </c>
      <c r="E16" s="31">
        <f t="shared" si="4"/>
        <v>4</v>
      </c>
      <c r="F16" s="2" t="str">
        <f t="shared" si="5"/>
        <v>1260</v>
      </c>
      <c r="G16" s="32"/>
      <c r="H16" s="2" t="str">
        <f t="shared" si="6"/>
        <v>1260sqft</v>
      </c>
      <c r="I16" s="2" t="str">
        <f t="shared" si="7"/>
        <v>1260</v>
      </c>
      <c r="J16" s="2">
        <f t="shared" si="8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0" t="s">
        <v>266</v>
      </c>
      <c r="B17" s="2" t="str">
        <f t="shared" si="1"/>
        <v>24000sqft</v>
      </c>
      <c r="C17" s="31">
        <f t="shared" si="2"/>
        <v>9</v>
      </c>
      <c r="D17" s="31">
        <f t="shared" si="3"/>
        <v>4</v>
      </c>
      <c r="E17" s="31">
        <f t="shared" si="4"/>
        <v>5</v>
      </c>
      <c r="F17" s="2" t="str">
        <f t="shared" si="5"/>
        <v>24000</v>
      </c>
      <c r="G17" s="32"/>
      <c r="H17" s="2" t="str">
        <f t="shared" si="6"/>
        <v>24000sqft</v>
      </c>
      <c r="I17" s="2" t="str">
        <f t="shared" si="7"/>
        <v>24000</v>
      </c>
      <c r="J17" s="2">
        <f t="shared" si="8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0" t="s">
        <v>267</v>
      </c>
      <c r="B18" s="2" t="str">
        <f t="shared" si="1"/>
        <v>5632sQft</v>
      </c>
      <c r="C18" s="31">
        <f t="shared" si="2"/>
        <v>8</v>
      </c>
      <c r="D18" s="31">
        <f t="shared" si="3"/>
        <v>4</v>
      </c>
      <c r="E18" s="31">
        <f t="shared" si="4"/>
        <v>4</v>
      </c>
      <c r="F18" s="2" t="str">
        <f t="shared" si="5"/>
        <v>5632</v>
      </c>
      <c r="G18" s="32"/>
      <c r="H18" s="2" t="str">
        <f t="shared" si="6"/>
        <v>5632sqft</v>
      </c>
      <c r="I18" s="2" t="str">
        <f t="shared" si="7"/>
        <v>5632</v>
      </c>
      <c r="J18" s="2">
        <f t="shared" si="8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0" t="s">
        <v>273</v>
      </c>
      <c r="B19" s="2" t="str">
        <f t="shared" si="1"/>
        <v>3585sqft</v>
      </c>
      <c r="C19" s="31">
        <f t="shared" si="2"/>
        <v>8</v>
      </c>
      <c r="D19" s="31">
        <f t="shared" si="3"/>
        <v>4</v>
      </c>
      <c r="E19" s="31">
        <f t="shared" si="4"/>
        <v>4</v>
      </c>
      <c r="F19" s="2" t="str">
        <f t="shared" si="5"/>
        <v>3585</v>
      </c>
      <c r="G19" s="32"/>
      <c r="H19" s="2" t="str">
        <f t="shared" si="6"/>
        <v>3585sqft</v>
      </c>
      <c r="I19" s="2" t="str">
        <f t="shared" si="7"/>
        <v>3585</v>
      </c>
      <c r="J19" s="2">
        <f t="shared" si="8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0" t="s">
        <v>274</v>
      </c>
      <c r="B20" s="2" t="str">
        <f t="shared" si="1"/>
        <v>9321SqFt</v>
      </c>
      <c r="C20" s="31">
        <f t="shared" si="2"/>
        <v>8</v>
      </c>
      <c r="D20" s="31">
        <f t="shared" si="3"/>
        <v>4</v>
      </c>
      <c r="E20" s="31">
        <f t="shared" si="4"/>
        <v>4</v>
      </c>
      <c r="F20" s="2" t="str">
        <f t="shared" si="5"/>
        <v>9321</v>
      </c>
      <c r="G20" s="32"/>
      <c r="H20" s="2" t="str">
        <f t="shared" si="6"/>
        <v>9321sqft</v>
      </c>
      <c r="I20" s="2" t="str">
        <f t="shared" si="7"/>
        <v>9321</v>
      </c>
      <c r="J20" s="2">
        <f t="shared" si="8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0" t="s">
        <v>275</v>
      </c>
      <c r="B21" s="2" t="str">
        <f t="shared" si="1"/>
        <v>680SQFT</v>
      </c>
      <c r="C21" s="31">
        <f t="shared" si="2"/>
        <v>7</v>
      </c>
      <c r="D21" s="31">
        <f t="shared" si="3"/>
        <v>4</v>
      </c>
      <c r="E21" s="31">
        <f t="shared" si="4"/>
        <v>3</v>
      </c>
      <c r="F21" s="2" t="str">
        <f t="shared" si="5"/>
        <v>680</v>
      </c>
      <c r="G21" s="32"/>
      <c r="H21" s="2" t="str">
        <f t="shared" si="6"/>
        <v>680sqft</v>
      </c>
      <c r="I21" s="2" t="str">
        <f t="shared" si="7"/>
        <v>680</v>
      </c>
      <c r="J21" s="2">
        <f t="shared" si="8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0" t="s">
        <v>276</v>
      </c>
      <c r="B22" s="2" t="str">
        <f t="shared" si="1"/>
        <v>5025sqft</v>
      </c>
      <c r="C22" s="31">
        <f t="shared" si="2"/>
        <v>8</v>
      </c>
      <c r="D22" s="31">
        <f t="shared" si="3"/>
        <v>4</v>
      </c>
      <c r="E22" s="31">
        <f t="shared" si="4"/>
        <v>4</v>
      </c>
      <c r="F22" s="2" t="str">
        <f t="shared" si="5"/>
        <v>5025</v>
      </c>
      <c r="G22" s="32"/>
      <c r="H22" s="2" t="str">
        <f t="shared" si="6"/>
        <v>5025sqft</v>
      </c>
      <c r="I22" s="2" t="str">
        <f t="shared" si="7"/>
        <v>5025</v>
      </c>
      <c r="J22" s="2">
        <f t="shared" si="8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0" t="s">
        <v>277</v>
      </c>
      <c r="B23" s="2" t="str">
        <f t="shared" si="1"/>
        <v>7865SQFT</v>
      </c>
      <c r="C23" s="31">
        <f t="shared" si="2"/>
        <v>8</v>
      </c>
      <c r="D23" s="31">
        <f t="shared" si="3"/>
        <v>4</v>
      </c>
      <c r="E23" s="31">
        <f t="shared" si="4"/>
        <v>4</v>
      </c>
      <c r="F23" s="2" t="str">
        <f t="shared" si="5"/>
        <v>7865</v>
      </c>
      <c r="G23" s="32"/>
      <c r="H23" s="2" t="str">
        <f t="shared" si="6"/>
        <v>7865sqft</v>
      </c>
      <c r="I23" s="2" t="str">
        <f t="shared" si="7"/>
        <v>7865</v>
      </c>
      <c r="J23" s="2">
        <f t="shared" si="8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0" t="s">
        <v>278</v>
      </c>
      <c r="B24" s="2" t="str">
        <f t="shared" si="1"/>
        <v>1023Sqft</v>
      </c>
      <c r="C24" s="31">
        <f t="shared" si="2"/>
        <v>8</v>
      </c>
      <c r="D24" s="31">
        <f t="shared" si="3"/>
        <v>4</v>
      </c>
      <c r="E24" s="31">
        <f t="shared" si="4"/>
        <v>4</v>
      </c>
      <c r="F24" s="2" t="str">
        <f t="shared" si="5"/>
        <v>1023</v>
      </c>
      <c r="G24" s="32"/>
      <c r="H24" s="2" t="str">
        <f t="shared" si="6"/>
        <v>1023sqft</v>
      </c>
      <c r="I24" s="2" t="str">
        <f t="shared" si="7"/>
        <v>1023</v>
      </c>
      <c r="J24" s="2">
        <f t="shared" si="8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0" t="s">
        <v>279</v>
      </c>
      <c r="B25" s="2" t="str">
        <f t="shared" si="1"/>
        <v>2190sqft</v>
      </c>
      <c r="C25" s="31">
        <f t="shared" si="2"/>
        <v>8</v>
      </c>
      <c r="D25" s="31">
        <f t="shared" si="3"/>
        <v>4</v>
      </c>
      <c r="E25" s="31">
        <f t="shared" si="4"/>
        <v>4</v>
      </c>
      <c r="F25" s="2" t="str">
        <f t="shared" si="5"/>
        <v>2190</v>
      </c>
      <c r="G25" s="32"/>
      <c r="H25" s="2" t="str">
        <f t="shared" si="6"/>
        <v>2190sqft</v>
      </c>
      <c r="I25" s="2" t="str">
        <f t="shared" si="7"/>
        <v>2190</v>
      </c>
      <c r="J25" s="2">
        <f t="shared" si="8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0" t="s">
        <v>280</v>
      </c>
      <c r="B26" s="2" t="str">
        <f t="shared" si="1"/>
        <v>4500SQFT</v>
      </c>
      <c r="C26" s="31">
        <f t="shared" si="2"/>
        <v>8</v>
      </c>
      <c r="D26" s="31">
        <f t="shared" si="3"/>
        <v>4</v>
      </c>
      <c r="E26" s="31">
        <f t="shared" si="4"/>
        <v>4</v>
      </c>
      <c r="F26" s="2" t="str">
        <f t="shared" si="5"/>
        <v>4500</v>
      </c>
      <c r="G26" s="32"/>
      <c r="H26" s="2" t="str">
        <f t="shared" si="6"/>
        <v>4500sqft</v>
      </c>
      <c r="I26" s="2" t="str">
        <f t="shared" si="7"/>
        <v>4500</v>
      </c>
      <c r="J26" s="2">
        <f t="shared" si="8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0" t="s">
        <v>281</v>
      </c>
      <c r="B27" s="2" t="str">
        <f t="shared" si="1"/>
        <v>875sqft</v>
      </c>
      <c r="C27" s="31">
        <f t="shared" si="2"/>
        <v>7</v>
      </c>
      <c r="D27" s="31">
        <f t="shared" si="3"/>
        <v>4</v>
      </c>
      <c r="E27" s="31">
        <f t="shared" si="4"/>
        <v>3</v>
      </c>
      <c r="F27" s="2" t="str">
        <f t="shared" si="5"/>
        <v>875</v>
      </c>
      <c r="G27" s="32"/>
      <c r="H27" s="2" t="str">
        <f t="shared" si="6"/>
        <v>875sqft</v>
      </c>
      <c r="I27" s="2" t="str">
        <f t="shared" si="7"/>
        <v>875</v>
      </c>
      <c r="J27" s="2">
        <f t="shared" si="8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0" t="s">
        <v>282</v>
      </c>
      <c r="B28" s="2" t="str">
        <f t="shared" si="1"/>
        <v>6320SQFT</v>
      </c>
      <c r="C28" s="31">
        <f t="shared" si="2"/>
        <v>8</v>
      </c>
      <c r="D28" s="31">
        <f t="shared" si="3"/>
        <v>4</v>
      </c>
      <c r="E28" s="31">
        <f t="shared" si="4"/>
        <v>4</v>
      </c>
      <c r="F28" s="2" t="str">
        <f t="shared" si="5"/>
        <v>6320</v>
      </c>
      <c r="G28" s="32"/>
      <c r="H28" s="2" t="str">
        <f t="shared" si="6"/>
        <v>6320sqft</v>
      </c>
      <c r="I28" s="2" t="str">
        <f t="shared" si="7"/>
        <v>6320</v>
      </c>
      <c r="J28" s="2">
        <f t="shared" si="8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0" t="s">
        <v>283</v>
      </c>
      <c r="B29" s="2" t="str">
        <f t="shared" si="1"/>
        <v>4800Sqft</v>
      </c>
      <c r="C29" s="31">
        <f t="shared" si="2"/>
        <v>8</v>
      </c>
      <c r="D29" s="31">
        <f t="shared" si="3"/>
        <v>4</v>
      </c>
      <c r="E29" s="31">
        <f t="shared" si="4"/>
        <v>4</v>
      </c>
      <c r="F29" s="2" t="str">
        <f t="shared" si="5"/>
        <v>4800</v>
      </c>
      <c r="G29" s="32"/>
      <c r="H29" s="2" t="str">
        <f t="shared" si="6"/>
        <v>4800sqft</v>
      </c>
      <c r="I29" s="2" t="str">
        <f t="shared" si="7"/>
        <v>4800</v>
      </c>
      <c r="J29" s="2">
        <f t="shared" si="8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0" t="s">
        <v>284</v>
      </c>
      <c r="B30" s="2" t="str">
        <f t="shared" si="1"/>
        <v>5863sqft</v>
      </c>
      <c r="C30" s="31">
        <f t="shared" si="2"/>
        <v>8</v>
      </c>
      <c r="D30" s="31">
        <f t="shared" si="3"/>
        <v>4</v>
      </c>
      <c r="E30" s="31">
        <f t="shared" si="4"/>
        <v>4</v>
      </c>
      <c r="F30" s="2" t="str">
        <f t="shared" si="5"/>
        <v>5863</v>
      </c>
      <c r="G30" s="32"/>
      <c r="H30" s="2" t="str">
        <f t="shared" si="6"/>
        <v>5863sqft</v>
      </c>
      <c r="I30" s="2" t="str">
        <f t="shared" si="7"/>
        <v>5863</v>
      </c>
      <c r="J30" s="2">
        <f t="shared" si="8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0" t="s">
        <v>285</v>
      </c>
      <c r="B31" s="2" t="str">
        <f t="shared" si="1"/>
        <v>7145SQFT</v>
      </c>
      <c r="C31" s="31">
        <f t="shared" si="2"/>
        <v>8</v>
      </c>
      <c r="D31" s="31">
        <f t="shared" si="3"/>
        <v>4</v>
      </c>
      <c r="E31" s="31">
        <f t="shared" si="4"/>
        <v>4</v>
      </c>
      <c r="F31" s="2" t="str">
        <f t="shared" si="5"/>
        <v>7145</v>
      </c>
      <c r="G31" s="32"/>
      <c r="H31" s="2" t="str">
        <f t="shared" si="6"/>
        <v>7145sqft</v>
      </c>
      <c r="I31" s="2" t="str">
        <f t="shared" si="7"/>
        <v>7145</v>
      </c>
      <c r="J31" s="2">
        <f t="shared" si="8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0" t="s">
        <v>286</v>
      </c>
      <c r="B32" s="2" t="str">
        <f t="shared" si="1"/>
        <v>962sqft</v>
      </c>
      <c r="C32" s="31">
        <f t="shared" si="2"/>
        <v>7</v>
      </c>
      <c r="D32" s="31">
        <f t="shared" si="3"/>
        <v>4</v>
      </c>
      <c r="E32" s="31">
        <f t="shared" si="4"/>
        <v>3</v>
      </c>
      <c r="F32" s="2" t="str">
        <f t="shared" si="5"/>
        <v>962</v>
      </c>
      <c r="G32" s="32"/>
      <c r="H32" s="2" t="str">
        <f t="shared" si="6"/>
        <v>962sqft</v>
      </c>
      <c r="I32" s="2" t="str">
        <f t="shared" si="7"/>
        <v>962</v>
      </c>
      <c r="J32" s="2">
        <f t="shared" si="8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0" t="s">
        <v>287</v>
      </c>
      <c r="B33" s="2" t="str">
        <f t="shared" si="1"/>
        <v>1100SQFT</v>
      </c>
      <c r="C33" s="31">
        <f t="shared" si="2"/>
        <v>8</v>
      </c>
      <c r="D33" s="31">
        <f t="shared" si="3"/>
        <v>4</v>
      </c>
      <c r="E33" s="31">
        <f t="shared" si="4"/>
        <v>4</v>
      </c>
      <c r="F33" s="2" t="str">
        <f t="shared" si="5"/>
        <v>1100</v>
      </c>
      <c r="G33" s="32"/>
      <c r="H33" s="2" t="str">
        <f t="shared" si="6"/>
        <v>1100sqft</v>
      </c>
      <c r="I33" s="2" t="str">
        <f t="shared" si="7"/>
        <v>1100</v>
      </c>
      <c r="J33" s="2">
        <f t="shared" si="8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0" t="s">
        <v>288</v>
      </c>
      <c r="B34" s="2" t="str">
        <f t="shared" si="1"/>
        <v>3200sqft</v>
      </c>
      <c r="C34" s="31">
        <f t="shared" si="2"/>
        <v>8</v>
      </c>
      <c r="D34" s="31">
        <f t="shared" si="3"/>
        <v>4</v>
      </c>
      <c r="E34" s="31">
        <f t="shared" si="4"/>
        <v>4</v>
      </c>
      <c r="F34" s="2" t="str">
        <f t="shared" si="5"/>
        <v>3200</v>
      </c>
      <c r="G34" s="32"/>
      <c r="H34" s="2" t="str">
        <f t="shared" si="6"/>
        <v>3200sqft</v>
      </c>
      <c r="I34" s="2" t="str">
        <f t="shared" si="7"/>
        <v>3200</v>
      </c>
      <c r="J34" s="2">
        <f t="shared" si="8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0" t="s">
        <v>289</v>
      </c>
      <c r="B35" s="2" t="str">
        <f t="shared" si="1"/>
        <v>8907sqft</v>
      </c>
      <c r="C35" s="31">
        <f t="shared" si="2"/>
        <v>8</v>
      </c>
      <c r="D35" s="31">
        <f t="shared" si="3"/>
        <v>4</v>
      </c>
      <c r="E35" s="31">
        <f t="shared" si="4"/>
        <v>4</v>
      </c>
      <c r="F35" s="2" t="str">
        <f t="shared" si="5"/>
        <v>8907</v>
      </c>
      <c r="G35" s="32"/>
      <c r="H35" s="2" t="str">
        <f t="shared" si="6"/>
        <v>8907sqft</v>
      </c>
      <c r="I35" s="2" t="str">
        <f t="shared" si="7"/>
        <v>8907</v>
      </c>
      <c r="J35" s="2">
        <f t="shared" si="8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0" t="s">
        <v>290</v>
      </c>
      <c r="B36" s="2" t="str">
        <f t="shared" si="1"/>
        <v>6789SQFT</v>
      </c>
      <c r="C36" s="31">
        <f t="shared" si="2"/>
        <v>8</v>
      </c>
      <c r="D36" s="31">
        <f t="shared" si="3"/>
        <v>4</v>
      </c>
      <c r="E36" s="31">
        <f t="shared" si="4"/>
        <v>4</v>
      </c>
      <c r="F36" s="2" t="str">
        <f t="shared" si="5"/>
        <v>6789</v>
      </c>
      <c r="G36" s="32"/>
      <c r="H36" s="2" t="str">
        <f t="shared" si="6"/>
        <v>6789sqft</v>
      </c>
      <c r="I36" s="2" t="str">
        <f t="shared" si="7"/>
        <v>6789</v>
      </c>
      <c r="J36" s="2">
        <f t="shared" si="8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0" t="s">
        <v>291</v>
      </c>
      <c r="B37" s="2" t="str">
        <f t="shared" si="1"/>
        <v>456sqft</v>
      </c>
      <c r="C37" s="31">
        <f t="shared" si="2"/>
        <v>7</v>
      </c>
      <c r="D37" s="31">
        <f t="shared" si="3"/>
        <v>4</v>
      </c>
      <c r="E37" s="31">
        <f t="shared" si="4"/>
        <v>3</v>
      </c>
      <c r="F37" s="2" t="str">
        <f t="shared" si="5"/>
        <v>456</v>
      </c>
      <c r="G37" s="32"/>
      <c r="H37" s="2" t="str">
        <f t="shared" si="6"/>
        <v>456sqft</v>
      </c>
      <c r="I37" s="2" t="str">
        <f t="shared" si="7"/>
        <v>456</v>
      </c>
      <c r="J37" s="2">
        <f t="shared" si="8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0" t="s">
        <v>292</v>
      </c>
      <c r="B38" s="2" t="str">
        <f t="shared" si="1"/>
        <v>1350Sqft</v>
      </c>
      <c r="C38" s="31">
        <f t="shared" si="2"/>
        <v>8</v>
      </c>
      <c r="D38" s="31">
        <f t="shared" si="3"/>
        <v>4</v>
      </c>
      <c r="E38" s="31">
        <f t="shared" si="4"/>
        <v>4</v>
      </c>
      <c r="F38" s="2" t="str">
        <f t="shared" si="5"/>
        <v>1350</v>
      </c>
      <c r="G38" s="32"/>
      <c r="H38" s="2" t="str">
        <f t="shared" si="6"/>
        <v>1350sqft</v>
      </c>
      <c r="I38" s="2" t="str">
        <f t="shared" si="7"/>
        <v>1350</v>
      </c>
      <c r="J38" s="2">
        <f t="shared" si="8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0" t="s">
        <v>293</v>
      </c>
      <c r="B39" s="2" t="str">
        <f t="shared" si="1"/>
        <v>6900sqft</v>
      </c>
      <c r="C39" s="31">
        <f t="shared" si="2"/>
        <v>8</v>
      </c>
      <c r="D39" s="31">
        <f t="shared" si="3"/>
        <v>4</v>
      </c>
      <c r="E39" s="31">
        <f t="shared" si="4"/>
        <v>4</v>
      </c>
      <c r="F39" s="2" t="str">
        <f t="shared" si="5"/>
        <v>6900</v>
      </c>
      <c r="G39" s="32"/>
      <c r="H39" s="2" t="str">
        <f t="shared" si="6"/>
        <v>6900sqft</v>
      </c>
      <c r="I39" s="2" t="str">
        <f t="shared" si="7"/>
        <v>6900</v>
      </c>
      <c r="J39" s="2">
        <f t="shared" si="8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0" t="s">
        <v>294</v>
      </c>
      <c r="B40" s="2" t="str">
        <f t="shared" si="1"/>
        <v>1290SQFT</v>
      </c>
      <c r="C40" s="31">
        <f t="shared" si="2"/>
        <v>8</v>
      </c>
      <c r="D40" s="31">
        <f t="shared" si="3"/>
        <v>4</v>
      </c>
      <c r="E40" s="31">
        <f t="shared" si="4"/>
        <v>4</v>
      </c>
      <c r="F40" s="2" t="str">
        <f t="shared" si="5"/>
        <v>1290</v>
      </c>
      <c r="G40" s="32"/>
      <c r="H40" s="2" t="str">
        <f t="shared" si="6"/>
        <v>1290sqft</v>
      </c>
      <c r="I40" s="2" t="str">
        <f t="shared" si="7"/>
        <v>1290</v>
      </c>
      <c r="J40" s="2">
        <f t="shared" si="8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0" t="s">
        <v>295</v>
      </c>
      <c r="B41" s="2" t="str">
        <f t="shared" si="1"/>
        <v>5300sqft</v>
      </c>
      <c r="C41" s="31">
        <f t="shared" si="2"/>
        <v>8</v>
      </c>
      <c r="D41" s="31">
        <f t="shared" si="3"/>
        <v>4</v>
      </c>
      <c r="E41" s="31">
        <f t="shared" si="4"/>
        <v>4</v>
      </c>
      <c r="F41" s="2" t="str">
        <f t="shared" si="5"/>
        <v>5300</v>
      </c>
      <c r="G41" s="32"/>
      <c r="H41" s="2" t="str">
        <f t="shared" si="6"/>
        <v>5300sqft</v>
      </c>
      <c r="I41" s="2" t="str">
        <f t="shared" si="7"/>
        <v>5300</v>
      </c>
      <c r="J41" s="2">
        <f t="shared" si="8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0" t="s">
        <v>296</v>
      </c>
      <c r="B42" s="2" t="str">
        <f t="shared" si="1"/>
        <v>2415sqft</v>
      </c>
      <c r="C42" s="31">
        <f t="shared" si="2"/>
        <v>8</v>
      </c>
      <c r="D42" s="31">
        <f t="shared" si="3"/>
        <v>4</v>
      </c>
      <c r="E42" s="31">
        <f t="shared" si="4"/>
        <v>4</v>
      </c>
      <c r="F42" s="2" t="str">
        <f t="shared" si="5"/>
        <v>2415</v>
      </c>
      <c r="G42" s="32"/>
      <c r="H42" s="2" t="str">
        <f t="shared" si="6"/>
        <v>2415sqft</v>
      </c>
      <c r="I42" s="2" t="str">
        <f t="shared" si="7"/>
        <v>2415</v>
      </c>
      <c r="J42" s="2">
        <f t="shared" si="8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0" t="s">
        <v>297</v>
      </c>
      <c r="B43" s="2" t="str">
        <f t="shared" si="1"/>
        <v>7800SQFT</v>
      </c>
      <c r="C43" s="31">
        <f t="shared" si="2"/>
        <v>8</v>
      </c>
      <c r="D43" s="31">
        <f t="shared" si="3"/>
        <v>4</v>
      </c>
      <c r="E43" s="31">
        <f t="shared" si="4"/>
        <v>4</v>
      </c>
      <c r="F43" s="2" t="str">
        <f t="shared" si="5"/>
        <v>7800</v>
      </c>
      <c r="G43" s="32"/>
      <c r="H43" s="2" t="str">
        <f t="shared" si="6"/>
        <v>7800sqft</v>
      </c>
      <c r="I43" s="2" t="str">
        <f t="shared" si="7"/>
        <v>7800</v>
      </c>
      <c r="J43" s="2">
        <f t="shared" si="8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0" t="s">
        <v>298</v>
      </c>
      <c r="B44" s="2" t="str">
        <f t="shared" si="1"/>
        <v>6750SqFt</v>
      </c>
      <c r="C44" s="31">
        <f t="shared" si="2"/>
        <v>8</v>
      </c>
      <c r="D44" s="31">
        <f t="shared" si="3"/>
        <v>4</v>
      </c>
      <c r="E44" s="31">
        <f t="shared" si="4"/>
        <v>4</v>
      </c>
      <c r="F44" s="2" t="str">
        <f t="shared" si="5"/>
        <v>6750</v>
      </c>
      <c r="G44" s="32"/>
      <c r="H44" s="2" t="str">
        <f t="shared" si="6"/>
        <v>6750sqft</v>
      </c>
      <c r="I44" s="2" t="str">
        <f t="shared" si="7"/>
        <v>6750</v>
      </c>
      <c r="J44" s="2">
        <f t="shared" si="8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0" t="s">
        <v>299</v>
      </c>
      <c r="B45" s="2" t="str">
        <f t="shared" si="1"/>
        <v>960sqft</v>
      </c>
      <c r="C45" s="31">
        <f t="shared" si="2"/>
        <v>7</v>
      </c>
      <c r="D45" s="31">
        <f t="shared" si="3"/>
        <v>4</v>
      </c>
      <c r="E45" s="31">
        <f t="shared" si="4"/>
        <v>3</v>
      </c>
      <c r="F45" s="2" t="str">
        <f t="shared" si="5"/>
        <v>960</v>
      </c>
      <c r="G45" s="32"/>
      <c r="H45" s="2" t="str">
        <f t="shared" si="6"/>
        <v>960sqft</v>
      </c>
      <c r="I45" s="2" t="str">
        <f t="shared" si="7"/>
        <v>960</v>
      </c>
      <c r="J45" s="2">
        <f t="shared" si="8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0" t="s">
        <v>300</v>
      </c>
      <c r="B46" s="2" t="str">
        <f t="shared" si="1"/>
        <v>3250SQFT</v>
      </c>
      <c r="C46" s="31">
        <f t="shared" si="2"/>
        <v>8</v>
      </c>
      <c r="D46" s="31">
        <f t="shared" si="3"/>
        <v>4</v>
      </c>
      <c r="E46" s="31">
        <f t="shared" si="4"/>
        <v>4</v>
      </c>
      <c r="F46" s="2" t="str">
        <f t="shared" si="5"/>
        <v>3250</v>
      </c>
      <c r="G46" s="32"/>
      <c r="H46" s="2" t="str">
        <f t="shared" si="6"/>
        <v>3250sqft</v>
      </c>
      <c r="I46" s="2" t="str">
        <f t="shared" si="7"/>
        <v>3250</v>
      </c>
      <c r="J46" s="2">
        <f t="shared" si="8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0" t="s">
        <v>301</v>
      </c>
      <c r="B47" s="2" t="str">
        <f t="shared" si="1"/>
        <v>5026sqft</v>
      </c>
      <c r="C47" s="31">
        <f t="shared" si="2"/>
        <v>8</v>
      </c>
      <c r="D47" s="31">
        <f t="shared" si="3"/>
        <v>4</v>
      </c>
      <c r="E47" s="31">
        <f t="shared" si="4"/>
        <v>4</v>
      </c>
      <c r="F47" s="2" t="str">
        <f t="shared" si="5"/>
        <v>5026</v>
      </c>
      <c r="G47" s="32"/>
      <c r="H47" s="2" t="str">
        <f t="shared" si="6"/>
        <v>5026sqft</v>
      </c>
      <c r="I47" s="2" t="str">
        <f t="shared" si="7"/>
        <v>5026</v>
      </c>
      <c r="J47" s="2">
        <f t="shared" si="8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0" t="s">
        <v>302</v>
      </c>
      <c r="B48" s="2" t="str">
        <f t="shared" si="1"/>
        <v>837sqft</v>
      </c>
      <c r="C48" s="31">
        <f t="shared" si="2"/>
        <v>7</v>
      </c>
      <c r="D48" s="31">
        <f t="shared" si="3"/>
        <v>4</v>
      </c>
      <c r="E48" s="31">
        <f t="shared" si="4"/>
        <v>3</v>
      </c>
      <c r="F48" s="2" t="str">
        <f t="shared" si="5"/>
        <v>837</v>
      </c>
      <c r="G48" s="32"/>
      <c r="H48" s="2" t="str">
        <f t="shared" si="6"/>
        <v>837sqft</v>
      </c>
      <c r="I48" s="2" t="str">
        <f t="shared" si="7"/>
        <v>837</v>
      </c>
      <c r="J48" s="2">
        <f t="shared" si="8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0" t="s">
        <v>303</v>
      </c>
      <c r="B49" s="2" t="str">
        <f t="shared" si="1"/>
        <v>7200SQFT</v>
      </c>
      <c r="C49" s="31">
        <f t="shared" si="2"/>
        <v>8</v>
      </c>
      <c r="D49" s="31">
        <f t="shared" si="3"/>
        <v>4</v>
      </c>
      <c r="E49" s="31">
        <f t="shared" si="4"/>
        <v>4</v>
      </c>
      <c r="F49" s="2" t="str">
        <f t="shared" si="5"/>
        <v>7200</v>
      </c>
      <c r="G49" s="32"/>
      <c r="H49" s="2" t="str">
        <f t="shared" si="6"/>
        <v>7200sqft</v>
      </c>
      <c r="I49" s="2" t="str">
        <f t="shared" si="7"/>
        <v>7200</v>
      </c>
      <c r="J49" s="2">
        <f t="shared" si="8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0" t="s">
        <v>304</v>
      </c>
      <c r="B50" s="2" t="str">
        <f t="shared" si="1"/>
        <v>240sqft</v>
      </c>
      <c r="C50" s="31">
        <f t="shared" si="2"/>
        <v>7</v>
      </c>
      <c r="D50" s="31">
        <f t="shared" si="3"/>
        <v>4</v>
      </c>
      <c r="E50" s="31">
        <f t="shared" si="4"/>
        <v>3</v>
      </c>
      <c r="F50" s="2" t="str">
        <f t="shared" si="5"/>
        <v>240</v>
      </c>
      <c r="G50" s="32"/>
      <c r="H50" s="2" t="str">
        <f t="shared" si="6"/>
        <v>240sqft</v>
      </c>
      <c r="I50" s="2" t="str">
        <f t="shared" si="7"/>
        <v>240</v>
      </c>
      <c r="J50" s="2">
        <f t="shared" si="8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0" t="s">
        <v>305</v>
      </c>
      <c r="B51" s="2" t="str">
        <f t="shared" si="1"/>
        <v>1490sqft</v>
      </c>
      <c r="C51" s="31">
        <f t="shared" si="2"/>
        <v>8</v>
      </c>
      <c r="D51" s="31">
        <f t="shared" si="3"/>
        <v>4</v>
      </c>
      <c r="E51" s="31">
        <f t="shared" si="4"/>
        <v>4</v>
      </c>
      <c r="F51" s="2" t="str">
        <f t="shared" si="5"/>
        <v>1490</v>
      </c>
      <c r="G51" s="32"/>
      <c r="H51" s="2" t="str">
        <f t="shared" si="6"/>
        <v>1490sqft</v>
      </c>
      <c r="I51" s="2" t="str">
        <f t="shared" si="7"/>
        <v>1490</v>
      </c>
      <c r="J51" s="2">
        <f t="shared" si="8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0" t="s">
        <v>306</v>
      </c>
      <c r="B52" s="2" t="str">
        <f t="shared" si="1"/>
        <v>1800SQFT</v>
      </c>
      <c r="C52" s="31">
        <f t="shared" si="2"/>
        <v>8</v>
      </c>
      <c r="D52" s="31">
        <f t="shared" si="3"/>
        <v>4</v>
      </c>
      <c r="E52" s="31">
        <f t="shared" si="4"/>
        <v>4</v>
      </c>
      <c r="F52" s="2" t="str">
        <f t="shared" si="5"/>
        <v>1800</v>
      </c>
      <c r="G52" s="32"/>
      <c r="H52" s="2" t="str">
        <f t="shared" si="6"/>
        <v>1800sqft</v>
      </c>
      <c r="I52" s="2" t="str">
        <f t="shared" si="7"/>
        <v>1800</v>
      </c>
      <c r="J52" s="2">
        <f t="shared" si="8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0" t="s">
        <v>307</v>
      </c>
      <c r="B53" s="2" t="str">
        <f t="shared" si="1"/>
        <v>3100sqft</v>
      </c>
      <c r="C53" s="31">
        <f t="shared" si="2"/>
        <v>8</v>
      </c>
      <c r="D53" s="31">
        <f t="shared" si="3"/>
        <v>4</v>
      </c>
      <c r="E53" s="31">
        <f t="shared" si="4"/>
        <v>4</v>
      </c>
      <c r="F53" s="2" t="str">
        <f t="shared" si="5"/>
        <v>3100</v>
      </c>
      <c r="G53" s="32"/>
      <c r="H53" s="2" t="str">
        <f t="shared" si="6"/>
        <v>3100sqft</v>
      </c>
      <c r="I53" s="2" t="str">
        <f t="shared" si="7"/>
        <v>3100</v>
      </c>
      <c r="J53" s="2">
        <f t="shared" si="8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0" t="s">
        <v>308</v>
      </c>
      <c r="B54" s="2" t="str">
        <f t="shared" si="1"/>
        <v>4650sqft</v>
      </c>
      <c r="C54" s="31">
        <f t="shared" si="2"/>
        <v>8</v>
      </c>
      <c r="D54" s="31">
        <f t="shared" si="3"/>
        <v>4</v>
      </c>
      <c r="E54" s="31">
        <f t="shared" si="4"/>
        <v>4</v>
      </c>
      <c r="F54" s="2" t="str">
        <f t="shared" si="5"/>
        <v>4650</v>
      </c>
      <c r="G54" s="32"/>
      <c r="H54" s="2" t="str">
        <f t="shared" si="6"/>
        <v>4650sqft</v>
      </c>
      <c r="I54" s="2" t="str">
        <f t="shared" si="7"/>
        <v>4650</v>
      </c>
      <c r="J54" s="2">
        <f t="shared" si="8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0" t="s">
        <v>309</v>
      </c>
      <c r="B55" s="2" t="str">
        <f t="shared" si="1"/>
        <v>5678SQFT</v>
      </c>
      <c r="C55" s="31">
        <f t="shared" si="2"/>
        <v>8</v>
      </c>
      <c r="D55" s="31">
        <f t="shared" si="3"/>
        <v>4</v>
      </c>
      <c r="E55" s="31">
        <f t="shared" si="4"/>
        <v>4</v>
      </c>
      <c r="F55" s="2" t="str">
        <f t="shared" si="5"/>
        <v>5678</v>
      </c>
      <c r="G55" s="32"/>
      <c r="H55" s="2" t="str">
        <f t="shared" si="6"/>
        <v>5678sqft</v>
      </c>
      <c r="I55" s="2" t="str">
        <f t="shared" si="7"/>
        <v>5678</v>
      </c>
      <c r="J55" s="2">
        <f t="shared" si="8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0" t="s">
        <v>310</v>
      </c>
      <c r="B56" s="2" t="str">
        <f t="shared" si="1"/>
        <v>1098SqFt</v>
      </c>
      <c r="C56" s="31">
        <f t="shared" si="2"/>
        <v>8</v>
      </c>
      <c r="D56" s="31">
        <f t="shared" si="3"/>
        <v>4</v>
      </c>
      <c r="E56" s="31">
        <f t="shared" si="4"/>
        <v>4</v>
      </c>
      <c r="F56" s="2" t="str">
        <f t="shared" si="5"/>
        <v>1098</v>
      </c>
      <c r="G56" s="32"/>
      <c r="H56" s="2" t="str">
        <f t="shared" si="6"/>
        <v>1098sqft</v>
      </c>
      <c r="I56" s="2" t="str">
        <f t="shared" si="7"/>
        <v>1098</v>
      </c>
      <c r="J56" s="2">
        <f t="shared" si="8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0" t="s">
        <v>311</v>
      </c>
      <c r="B57" s="2" t="str">
        <f t="shared" si="1"/>
        <v>2310sqft</v>
      </c>
      <c r="C57" s="31">
        <f t="shared" si="2"/>
        <v>8</v>
      </c>
      <c r="D57" s="31">
        <f t="shared" si="3"/>
        <v>4</v>
      </c>
      <c r="E57" s="31">
        <f t="shared" si="4"/>
        <v>4</v>
      </c>
      <c r="F57" s="2" t="str">
        <f t="shared" si="5"/>
        <v>2310</v>
      </c>
      <c r="G57" s="32"/>
      <c r="H57" s="2" t="str">
        <f t="shared" si="6"/>
        <v>2310sqft</v>
      </c>
      <c r="I57" s="2" t="str">
        <f t="shared" si="7"/>
        <v>2310</v>
      </c>
      <c r="J57" s="2">
        <f t="shared" si="8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0" t="s">
        <v>312</v>
      </c>
      <c r="B58" s="2" t="str">
        <f t="shared" si="1"/>
        <v>4935sqft</v>
      </c>
      <c r="C58" s="31">
        <f t="shared" si="2"/>
        <v>8</v>
      </c>
      <c r="D58" s="31">
        <f t="shared" si="3"/>
        <v>4</v>
      </c>
      <c r="E58" s="31">
        <f t="shared" si="4"/>
        <v>4</v>
      </c>
      <c r="F58" s="2" t="str">
        <f t="shared" si="5"/>
        <v>4935</v>
      </c>
      <c r="G58" s="32"/>
      <c r="H58" s="2" t="str">
        <f t="shared" si="6"/>
        <v>4935sqft</v>
      </c>
      <c r="I58" s="2" t="str">
        <f t="shared" si="7"/>
        <v>4935</v>
      </c>
      <c r="J58" s="2">
        <f t="shared" si="8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0" t="s">
        <v>313</v>
      </c>
      <c r="B59" s="2" t="str">
        <f t="shared" si="1"/>
        <v>8901SQFT</v>
      </c>
      <c r="C59" s="31">
        <f t="shared" si="2"/>
        <v>8</v>
      </c>
      <c r="D59" s="31">
        <f t="shared" si="3"/>
        <v>4</v>
      </c>
      <c r="E59" s="31">
        <f t="shared" si="4"/>
        <v>4</v>
      </c>
      <c r="F59" s="2" t="str">
        <f t="shared" si="5"/>
        <v>8901</v>
      </c>
      <c r="G59" s="32"/>
      <c r="H59" s="2" t="str">
        <f t="shared" si="6"/>
        <v>8901sqft</v>
      </c>
      <c r="I59" s="2" t="str">
        <f t="shared" si="7"/>
        <v>8901</v>
      </c>
      <c r="J59" s="2">
        <f t="shared" si="8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0" t="s">
        <v>314</v>
      </c>
      <c r="B60" s="2" t="str">
        <f t="shared" si="1"/>
        <v>647sqft</v>
      </c>
      <c r="C60" s="31">
        <f t="shared" si="2"/>
        <v>7</v>
      </c>
      <c r="D60" s="31">
        <f t="shared" si="3"/>
        <v>4</v>
      </c>
      <c r="E60" s="31">
        <f t="shared" si="4"/>
        <v>3</v>
      </c>
      <c r="F60" s="2" t="str">
        <f t="shared" si="5"/>
        <v>647</v>
      </c>
      <c r="G60" s="32"/>
      <c r="H60" s="2" t="str">
        <f t="shared" si="6"/>
        <v>647sqft</v>
      </c>
      <c r="I60" s="2" t="str">
        <f t="shared" si="7"/>
        <v>647</v>
      </c>
      <c r="J60" s="2">
        <f t="shared" si="8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0" t="s">
        <v>315</v>
      </c>
      <c r="B61" s="2" t="str">
        <f t="shared" si="1"/>
        <v>2840sqft</v>
      </c>
      <c r="C61" s="31">
        <f t="shared" si="2"/>
        <v>8</v>
      </c>
      <c r="D61" s="31">
        <f t="shared" si="3"/>
        <v>4</v>
      </c>
      <c r="E61" s="31">
        <f t="shared" si="4"/>
        <v>4</v>
      </c>
      <c r="F61" s="2" t="str">
        <f t="shared" si="5"/>
        <v>2840</v>
      </c>
      <c r="G61" s="32"/>
      <c r="H61" s="2" t="str">
        <f t="shared" si="6"/>
        <v>2840sqft</v>
      </c>
      <c r="I61" s="2" t="str">
        <f t="shared" si="7"/>
        <v>2840</v>
      </c>
      <c r="J61" s="2">
        <f t="shared" si="8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9" t="s">
        <v>316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