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Report" sheetId="3" r:id="rId6"/>
  </sheets>
  <definedNames/>
  <calcPr/>
</workbook>
</file>

<file path=xl/sharedStrings.xml><?xml version="1.0" encoding="utf-8"?>
<sst xmlns="http://schemas.openxmlformats.org/spreadsheetml/2006/main" count="309" uniqueCount="195">
  <si>
    <t>Name_Birth Year</t>
  </si>
  <si>
    <t>Birthday</t>
  </si>
  <si>
    <t>Phone Number</t>
  </si>
  <si>
    <t>Trim (Name)</t>
  </si>
  <si>
    <t>Proper (Trim)</t>
  </si>
  <si>
    <t>len1 (Name_Birth year)</t>
  </si>
  <si>
    <t>len2 ("####")</t>
  </si>
  <si>
    <t>Difference (len1-len2)</t>
  </si>
  <si>
    <t>Name with underscore [left in Column E with Column H char]</t>
  </si>
  <si>
    <t>Substitute ["-" with "" in Column I]</t>
  </si>
  <si>
    <t>Birth year [Right in Column E with Column G char]</t>
  </si>
  <si>
    <t>Aryan     sharma_1995</t>
  </si>
  <si>
    <t>15-Mar</t>
  </si>
  <si>
    <t>Priya Patel_1988</t>
  </si>
  <si>
    <t>22-Aug</t>
  </si>
  <si>
    <t xml:space="preserve">     Rohan Verma_1992</t>
  </si>
  <si>
    <t>10-Nov</t>
  </si>
  <si>
    <t>Sneha   Gupta_1997</t>
  </si>
  <si>
    <t>3-May</t>
  </si>
  <si>
    <t>rahul choudhary_1985</t>
  </si>
  <si>
    <t>28-Dec</t>
  </si>
  <si>
    <t>Nisha Singh_1990</t>
  </si>
  <si>
    <t>17-Sep</t>
  </si>
  <si>
    <t>Akshay Sharma    _1998</t>
  </si>
  <si>
    <t>12-Jul</t>
  </si>
  <si>
    <t xml:space="preserve"> Neha      Kapoor      _1991</t>
  </si>
  <si>
    <t>18-Apr</t>
  </si>
  <si>
    <t xml:space="preserve">      Manish Verma     _1987</t>
  </si>
  <si>
    <t>25-Nov</t>
  </si>
  <si>
    <t xml:space="preserve">       Kritika Gupta    _1994</t>
  </si>
  <si>
    <t>5-Sep</t>
  </si>
  <si>
    <t xml:space="preserve"> Rajesh Choudhary _1983</t>
  </si>
  <si>
    <t>20-Feb</t>
  </si>
  <si>
    <t xml:space="preserve"> Anjali Singh     _1999</t>
  </si>
  <si>
    <t>8-Jun</t>
  </si>
  <si>
    <t xml:space="preserve">    Arjun      Desai      _1990</t>
  </si>
  <si>
    <t>30-Oct</t>
  </si>
  <si>
    <t xml:space="preserve"> Radha Patel      _1986</t>
  </si>
  <si>
    <t>14-Jan</t>
  </si>
  <si>
    <t xml:space="preserve">      Vivek     Sharma     _1982</t>
  </si>
  <si>
    <t>9-Aug</t>
  </si>
  <si>
    <t xml:space="preserve"> Meera       Shah       _1993</t>
  </si>
  <si>
    <t>26-Mar</t>
  </si>
  <si>
    <t xml:space="preserve"> Ravi Kumar       _1996</t>
  </si>
  <si>
    <t>23-May</t>
  </si>
  <si>
    <t xml:space="preserve">        pooja Jain       _1989</t>
  </si>
  <si>
    <t>11-Dec</t>
  </si>
  <si>
    <t xml:space="preserve"> Abhishek         Yadav   _1984</t>
  </si>
  <si>
    <t>29-Sep</t>
  </si>
  <si>
    <t xml:space="preserve">        Sunita Das       _1997</t>
  </si>
  <si>
    <t>7-Jul</t>
  </si>
  <si>
    <t xml:space="preserve"> Harish  sharma    _1992</t>
  </si>
  <si>
    <t>4-Apr</t>
  </si>
  <si>
    <t xml:space="preserve"> LEENA PATEL      _1981</t>
  </si>
  <si>
    <t>21-Nov</t>
  </si>
  <si>
    <t xml:space="preserve"> Sameer Verma     _1995</t>
  </si>
  <si>
    <t>16-Aug</t>
  </si>
  <si>
    <t xml:space="preserve"> Tanvi Gupta      _1988</t>
  </si>
  <si>
    <t>2-Jun</t>
  </si>
  <si>
    <t xml:space="preserve"> Ajay Singh       _1991</t>
  </si>
  <si>
    <t>9-Jan</t>
  </si>
  <si>
    <t xml:space="preserve"> Priyanka Kapoor  _1994</t>
  </si>
  <si>
    <t>27-Sep</t>
  </si>
  <si>
    <t xml:space="preserve"> Deepak Choudhary _1986</t>
  </si>
  <si>
    <t>5-Mar</t>
  </si>
  <si>
    <t xml:space="preserve">       AARTI SHARMA     _1999</t>
  </si>
  <si>
    <t>31-May</t>
  </si>
  <si>
    <t xml:space="preserve"> Vikram Patel     _1983</t>
  </si>
  <si>
    <t>15-Oct</t>
  </si>
  <si>
    <t xml:space="preserve"> RINA      VERMA       _1987</t>
  </si>
  <si>
    <t>19-Dec</t>
  </si>
  <si>
    <t xml:space="preserve"> Sanjay Yadav     _1993</t>
  </si>
  <si>
    <t>28-Jul</t>
  </si>
  <si>
    <t xml:space="preserve"> Jyoti Das        _1985</t>
  </si>
  <si>
    <t>22-Feb</t>
  </si>
  <si>
    <t xml:space="preserve"> Rahul Kumar      _1990</t>
  </si>
  <si>
    <t>8-Nov</t>
  </si>
  <si>
    <t xml:space="preserve"> Sanya Jain       _1997</t>
  </si>
  <si>
    <t>17-Apr</t>
  </si>
  <si>
    <t xml:space="preserve"> karan shah       _1992</t>
  </si>
  <si>
    <t>14-Sep</t>
  </si>
  <si>
    <t xml:space="preserve"> Anushka Verma    _1988</t>
  </si>
  <si>
    <t>30-Jun</t>
  </si>
  <si>
    <t xml:space="preserve"> Arvind Gupta     _1995</t>
  </si>
  <si>
    <t>27-Mar</t>
  </si>
  <si>
    <t xml:space="preserve"> Kavita Patel     _1984</t>
  </si>
  <si>
    <t>13-Aug</t>
  </si>
  <si>
    <t xml:space="preserve"> Naveen Sharma    _1991</t>
  </si>
  <si>
    <t>19-Jan</t>
  </si>
  <si>
    <t xml:space="preserve"> Divya Choudhary  _1996</t>
  </si>
  <si>
    <t>9-Jul</t>
  </si>
  <si>
    <t xml:space="preserve"> Aditya Singh     _1989</t>
  </si>
  <si>
    <t>28-Apr</t>
  </si>
  <si>
    <t xml:space="preserve"> ananya kapoor    _1994</t>
  </si>
  <si>
    <t>2-Sep</t>
  </si>
  <si>
    <t xml:space="preserve"> Manoj Verma      _1983</t>
  </si>
  <si>
    <t>20-May</t>
  </si>
  <si>
    <t xml:space="preserve"> Ritu Yadav       _1998</t>
  </si>
  <si>
    <t>11-Oct</t>
  </si>
  <si>
    <t xml:space="preserve"> sunil das        _1987</t>
  </si>
  <si>
    <t>3-Dec</t>
  </si>
  <si>
    <t xml:space="preserve">  Aishwarya  Sharma _1992</t>
  </si>
  <si>
    <t>18-Jun</t>
  </si>
  <si>
    <t xml:space="preserve">        mohit patel      _1999</t>
  </si>
  <si>
    <t>25-Jan</t>
  </si>
  <si>
    <t>Note: When using IF function, do not type the numbers within inverted commas. Example- =If(B3=B4,B4,”1”) is incorrect and will result in a wrong solution. The correct way is: =If(B3=B4,B4,1).</t>
  </si>
  <si>
    <t>Name</t>
  </si>
  <si>
    <t>Phone number</t>
  </si>
  <si>
    <t>ID Creation request</t>
  </si>
  <si>
    <t>Vlookup1-Detail requirement</t>
  </si>
  <si>
    <t>Vlookup2- Birth year</t>
  </si>
  <si>
    <t>Age</t>
  </si>
  <si>
    <t>If1</t>
  </si>
  <si>
    <t>If2</t>
  </si>
  <si>
    <t>If3</t>
  </si>
  <si>
    <t>Consolidated Detail Requirement- 1</t>
  </si>
  <si>
    <t>Consolidated Detail Requirement- 2</t>
  </si>
  <si>
    <t>Aryan Sharma</t>
  </si>
  <si>
    <t>PAN</t>
  </si>
  <si>
    <t>Priya Patel</t>
  </si>
  <si>
    <t>Passport</t>
  </si>
  <si>
    <t>Rohan Verma</t>
  </si>
  <si>
    <t>Aadhar Card</t>
  </si>
  <si>
    <t>Sneha Gupta</t>
  </si>
  <si>
    <t>Rahul Choudhary</t>
  </si>
  <si>
    <t>Nisha Singh</t>
  </si>
  <si>
    <t xml:space="preserve">Akshay Sharma </t>
  </si>
  <si>
    <t xml:space="preserve">Neha Kapoor </t>
  </si>
  <si>
    <t xml:space="preserve">Manish Verma </t>
  </si>
  <si>
    <t xml:space="preserve">Kritika Gupta </t>
  </si>
  <si>
    <t xml:space="preserve">Rajesh Choudhary </t>
  </si>
  <si>
    <t xml:space="preserve">Anjali Singh </t>
  </si>
  <si>
    <t xml:space="preserve">Arjun Desai </t>
  </si>
  <si>
    <t xml:space="preserve">Radha Patel </t>
  </si>
  <si>
    <t>Driving License</t>
  </si>
  <si>
    <t xml:space="preserve">Vivek Sharma </t>
  </si>
  <si>
    <t xml:space="preserve">Meera Shah </t>
  </si>
  <si>
    <t xml:space="preserve">Ravi Kumar </t>
  </si>
  <si>
    <t xml:space="preserve">Pooja Jain </t>
  </si>
  <si>
    <t xml:space="preserve">Abhishek Yadav </t>
  </si>
  <si>
    <t xml:space="preserve">Sunita Das </t>
  </si>
  <si>
    <t xml:space="preserve">Harish Sharma </t>
  </si>
  <si>
    <t xml:space="preserve">Leena Patel </t>
  </si>
  <si>
    <t xml:space="preserve">Sameer Verma </t>
  </si>
  <si>
    <t xml:space="preserve">Tanvi Gupta </t>
  </si>
  <si>
    <t xml:space="preserve">Ajay Singh </t>
  </si>
  <si>
    <t xml:space="preserve">Priyanka Kapoor </t>
  </si>
  <si>
    <t xml:space="preserve">Deepak Choudhary </t>
  </si>
  <si>
    <t xml:space="preserve">Aarti Sharma </t>
  </si>
  <si>
    <t xml:space="preserve">Vikram Patel </t>
  </si>
  <si>
    <t xml:space="preserve">Rina Verma </t>
  </si>
  <si>
    <t xml:space="preserve">Sanjay Yadav </t>
  </si>
  <si>
    <t xml:space="preserve">Jyoti Das </t>
  </si>
  <si>
    <t xml:space="preserve">Rahul Kumar </t>
  </si>
  <si>
    <t xml:space="preserve">Sanya Jain </t>
  </si>
  <si>
    <t xml:space="preserve">Karan Shah </t>
  </si>
  <si>
    <t xml:space="preserve">Anushka Verma </t>
  </si>
  <si>
    <t xml:space="preserve">Arvind Gupta </t>
  </si>
  <si>
    <t xml:space="preserve">Kavita Patel </t>
  </si>
  <si>
    <t xml:space="preserve">Naveen Sharma </t>
  </si>
  <si>
    <t xml:space="preserve">Divya Choudhary </t>
  </si>
  <si>
    <t xml:space="preserve">Aditya Singh </t>
  </si>
  <si>
    <t xml:space="preserve">Ananya Kapoor </t>
  </si>
  <si>
    <t xml:space="preserve">Manoj Verma </t>
  </si>
  <si>
    <t xml:space="preserve">Ritu Yadav </t>
  </si>
  <si>
    <t xml:space="preserve">Sunil Das </t>
  </si>
  <si>
    <t xml:space="preserve">Aishwarya Sharma </t>
  </si>
  <si>
    <t xml:space="preserve">Mohit Patel </t>
  </si>
  <si>
    <t>Detail Requirement Table</t>
  </si>
  <si>
    <t>ID Name</t>
  </si>
  <si>
    <t>Detail Requirement</t>
  </si>
  <si>
    <t>Vlookup1- use vlookup to bring the detail requirement from the above table named "Detail Requirement Table"</t>
  </si>
  <si>
    <t>Vlookup2- use vlookup to bring the birth year associated with the respective Name from Sheet 1</t>
  </si>
  <si>
    <t>Age- 2023- Birth year</t>
  </si>
  <si>
    <t>If1- if Column E is "Age", then "Age- "&amp; Column G else "" [there is space after Age- ]</t>
  </si>
  <si>
    <t>If2- if Column E is "Birthday", then "Birthday- "&amp; Column C else "" [there is space after Birthday- ]</t>
  </si>
  <si>
    <t>If3- if Column E is "Phone number", then "Phone Number- "&amp; Column B else "" [there is space after Phone Number- ]</t>
  </si>
  <si>
    <t>Consolidated Detail Requirement-1- If Column H is "" (blank), then Column I else Column H</t>
  </si>
  <si>
    <t>Consolidated Detail Requirement- 2 If Column K is "" (blank), then Column J else Column K</t>
  </si>
  <si>
    <t>ID creation fees table (Given)</t>
  </si>
  <si>
    <t>Fees (in Rs.)</t>
  </si>
  <si>
    <t>Report 1- Fees calculation</t>
  </si>
  <si>
    <t>Number of requests for creation</t>
  </si>
  <si>
    <t xml:space="preserve">Total Fees payment </t>
  </si>
  <si>
    <t>Report 2- Population age analysis</t>
  </si>
  <si>
    <t>Average age of the population</t>
  </si>
  <si>
    <t>Maximum age in the population</t>
  </si>
  <si>
    <t>Minimum age in the population</t>
  </si>
  <si>
    <t>Instructions for Report 1- Fees calculation</t>
  </si>
  <si>
    <t>Number of requests for creation- use countifs to bring the number of requests for the creation of the respective IDs from Sheet 2</t>
  </si>
  <si>
    <t>Total Fees payment- Number of requests for creation * ID creation fees for the respective IDs mentioned in the table named "ID creation fees table"</t>
  </si>
  <si>
    <t>Instructions for Report 2- Population age analysis</t>
  </si>
  <si>
    <t>Average age of the population- use averageifs to bring the average age of the population requesting to create the respective IDs from Sheet 2</t>
  </si>
  <si>
    <t>Maximum age in the population- use maxifs to bring the maximum age of the population requesting to create the respective IDs from Sheet 2</t>
  </si>
  <si>
    <t>Minimum age in the population- use minifs to bring the minimum age of the population requesting to create the respective IDs from Sheet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</si>
</sst>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sz val="11.0"/>
      <color rgb="FF222222"/>
      <name val="Arial"/>
    </font>
    <font>
      <color rgb="FF000000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0F00"/>
        <bgColor rgb="FF5B0F00"/>
      </patternFill>
    </fill>
    <fill>
      <patternFill patternType="solid">
        <fgColor rgb="FFFFFFFF"/>
        <bgColor rgb="FFFFFFFF"/>
      </patternFill>
    </fill>
    <fill>
      <patternFill patternType="solid">
        <fgColor rgb="FF85200C"/>
        <bgColor rgb="FF85200C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3" fontId="2" numFmtId="0" xfId="0" applyFill="1" applyFont="1"/>
    <xf borderId="0" fillId="4" fontId="3" numFmtId="0" xfId="0" applyFill="1" applyFont="1"/>
    <xf borderId="0" fillId="4" fontId="3" numFmtId="0" xfId="0" applyFont="1"/>
    <xf borderId="0" fillId="4" fontId="3" numFmtId="0" xfId="0" applyAlignment="1" applyFont="1">
      <alignment readingOrder="0"/>
    </xf>
    <xf borderId="0" fillId="0" fontId="4" numFmtId="0" xfId="0" applyFont="1"/>
    <xf borderId="0" fillId="3" fontId="5" numFmtId="0" xfId="0" applyAlignment="1" applyFont="1">
      <alignment readingOrder="0" shrinkToFit="0" wrapText="1"/>
    </xf>
    <xf borderId="1" fillId="0" fontId="4" numFmtId="0" xfId="0" applyBorder="1" applyFont="1"/>
    <xf borderId="2" fillId="0" fontId="4" numFmtId="0" xfId="0" applyBorder="1" applyFont="1"/>
    <xf borderId="0" fillId="2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3" fontId="2" numFmtId="0" xfId="0" applyAlignment="1" applyFont="1">
      <alignment readingOrder="0" shrinkToFit="0" wrapText="1"/>
    </xf>
    <xf borderId="0" fillId="3" fontId="6" numFmtId="0" xfId="0" applyFont="1"/>
    <xf borderId="0" fillId="3" fontId="6" numFmtId="164" xfId="0" applyFont="1" applyNumberFormat="1"/>
    <xf borderId="0" fillId="3" fontId="6" numFmtId="1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5" width="20.5"/>
    <col customWidth="1" min="6" max="6" width="15.63"/>
    <col customWidth="1" min="7" max="7" width="10.25"/>
    <col customWidth="1" min="9" max="9" width="20.88"/>
    <col customWidth="1" min="10" max="10" width="16.38"/>
    <col customWidth="1" min="11" max="11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</row>
    <row r="2">
      <c r="A2" s="4" t="s">
        <v>11</v>
      </c>
      <c r="B2" s="5" t="s">
        <v>12</v>
      </c>
      <c r="C2" s="6">
        <v>9.87654321E9</v>
      </c>
      <c r="D2" s="7" t="str">
        <f t="shared" ref="D2:D48" si="1">TRIM(A2)</f>
        <v>Aryan sharma_1995</v>
      </c>
      <c r="E2" s="7" t="str">
        <f t="shared" ref="E2:E48" si="2">PROPER(D2)</f>
        <v>Aryan Sharma_1995</v>
      </c>
      <c r="F2" s="7">
        <f t="shared" ref="F2:F48" si="3">len(E2)</f>
        <v>17</v>
      </c>
      <c r="G2" s="7">
        <f t="shared" ref="G2:G48" si="4">Len("####")</f>
        <v>4</v>
      </c>
      <c r="H2" s="7">
        <f t="shared" ref="H2:H48" si="5">F2-G2</f>
        <v>13</v>
      </c>
      <c r="I2" s="7" t="str">
        <f t="shared" ref="I2:I48" si="6">LEFT(E2,H2)</f>
        <v>Aryan Sharma_</v>
      </c>
      <c r="J2" s="7" t="str">
        <f t="shared" ref="J2:J48" si="7">substitute(I2,"_","")</f>
        <v>Aryan Sharma</v>
      </c>
      <c r="K2" s="7" t="str">
        <f t="shared" ref="K2:K48" si="8">RIGHT(E2,G2)</f>
        <v>1995</v>
      </c>
    </row>
    <row r="3">
      <c r="A3" s="4" t="s">
        <v>13</v>
      </c>
      <c r="B3" s="5" t="s">
        <v>14</v>
      </c>
      <c r="C3" s="6">
        <v>8.765432109E9</v>
      </c>
      <c r="D3" s="7" t="str">
        <f t="shared" si="1"/>
        <v>Priya Patel_1988</v>
      </c>
      <c r="E3" s="7" t="str">
        <f t="shared" si="2"/>
        <v>Priya Patel_1988</v>
      </c>
      <c r="F3" s="7">
        <f t="shared" si="3"/>
        <v>16</v>
      </c>
      <c r="G3" s="7">
        <f t="shared" si="4"/>
        <v>4</v>
      </c>
      <c r="H3" s="7">
        <f t="shared" si="5"/>
        <v>12</v>
      </c>
      <c r="I3" s="7" t="str">
        <f t="shared" si="6"/>
        <v>Priya Patel_</v>
      </c>
      <c r="J3" s="7" t="str">
        <f t="shared" si="7"/>
        <v>Priya Patel</v>
      </c>
      <c r="K3" s="7" t="str">
        <f t="shared" si="8"/>
        <v>1988</v>
      </c>
    </row>
    <row r="4">
      <c r="A4" s="4" t="s">
        <v>15</v>
      </c>
      <c r="B4" s="5" t="s">
        <v>16</v>
      </c>
      <c r="C4" s="6">
        <v>7.654321098E9</v>
      </c>
      <c r="D4" s="7" t="str">
        <f t="shared" si="1"/>
        <v>Rohan Verma_1992</v>
      </c>
      <c r="E4" s="7" t="str">
        <f t="shared" si="2"/>
        <v>Rohan Verma_1992</v>
      </c>
      <c r="F4" s="7">
        <f t="shared" si="3"/>
        <v>16</v>
      </c>
      <c r="G4" s="7">
        <f t="shared" si="4"/>
        <v>4</v>
      </c>
      <c r="H4" s="7">
        <f t="shared" si="5"/>
        <v>12</v>
      </c>
      <c r="I4" s="7" t="str">
        <f t="shared" si="6"/>
        <v>Rohan Verma_</v>
      </c>
      <c r="J4" s="7" t="str">
        <f t="shared" si="7"/>
        <v>Rohan Verma</v>
      </c>
      <c r="K4" s="7" t="str">
        <f t="shared" si="8"/>
        <v>1992</v>
      </c>
    </row>
    <row r="5">
      <c r="A5" s="4" t="s">
        <v>17</v>
      </c>
      <c r="B5" s="5" t="s">
        <v>18</v>
      </c>
      <c r="C5" s="6">
        <v>6.543210987E9</v>
      </c>
      <c r="D5" s="7" t="str">
        <f t="shared" si="1"/>
        <v>Sneha Gupta_1997</v>
      </c>
      <c r="E5" s="7" t="str">
        <f t="shared" si="2"/>
        <v>Sneha Gupta_1997</v>
      </c>
      <c r="F5" s="7">
        <f t="shared" si="3"/>
        <v>16</v>
      </c>
      <c r="G5" s="7">
        <f t="shared" si="4"/>
        <v>4</v>
      </c>
      <c r="H5" s="7">
        <f t="shared" si="5"/>
        <v>12</v>
      </c>
      <c r="I5" s="7" t="str">
        <f t="shared" si="6"/>
        <v>Sneha Gupta_</v>
      </c>
      <c r="J5" s="7" t="str">
        <f t="shared" si="7"/>
        <v>Sneha Gupta</v>
      </c>
      <c r="K5" s="7" t="str">
        <f t="shared" si="8"/>
        <v>1997</v>
      </c>
    </row>
    <row r="6">
      <c r="A6" s="4" t="s">
        <v>19</v>
      </c>
      <c r="B6" s="5" t="s">
        <v>20</v>
      </c>
      <c r="C6" s="6">
        <v>5.432109876E9</v>
      </c>
      <c r="D6" s="7" t="str">
        <f t="shared" si="1"/>
        <v>rahul choudhary_1985</v>
      </c>
      <c r="E6" s="7" t="str">
        <f t="shared" si="2"/>
        <v>Rahul Choudhary_1985</v>
      </c>
      <c r="F6" s="7">
        <f t="shared" si="3"/>
        <v>20</v>
      </c>
      <c r="G6" s="7">
        <f t="shared" si="4"/>
        <v>4</v>
      </c>
      <c r="H6" s="7">
        <f t="shared" si="5"/>
        <v>16</v>
      </c>
      <c r="I6" s="7" t="str">
        <f t="shared" si="6"/>
        <v>Rahul Choudhary_</v>
      </c>
      <c r="J6" s="7" t="str">
        <f t="shared" si="7"/>
        <v>Rahul Choudhary</v>
      </c>
      <c r="K6" s="7" t="str">
        <f t="shared" si="8"/>
        <v>1985</v>
      </c>
    </row>
    <row r="7">
      <c r="A7" s="4" t="s">
        <v>21</v>
      </c>
      <c r="B7" s="5" t="s">
        <v>22</v>
      </c>
      <c r="C7" s="6">
        <v>4.321098765E9</v>
      </c>
      <c r="D7" s="7" t="str">
        <f t="shared" si="1"/>
        <v>Nisha Singh_1990</v>
      </c>
      <c r="E7" s="7" t="str">
        <f t="shared" si="2"/>
        <v>Nisha Singh_1990</v>
      </c>
      <c r="F7" s="7">
        <f t="shared" si="3"/>
        <v>16</v>
      </c>
      <c r="G7" s="7">
        <f t="shared" si="4"/>
        <v>4</v>
      </c>
      <c r="H7" s="7">
        <f t="shared" si="5"/>
        <v>12</v>
      </c>
      <c r="I7" s="7" t="str">
        <f t="shared" si="6"/>
        <v>Nisha Singh_</v>
      </c>
      <c r="J7" s="7" t="str">
        <f t="shared" si="7"/>
        <v>Nisha Singh</v>
      </c>
      <c r="K7" s="7" t="str">
        <f t="shared" si="8"/>
        <v>1990</v>
      </c>
    </row>
    <row r="8">
      <c r="A8" s="5" t="s">
        <v>23</v>
      </c>
      <c r="B8" s="5" t="s">
        <v>24</v>
      </c>
      <c r="C8" s="5">
        <v>8.765432101E9</v>
      </c>
      <c r="D8" s="7" t="str">
        <f t="shared" si="1"/>
        <v>Akshay Sharma _1998</v>
      </c>
      <c r="E8" s="7" t="str">
        <f t="shared" si="2"/>
        <v>Akshay Sharma _1998</v>
      </c>
      <c r="F8" s="7">
        <f t="shared" si="3"/>
        <v>19</v>
      </c>
      <c r="G8" s="7">
        <f t="shared" si="4"/>
        <v>4</v>
      </c>
      <c r="H8" s="7">
        <f t="shared" si="5"/>
        <v>15</v>
      </c>
      <c r="I8" s="7" t="str">
        <f t="shared" si="6"/>
        <v>Akshay Sharma _</v>
      </c>
      <c r="J8" s="7" t="str">
        <f t="shared" si="7"/>
        <v>Akshay Sharma </v>
      </c>
      <c r="K8" s="7" t="str">
        <f t="shared" si="8"/>
        <v>1998</v>
      </c>
    </row>
    <row r="9">
      <c r="A9" s="4" t="s">
        <v>25</v>
      </c>
      <c r="B9" s="5" t="s">
        <v>26</v>
      </c>
      <c r="C9" s="5">
        <v>7.654321092E9</v>
      </c>
      <c r="D9" s="7" t="str">
        <f t="shared" si="1"/>
        <v>Neha Kapoor _1991</v>
      </c>
      <c r="E9" s="7" t="str">
        <f t="shared" si="2"/>
        <v>Neha Kapoor _1991</v>
      </c>
      <c r="F9" s="7">
        <f t="shared" si="3"/>
        <v>17</v>
      </c>
      <c r="G9" s="7">
        <f t="shared" si="4"/>
        <v>4</v>
      </c>
      <c r="H9" s="7">
        <f t="shared" si="5"/>
        <v>13</v>
      </c>
      <c r="I9" s="7" t="str">
        <f t="shared" si="6"/>
        <v>Neha Kapoor _</v>
      </c>
      <c r="J9" s="7" t="str">
        <f t="shared" si="7"/>
        <v>Neha Kapoor </v>
      </c>
      <c r="K9" s="7" t="str">
        <f t="shared" si="8"/>
        <v>1991</v>
      </c>
    </row>
    <row r="10">
      <c r="A10" s="4" t="s">
        <v>27</v>
      </c>
      <c r="B10" s="5" t="s">
        <v>28</v>
      </c>
      <c r="C10" s="5">
        <v>6.543210983E9</v>
      </c>
      <c r="D10" s="7" t="str">
        <f t="shared" si="1"/>
        <v>Manish Verma _1987</v>
      </c>
      <c r="E10" s="7" t="str">
        <f t="shared" si="2"/>
        <v>Manish Verma _1987</v>
      </c>
      <c r="F10" s="7">
        <f t="shared" si="3"/>
        <v>18</v>
      </c>
      <c r="G10" s="7">
        <f t="shared" si="4"/>
        <v>4</v>
      </c>
      <c r="H10" s="7">
        <f t="shared" si="5"/>
        <v>14</v>
      </c>
      <c r="I10" s="7" t="str">
        <f t="shared" si="6"/>
        <v>Manish Verma _</v>
      </c>
      <c r="J10" s="7" t="str">
        <f t="shared" si="7"/>
        <v>Manish Verma </v>
      </c>
      <c r="K10" s="7" t="str">
        <f t="shared" si="8"/>
        <v>1987</v>
      </c>
    </row>
    <row r="11">
      <c r="A11" s="4" t="s">
        <v>29</v>
      </c>
      <c r="B11" s="5" t="s">
        <v>30</v>
      </c>
      <c r="C11" s="5">
        <v>5.432109874E9</v>
      </c>
      <c r="D11" s="7" t="str">
        <f t="shared" si="1"/>
        <v>Kritika Gupta _1994</v>
      </c>
      <c r="E11" s="7" t="str">
        <f t="shared" si="2"/>
        <v>Kritika Gupta _1994</v>
      </c>
      <c r="F11" s="7">
        <f t="shared" si="3"/>
        <v>19</v>
      </c>
      <c r="G11" s="7">
        <f t="shared" si="4"/>
        <v>4</v>
      </c>
      <c r="H11" s="7">
        <f t="shared" si="5"/>
        <v>15</v>
      </c>
      <c r="I11" s="7" t="str">
        <f t="shared" si="6"/>
        <v>Kritika Gupta _</v>
      </c>
      <c r="J11" s="7" t="str">
        <f t="shared" si="7"/>
        <v>Kritika Gupta </v>
      </c>
      <c r="K11" s="7" t="str">
        <f t="shared" si="8"/>
        <v>1994</v>
      </c>
    </row>
    <row r="12">
      <c r="A12" s="5" t="s">
        <v>31</v>
      </c>
      <c r="B12" s="5" t="s">
        <v>32</v>
      </c>
      <c r="C12" s="5">
        <v>4.321098765E9</v>
      </c>
      <c r="D12" s="7" t="str">
        <f t="shared" si="1"/>
        <v>Rajesh Choudhary _1983</v>
      </c>
      <c r="E12" s="7" t="str">
        <f t="shared" si="2"/>
        <v>Rajesh Choudhary _1983</v>
      </c>
      <c r="F12" s="7">
        <f t="shared" si="3"/>
        <v>22</v>
      </c>
      <c r="G12" s="7">
        <f t="shared" si="4"/>
        <v>4</v>
      </c>
      <c r="H12" s="7">
        <f t="shared" si="5"/>
        <v>18</v>
      </c>
      <c r="I12" s="7" t="str">
        <f t="shared" si="6"/>
        <v>Rajesh Choudhary _</v>
      </c>
      <c r="J12" s="7" t="str">
        <f t="shared" si="7"/>
        <v>Rajesh Choudhary </v>
      </c>
      <c r="K12" s="7" t="str">
        <f t="shared" si="8"/>
        <v>1983</v>
      </c>
    </row>
    <row r="13">
      <c r="A13" s="5" t="s">
        <v>33</v>
      </c>
      <c r="B13" s="5" t="s">
        <v>34</v>
      </c>
      <c r="C13" s="5">
        <v>3.210987654E9</v>
      </c>
      <c r="D13" s="7" t="str">
        <f t="shared" si="1"/>
        <v>Anjali Singh _1999</v>
      </c>
      <c r="E13" s="7" t="str">
        <f t="shared" si="2"/>
        <v>Anjali Singh _1999</v>
      </c>
      <c r="F13" s="7">
        <f t="shared" si="3"/>
        <v>18</v>
      </c>
      <c r="G13" s="7">
        <f t="shared" si="4"/>
        <v>4</v>
      </c>
      <c r="H13" s="7">
        <f t="shared" si="5"/>
        <v>14</v>
      </c>
      <c r="I13" s="7" t="str">
        <f t="shared" si="6"/>
        <v>Anjali Singh _</v>
      </c>
      <c r="J13" s="7" t="str">
        <f t="shared" si="7"/>
        <v>Anjali Singh </v>
      </c>
      <c r="K13" s="7" t="str">
        <f t="shared" si="8"/>
        <v>1999</v>
      </c>
    </row>
    <row r="14">
      <c r="A14" s="4" t="s">
        <v>35</v>
      </c>
      <c r="B14" s="5" t="s">
        <v>36</v>
      </c>
      <c r="C14" s="5">
        <v>2.109876543E9</v>
      </c>
      <c r="D14" s="7" t="str">
        <f t="shared" si="1"/>
        <v>Arjun Desai _1990</v>
      </c>
      <c r="E14" s="7" t="str">
        <f t="shared" si="2"/>
        <v>Arjun Desai _1990</v>
      </c>
      <c r="F14" s="7">
        <f t="shared" si="3"/>
        <v>17</v>
      </c>
      <c r="G14" s="7">
        <f t="shared" si="4"/>
        <v>4</v>
      </c>
      <c r="H14" s="7">
        <f t="shared" si="5"/>
        <v>13</v>
      </c>
      <c r="I14" s="7" t="str">
        <f t="shared" si="6"/>
        <v>Arjun Desai _</v>
      </c>
      <c r="J14" s="7" t="str">
        <f t="shared" si="7"/>
        <v>Arjun Desai </v>
      </c>
      <c r="K14" s="7" t="str">
        <f t="shared" si="8"/>
        <v>1990</v>
      </c>
    </row>
    <row r="15">
      <c r="A15" s="5" t="s">
        <v>37</v>
      </c>
      <c r="B15" s="5" t="s">
        <v>38</v>
      </c>
      <c r="C15" s="5">
        <v>1.098765432E9</v>
      </c>
      <c r="D15" s="7" t="str">
        <f t="shared" si="1"/>
        <v>Radha Patel _1986</v>
      </c>
      <c r="E15" s="7" t="str">
        <f t="shared" si="2"/>
        <v>Radha Patel _1986</v>
      </c>
      <c r="F15" s="7">
        <f t="shared" si="3"/>
        <v>17</v>
      </c>
      <c r="G15" s="7">
        <f t="shared" si="4"/>
        <v>4</v>
      </c>
      <c r="H15" s="7">
        <f t="shared" si="5"/>
        <v>13</v>
      </c>
      <c r="I15" s="7" t="str">
        <f t="shared" si="6"/>
        <v>Radha Patel _</v>
      </c>
      <c r="J15" s="7" t="str">
        <f t="shared" si="7"/>
        <v>Radha Patel </v>
      </c>
      <c r="K15" s="7" t="str">
        <f t="shared" si="8"/>
        <v>1986</v>
      </c>
    </row>
    <row r="16">
      <c r="A16" s="4" t="s">
        <v>39</v>
      </c>
      <c r="B16" s="5" t="s">
        <v>40</v>
      </c>
      <c r="C16" s="5">
        <v>9.87654321E9</v>
      </c>
      <c r="D16" s="7" t="str">
        <f t="shared" si="1"/>
        <v>Vivek Sharma _1982</v>
      </c>
      <c r="E16" s="7" t="str">
        <f t="shared" si="2"/>
        <v>Vivek Sharma _1982</v>
      </c>
      <c r="F16" s="7">
        <f t="shared" si="3"/>
        <v>18</v>
      </c>
      <c r="G16" s="7">
        <f t="shared" si="4"/>
        <v>4</v>
      </c>
      <c r="H16" s="7">
        <f t="shared" si="5"/>
        <v>14</v>
      </c>
      <c r="I16" s="7" t="str">
        <f t="shared" si="6"/>
        <v>Vivek Sharma _</v>
      </c>
      <c r="J16" s="7" t="str">
        <f t="shared" si="7"/>
        <v>Vivek Sharma </v>
      </c>
      <c r="K16" s="7" t="str">
        <f t="shared" si="8"/>
        <v>1982</v>
      </c>
    </row>
    <row r="17">
      <c r="A17" s="4" t="s">
        <v>41</v>
      </c>
      <c r="B17" s="5" t="s">
        <v>42</v>
      </c>
      <c r="C17" s="5">
        <v>8.765432109E9</v>
      </c>
      <c r="D17" s="7" t="str">
        <f t="shared" si="1"/>
        <v>Meera Shah _1993</v>
      </c>
      <c r="E17" s="7" t="str">
        <f t="shared" si="2"/>
        <v>Meera Shah _1993</v>
      </c>
      <c r="F17" s="7">
        <f t="shared" si="3"/>
        <v>16</v>
      </c>
      <c r="G17" s="7">
        <f t="shared" si="4"/>
        <v>4</v>
      </c>
      <c r="H17" s="7">
        <f t="shared" si="5"/>
        <v>12</v>
      </c>
      <c r="I17" s="7" t="str">
        <f t="shared" si="6"/>
        <v>Meera Shah _</v>
      </c>
      <c r="J17" s="7" t="str">
        <f t="shared" si="7"/>
        <v>Meera Shah </v>
      </c>
      <c r="K17" s="7" t="str">
        <f t="shared" si="8"/>
        <v>1993</v>
      </c>
    </row>
    <row r="18">
      <c r="A18" s="5" t="s">
        <v>43</v>
      </c>
      <c r="B18" s="5" t="s">
        <v>44</v>
      </c>
      <c r="C18" s="5">
        <v>7.654321098E9</v>
      </c>
      <c r="D18" s="7" t="str">
        <f t="shared" si="1"/>
        <v>Ravi Kumar _1996</v>
      </c>
      <c r="E18" s="7" t="str">
        <f t="shared" si="2"/>
        <v>Ravi Kumar _1996</v>
      </c>
      <c r="F18" s="7">
        <f t="shared" si="3"/>
        <v>16</v>
      </c>
      <c r="G18" s="7">
        <f t="shared" si="4"/>
        <v>4</v>
      </c>
      <c r="H18" s="7">
        <f t="shared" si="5"/>
        <v>12</v>
      </c>
      <c r="I18" s="7" t="str">
        <f t="shared" si="6"/>
        <v>Ravi Kumar _</v>
      </c>
      <c r="J18" s="7" t="str">
        <f t="shared" si="7"/>
        <v>Ravi Kumar </v>
      </c>
      <c r="K18" s="7" t="str">
        <f t="shared" si="8"/>
        <v>1996</v>
      </c>
    </row>
    <row r="19">
      <c r="A19" s="4" t="s">
        <v>45</v>
      </c>
      <c r="B19" s="5" t="s">
        <v>46</v>
      </c>
      <c r="C19" s="5">
        <v>6.543210987E9</v>
      </c>
      <c r="D19" s="7" t="str">
        <f t="shared" si="1"/>
        <v>pooja Jain _1989</v>
      </c>
      <c r="E19" s="7" t="str">
        <f t="shared" si="2"/>
        <v>Pooja Jain _1989</v>
      </c>
      <c r="F19" s="7">
        <f t="shared" si="3"/>
        <v>16</v>
      </c>
      <c r="G19" s="7">
        <f t="shared" si="4"/>
        <v>4</v>
      </c>
      <c r="H19" s="7">
        <f t="shared" si="5"/>
        <v>12</v>
      </c>
      <c r="I19" s="7" t="str">
        <f t="shared" si="6"/>
        <v>Pooja Jain _</v>
      </c>
      <c r="J19" s="7" t="str">
        <f t="shared" si="7"/>
        <v>Pooja Jain </v>
      </c>
      <c r="K19" s="7" t="str">
        <f t="shared" si="8"/>
        <v>1989</v>
      </c>
    </row>
    <row r="20">
      <c r="A20" s="4" t="s">
        <v>47</v>
      </c>
      <c r="B20" s="5" t="s">
        <v>48</v>
      </c>
      <c r="C20" s="5">
        <v>5.432109876E9</v>
      </c>
      <c r="D20" s="7" t="str">
        <f t="shared" si="1"/>
        <v>Abhishek Yadav _1984</v>
      </c>
      <c r="E20" s="7" t="str">
        <f t="shared" si="2"/>
        <v>Abhishek Yadav _1984</v>
      </c>
      <c r="F20" s="7">
        <f t="shared" si="3"/>
        <v>20</v>
      </c>
      <c r="G20" s="7">
        <f t="shared" si="4"/>
        <v>4</v>
      </c>
      <c r="H20" s="7">
        <f t="shared" si="5"/>
        <v>16</v>
      </c>
      <c r="I20" s="7" t="str">
        <f t="shared" si="6"/>
        <v>Abhishek Yadav _</v>
      </c>
      <c r="J20" s="7" t="str">
        <f t="shared" si="7"/>
        <v>Abhishek Yadav </v>
      </c>
      <c r="K20" s="7" t="str">
        <f t="shared" si="8"/>
        <v>1984</v>
      </c>
    </row>
    <row r="21">
      <c r="A21" s="4" t="s">
        <v>49</v>
      </c>
      <c r="B21" s="5" t="s">
        <v>50</v>
      </c>
      <c r="C21" s="5">
        <v>4.321098765E9</v>
      </c>
      <c r="D21" s="7" t="str">
        <f t="shared" si="1"/>
        <v>Sunita Das _1997</v>
      </c>
      <c r="E21" s="7" t="str">
        <f t="shared" si="2"/>
        <v>Sunita Das _1997</v>
      </c>
      <c r="F21" s="7">
        <f t="shared" si="3"/>
        <v>16</v>
      </c>
      <c r="G21" s="7">
        <f t="shared" si="4"/>
        <v>4</v>
      </c>
      <c r="H21" s="7">
        <f t="shared" si="5"/>
        <v>12</v>
      </c>
      <c r="I21" s="7" t="str">
        <f t="shared" si="6"/>
        <v>Sunita Das _</v>
      </c>
      <c r="J21" s="7" t="str">
        <f t="shared" si="7"/>
        <v>Sunita Das </v>
      </c>
      <c r="K21" s="7" t="str">
        <f t="shared" si="8"/>
        <v>1997</v>
      </c>
    </row>
    <row r="22">
      <c r="A22" s="4" t="s">
        <v>51</v>
      </c>
      <c r="B22" s="5" t="s">
        <v>52</v>
      </c>
      <c r="C22" s="5">
        <v>3.210987654E9</v>
      </c>
      <c r="D22" s="7" t="str">
        <f t="shared" si="1"/>
        <v>Harish sharma _1992</v>
      </c>
      <c r="E22" s="7" t="str">
        <f t="shared" si="2"/>
        <v>Harish Sharma _1992</v>
      </c>
      <c r="F22" s="7">
        <f t="shared" si="3"/>
        <v>19</v>
      </c>
      <c r="G22" s="7">
        <f t="shared" si="4"/>
        <v>4</v>
      </c>
      <c r="H22" s="7">
        <f t="shared" si="5"/>
        <v>15</v>
      </c>
      <c r="I22" s="7" t="str">
        <f t="shared" si="6"/>
        <v>Harish Sharma _</v>
      </c>
      <c r="J22" s="7" t="str">
        <f t="shared" si="7"/>
        <v>Harish Sharma </v>
      </c>
      <c r="K22" s="7" t="str">
        <f t="shared" si="8"/>
        <v>1992</v>
      </c>
    </row>
    <row r="23">
      <c r="A23" s="5" t="s">
        <v>53</v>
      </c>
      <c r="B23" s="5" t="s">
        <v>54</v>
      </c>
      <c r="C23" s="5">
        <v>2.109876543E9</v>
      </c>
      <c r="D23" s="7" t="str">
        <f t="shared" si="1"/>
        <v>LEENA PATEL _1981</v>
      </c>
      <c r="E23" s="7" t="str">
        <f t="shared" si="2"/>
        <v>Leena Patel _1981</v>
      </c>
      <c r="F23" s="7">
        <f t="shared" si="3"/>
        <v>17</v>
      </c>
      <c r="G23" s="7">
        <f t="shared" si="4"/>
        <v>4</v>
      </c>
      <c r="H23" s="7">
        <f t="shared" si="5"/>
        <v>13</v>
      </c>
      <c r="I23" s="7" t="str">
        <f t="shared" si="6"/>
        <v>Leena Patel _</v>
      </c>
      <c r="J23" s="7" t="str">
        <f t="shared" si="7"/>
        <v>Leena Patel </v>
      </c>
      <c r="K23" s="7" t="str">
        <f t="shared" si="8"/>
        <v>1981</v>
      </c>
    </row>
    <row r="24">
      <c r="A24" s="5" t="s">
        <v>55</v>
      </c>
      <c r="B24" s="5" t="s">
        <v>56</v>
      </c>
      <c r="C24" s="5">
        <v>1.098765432E9</v>
      </c>
      <c r="D24" s="7" t="str">
        <f t="shared" si="1"/>
        <v>Sameer Verma _1995</v>
      </c>
      <c r="E24" s="7" t="str">
        <f t="shared" si="2"/>
        <v>Sameer Verma _1995</v>
      </c>
      <c r="F24" s="7">
        <f t="shared" si="3"/>
        <v>18</v>
      </c>
      <c r="G24" s="7">
        <f t="shared" si="4"/>
        <v>4</v>
      </c>
      <c r="H24" s="7">
        <f t="shared" si="5"/>
        <v>14</v>
      </c>
      <c r="I24" s="7" t="str">
        <f t="shared" si="6"/>
        <v>Sameer Verma _</v>
      </c>
      <c r="J24" s="7" t="str">
        <f t="shared" si="7"/>
        <v>Sameer Verma </v>
      </c>
      <c r="K24" s="7" t="str">
        <f t="shared" si="8"/>
        <v>1995</v>
      </c>
    </row>
    <row r="25">
      <c r="A25" s="5" t="s">
        <v>57</v>
      </c>
      <c r="B25" s="5" t="s">
        <v>58</v>
      </c>
      <c r="C25" s="5">
        <v>9.87654321E9</v>
      </c>
      <c r="D25" s="7" t="str">
        <f t="shared" si="1"/>
        <v>Tanvi Gupta _1988</v>
      </c>
      <c r="E25" s="7" t="str">
        <f t="shared" si="2"/>
        <v>Tanvi Gupta _1988</v>
      </c>
      <c r="F25" s="7">
        <f t="shared" si="3"/>
        <v>17</v>
      </c>
      <c r="G25" s="7">
        <f t="shared" si="4"/>
        <v>4</v>
      </c>
      <c r="H25" s="7">
        <f t="shared" si="5"/>
        <v>13</v>
      </c>
      <c r="I25" s="7" t="str">
        <f t="shared" si="6"/>
        <v>Tanvi Gupta _</v>
      </c>
      <c r="J25" s="7" t="str">
        <f t="shared" si="7"/>
        <v>Tanvi Gupta </v>
      </c>
      <c r="K25" s="7" t="str">
        <f t="shared" si="8"/>
        <v>1988</v>
      </c>
    </row>
    <row r="26">
      <c r="A26" s="5" t="s">
        <v>59</v>
      </c>
      <c r="B26" s="5" t="s">
        <v>60</v>
      </c>
      <c r="C26" s="5">
        <v>8.765432109E9</v>
      </c>
      <c r="D26" s="7" t="str">
        <f t="shared" si="1"/>
        <v>Ajay Singh _1991</v>
      </c>
      <c r="E26" s="7" t="str">
        <f t="shared" si="2"/>
        <v>Ajay Singh _1991</v>
      </c>
      <c r="F26" s="7">
        <f t="shared" si="3"/>
        <v>16</v>
      </c>
      <c r="G26" s="7">
        <f t="shared" si="4"/>
        <v>4</v>
      </c>
      <c r="H26" s="7">
        <f t="shared" si="5"/>
        <v>12</v>
      </c>
      <c r="I26" s="7" t="str">
        <f t="shared" si="6"/>
        <v>Ajay Singh _</v>
      </c>
      <c r="J26" s="7" t="str">
        <f t="shared" si="7"/>
        <v>Ajay Singh </v>
      </c>
      <c r="K26" s="7" t="str">
        <f t="shared" si="8"/>
        <v>1991</v>
      </c>
    </row>
    <row r="27">
      <c r="A27" s="5" t="s">
        <v>61</v>
      </c>
      <c r="B27" s="5" t="s">
        <v>62</v>
      </c>
      <c r="C27" s="5">
        <v>7.654321098E9</v>
      </c>
      <c r="D27" s="7" t="str">
        <f t="shared" si="1"/>
        <v>Priyanka Kapoor _1994</v>
      </c>
      <c r="E27" s="7" t="str">
        <f t="shared" si="2"/>
        <v>Priyanka Kapoor _1994</v>
      </c>
      <c r="F27" s="7">
        <f t="shared" si="3"/>
        <v>21</v>
      </c>
      <c r="G27" s="7">
        <f t="shared" si="4"/>
        <v>4</v>
      </c>
      <c r="H27" s="7">
        <f t="shared" si="5"/>
        <v>17</v>
      </c>
      <c r="I27" s="7" t="str">
        <f t="shared" si="6"/>
        <v>Priyanka Kapoor _</v>
      </c>
      <c r="J27" s="7" t="str">
        <f t="shared" si="7"/>
        <v>Priyanka Kapoor </v>
      </c>
      <c r="K27" s="7" t="str">
        <f t="shared" si="8"/>
        <v>1994</v>
      </c>
    </row>
    <row r="28">
      <c r="A28" s="5" t="s">
        <v>63</v>
      </c>
      <c r="B28" s="5" t="s">
        <v>64</v>
      </c>
      <c r="C28" s="5">
        <v>6.543210987E9</v>
      </c>
      <c r="D28" s="7" t="str">
        <f t="shared" si="1"/>
        <v>Deepak Choudhary _1986</v>
      </c>
      <c r="E28" s="7" t="str">
        <f t="shared" si="2"/>
        <v>Deepak Choudhary _1986</v>
      </c>
      <c r="F28" s="7">
        <f t="shared" si="3"/>
        <v>22</v>
      </c>
      <c r="G28" s="7">
        <f t="shared" si="4"/>
        <v>4</v>
      </c>
      <c r="H28" s="7">
        <f t="shared" si="5"/>
        <v>18</v>
      </c>
      <c r="I28" s="7" t="str">
        <f t="shared" si="6"/>
        <v>Deepak Choudhary _</v>
      </c>
      <c r="J28" s="7" t="str">
        <f t="shared" si="7"/>
        <v>Deepak Choudhary </v>
      </c>
      <c r="K28" s="7" t="str">
        <f t="shared" si="8"/>
        <v>1986</v>
      </c>
    </row>
    <row r="29">
      <c r="A29" s="4" t="s">
        <v>65</v>
      </c>
      <c r="B29" s="5" t="s">
        <v>66</v>
      </c>
      <c r="C29" s="5">
        <v>5.432109876E9</v>
      </c>
      <c r="D29" s="7" t="str">
        <f t="shared" si="1"/>
        <v>AARTI SHARMA _1999</v>
      </c>
      <c r="E29" s="7" t="str">
        <f t="shared" si="2"/>
        <v>Aarti Sharma _1999</v>
      </c>
      <c r="F29" s="7">
        <f t="shared" si="3"/>
        <v>18</v>
      </c>
      <c r="G29" s="7">
        <f t="shared" si="4"/>
        <v>4</v>
      </c>
      <c r="H29" s="7">
        <f t="shared" si="5"/>
        <v>14</v>
      </c>
      <c r="I29" s="7" t="str">
        <f t="shared" si="6"/>
        <v>Aarti Sharma _</v>
      </c>
      <c r="J29" s="7" t="str">
        <f t="shared" si="7"/>
        <v>Aarti Sharma </v>
      </c>
      <c r="K29" s="7" t="str">
        <f t="shared" si="8"/>
        <v>1999</v>
      </c>
    </row>
    <row r="30">
      <c r="A30" s="5" t="s">
        <v>67</v>
      </c>
      <c r="B30" s="5" t="s">
        <v>68</v>
      </c>
      <c r="C30" s="5">
        <v>4.321098765E9</v>
      </c>
      <c r="D30" s="7" t="str">
        <f t="shared" si="1"/>
        <v>Vikram Patel _1983</v>
      </c>
      <c r="E30" s="7" t="str">
        <f t="shared" si="2"/>
        <v>Vikram Patel _1983</v>
      </c>
      <c r="F30" s="7">
        <f t="shared" si="3"/>
        <v>18</v>
      </c>
      <c r="G30" s="7">
        <f t="shared" si="4"/>
        <v>4</v>
      </c>
      <c r="H30" s="7">
        <f t="shared" si="5"/>
        <v>14</v>
      </c>
      <c r="I30" s="7" t="str">
        <f t="shared" si="6"/>
        <v>Vikram Patel _</v>
      </c>
      <c r="J30" s="7" t="str">
        <f t="shared" si="7"/>
        <v>Vikram Patel </v>
      </c>
      <c r="K30" s="7" t="str">
        <f t="shared" si="8"/>
        <v>1983</v>
      </c>
    </row>
    <row r="31">
      <c r="A31" s="4" t="s">
        <v>69</v>
      </c>
      <c r="B31" s="5" t="s">
        <v>70</v>
      </c>
      <c r="C31" s="5">
        <v>3.210987654E9</v>
      </c>
      <c r="D31" s="7" t="str">
        <f t="shared" si="1"/>
        <v>RINA VERMA _1987</v>
      </c>
      <c r="E31" s="7" t="str">
        <f t="shared" si="2"/>
        <v>Rina Verma _1987</v>
      </c>
      <c r="F31" s="7">
        <f t="shared" si="3"/>
        <v>16</v>
      </c>
      <c r="G31" s="7">
        <f t="shared" si="4"/>
        <v>4</v>
      </c>
      <c r="H31" s="7">
        <f t="shared" si="5"/>
        <v>12</v>
      </c>
      <c r="I31" s="7" t="str">
        <f t="shared" si="6"/>
        <v>Rina Verma _</v>
      </c>
      <c r="J31" s="7" t="str">
        <f t="shared" si="7"/>
        <v>Rina Verma </v>
      </c>
      <c r="K31" s="7" t="str">
        <f t="shared" si="8"/>
        <v>1987</v>
      </c>
    </row>
    <row r="32">
      <c r="A32" s="5" t="s">
        <v>71</v>
      </c>
      <c r="B32" s="5" t="s">
        <v>72</v>
      </c>
      <c r="C32" s="5">
        <v>2.109876543E9</v>
      </c>
      <c r="D32" s="7" t="str">
        <f t="shared" si="1"/>
        <v>Sanjay Yadav _1993</v>
      </c>
      <c r="E32" s="7" t="str">
        <f t="shared" si="2"/>
        <v>Sanjay Yadav _1993</v>
      </c>
      <c r="F32" s="7">
        <f t="shared" si="3"/>
        <v>18</v>
      </c>
      <c r="G32" s="7">
        <f t="shared" si="4"/>
        <v>4</v>
      </c>
      <c r="H32" s="7">
        <f t="shared" si="5"/>
        <v>14</v>
      </c>
      <c r="I32" s="7" t="str">
        <f t="shared" si="6"/>
        <v>Sanjay Yadav _</v>
      </c>
      <c r="J32" s="7" t="str">
        <f t="shared" si="7"/>
        <v>Sanjay Yadav </v>
      </c>
      <c r="K32" s="7" t="str">
        <f t="shared" si="8"/>
        <v>1993</v>
      </c>
    </row>
    <row r="33">
      <c r="A33" s="5" t="s">
        <v>73</v>
      </c>
      <c r="B33" s="5" t="s">
        <v>74</v>
      </c>
      <c r="C33" s="5">
        <v>1.098765432E9</v>
      </c>
      <c r="D33" s="7" t="str">
        <f t="shared" si="1"/>
        <v>Jyoti Das _1985</v>
      </c>
      <c r="E33" s="7" t="str">
        <f t="shared" si="2"/>
        <v>Jyoti Das _1985</v>
      </c>
      <c r="F33" s="7">
        <f t="shared" si="3"/>
        <v>15</v>
      </c>
      <c r="G33" s="7">
        <f t="shared" si="4"/>
        <v>4</v>
      </c>
      <c r="H33" s="7">
        <f t="shared" si="5"/>
        <v>11</v>
      </c>
      <c r="I33" s="7" t="str">
        <f t="shared" si="6"/>
        <v>Jyoti Das _</v>
      </c>
      <c r="J33" s="7" t="str">
        <f t="shared" si="7"/>
        <v>Jyoti Das </v>
      </c>
      <c r="K33" s="7" t="str">
        <f t="shared" si="8"/>
        <v>1985</v>
      </c>
    </row>
    <row r="34">
      <c r="A34" s="5" t="s">
        <v>75</v>
      </c>
      <c r="B34" s="5" t="s">
        <v>76</v>
      </c>
      <c r="C34" s="5">
        <v>9.87654321E9</v>
      </c>
      <c r="D34" s="7" t="str">
        <f t="shared" si="1"/>
        <v>Rahul Kumar _1990</v>
      </c>
      <c r="E34" s="7" t="str">
        <f t="shared" si="2"/>
        <v>Rahul Kumar _1990</v>
      </c>
      <c r="F34" s="7">
        <f t="shared" si="3"/>
        <v>17</v>
      </c>
      <c r="G34" s="7">
        <f t="shared" si="4"/>
        <v>4</v>
      </c>
      <c r="H34" s="7">
        <f t="shared" si="5"/>
        <v>13</v>
      </c>
      <c r="I34" s="7" t="str">
        <f t="shared" si="6"/>
        <v>Rahul Kumar _</v>
      </c>
      <c r="J34" s="7" t="str">
        <f t="shared" si="7"/>
        <v>Rahul Kumar </v>
      </c>
      <c r="K34" s="7" t="str">
        <f t="shared" si="8"/>
        <v>1990</v>
      </c>
    </row>
    <row r="35">
      <c r="A35" s="5" t="s">
        <v>77</v>
      </c>
      <c r="B35" s="5" t="s">
        <v>78</v>
      </c>
      <c r="C35" s="5">
        <v>8.765432109E9</v>
      </c>
      <c r="D35" s="7" t="str">
        <f t="shared" si="1"/>
        <v>Sanya Jain _1997</v>
      </c>
      <c r="E35" s="7" t="str">
        <f t="shared" si="2"/>
        <v>Sanya Jain _1997</v>
      </c>
      <c r="F35" s="7">
        <f t="shared" si="3"/>
        <v>16</v>
      </c>
      <c r="G35" s="7">
        <f t="shared" si="4"/>
        <v>4</v>
      </c>
      <c r="H35" s="7">
        <f t="shared" si="5"/>
        <v>12</v>
      </c>
      <c r="I35" s="7" t="str">
        <f t="shared" si="6"/>
        <v>Sanya Jain _</v>
      </c>
      <c r="J35" s="7" t="str">
        <f t="shared" si="7"/>
        <v>Sanya Jain </v>
      </c>
      <c r="K35" s="7" t="str">
        <f t="shared" si="8"/>
        <v>1997</v>
      </c>
    </row>
    <row r="36">
      <c r="A36" s="5" t="s">
        <v>79</v>
      </c>
      <c r="B36" s="5" t="s">
        <v>80</v>
      </c>
      <c r="C36" s="5">
        <v>7.654321098E9</v>
      </c>
      <c r="D36" s="7" t="str">
        <f t="shared" si="1"/>
        <v>karan shah _1992</v>
      </c>
      <c r="E36" s="7" t="str">
        <f t="shared" si="2"/>
        <v>Karan Shah _1992</v>
      </c>
      <c r="F36" s="7">
        <f t="shared" si="3"/>
        <v>16</v>
      </c>
      <c r="G36" s="7">
        <f t="shared" si="4"/>
        <v>4</v>
      </c>
      <c r="H36" s="7">
        <f t="shared" si="5"/>
        <v>12</v>
      </c>
      <c r="I36" s="7" t="str">
        <f t="shared" si="6"/>
        <v>Karan Shah _</v>
      </c>
      <c r="J36" s="7" t="str">
        <f t="shared" si="7"/>
        <v>Karan Shah </v>
      </c>
      <c r="K36" s="7" t="str">
        <f t="shared" si="8"/>
        <v>1992</v>
      </c>
    </row>
    <row r="37">
      <c r="A37" s="5" t="s">
        <v>81</v>
      </c>
      <c r="B37" s="5" t="s">
        <v>82</v>
      </c>
      <c r="C37" s="5">
        <v>6.543210987E9</v>
      </c>
      <c r="D37" s="7" t="str">
        <f t="shared" si="1"/>
        <v>Anushka Verma _1988</v>
      </c>
      <c r="E37" s="7" t="str">
        <f t="shared" si="2"/>
        <v>Anushka Verma _1988</v>
      </c>
      <c r="F37" s="7">
        <f t="shared" si="3"/>
        <v>19</v>
      </c>
      <c r="G37" s="7">
        <f t="shared" si="4"/>
        <v>4</v>
      </c>
      <c r="H37" s="7">
        <f t="shared" si="5"/>
        <v>15</v>
      </c>
      <c r="I37" s="7" t="str">
        <f t="shared" si="6"/>
        <v>Anushka Verma _</v>
      </c>
      <c r="J37" s="7" t="str">
        <f t="shared" si="7"/>
        <v>Anushka Verma </v>
      </c>
      <c r="K37" s="7" t="str">
        <f t="shared" si="8"/>
        <v>1988</v>
      </c>
    </row>
    <row r="38">
      <c r="A38" s="5" t="s">
        <v>83</v>
      </c>
      <c r="B38" s="5" t="s">
        <v>84</v>
      </c>
      <c r="C38" s="5">
        <v>5.432109876E9</v>
      </c>
      <c r="D38" s="7" t="str">
        <f t="shared" si="1"/>
        <v>Arvind Gupta _1995</v>
      </c>
      <c r="E38" s="7" t="str">
        <f t="shared" si="2"/>
        <v>Arvind Gupta _1995</v>
      </c>
      <c r="F38" s="7">
        <f t="shared" si="3"/>
        <v>18</v>
      </c>
      <c r="G38" s="7">
        <f t="shared" si="4"/>
        <v>4</v>
      </c>
      <c r="H38" s="7">
        <f t="shared" si="5"/>
        <v>14</v>
      </c>
      <c r="I38" s="7" t="str">
        <f t="shared" si="6"/>
        <v>Arvind Gupta _</v>
      </c>
      <c r="J38" s="7" t="str">
        <f t="shared" si="7"/>
        <v>Arvind Gupta </v>
      </c>
      <c r="K38" s="7" t="str">
        <f t="shared" si="8"/>
        <v>1995</v>
      </c>
    </row>
    <row r="39">
      <c r="A39" s="5" t="s">
        <v>85</v>
      </c>
      <c r="B39" s="5" t="s">
        <v>86</v>
      </c>
      <c r="C39" s="5">
        <v>4.321098765E9</v>
      </c>
      <c r="D39" s="7" t="str">
        <f t="shared" si="1"/>
        <v>Kavita Patel _1984</v>
      </c>
      <c r="E39" s="7" t="str">
        <f t="shared" si="2"/>
        <v>Kavita Patel _1984</v>
      </c>
      <c r="F39" s="7">
        <f t="shared" si="3"/>
        <v>18</v>
      </c>
      <c r="G39" s="7">
        <f t="shared" si="4"/>
        <v>4</v>
      </c>
      <c r="H39" s="7">
        <f t="shared" si="5"/>
        <v>14</v>
      </c>
      <c r="I39" s="7" t="str">
        <f t="shared" si="6"/>
        <v>Kavita Patel _</v>
      </c>
      <c r="J39" s="7" t="str">
        <f t="shared" si="7"/>
        <v>Kavita Patel </v>
      </c>
      <c r="K39" s="7" t="str">
        <f t="shared" si="8"/>
        <v>1984</v>
      </c>
    </row>
    <row r="40">
      <c r="A40" s="5" t="s">
        <v>87</v>
      </c>
      <c r="B40" s="5" t="s">
        <v>88</v>
      </c>
      <c r="C40" s="5">
        <v>3.210987654E9</v>
      </c>
      <c r="D40" s="7" t="str">
        <f t="shared" si="1"/>
        <v>Naveen Sharma _1991</v>
      </c>
      <c r="E40" s="7" t="str">
        <f t="shared" si="2"/>
        <v>Naveen Sharma _1991</v>
      </c>
      <c r="F40" s="7">
        <f t="shared" si="3"/>
        <v>19</v>
      </c>
      <c r="G40" s="7">
        <f t="shared" si="4"/>
        <v>4</v>
      </c>
      <c r="H40" s="7">
        <f t="shared" si="5"/>
        <v>15</v>
      </c>
      <c r="I40" s="7" t="str">
        <f t="shared" si="6"/>
        <v>Naveen Sharma _</v>
      </c>
      <c r="J40" s="7" t="str">
        <f t="shared" si="7"/>
        <v>Naveen Sharma </v>
      </c>
      <c r="K40" s="7" t="str">
        <f t="shared" si="8"/>
        <v>1991</v>
      </c>
    </row>
    <row r="41">
      <c r="A41" s="5" t="s">
        <v>89</v>
      </c>
      <c r="B41" s="5" t="s">
        <v>90</v>
      </c>
      <c r="C41" s="5">
        <v>2.109876543E9</v>
      </c>
      <c r="D41" s="7" t="str">
        <f t="shared" si="1"/>
        <v>Divya Choudhary _1996</v>
      </c>
      <c r="E41" s="7" t="str">
        <f t="shared" si="2"/>
        <v>Divya Choudhary _1996</v>
      </c>
      <c r="F41" s="7">
        <f t="shared" si="3"/>
        <v>21</v>
      </c>
      <c r="G41" s="7">
        <f t="shared" si="4"/>
        <v>4</v>
      </c>
      <c r="H41" s="7">
        <f t="shared" si="5"/>
        <v>17</v>
      </c>
      <c r="I41" s="7" t="str">
        <f t="shared" si="6"/>
        <v>Divya Choudhary _</v>
      </c>
      <c r="J41" s="7" t="str">
        <f t="shared" si="7"/>
        <v>Divya Choudhary </v>
      </c>
      <c r="K41" s="7" t="str">
        <f t="shared" si="8"/>
        <v>1996</v>
      </c>
    </row>
    <row r="42">
      <c r="A42" s="5" t="s">
        <v>91</v>
      </c>
      <c r="B42" s="5" t="s">
        <v>92</v>
      </c>
      <c r="C42" s="5">
        <v>1.098765432E9</v>
      </c>
      <c r="D42" s="7" t="str">
        <f t="shared" si="1"/>
        <v>Aditya Singh _1989</v>
      </c>
      <c r="E42" s="7" t="str">
        <f t="shared" si="2"/>
        <v>Aditya Singh _1989</v>
      </c>
      <c r="F42" s="7">
        <f t="shared" si="3"/>
        <v>18</v>
      </c>
      <c r="G42" s="7">
        <f t="shared" si="4"/>
        <v>4</v>
      </c>
      <c r="H42" s="7">
        <f t="shared" si="5"/>
        <v>14</v>
      </c>
      <c r="I42" s="7" t="str">
        <f t="shared" si="6"/>
        <v>Aditya Singh _</v>
      </c>
      <c r="J42" s="7" t="str">
        <f t="shared" si="7"/>
        <v>Aditya Singh </v>
      </c>
      <c r="K42" s="7" t="str">
        <f t="shared" si="8"/>
        <v>1989</v>
      </c>
    </row>
    <row r="43">
      <c r="A43" s="5" t="s">
        <v>93</v>
      </c>
      <c r="B43" s="5" t="s">
        <v>94</v>
      </c>
      <c r="C43" s="5">
        <v>9.87654321E9</v>
      </c>
      <c r="D43" s="7" t="str">
        <f t="shared" si="1"/>
        <v>ananya kapoor _1994</v>
      </c>
      <c r="E43" s="7" t="str">
        <f t="shared" si="2"/>
        <v>Ananya Kapoor _1994</v>
      </c>
      <c r="F43" s="7">
        <f t="shared" si="3"/>
        <v>19</v>
      </c>
      <c r="G43" s="7">
        <f t="shared" si="4"/>
        <v>4</v>
      </c>
      <c r="H43" s="7">
        <f t="shared" si="5"/>
        <v>15</v>
      </c>
      <c r="I43" s="7" t="str">
        <f t="shared" si="6"/>
        <v>Ananya Kapoor _</v>
      </c>
      <c r="J43" s="7" t="str">
        <f t="shared" si="7"/>
        <v>Ananya Kapoor </v>
      </c>
      <c r="K43" s="7" t="str">
        <f t="shared" si="8"/>
        <v>1994</v>
      </c>
    </row>
    <row r="44">
      <c r="A44" s="5" t="s">
        <v>95</v>
      </c>
      <c r="B44" s="5" t="s">
        <v>96</v>
      </c>
      <c r="C44" s="5">
        <v>8.765432109E9</v>
      </c>
      <c r="D44" s="7" t="str">
        <f t="shared" si="1"/>
        <v>Manoj Verma _1983</v>
      </c>
      <c r="E44" s="7" t="str">
        <f t="shared" si="2"/>
        <v>Manoj Verma _1983</v>
      </c>
      <c r="F44" s="7">
        <f t="shared" si="3"/>
        <v>17</v>
      </c>
      <c r="G44" s="7">
        <f t="shared" si="4"/>
        <v>4</v>
      </c>
      <c r="H44" s="7">
        <f t="shared" si="5"/>
        <v>13</v>
      </c>
      <c r="I44" s="7" t="str">
        <f t="shared" si="6"/>
        <v>Manoj Verma _</v>
      </c>
      <c r="J44" s="7" t="str">
        <f t="shared" si="7"/>
        <v>Manoj Verma </v>
      </c>
      <c r="K44" s="7" t="str">
        <f t="shared" si="8"/>
        <v>1983</v>
      </c>
    </row>
    <row r="45">
      <c r="A45" s="5" t="s">
        <v>97</v>
      </c>
      <c r="B45" s="5" t="s">
        <v>98</v>
      </c>
      <c r="C45" s="5">
        <v>7.654321098E9</v>
      </c>
      <c r="D45" s="7" t="str">
        <f t="shared" si="1"/>
        <v>Ritu Yadav _1998</v>
      </c>
      <c r="E45" s="7" t="str">
        <f t="shared" si="2"/>
        <v>Ritu Yadav _1998</v>
      </c>
      <c r="F45" s="7">
        <f t="shared" si="3"/>
        <v>16</v>
      </c>
      <c r="G45" s="7">
        <f t="shared" si="4"/>
        <v>4</v>
      </c>
      <c r="H45" s="7">
        <f t="shared" si="5"/>
        <v>12</v>
      </c>
      <c r="I45" s="7" t="str">
        <f t="shared" si="6"/>
        <v>Ritu Yadav _</v>
      </c>
      <c r="J45" s="7" t="str">
        <f t="shared" si="7"/>
        <v>Ritu Yadav </v>
      </c>
      <c r="K45" s="7" t="str">
        <f t="shared" si="8"/>
        <v>1998</v>
      </c>
    </row>
    <row r="46">
      <c r="A46" s="5" t="s">
        <v>99</v>
      </c>
      <c r="B46" s="5" t="s">
        <v>100</v>
      </c>
      <c r="C46" s="5">
        <v>6.543210987E9</v>
      </c>
      <c r="D46" s="7" t="str">
        <f t="shared" si="1"/>
        <v>sunil das _1987</v>
      </c>
      <c r="E46" s="7" t="str">
        <f t="shared" si="2"/>
        <v>Sunil Das _1987</v>
      </c>
      <c r="F46" s="7">
        <f t="shared" si="3"/>
        <v>15</v>
      </c>
      <c r="G46" s="7">
        <f t="shared" si="4"/>
        <v>4</v>
      </c>
      <c r="H46" s="7">
        <f t="shared" si="5"/>
        <v>11</v>
      </c>
      <c r="I46" s="7" t="str">
        <f t="shared" si="6"/>
        <v>Sunil Das _</v>
      </c>
      <c r="J46" s="7" t="str">
        <f t="shared" si="7"/>
        <v>Sunil Das </v>
      </c>
      <c r="K46" s="7" t="str">
        <f t="shared" si="8"/>
        <v>1987</v>
      </c>
    </row>
    <row r="47">
      <c r="A47" s="4" t="s">
        <v>101</v>
      </c>
      <c r="B47" s="5" t="s">
        <v>102</v>
      </c>
      <c r="C47" s="5">
        <v>5.432109876E9</v>
      </c>
      <c r="D47" s="7" t="str">
        <f t="shared" si="1"/>
        <v>Aishwarya Sharma _1992</v>
      </c>
      <c r="E47" s="7" t="str">
        <f t="shared" si="2"/>
        <v>Aishwarya Sharma _1992</v>
      </c>
      <c r="F47" s="7">
        <f t="shared" si="3"/>
        <v>22</v>
      </c>
      <c r="G47" s="7">
        <f t="shared" si="4"/>
        <v>4</v>
      </c>
      <c r="H47" s="7">
        <f t="shared" si="5"/>
        <v>18</v>
      </c>
      <c r="I47" s="7" t="str">
        <f t="shared" si="6"/>
        <v>Aishwarya Sharma _</v>
      </c>
      <c r="J47" s="7" t="str">
        <f t="shared" si="7"/>
        <v>Aishwarya Sharma </v>
      </c>
      <c r="K47" s="7" t="str">
        <f t="shared" si="8"/>
        <v>1992</v>
      </c>
    </row>
    <row r="48">
      <c r="A48" s="4" t="s">
        <v>103</v>
      </c>
      <c r="B48" s="5" t="s">
        <v>104</v>
      </c>
      <c r="C48" s="5">
        <v>4.321098765E9</v>
      </c>
      <c r="D48" s="7" t="str">
        <f t="shared" si="1"/>
        <v>mohit patel _1999</v>
      </c>
      <c r="E48" s="7" t="str">
        <f t="shared" si="2"/>
        <v>Mohit Patel _1999</v>
      </c>
      <c r="F48" s="7">
        <f t="shared" si="3"/>
        <v>17</v>
      </c>
      <c r="G48" s="7">
        <f t="shared" si="4"/>
        <v>4</v>
      </c>
      <c r="H48" s="7">
        <f t="shared" si="5"/>
        <v>13</v>
      </c>
      <c r="I48" s="7" t="str">
        <f t="shared" si="6"/>
        <v>Mohit Patel _</v>
      </c>
      <c r="J48" s="7" t="str">
        <f t="shared" si="7"/>
        <v>Mohit Patel </v>
      </c>
      <c r="K48" s="7" t="str">
        <f t="shared" si="8"/>
        <v>1999</v>
      </c>
    </row>
    <row r="50">
      <c r="A50" s="8" t="s">
        <v>105</v>
      </c>
    </row>
  </sheetData>
  <mergeCells count="1">
    <mergeCell ref="A50:F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3" width="16.38"/>
    <col customWidth="1" min="4" max="4" width="13.75"/>
    <col customWidth="1" min="5" max="5" width="17.63"/>
    <col customWidth="1" min="8" max="8" width="14.5"/>
    <col customWidth="1" min="9" max="9" width="15.38"/>
    <col customWidth="1" min="10" max="10" width="22.25"/>
    <col customWidth="1" min="11" max="11" width="18.25"/>
    <col customWidth="1" min="12" max="12" width="22.25"/>
  </cols>
  <sheetData>
    <row r="1">
      <c r="A1" s="1" t="s">
        <v>106</v>
      </c>
      <c r="B1" s="1" t="s">
        <v>107</v>
      </c>
      <c r="C1" s="1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</row>
    <row r="2">
      <c r="A2" s="5" t="s">
        <v>117</v>
      </c>
      <c r="B2" s="6">
        <v>9.87654321E9</v>
      </c>
      <c r="C2" s="5" t="s">
        <v>12</v>
      </c>
      <c r="D2" s="6" t="s">
        <v>118</v>
      </c>
      <c r="E2" s="9" t="str">
        <f t="shared" ref="E2:E48" si="1">Vlookup(D2,A$52:B$55,2,FALSE)</f>
        <v>Age</v>
      </c>
      <c r="F2" s="7" t="str">
        <f>Vlookup(A2,Sheet1!J$2:K$48,2,FALSE)</f>
        <v>1995</v>
      </c>
      <c r="G2" s="10">
        <f t="shared" ref="G2:G48" si="2">2023-F2</f>
        <v>28</v>
      </c>
      <c r="H2" s="9" t="str">
        <f t="shared" ref="H2:H48" si="3">IF(E2="Age",E2&amp;"- "&amp;G2,"")</f>
        <v>Age- 28</v>
      </c>
      <c r="I2" s="7" t="str">
        <f t="shared" ref="I2:I48" si="4">IF(E2="Birthday",E2&amp;"- "&amp;C2,"")</f>
        <v/>
      </c>
      <c r="J2" s="10" t="str">
        <f t="shared" ref="J2:J48" si="5">IF(E2="Phone number",E2&amp;"- "&amp;B2,"")</f>
        <v/>
      </c>
      <c r="K2" s="9" t="str">
        <f t="shared" ref="K2:K48" si="6">IF(H2="",I2,H2)</f>
        <v>Age- 28</v>
      </c>
      <c r="L2" s="10" t="str">
        <f t="shared" ref="L2:L48" si="7">IF(K2="",J2,K2)</f>
        <v>Age- 28</v>
      </c>
    </row>
    <row r="3">
      <c r="A3" s="5" t="s">
        <v>119</v>
      </c>
      <c r="B3" s="6">
        <v>8.765432109E9</v>
      </c>
      <c r="C3" s="5" t="s">
        <v>14</v>
      </c>
      <c r="D3" s="6" t="s">
        <v>120</v>
      </c>
      <c r="E3" s="9" t="str">
        <f t="shared" si="1"/>
        <v>Birthday</v>
      </c>
      <c r="F3" s="7" t="str">
        <f>Vlookup(A3,Sheet1!J$2:K$48,2,FALSE)</f>
        <v>1988</v>
      </c>
      <c r="G3" s="10">
        <f t="shared" si="2"/>
        <v>35</v>
      </c>
      <c r="H3" s="9" t="str">
        <f t="shared" si="3"/>
        <v/>
      </c>
      <c r="I3" s="7" t="str">
        <f t="shared" si="4"/>
        <v>Birthday- 22-Aug</v>
      </c>
      <c r="J3" s="10" t="str">
        <f t="shared" si="5"/>
        <v/>
      </c>
      <c r="K3" s="9" t="str">
        <f t="shared" si="6"/>
        <v>Birthday- 22-Aug</v>
      </c>
      <c r="L3" s="10" t="str">
        <f t="shared" si="7"/>
        <v>Birthday- 22-Aug</v>
      </c>
    </row>
    <row r="4">
      <c r="A4" s="5" t="s">
        <v>121</v>
      </c>
      <c r="B4" s="6">
        <v>7.654321098E9</v>
      </c>
      <c r="C4" s="5" t="s">
        <v>16</v>
      </c>
      <c r="D4" s="6" t="s">
        <v>122</v>
      </c>
      <c r="E4" s="9" t="str">
        <f t="shared" si="1"/>
        <v>Phone number</v>
      </c>
      <c r="F4" s="7" t="str">
        <f>Vlookup(A4,Sheet1!J$2:K$48,2,FALSE)</f>
        <v>1992</v>
      </c>
      <c r="G4" s="10">
        <f t="shared" si="2"/>
        <v>31</v>
      </c>
      <c r="H4" s="9" t="str">
        <f t="shared" si="3"/>
        <v/>
      </c>
      <c r="I4" s="7" t="str">
        <f t="shared" si="4"/>
        <v/>
      </c>
      <c r="J4" s="10" t="str">
        <f t="shared" si="5"/>
        <v>Phone number- 7654321098</v>
      </c>
      <c r="K4" s="9" t="str">
        <f t="shared" si="6"/>
        <v/>
      </c>
      <c r="L4" s="10" t="str">
        <f t="shared" si="7"/>
        <v>Phone number- 7654321098</v>
      </c>
    </row>
    <row r="5">
      <c r="A5" s="5" t="s">
        <v>123</v>
      </c>
      <c r="B5" s="6">
        <v>6.543210987E9</v>
      </c>
      <c r="C5" s="5" t="s">
        <v>18</v>
      </c>
      <c r="D5" s="6" t="s">
        <v>118</v>
      </c>
      <c r="E5" s="9" t="str">
        <f t="shared" si="1"/>
        <v>Age</v>
      </c>
      <c r="F5" s="7" t="str">
        <f>Vlookup(A5,Sheet1!J$2:K$48,2,FALSE)</f>
        <v>1997</v>
      </c>
      <c r="G5" s="10">
        <f t="shared" si="2"/>
        <v>26</v>
      </c>
      <c r="H5" s="9" t="str">
        <f t="shared" si="3"/>
        <v>Age- 26</v>
      </c>
      <c r="I5" s="7" t="str">
        <f t="shared" si="4"/>
        <v/>
      </c>
      <c r="J5" s="10" t="str">
        <f t="shared" si="5"/>
        <v/>
      </c>
      <c r="K5" s="9" t="str">
        <f t="shared" si="6"/>
        <v>Age- 26</v>
      </c>
      <c r="L5" s="10" t="str">
        <f t="shared" si="7"/>
        <v>Age- 26</v>
      </c>
    </row>
    <row r="6">
      <c r="A6" s="5" t="s">
        <v>124</v>
      </c>
      <c r="B6" s="6">
        <v>5.432109876E9</v>
      </c>
      <c r="C6" s="5" t="s">
        <v>20</v>
      </c>
      <c r="D6" s="6" t="s">
        <v>118</v>
      </c>
      <c r="E6" s="9" t="str">
        <f t="shared" si="1"/>
        <v>Age</v>
      </c>
      <c r="F6" s="7" t="str">
        <f>Vlookup(A6,Sheet1!J$2:K$48,2,FALSE)</f>
        <v>1985</v>
      </c>
      <c r="G6" s="10">
        <f t="shared" si="2"/>
        <v>38</v>
      </c>
      <c r="H6" s="9" t="str">
        <f t="shared" si="3"/>
        <v>Age- 38</v>
      </c>
      <c r="I6" s="7" t="str">
        <f t="shared" si="4"/>
        <v/>
      </c>
      <c r="J6" s="10" t="str">
        <f t="shared" si="5"/>
        <v/>
      </c>
      <c r="K6" s="9" t="str">
        <f t="shared" si="6"/>
        <v>Age- 38</v>
      </c>
      <c r="L6" s="10" t="str">
        <f t="shared" si="7"/>
        <v>Age- 38</v>
      </c>
    </row>
    <row r="7">
      <c r="A7" s="5" t="s">
        <v>125</v>
      </c>
      <c r="B7" s="6">
        <v>4.321098765E9</v>
      </c>
      <c r="C7" s="5" t="s">
        <v>22</v>
      </c>
      <c r="D7" s="6" t="s">
        <v>122</v>
      </c>
      <c r="E7" s="9" t="str">
        <f t="shared" si="1"/>
        <v>Phone number</v>
      </c>
      <c r="F7" s="7" t="str">
        <f>Vlookup(A7,Sheet1!J$2:K$48,2,FALSE)</f>
        <v>1990</v>
      </c>
      <c r="G7" s="10">
        <f t="shared" si="2"/>
        <v>33</v>
      </c>
      <c r="H7" s="9" t="str">
        <f t="shared" si="3"/>
        <v/>
      </c>
      <c r="I7" s="7" t="str">
        <f t="shared" si="4"/>
        <v/>
      </c>
      <c r="J7" s="10" t="str">
        <f t="shared" si="5"/>
        <v>Phone number- 4321098765</v>
      </c>
      <c r="K7" s="9" t="str">
        <f t="shared" si="6"/>
        <v/>
      </c>
      <c r="L7" s="10" t="str">
        <f t="shared" si="7"/>
        <v>Phone number- 4321098765</v>
      </c>
    </row>
    <row r="8">
      <c r="A8" s="5" t="s">
        <v>126</v>
      </c>
      <c r="B8" s="5">
        <v>8.765432101E9</v>
      </c>
      <c r="C8" s="5" t="s">
        <v>24</v>
      </c>
      <c r="D8" s="6" t="s">
        <v>120</v>
      </c>
      <c r="E8" s="9" t="str">
        <f t="shared" si="1"/>
        <v>Birthday</v>
      </c>
      <c r="F8" s="7" t="str">
        <f>Vlookup(A8,Sheet1!J$2:K$48,2,FALSE)</f>
        <v>1998</v>
      </c>
      <c r="G8" s="10">
        <f t="shared" si="2"/>
        <v>25</v>
      </c>
      <c r="H8" s="9" t="str">
        <f t="shared" si="3"/>
        <v/>
      </c>
      <c r="I8" s="7" t="str">
        <f t="shared" si="4"/>
        <v>Birthday- 12-Jul</v>
      </c>
      <c r="J8" s="10" t="str">
        <f t="shared" si="5"/>
        <v/>
      </c>
      <c r="K8" s="9" t="str">
        <f t="shared" si="6"/>
        <v>Birthday- 12-Jul</v>
      </c>
      <c r="L8" s="10" t="str">
        <f t="shared" si="7"/>
        <v>Birthday- 12-Jul</v>
      </c>
    </row>
    <row r="9">
      <c r="A9" s="5" t="s">
        <v>127</v>
      </c>
      <c r="B9" s="5">
        <v>7.654321092E9</v>
      </c>
      <c r="C9" s="5" t="s">
        <v>26</v>
      </c>
      <c r="D9" s="6" t="s">
        <v>120</v>
      </c>
      <c r="E9" s="9" t="str">
        <f t="shared" si="1"/>
        <v>Birthday</v>
      </c>
      <c r="F9" s="7" t="str">
        <f>Vlookup(A9,Sheet1!J$2:K$48,2,FALSE)</f>
        <v>1991</v>
      </c>
      <c r="G9" s="10">
        <f t="shared" si="2"/>
        <v>32</v>
      </c>
      <c r="H9" s="9" t="str">
        <f t="shared" si="3"/>
        <v/>
      </c>
      <c r="I9" s="7" t="str">
        <f t="shared" si="4"/>
        <v>Birthday- 18-Apr</v>
      </c>
      <c r="J9" s="10" t="str">
        <f t="shared" si="5"/>
        <v/>
      </c>
      <c r="K9" s="9" t="str">
        <f t="shared" si="6"/>
        <v>Birthday- 18-Apr</v>
      </c>
      <c r="L9" s="10" t="str">
        <f t="shared" si="7"/>
        <v>Birthday- 18-Apr</v>
      </c>
    </row>
    <row r="10">
      <c r="A10" s="5" t="s">
        <v>128</v>
      </c>
      <c r="B10" s="5">
        <v>6.543210983E9</v>
      </c>
      <c r="C10" s="5" t="s">
        <v>28</v>
      </c>
      <c r="D10" s="6" t="s">
        <v>122</v>
      </c>
      <c r="E10" s="9" t="str">
        <f t="shared" si="1"/>
        <v>Phone number</v>
      </c>
      <c r="F10" s="7" t="str">
        <f>Vlookup(A10,Sheet1!J$2:K$48,2,FALSE)</f>
        <v>1987</v>
      </c>
      <c r="G10" s="10">
        <f t="shared" si="2"/>
        <v>36</v>
      </c>
      <c r="H10" s="9" t="str">
        <f t="shared" si="3"/>
        <v/>
      </c>
      <c r="I10" s="7" t="str">
        <f t="shared" si="4"/>
        <v/>
      </c>
      <c r="J10" s="10" t="str">
        <f t="shared" si="5"/>
        <v>Phone number- 6543210983</v>
      </c>
      <c r="K10" s="9" t="str">
        <f t="shared" si="6"/>
        <v/>
      </c>
      <c r="L10" s="10" t="str">
        <f t="shared" si="7"/>
        <v>Phone number- 6543210983</v>
      </c>
    </row>
    <row r="11">
      <c r="A11" s="5" t="s">
        <v>129</v>
      </c>
      <c r="B11" s="5">
        <v>5.432109874E9</v>
      </c>
      <c r="C11" s="5" t="s">
        <v>30</v>
      </c>
      <c r="D11" s="6" t="s">
        <v>120</v>
      </c>
      <c r="E11" s="9" t="str">
        <f t="shared" si="1"/>
        <v>Birthday</v>
      </c>
      <c r="F11" s="7" t="str">
        <f>Vlookup(A11,Sheet1!J$2:K$48,2,FALSE)</f>
        <v>1994</v>
      </c>
      <c r="G11" s="10">
        <f t="shared" si="2"/>
        <v>29</v>
      </c>
      <c r="H11" s="9" t="str">
        <f t="shared" si="3"/>
        <v/>
      </c>
      <c r="I11" s="7" t="str">
        <f t="shared" si="4"/>
        <v>Birthday- 5-Sep</v>
      </c>
      <c r="J11" s="10" t="str">
        <f t="shared" si="5"/>
        <v/>
      </c>
      <c r="K11" s="9" t="str">
        <f t="shared" si="6"/>
        <v>Birthday- 5-Sep</v>
      </c>
      <c r="L11" s="10" t="str">
        <f t="shared" si="7"/>
        <v>Birthday- 5-Sep</v>
      </c>
    </row>
    <row r="12">
      <c r="A12" s="5" t="s">
        <v>130</v>
      </c>
      <c r="B12" s="5">
        <v>4.321098765E9</v>
      </c>
      <c r="C12" s="5" t="s">
        <v>32</v>
      </c>
      <c r="D12" s="6" t="s">
        <v>120</v>
      </c>
      <c r="E12" s="9" t="str">
        <f t="shared" si="1"/>
        <v>Birthday</v>
      </c>
      <c r="F12" s="7" t="str">
        <f>Vlookup(A12,Sheet1!J$2:K$48,2,FALSE)</f>
        <v>1983</v>
      </c>
      <c r="G12" s="10">
        <f t="shared" si="2"/>
        <v>40</v>
      </c>
      <c r="H12" s="9" t="str">
        <f t="shared" si="3"/>
        <v/>
      </c>
      <c r="I12" s="7" t="str">
        <f t="shared" si="4"/>
        <v>Birthday- 20-Feb</v>
      </c>
      <c r="J12" s="10" t="str">
        <f t="shared" si="5"/>
        <v/>
      </c>
      <c r="K12" s="9" t="str">
        <f t="shared" si="6"/>
        <v>Birthday- 20-Feb</v>
      </c>
      <c r="L12" s="10" t="str">
        <f t="shared" si="7"/>
        <v>Birthday- 20-Feb</v>
      </c>
    </row>
    <row r="13">
      <c r="A13" s="5" t="s">
        <v>131</v>
      </c>
      <c r="B13" s="5">
        <v>3.210987654E9</v>
      </c>
      <c r="C13" s="5" t="s">
        <v>34</v>
      </c>
      <c r="D13" s="6" t="s">
        <v>120</v>
      </c>
      <c r="E13" s="9" t="str">
        <f t="shared" si="1"/>
        <v>Birthday</v>
      </c>
      <c r="F13" s="7" t="str">
        <f>Vlookup(A13,Sheet1!J$2:K$48,2,FALSE)</f>
        <v>1999</v>
      </c>
      <c r="G13" s="10">
        <f t="shared" si="2"/>
        <v>24</v>
      </c>
      <c r="H13" s="9" t="str">
        <f t="shared" si="3"/>
        <v/>
      </c>
      <c r="I13" s="7" t="str">
        <f t="shared" si="4"/>
        <v>Birthday- 8-Jun</v>
      </c>
      <c r="J13" s="10" t="str">
        <f t="shared" si="5"/>
        <v/>
      </c>
      <c r="K13" s="9" t="str">
        <f t="shared" si="6"/>
        <v>Birthday- 8-Jun</v>
      </c>
      <c r="L13" s="10" t="str">
        <f t="shared" si="7"/>
        <v>Birthday- 8-Jun</v>
      </c>
    </row>
    <row r="14">
      <c r="A14" s="5" t="s">
        <v>132</v>
      </c>
      <c r="B14" s="5">
        <v>2.109876543E9</v>
      </c>
      <c r="C14" s="5" t="s">
        <v>36</v>
      </c>
      <c r="D14" s="6" t="s">
        <v>122</v>
      </c>
      <c r="E14" s="9" t="str">
        <f t="shared" si="1"/>
        <v>Phone number</v>
      </c>
      <c r="F14" s="7" t="str">
        <f>Vlookup(A14,Sheet1!J$2:K$48,2,FALSE)</f>
        <v>1990</v>
      </c>
      <c r="G14" s="10">
        <f t="shared" si="2"/>
        <v>33</v>
      </c>
      <c r="H14" s="9" t="str">
        <f t="shared" si="3"/>
        <v/>
      </c>
      <c r="I14" s="7" t="str">
        <f t="shared" si="4"/>
        <v/>
      </c>
      <c r="J14" s="10" t="str">
        <f t="shared" si="5"/>
        <v>Phone number- 2109876543</v>
      </c>
      <c r="K14" s="9" t="str">
        <f t="shared" si="6"/>
        <v/>
      </c>
      <c r="L14" s="10" t="str">
        <f t="shared" si="7"/>
        <v>Phone number- 2109876543</v>
      </c>
    </row>
    <row r="15">
      <c r="A15" s="5" t="s">
        <v>133</v>
      </c>
      <c r="B15" s="5">
        <v>1.098765432E9</v>
      </c>
      <c r="C15" s="5" t="s">
        <v>38</v>
      </c>
      <c r="D15" s="6" t="s">
        <v>134</v>
      </c>
      <c r="E15" s="9" t="str">
        <f t="shared" si="1"/>
        <v>Age</v>
      </c>
      <c r="F15" s="7" t="str">
        <f>Vlookup(A15,Sheet1!J$2:K$48,2,FALSE)</f>
        <v>1986</v>
      </c>
      <c r="G15" s="10">
        <f t="shared" si="2"/>
        <v>37</v>
      </c>
      <c r="H15" s="9" t="str">
        <f t="shared" si="3"/>
        <v>Age- 37</v>
      </c>
      <c r="I15" s="7" t="str">
        <f t="shared" si="4"/>
        <v/>
      </c>
      <c r="J15" s="10" t="str">
        <f t="shared" si="5"/>
        <v/>
      </c>
      <c r="K15" s="9" t="str">
        <f t="shared" si="6"/>
        <v>Age- 37</v>
      </c>
      <c r="L15" s="10" t="str">
        <f t="shared" si="7"/>
        <v>Age- 37</v>
      </c>
    </row>
    <row r="16">
      <c r="A16" s="5" t="s">
        <v>135</v>
      </c>
      <c r="B16" s="5">
        <v>9.87654321E9</v>
      </c>
      <c r="C16" s="5" t="s">
        <v>40</v>
      </c>
      <c r="D16" s="6" t="s">
        <v>120</v>
      </c>
      <c r="E16" s="9" t="str">
        <f t="shared" si="1"/>
        <v>Birthday</v>
      </c>
      <c r="F16" s="7" t="str">
        <f>Vlookup(A16,Sheet1!J$2:K$48,2,FALSE)</f>
        <v>1982</v>
      </c>
      <c r="G16" s="10">
        <f t="shared" si="2"/>
        <v>41</v>
      </c>
      <c r="H16" s="9" t="str">
        <f t="shared" si="3"/>
        <v/>
      </c>
      <c r="I16" s="7" t="str">
        <f t="shared" si="4"/>
        <v>Birthday- 9-Aug</v>
      </c>
      <c r="J16" s="10" t="str">
        <f t="shared" si="5"/>
        <v/>
      </c>
      <c r="K16" s="9" t="str">
        <f t="shared" si="6"/>
        <v>Birthday- 9-Aug</v>
      </c>
      <c r="L16" s="10" t="str">
        <f t="shared" si="7"/>
        <v>Birthday- 9-Aug</v>
      </c>
    </row>
    <row r="17">
      <c r="A17" s="5" t="s">
        <v>136</v>
      </c>
      <c r="B17" s="5">
        <v>8.765432109E9</v>
      </c>
      <c r="C17" s="5" t="s">
        <v>42</v>
      </c>
      <c r="D17" s="6" t="s">
        <v>118</v>
      </c>
      <c r="E17" s="9" t="str">
        <f t="shared" si="1"/>
        <v>Age</v>
      </c>
      <c r="F17" s="7" t="str">
        <f>Vlookup(A17,Sheet1!J$2:K$48,2,FALSE)</f>
        <v>1993</v>
      </c>
      <c r="G17" s="10">
        <f t="shared" si="2"/>
        <v>30</v>
      </c>
      <c r="H17" s="9" t="str">
        <f t="shared" si="3"/>
        <v>Age- 30</v>
      </c>
      <c r="I17" s="7" t="str">
        <f t="shared" si="4"/>
        <v/>
      </c>
      <c r="J17" s="10" t="str">
        <f t="shared" si="5"/>
        <v/>
      </c>
      <c r="K17" s="9" t="str">
        <f t="shared" si="6"/>
        <v>Age- 30</v>
      </c>
      <c r="L17" s="10" t="str">
        <f t="shared" si="7"/>
        <v>Age- 30</v>
      </c>
    </row>
    <row r="18">
      <c r="A18" s="5" t="s">
        <v>137</v>
      </c>
      <c r="B18" s="5">
        <v>7.654321098E9</v>
      </c>
      <c r="C18" s="5" t="s">
        <v>44</v>
      </c>
      <c r="D18" s="6" t="s">
        <v>122</v>
      </c>
      <c r="E18" s="9" t="str">
        <f t="shared" si="1"/>
        <v>Phone number</v>
      </c>
      <c r="F18" s="7" t="str">
        <f>Vlookup(A18,Sheet1!J$2:K$48,2,FALSE)</f>
        <v>1996</v>
      </c>
      <c r="G18" s="10">
        <f t="shared" si="2"/>
        <v>27</v>
      </c>
      <c r="H18" s="9" t="str">
        <f t="shared" si="3"/>
        <v/>
      </c>
      <c r="I18" s="7" t="str">
        <f t="shared" si="4"/>
        <v/>
      </c>
      <c r="J18" s="10" t="str">
        <f t="shared" si="5"/>
        <v>Phone number- 7654321098</v>
      </c>
      <c r="K18" s="9" t="str">
        <f t="shared" si="6"/>
        <v/>
      </c>
      <c r="L18" s="10" t="str">
        <f t="shared" si="7"/>
        <v>Phone number- 7654321098</v>
      </c>
    </row>
    <row r="19">
      <c r="A19" s="5" t="s">
        <v>138</v>
      </c>
      <c r="B19" s="5">
        <v>6.543210987E9</v>
      </c>
      <c r="C19" s="5" t="s">
        <v>46</v>
      </c>
      <c r="D19" s="6" t="s">
        <v>118</v>
      </c>
      <c r="E19" s="9" t="str">
        <f t="shared" si="1"/>
        <v>Age</v>
      </c>
      <c r="F19" s="7" t="str">
        <f>Vlookup(A19,Sheet1!J$2:K$48,2,FALSE)</f>
        <v>1989</v>
      </c>
      <c r="G19" s="10">
        <f t="shared" si="2"/>
        <v>34</v>
      </c>
      <c r="H19" s="9" t="str">
        <f t="shared" si="3"/>
        <v>Age- 34</v>
      </c>
      <c r="I19" s="7" t="str">
        <f t="shared" si="4"/>
        <v/>
      </c>
      <c r="J19" s="10" t="str">
        <f t="shared" si="5"/>
        <v/>
      </c>
      <c r="K19" s="9" t="str">
        <f t="shared" si="6"/>
        <v>Age- 34</v>
      </c>
      <c r="L19" s="10" t="str">
        <f t="shared" si="7"/>
        <v>Age- 34</v>
      </c>
    </row>
    <row r="20">
      <c r="A20" s="5" t="s">
        <v>139</v>
      </c>
      <c r="B20" s="5">
        <v>5.432109876E9</v>
      </c>
      <c r="C20" s="5" t="s">
        <v>48</v>
      </c>
      <c r="D20" s="6" t="s">
        <v>120</v>
      </c>
      <c r="E20" s="9" t="str">
        <f t="shared" si="1"/>
        <v>Birthday</v>
      </c>
      <c r="F20" s="7" t="str">
        <f>Vlookup(A20,Sheet1!J$2:K$48,2,FALSE)</f>
        <v>1984</v>
      </c>
      <c r="G20" s="10">
        <f t="shared" si="2"/>
        <v>39</v>
      </c>
      <c r="H20" s="9" t="str">
        <f t="shared" si="3"/>
        <v/>
      </c>
      <c r="I20" s="7" t="str">
        <f t="shared" si="4"/>
        <v>Birthday- 29-Sep</v>
      </c>
      <c r="J20" s="10" t="str">
        <f t="shared" si="5"/>
        <v/>
      </c>
      <c r="K20" s="9" t="str">
        <f t="shared" si="6"/>
        <v>Birthday- 29-Sep</v>
      </c>
      <c r="L20" s="10" t="str">
        <f t="shared" si="7"/>
        <v>Birthday- 29-Sep</v>
      </c>
    </row>
    <row r="21">
      <c r="A21" s="5" t="s">
        <v>140</v>
      </c>
      <c r="B21" s="5">
        <v>4.321098765E9</v>
      </c>
      <c r="C21" s="5" t="s">
        <v>50</v>
      </c>
      <c r="D21" s="6" t="s">
        <v>118</v>
      </c>
      <c r="E21" s="9" t="str">
        <f t="shared" si="1"/>
        <v>Age</v>
      </c>
      <c r="F21" s="7" t="str">
        <f>Vlookup(A21,Sheet1!J$2:K$48,2,FALSE)</f>
        <v>1997</v>
      </c>
      <c r="G21" s="10">
        <f t="shared" si="2"/>
        <v>26</v>
      </c>
      <c r="H21" s="9" t="str">
        <f t="shared" si="3"/>
        <v>Age- 26</v>
      </c>
      <c r="I21" s="7" t="str">
        <f t="shared" si="4"/>
        <v/>
      </c>
      <c r="J21" s="10" t="str">
        <f t="shared" si="5"/>
        <v/>
      </c>
      <c r="K21" s="9" t="str">
        <f t="shared" si="6"/>
        <v>Age- 26</v>
      </c>
      <c r="L21" s="10" t="str">
        <f t="shared" si="7"/>
        <v>Age- 26</v>
      </c>
    </row>
    <row r="22">
      <c r="A22" s="5" t="s">
        <v>141</v>
      </c>
      <c r="B22" s="5">
        <v>3.210987654E9</v>
      </c>
      <c r="C22" s="5" t="s">
        <v>52</v>
      </c>
      <c r="D22" s="6" t="s">
        <v>122</v>
      </c>
      <c r="E22" s="9" t="str">
        <f t="shared" si="1"/>
        <v>Phone number</v>
      </c>
      <c r="F22" s="7" t="str">
        <f>Vlookup(A22,Sheet1!J$2:K$48,2,FALSE)</f>
        <v>1992</v>
      </c>
      <c r="G22" s="10">
        <f t="shared" si="2"/>
        <v>31</v>
      </c>
      <c r="H22" s="9" t="str">
        <f t="shared" si="3"/>
        <v/>
      </c>
      <c r="I22" s="7" t="str">
        <f t="shared" si="4"/>
        <v/>
      </c>
      <c r="J22" s="10" t="str">
        <f t="shared" si="5"/>
        <v>Phone number- 3210987654</v>
      </c>
      <c r="K22" s="9" t="str">
        <f t="shared" si="6"/>
        <v/>
      </c>
      <c r="L22" s="10" t="str">
        <f t="shared" si="7"/>
        <v>Phone number- 3210987654</v>
      </c>
    </row>
    <row r="23">
      <c r="A23" s="5" t="s">
        <v>142</v>
      </c>
      <c r="B23" s="5">
        <v>2.109876543E9</v>
      </c>
      <c r="C23" s="5" t="s">
        <v>54</v>
      </c>
      <c r="D23" s="6" t="s">
        <v>120</v>
      </c>
      <c r="E23" s="9" t="str">
        <f t="shared" si="1"/>
        <v>Birthday</v>
      </c>
      <c r="F23" s="7" t="str">
        <f>Vlookup(A23,Sheet1!J$2:K$48,2,FALSE)</f>
        <v>1981</v>
      </c>
      <c r="G23" s="10">
        <f t="shared" si="2"/>
        <v>42</v>
      </c>
      <c r="H23" s="9" t="str">
        <f t="shared" si="3"/>
        <v/>
      </c>
      <c r="I23" s="7" t="str">
        <f t="shared" si="4"/>
        <v>Birthday- 21-Nov</v>
      </c>
      <c r="J23" s="10" t="str">
        <f t="shared" si="5"/>
        <v/>
      </c>
      <c r="K23" s="9" t="str">
        <f t="shared" si="6"/>
        <v>Birthday- 21-Nov</v>
      </c>
      <c r="L23" s="10" t="str">
        <f t="shared" si="7"/>
        <v>Birthday- 21-Nov</v>
      </c>
    </row>
    <row r="24">
      <c r="A24" s="5" t="s">
        <v>143</v>
      </c>
      <c r="B24" s="5">
        <v>1.098765432E9</v>
      </c>
      <c r="C24" s="5" t="s">
        <v>56</v>
      </c>
      <c r="D24" s="6" t="s">
        <v>120</v>
      </c>
      <c r="E24" s="9" t="str">
        <f t="shared" si="1"/>
        <v>Birthday</v>
      </c>
      <c r="F24" s="7" t="str">
        <f>Vlookup(A24,Sheet1!J$2:K$48,2,FALSE)</f>
        <v>1995</v>
      </c>
      <c r="G24" s="10">
        <f t="shared" si="2"/>
        <v>28</v>
      </c>
      <c r="H24" s="9" t="str">
        <f t="shared" si="3"/>
        <v/>
      </c>
      <c r="I24" s="7" t="str">
        <f t="shared" si="4"/>
        <v>Birthday- 16-Aug</v>
      </c>
      <c r="J24" s="10" t="str">
        <f t="shared" si="5"/>
        <v/>
      </c>
      <c r="K24" s="9" t="str">
        <f t="shared" si="6"/>
        <v>Birthday- 16-Aug</v>
      </c>
      <c r="L24" s="10" t="str">
        <f t="shared" si="7"/>
        <v>Birthday- 16-Aug</v>
      </c>
    </row>
    <row r="25">
      <c r="A25" s="5" t="s">
        <v>144</v>
      </c>
      <c r="B25" s="5">
        <v>9.87654321E9</v>
      </c>
      <c r="C25" s="5" t="s">
        <v>58</v>
      </c>
      <c r="D25" s="6" t="s">
        <v>118</v>
      </c>
      <c r="E25" s="9" t="str">
        <f t="shared" si="1"/>
        <v>Age</v>
      </c>
      <c r="F25" s="7" t="str">
        <f>Vlookup(A25,Sheet1!J$2:K$48,2,FALSE)</f>
        <v>1988</v>
      </c>
      <c r="G25" s="10">
        <f t="shared" si="2"/>
        <v>35</v>
      </c>
      <c r="H25" s="9" t="str">
        <f t="shared" si="3"/>
        <v>Age- 35</v>
      </c>
      <c r="I25" s="7" t="str">
        <f t="shared" si="4"/>
        <v/>
      </c>
      <c r="J25" s="10" t="str">
        <f t="shared" si="5"/>
        <v/>
      </c>
      <c r="K25" s="9" t="str">
        <f t="shared" si="6"/>
        <v>Age- 35</v>
      </c>
      <c r="L25" s="10" t="str">
        <f t="shared" si="7"/>
        <v>Age- 35</v>
      </c>
    </row>
    <row r="26">
      <c r="A26" s="5" t="s">
        <v>145</v>
      </c>
      <c r="B26" s="5">
        <v>8.765432109E9</v>
      </c>
      <c r="C26" s="5" t="s">
        <v>60</v>
      </c>
      <c r="D26" s="6" t="s">
        <v>120</v>
      </c>
      <c r="E26" s="9" t="str">
        <f t="shared" si="1"/>
        <v>Birthday</v>
      </c>
      <c r="F26" s="7" t="str">
        <f>Vlookup(A26,Sheet1!J$2:K$48,2,FALSE)</f>
        <v>1991</v>
      </c>
      <c r="G26" s="10">
        <f t="shared" si="2"/>
        <v>32</v>
      </c>
      <c r="H26" s="9" t="str">
        <f t="shared" si="3"/>
        <v/>
      </c>
      <c r="I26" s="7" t="str">
        <f t="shared" si="4"/>
        <v>Birthday- 9-Jan</v>
      </c>
      <c r="J26" s="10" t="str">
        <f t="shared" si="5"/>
        <v/>
      </c>
      <c r="K26" s="9" t="str">
        <f t="shared" si="6"/>
        <v>Birthday- 9-Jan</v>
      </c>
      <c r="L26" s="10" t="str">
        <f t="shared" si="7"/>
        <v>Birthday- 9-Jan</v>
      </c>
    </row>
    <row r="27">
      <c r="A27" s="5" t="s">
        <v>146</v>
      </c>
      <c r="B27" s="5">
        <v>7.654321098E9</v>
      </c>
      <c r="C27" s="5" t="s">
        <v>62</v>
      </c>
      <c r="D27" s="6" t="s">
        <v>120</v>
      </c>
      <c r="E27" s="9" t="str">
        <f t="shared" si="1"/>
        <v>Birthday</v>
      </c>
      <c r="F27" s="7" t="str">
        <f>Vlookup(A27,Sheet1!J$2:K$48,2,FALSE)</f>
        <v>1994</v>
      </c>
      <c r="G27" s="10">
        <f t="shared" si="2"/>
        <v>29</v>
      </c>
      <c r="H27" s="9" t="str">
        <f t="shared" si="3"/>
        <v/>
      </c>
      <c r="I27" s="7" t="str">
        <f t="shared" si="4"/>
        <v>Birthday- 27-Sep</v>
      </c>
      <c r="J27" s="10" t="str">
        <f t="shared" si="5"/>
        <v/>
      </c>
      <c r="K27" s="9" t="str">
        <f t="shared" si="6"/>
        <v>Birthday- 27-Sep</v>
      </c>
      <c r="L27" s="10" t="str">
        <f t="shared" si="7"/>
        <v>Birthday- 27-Sep</v>
      </c>
    </row>
    <row r="28">
      <c r="A28" s="5" t="s">
        <v>147</v>
      </c>
      <c r="B28" s="5">
        <v>6.543210987E9</v>
      </c>
      <c r="C28" s="5" t="s">
        <v>64</v>
      </c>
      <c r="D28" s="6" t="s">
        <v>118</v>
      </c>
      <c r="E28" s="9" t="str">
        <f t="shared" si="1"/>
        <v>Age</v>
      </c>
      <c r="F28" s="7" t="str">
        <f>Vlookup(A28,Sheet1!J$2:K$48,2,FALSE)</f>
        <v>1986</v>
      </c>
      <c r="G28" s="10">
        <f t="shared" si="2"/>
        <v>37</v>
      </c>
      <c r="H28" s="9" t="str">
        <f t="shared" si="3"/>
        <v>Age- 37</v>
      </c>
      <c r="I28" s="7" t="str">
        <f t="shared" si="4"/>
        <v/>
      </c>
      <c r="J28" s="10" t="str">
        <f t="shared" si="5"/>
        <v/>
      </c>
      <c r="K28" s="9" t="str">
        <f t="shared" si="6"/>
        <v>Age- 37</v>
      </c>
      <c r="L28" s="10" t="str">
        <f t="shared" si="7"/>
        <v>Age- 37</v>
      </c>
    </row>
    <row r="29">
      <c r="A29" s="5" t="s">
        <v>148</v>
      </c>
      <c r="B29" s="5">
        <v>5.432109876E9</v>
      </c>
      <c r="C29" s="5" t="s">
        <v>66</v>
      </c>
      <c r="D29" s="6" t="s">
        <v>120</v>
      </c>
      <c r="E29" s="9" t="str">
        <f t="shared" si="1"/>
        <v>Birthday</v>
      </c>
      <c r="F29" s="7" t="str">
        <f>Vlookup(A29,Sheet1!J$2:K$48,2,FALSE)</f>
        <v>1999</v>
      </c>
      <c r="G29" s="10">
        <f t="shared" si="2"/>
        <v>24</v>
      </c>
      <c r="H29" s="9" t="str">
        <f t="shared" si="3"/>
        <v/>
      </c>
      <c r="I29" s="7" t="str">
        <f t="shared" si="4"/>
        <v>Birthday- 31-May</v>
      </c>
      <c r="J29" s="10" t="str">
        <f t="shared" si="5"/>
        <v/>
      </c>
      <c r="K29" s="9" t="str">
        <f t="shared" si="6"/>
        <v>Birthday- 31-May</v>
      </c>
      <c r="L29" s="10" t="str">
        <f t="shared" si="7"/>
        <v>Birthday- 31-May</v>
      </c>
    </row>
    <row r="30">
      <c r="A30" s="5" t="s">
        <v>149</v>
      </c>
      <c r="B30" s="5">
        <v>4.321098765E9</v>
      </c>
      <c r="C30" s="5" t="s">
        <v>68</v>
      </c>
      <c r="D30" s="6" t="s">
        <v>120</v>
      </c>
      <c r="E30" s="9" t="str">
        <f t="shared" si="1"/>
        <v>Birthday</v>
      </c>
      <c r="F30" s="7" t="str">
        <f>Vlookup(A30,Sheet1!J$2:K$48,2,FALSE)</f>
        <v>1983</v>
      </c>
      <c r="G30" s="10">
        <f t="shared" si="2"/>
        <v>40</v>
      </c>
      <c r="H30" s="9" t="str">
        <f t="shared" si="3"/>
        <v/>
      </c>
      <c r="I30" s="7" t="str">
        <f t="shared" si="4"/>
        <v>Birthday- 15-Oct</v>
      </c>
      <c r="J30" s="10" t="str">
        <f t="shared" si="5"/>
        <v/>
      </c>
      <c r="K30" s="9" t="str">
        <f t="shared" si="6"/>
        <v>Birthday- 15-Oct</v>
      </c>
      <c r="L30" s="10" t="str">
        <f t="shared" si="7"/>
        <v>Birthday- 15-Oct</v>
      </c>
    </row>
    <row r="31">
      <c r="A31" s="5" t="s">
        <v>150</v>
      </c>
      <c r="B31" s="5">
        <v>3.210987654E9</v>
      </c>
      <c r="C31" s="5" t="s">
        <v>70</v>
      </c>
      <c r="D31" s="6" t="s">
        <v>118</v>
      </c>
      <c r="E31" s="9" t="str">
        <f t="shared" si="1"/>
        <v>Age</v>
      </c>
      <c r="F31" s="7" t="str">
        <f>Vlookup(A31,Sheet1!J$2:K$48,2,FALSE)</f>
        <v>1987</v>
      </c>
      <c r="G31" s="10">
        <f t="shared" si="2"/>
        <v>36</v>
      </c>
      <c r="H31" s="9" t="str">
        <f t="shared" si="3"/>
        <v>Age- 36</v>
      </c>
      <c r="I31" s="7" t="str">
        <f t="shared" si="4"/>
        <v/>
      </c>
      <c r="J31" s="10" t="str">
        <f t="shared" si="5"/>
        <v/>
      </c>
      <c r="K31" s="9" t="str">
        <f t="shared" si="6"/>
        <v>Age- 36</v>
      </c>
      <c r="L31" s="10" t="str">
        <f t="shared" si="7"/>
        <v>Age- 36</v>
      </c>
    </row>
    <row r="32">
      <c r="A32" s="5" t="s">
        <v>151</v>
      </c>
      <c r="B32" s="5">
        <v>2.109876543E9</v>
      </c>
      <c r="C32" s="5" t="s">
        <v>72</v>
      </c>
      <c r="D32" s="6" t="s">
        <v>120</v>
      </c>
      <c r="E32" s="9" t="str">
        <f t="shared" si="1"/>
        <v>Birthday</v>
      </c>
      <c r="F32" s="7" t="str">
        <f>Vlookup(A32,Sheet1!J$2:K$48,2,FALSE)</f>
        <v>1993</v>
      </c>
      <c r="G32" s="10">
        <f t="shared" si="2"/>
        <v>30</v>
      </c>
      <c r="H32" s="9" t="str">
        <f t="shared" si="3"/>
        <v/>
      </c>
      <c r="I32" s="7" t="str">
        <f t="shared" si="4"/>
        <v>Birthday- 28-Jul</v>
      </c>
      <c r="J32" s="10" t="str">
        <f t="shared" si="5"/>
        <v/>
      </c>
      <c r="K32" s="9" t="str">
        <f t="shared" si="6"/>
        <v>Birthday- 28-Jul</v>
      </c>
      <c r="L32" s="10" t="str">
        <f t="shared" si="7"/>
        <v>Birthday- 28-Jul</v>
      </c>
    </row>
    <row r="33">
      <c r="A33" s="5" t="s">
        <v>152</v>
      </c>
      <c r="B33" s="5">
        <v>1.098765432E9</v>
      </c>
      <c r="C33" s="5" t="s">
        <v>74</v>
      </c>
      <c r="D33" s="6" t="s">
        <v>120</v>
      </c>
      <c r="E33" s="9" t="str">
        <f t="shared" si="1"/>
        <v>Birthday</v>
      </c>
      <c r="F33" s="7" t="str">
        <f>Vlookup(A33,Sheet1!J$2:K$48,2,FALSE)</f>
        <v>1985</v>
      </c>
      <c r="G33" s="10">
        <f t="shared" si="2"/>
        <v>38</v>
      </c>
      <c r="H33" s="9" t="str">
        <f t="shared" si="3"/>
        <v/>
      </c>
      <c r="I33" s="7" t="str">
        <f t="shared" si="4"/>
        <v>Birthday- 22-Feb</v>
      </c>
      <c r="J33" s="10" t="str">
        <f t="shared" si="5"/>
        <v/>
      </c>
      <c r="K33" s="9" t="str">
        <f t="shared" si="6"/>
        <v>Birthday- 22-Feb</v>
      </c>
      <c r="L33" s="10" t="str">
        <f t="shared" si="7"/>
        <v>Birthday- 22-Feb</v>
      </c>
    </row>
    <row r="34">
      <c r="A34" s="5" t="s">
        <v>153</v>
      </c>
      <c r="B34" s="5">
        <v>9.87654321E9</v>
      </c>
      <c r="C34" s="5" t="s">
        <v>76</v>
      </c>
      <c r="D34" s="6" t="s">
        <v>122</v>
      </c>
      <c r="E34" s="9" t="str">
        <f t="shared" si="1"/>
        <v>Phone number</v>
      </c>
      <c r="F34" s="7" t="str">
        <f>Vlookup(A34,Sheet1!J$2:K$48,2,FALSE)</f>
        <v>1990</v>
      </c>
      <c r="G34" s="10">
        <f t="shared" si="2"/>
        <v>33</v>
      </c>
      <c r="H34" s="9" t="str">
        <f t="shared" si="3"/>
        <v/>
      </c>
      <c r="I34" s="7" t="str">
        <f t="shared" si="4"/>
        <v/>
      </c>
      <c r="J34" s="10" t="str">
        <f t="shared" si="5"/>
        <v>Phone number- 9876543210</v>
      </c>
      <c r="K34" s="9" t="str">
        <f t="shared" si="6"/>
        <v/>
      </c>
      <c r="L34" s="10" t="str">
        <f t="shared" si="7"/>
        <v>Phone number- 9876543210</v>
      </c>
    </row>
    <row r="35">
      <c r="A35" s="5" t="s">
        <v>154</v>
      </c>
      <c r="B35" s="5">
        <v>8.765432109E9</v>
      </c>
      <c r="C35" s="5" t="s">
        <v>78</v>
      </c>
      <c r="D35" s="6" t="s">
        <v>118</v>
      </c>
      <c r="E35" s="9" t="str">
        <f t="shared" si="1"/>
        <v>Age</v>
      </c>
      <c r="F35" s="7" t="str">
        <f>Vlookup(A35,Sheet1!J$2:K$48,2,FALSE)</f>
        <v>1997</v>
      </c>
      <c r="G35" s="10">
        <f t="shared" si="2"/>
        <v>26</v>
      </c>
      <c r="H35" s="9" t="str">
        <f t="shared" si="3"/>
        <v>Age- 26</v>
      </c>
      <c r="I35" s="7" t="str">
        <f t="shared" si="4"/>
        <v/>
      </c>
      <c r="J35" s="10" t="str">
        <f t="shared" si="5"/>
        <v/>
      </c>
      <c r="K35" s="9" t="str">
        <f t="shared" si="6"/>
        <v>Age- 26</v>
      </c>
      <c r="L35" s="10" t="str">
        <f t="shared" si="7"/>
        <v>Age- 26</v>
      </c>
    </row>
    <row r="36">
      <c r="A36" s="5" t="s">
        <v>155</v>
      </c>
      <c r="B36" s="5">
        <v>7.654321098E9</v>
      </c>
      <c r="C36" s="5" t="s">
        <v>80</v>
      </c>
      <c r="D36" s="6" t="s">
        <v>118</v>
      </c>
      <c r="E36" s="9" t="str">
        <f t="shared" si="1"/>
        <v>Age</v>
      </c>
      <c r="F36" s="7" t="str">
        <f>Vlookup(A36,Sheet1!J$2:K$48,2,FALSE)</f>
        <v>1992</v>
      </c>
      <c r="G36" s="10">
        <f t="shared" si="2"/>
        <v>31</v>
      </c>
      <c r="H36" s="9" t="str">
        <f t="shared" si="3"/>
        <v>Age- 31</v>
      </c>
      <c r="I36" s="7" t="str">
        <f t="shared" si="4"/>
        <v/>
      </c>
      <c r="J36" s="10" t="str">
        <f t="shared" si="5"/>
        <v/>
      </c>
      <c r="K36" s="9" t="str">
        <f t="shared" si="6"/>
        <v>Age- 31</v>
      </c>
      <c r="L36" s="10" t="str">
        <f t="shared" si="7"/>
        <v>Age- 31</v>
      </c>
    </row>
    <row r="37">
      <c r="A37" s="5" t="s">
        <v>156</v>
      </c>
      <c r="B37" s="5">
        <v>6.543210987E9</v>
      </c>
      <c r="C37" s="5" t="s">
        <v>82</v>
      </c>
      <c r="D37" s="6" t="s">
        <v>122</v>
      </c>
      <c r="E37" s="9" t="str">
        <f t="shared" si="1"/>
        <v>Phone number</v>
      </c>
      <c r="F37" s="7" t="str">
        <f>Vlookup(A37,Sheet1!J$2:K$48,2,FALSE)</f>
        <v>1988</v>
      </c>
      <c r="G37" s="10">
        <f t="shared" si="2"/>
        <v>35</v>
      </c>
      <c r="H37" s="9" t="str">
        <f t="shared" si="3"/>
        <v/>
      </c>
      <c r="I37" s="7" t="str">
        <f t="shared" si="4"/>
        <v/>
      </c>
      <c r="J37" s="10" t="str">
        <f t="shared" si="5"/>
        <v>Phone number- 6543210987</v>
      </c>
      <c r="K37" s="9" t="str">
        <f t="shared" si="6"/>
        <v/>
      </c>
      <c r="L37" s="10" t="str">
        <f t="shared" si="7"/>
        <v>Phone number- 6543210987</v>
      </c>
    </row>
    <row r="38">
      <c r="A38" s="5" t="s">
        <v>157</v>
      </c>
      <c r="B38" s="5">
        <v>5.432109876E9</v>
      </c>
      <c r="C38" s="5" t="s">
        <v>84</v>
      </c>
      <c r="D38" s="6" t="s">
        <v>122</v>
      </c>
      <c r="E38" s="9" t="str">
        <f t="shared" si="1"/>
        <v>Phone number</v>
      </c>
      <c r="F38" s="7" t="str">
        <f>Vlookup(A38,Sheet1!J$2:K$48,2,FALSE)</f>
        <v>1995</v>
      </c>
      <c r="G38" s="10">
        <f t="shared" si="2"/>
        <v>28</v>
      </c>
      <c r="H38" s="9" t="str">
        <f t="shared" si="3"/>
        <v/>
      </c>
      <c r="I38" s="7" t="str">
        <f t="shared" si="4"/>
        <v/>
      </c>
      <c r="J38" s="10" t="str">
        <f t="shared" si="5"/>
        <v>Phone number- 5432109876</v>
      </c>
      <c r="K38" s="9" t="str">
        <f t="shared" si="6"/>
        <v/>
      </c>
      <c r="L38" s="10" t="str">
        <f t="shared" si="7"/>
        <v>Phone number- 5432109876</v>
      </c>
    </row>
    <row r="39">
      <c r="A39" s="5" t="s">
        <v>158</v>
      </c>
      <c r="B39" s="5">
        <v>4.321098765E9</v>
      </c>
      <c r="C39" s="5" t="s">
        <v>86</v>
      </c>
      <c r="D39" s="6" t="s">
        <v>120</v>
      </c>
      <c r="E39" s="9" t="str">
        <f t="shared" si="1"/>
        <v>Birthday</v>
      </c>
      <c r="F39" s="7" t="str">
        <f>Vlookup(A39,Sheet1!J$2:K$48,2,FALSE)</f>
        <v>1984</v>
      </c>
      <c r="G39" s="10">
        <f t="shared" si="2"/>
        <v>39</v>
      </c>
      <c r="H39" s="9" t="str">
        <f t="shared" si="3"/>
        <v/>
      </c>
      <c r="I39" s="7" t="str">
        <f t="shared" si="4"/>
        <v>Birthday- 13-Aug</v>
      </c>
      <c r="J39" s="10" t="str">
        <f t="shared" si="5"/>
        <v/>
      </c>
      <c r="K39" s="9" t="str">
        <f t="shared" si="6"/>
        <v>Birthday- 13-Aug</v>
      </c>
      <c r="L39" s="10" t="str">
        <f t="shared" si="7"/>
        <v>Birthday- 13-Aug</v>
      </c>
    </row>
    <row r="40">
      <c r="A40" s="5" t="s">
        <v>159</v>
      </c>
      <c r="B40" s="5">
        <v>3.210987654E9</v>
      </c>
      <c r="C40" s="5" t="s">
        <v>88</v>
      </c>
      <c r="D40" s="6" t="s">
        <v>120</v>
      </c>
      <c r="E40" s="9" t="str">
        <f t="shared" si="1"/>
        <v>Birthday</v>
      </c>
      <c r="F40" s="7" t="str">
        <f>Vlookup(A40,Sheet1!J$2:K$48,2,FALSE)</f>
        <v>1991</v>
      </c>
      <c r="G40" s="10">
        <f t="shared" si="2"/>
        <v>32</v>
      </c>
      <c r="H40" s="9" t="str">
        <f t="shared" si="3"/>
        <v/>
      </c>
      <c r="I40" s="7" t="str">
        <f t="shared" si="4"/>
        <v>Birthday- 19-Jan</v>
      </c>
      <c r="J40" s="10" t="str">
        <f t="shared" si="5"/>
        <v/>
      </c>
      <c r="K40" s="9" t="str">
        <f t="shared" si="6"/>
        <v>Birthday- 19-Jan</v>
      </c>
      <c r="L40" s="10" t="str">
        <f t="shared" si="7"/>
        <v>Birthday- 19-Jan</v>
      </c>
    </row>
    <row r="41">
      <c r="A41" s="5" t="s">
        <v>160</v>
      </c>
      <c r="B41" s="5">
        <v>2.109876543E9</v>
      </c>
      <c r="C41" s="5" t="s">
        <v>90</v>
      </c>
      <c r="D41" s="6" t="s">
        <v>122</v>
      </c>
      <c r="E41" s="9" t="str">
        <f t="shared" si="1"/>
        <v>Phone number</v>
      </c>
      <c r="F41" s="7" t="str">
        <f>Vlookup(A41,Sheet1!J$2:K$48,2,FALSE)</f>
        <v>1996</v>
      </c>
      <c r="G41" s="10">
        <f t="shared" si="2"/>
        <v>27</v>
      </c>
      <c r="H41" s="9" t="str">
        <f t="shared" si="3"/>
        <v/>
      </c>
      <c r="I41" s="7" t="str">
        <f t="shared" si="4"/>
        <v/>
      </c>
      <c r="J41" s="10" t="str">
        <f t="shared" si="5"/>
        <v>Phone number- 2109876543</v>
      </c>
      <c r="K41" s="9" t="str">
        <f t="shared" si="6"/>
        <v/>
      </c>
      <c r="L41" s="10" t="str">
        <f t="shared" si="7"/>
        <v>Phone number- 2109876543</v>
      </c>
    </row>
    <row r="42">
      <c r="A42" s="5" t="s">
        <v>161</v>
      </c>
      <c r="B42" s="5">
        <v>1.098765432E9</v>
      </c>
      <c r="C42" s="5" t="s">
        <v>92</v>
      </c>
      <c r="D42" s="6" t="s">
        <v>134</v>
      </c>
      <c r="E42" s="9" t="str">
        <f t="shared" si="1"/>
        <v>Age</v>
      </c>
      <c r="F42" s="7" t="str">
        <f>Vlookup(A42,Sheet1!J$2:K$48,2,FALSE)</f>
        <v>1989</v>
      </c>
      <c r="G42" s="10">
        <f t="shared" si="2"/>
        <v>34</v>
      </c>
      <c r="H42" s="9" t="str">
        <f t="shared" si="3"/>
        <v>Age- 34</v>
      </c>
      <c r="I42" s="7" t="str">
        <f t="shared" si="4"/>
        <v/>
      </c>
      <c r="J42" s="10" t="str">
        <f t="shared" si="5"/>
        <v/>
      </c>
      <c r="K42" s="9" t="str">
        <f t="shared" si="6"/>
        <v>Age- 34</v>
      </c>
      <c r="L42" s="10" t="str">
        <f t="shared" si="7"/>
        <v>Age- 34</v>
      </c>
    </row>
    <row r="43">
      <c r="A43" s="5" t="s">
        <v>162</v>
      </c>
      <c r="B43" s="5">
        <v>9.87654321E9</v>
      </c>
      <c r="C43" s="5" t="s">
        <v>94</v>
      </c>
      <c r="D43" s="6" t="s">
        <v>120</v>
      </c>
      <c r="E43" s="9" t="str">
        <f t="shared" si="1"/>
        <v>Birthday</v>
      </c>
      <c r="F43" s="7" t="str">
        <f>Vlookup(A43,Sheet1!J$2:K$48,2,FALSE)</f>
        <v>1994</v>
      </c>
      <c r="G43" s="10">
        <f t="shared" si="2"/>
        <v>29</v>
      </c>
      <c r="H43" s="9" t="str">
        <f t="shared" si="3"/>
        <v/>
      </c>
      <c r="I43" s="7" t="str">
        <f t="shared" si="4"/>
        <v>Birthday- 2-Sep</v>
      </c>
      <c r="J43" s="10" t="str">
        <f t="shared" si="5"/>
        <v/>
      </c>
      <c r="K43" s="9" t="str">
        <f t="shared" si="6"/>
        <v>Birthday- 2-Sep</v>
      </c>
      <c r="L43" s="10" t="str">
        <f t="shared" si="7"/>
        <v>Birthday- 2-Sep</v>
      </c>
    </row>
    <row r="44">
      <c r="A44" s="5" t="s">
        <v>163</v>
      </c>
      <c r="B44" s="5">
        <v>8.765432109E9</v>
      </c>
      <c r="C44" s="5" t="s">
        <v>96</v>
      </c>
      <c r="D44" s="6" t="s">
        <v>118</v>
      </c>
      <c r="E44" s="9" t="str">
        <f t="shared" si="1"/>
        <v>Age</v>
      </c>
      <c r="F44" s="7" t="str">
        <f>Vlookup(A44,Sheet1!J$2:K$48,2,FALSE)</f>
        <v>1983</v>
      </c>
      <c r="G44" s="10">
        <f t="shared" si="2"/>
        <v>40</v>
      </c>
      <c r="H44" s="9" t="str">
        <f t="shared" si="3"/>
        <v>Age- 40</v>
      </c>
      <c r="I44" s="7" t="str">
        <f t="shared" si="4"/>
        <v/>
      </c>
      <c r="J44" s="10" t="str">
        <f t="shared" si="5"/>
        <v/>
      </c>
      <c r="K44" s="9" t="str">
        <f t="shared" si="6"/>
        <v>Age- 40</v>
      </c>
      <c r="L44" s="10" t="str">
        <f t="shared" si="7"/>
        <v>Age- 40</v>
      </c>
    </row>
    <row r="45">
      <c r="A45" s="5" t="s">
        <v>164</v>
      </c>
      <c r="B45" s="5">
        <v>7.654321098E9</v>
      </c>
      <c r="C45" s="5" t="s">
        <v>98</v>
      </c>
      <c r="D45" s="6" t="s">
        <v>118</v>
      </c>
      <c r="E45" s="9" t="str">
        <f t="shared" si="1"/>
        <v>Age</v>
      </c>
      <c r="F45" s="7" t="str">
        <f>Vlookup(A45,Sheet1!J$2:K$48,2,FALSE)</f>
        <v>1998</v>
      </c>
      <c r="G45" s="10">
        <f t="shared" si="2"/>
        <v>25</v>
      </c>
      <c r="H45" s="9" t="str">
        <f t="shared" si="3"/>
        <v>Age- 25</v>
      </c>
      <c r="I45" s="7" t="str">
        <f t="shared" si="4"/>
        <v/>
      </c>
      <c r="J45" s="10" t="str">
        <f t="shared" si="5"/>
        <v/>
      </c>
      <c r="K45" s="9" t="str">
        <f t="shared" si="6"/>
        <v>Age- 25</v>
      </c>
      <c r="L45" s="10" t="str">
        <f t="shared" si="7"/>
        <v>Age- 25</v>
      </c>
    </row>
    <row r="46">
      <c r="A46" s="5" t="s">
        <v>165</v>
      </c>
      <c r="B46" s="5">
        <v>6.543210987E9</v>
      </c>
      <c r="C46" s="5" t="s">
        <v>100</v>
      </c>
      <c r="D46" s="6" t="s">
        <v>134</v>
      </c>
      <c r="E46" s="9" t="str">
        <f t="shared" si="1"/>
        <v>Age</v>
      </c>
      <c r="F46" s="7" t="str">
        <f>Vlookup(A46,Sheet1!J$2:K$48,2,FALSE)</f>
        <v>1987</v>
      </c>
      <c r="G46" s="10">
        <f t="shared" si="2"/>
        <v>36</v>
      </c>
      <c r="H46" s="9" t="str">
        <f t="shared" si="3"/>
        <v>Age- 36</v>
      </c>
      <c r="I46" s="7" t="str">
        <f t="shared" si="4"/>
        <v/>
      </c>
      <c r="J46" s="10" t="str">
        <f t="shared" si="5"/>
        <v/>
      </c>
      <c r="K46" s="9" t="str">
        <f t="shared" si="6"/>
        <v>Age- 36</v>
      </c>
      <c r="L46" s="10" t="str">
        <f t="shared" si="7"/>
        <v>Age- 36</v>
      </c>
    </row>
    <row r="47">
      <c r="A47" s="5" t="s">
        <v>166</v>
      </c>
      <c r="B47" s="5">
        <v>5.432109876E9</v>
      </c>
      <c r="C47" s="5" t="s">
        <v>102</v>
      </c>
      <c r="D47" s="6" t="s">
        <v>134</v>
      </c>
      <c r="E47" s="9" t="str">
        <f t="shared" si="1"/>
        <v>Age</v>
      </c>
      <c r="F47" s="7" t="str">
        <f>Vlookup(A47,Sheet1!J$2:K$48,2,FALSE)</f>
        <v>1992</v>
      </c>
      <c r="G47" s="10">
        <f t="shared" si="2"/>
        <v>31</v>
      </c>
      <c r="H47" s="9" t="str">
        <f t="shared" si="3"/>
        <v>Age- 31</v>
      </c>
      <c r="I47" s="7" t="str">
        <f t="shared" si="4"/>
        <v/>
      </c>
      <c r="J47" s="10" t="str">
        <f t="shared" si="5"/>
        <v/>
      </c>
      <c r="K47" s="9" t="str">
        <f t="shared" si="6"/>
        <v>Age- 31</v>
      </c>
      <c r="L47" s="10" t="str">
        <f t="shared" si="7"/>
        <v>Age- 31</v>
      </c>
    </row>
    <row r="48">
      <c r="A48" s="5" t="s">
        <v>167</v>
      </c>
      <c r="B48" s="5">
        <v>4.321098765E9</v>
      </c>
      <c r="C48" s="5" t="s">
        <v>104</v>
      </c>
      <c r="D48" s="6" t="s">
        <v>122</v>
      </c>
      <c r="E48" s="9" t="str">
        <f t="shared" si="1"/>
        <v>Phone number</v>
      </c>
      <c r="F48" s="7" t="str">
        <f>Vlookup(A48,Sheet1!J$2:K$48,2,FALSE)</f>
        <v>1999</v>
      </c>
      <c r="G48" s="10">
        <f t="shared" si="2"/>
        <v>24</v>
      </c>
      <c r="H48" s="9" t="str">
        <f t="shared" si="3"/>
        <v/>
      </c>
      <c r="I48" s="7" t="str">
        <f t="shared" si="4"/>
        <v/>
      </c>
      <c r="J48" s="10" t="str">
        <f t="shared" si="5"/>
        <v>Phone number- 4321098765</v>
      </c>
      <c r="K48" s="9" t="str">
        <f t="shared" si="6"/>
        <v/>
      </c>
      <c r="L48" s="10" t="str">
        <f t="shared" si="7"/>
        <v>Phone number- 4321098765</v>
      </c>
    </row>
    <row r="50">
      <c r="A50" s="11" t="s">
        <v>168</v>
      </c>
    </row>
    <row r="51">
      <c r="A51" s="6" t="s">
        <v>169</v>
      </c>
      <c r="B51" s="6" t="s">
        <v>170</v>
      </c>
    </row>
    <row r="52">
      <c r="A52" s="6" t="s">
        <v>118</v>
      </c>
      <c r="B52" s="6" t="s">
        <v>111</v>
      </c>
    </row>
    <row r="53">
      <c r="A53" s="6" t="s">
        <v>120</v>
      </c>
      <c r="B53" s="6" t="s">
        <v>1</v>
      </c>
    </row>
    <row r="54">
      <c r="A54" s="6" t="s">
        <v>122</v>
      </c>
      <c r="B54" s="6" t="s">
        <v>107</v>
      </c>
    </row>
    <row r="55">
      <c r="A55" s="6" t="s">
        <v>134</v>
      </c>
      <c r="B55" s="6" t="s">
        <v>111</v>
      </c>
    </row>
    <row r="57">
      <c r="A57" s="12" t="s">
        <v>171</v>
      </c>
    </row>
    <row r="58">
      <c r="A58" s="12" t="s">
        <v>172</v>
      </c>
    </row>
    <row r="59">
      <c r="A59" s="12" t="s">
        <v>173</v>
      </c>
    </row>
    <row r="61">
      <c r="A61" s="12" t="s">
        <v>174</v>
      </c>
    </row>
    <row r="62">
      <c r="A62" s="12" t="s">
        <v>175</v>
      </c>
    </row>
    <row r="63">
      <c r="A63" s="12" t="s">
        <v>176</v>
      </c>
    </row>
    <row r="65">
      <c r="A65" s="12" t="s">
        <v>177</v>
      </c>
    </row>
    <row r="66">
      <c r="A66" s="12" t="s">
        <v>178</v>
      </c>
    </row>
  </sheetData>
  <mergeCells count="1">
    <mergeCell ref="A50:B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1.63"/>
    <col customWidth="1" min="3" max="3" width="14.5"/>
    <col customWidth="1" min="4" max="4" width="14.63"/>
  </cols>
  <sheetData>
    <row r="1">
      <c r="A1" s="11" t="s">
        <v>179</v>
      </c>
    </row>
    <row r="2">
      <c r="A2" s="13" t="s">
        <v>169</v>
      </c>
      <c r="B2" s="13" t="s">
        <v>180</v>
      </c>
    </row>
    <row r="3">
      <c r="A3" s="6" t="s">
        <v>118</v>
      </c>
      <c r="B3" s="6">
        <v>150.0</v>
      </c>
    </row>
    <row r="4">
      <c r="A4" s="6" t="s">
        <v>120</v>
      </c>
      <c r="B4" s="6">
        <v>1500.0</v>
      </c>
    </row>
    <row r="5">
      <c r="A5" s="6" t="s">
        <v>122</v>
      </c>
      <c r="B5" s="6">
        <v>50.0</v>
      </c>
    </row>
    <row r="6">
      <c r="A6" s="6" t="s">
        <v>134</v>
      </c>
      <c r="B6" s="6">
        <v>200.0</v>
      </c>
    </row>
    <row r="8">
      <c r="A8" s="11" t="s">
        <v>181</v>
      </c>
      <c r="D8" s="14"/>
    </row>
    <row r="9">
      <c r="A9" s="13" t="s">
        <v>169</v>
      </c>
      <c r="B9" s="15" t="s">
        <v>182</v>
      </c>
      <c r="C9" s="15" t="s">
        <v>183</v>
      </c>
    </row>
    <row r="10">
      <c r="A10" s="6" t="s">
        <v>118</v>
      </c>
      <c r="B10" s="16">
        <f>COUNTIFS(Sheet2!D$2:D$48,$A10)</f>
        <v>13</v>
      </c>
      <c r="C10" s="16">
        <f t="shared" ref="C10:C13" si="1">B10*B3</f>
        <v>1950</v>
      </c>
    </row>
    <row r="11">
      <c r="A11" s="6" t="s">
        <v>120</v>
      </c>
      <c r="B11" s="16">
        <f>COUNTIFS(Sheet2!D$2:D$48,$A11)</f>
        <v>19</v>
      </c>
      <c r="C11" s="16">
        <f t="shared" si="1"/>
        <v>28500</v>
      </c>
    </row>
    <row r="12">
      <c r="A12" s="6" t="s">
        <v>122</v>
      </c>
      <c r="B12" s="16">
        <f>COUNTIFS(Sheet2!D$2:D$48,$A12)</f>
        <v>11</v>
      </c>
      <c r="C12" s="16">
        <f t="shared" si="1"/>
        <v>550</v>
      </c>
    </row>
    <row r="13">
      <c r="A13" s="6" t="s">
        <v>134</v>
      </c>
      <c r="B13" s="16">
        <f>COUNTIFS(Sheet2!D$2:D$48,$A13)</f>
        <v>4</v>
      </c>
      <c r="C13" s="16">
        <f t="shared" si="1"/>
        <v>800</v>
      </c>
    </row>
    <row r="15">
      <c r="A15" s="11" t="s">
        <v>184</v>
      </c>
    </row>
    <row r="16">
      <c r="A16" s="13" t="s">
        <v>169</v>
      </c>
      <c r="B16" s="15" t="s">
        <v>185</v>
      </c>
      <c r="C16" s="15" t="s">
        <v>186</v>
      </c>
      <c r="D16" s="15" t="s">
        <v>187</v>
      </c>
    </row>
    <row r="17">
      <c r="A17" s="6" t="s">
        <v>118</v>
      </c>
      <c r="B17" s="17">
        <f>AVERAGEIFS(Sheet2!$G$2:$G$48,Sheet2!$D$2:$D$48,$A17)</f>
        <v>31.69230769</v>
      </c>
      <c r="C17" s="18">
        <f>MAXIFS(Sheet2!$G$2:$G$48,Sheet2!$D$2:$D$48,$A17)</f>
        <v>40</v>
      </c>
      <c r="D17" s="18">
        <f>MINIFS(Sheet2!$G$2:$G$48,Sheet2!$D$2:$D$48,$A17)</f>
        <v>25</v>
      </c>
    </row>
    <row r="18">
      <c r="A18" s="6" t="s">
        <v>120</v>
      </c>
      <c r="B18" s="17">
        <f>AVERAGEIFS(Sheet2!$G$2:$G$48,Sheet2!$D$2:$D$48,$A18)</f>
        <v>33.05263158</v>
      </c>
      <c r="C18" s="18">
        <f>MAXIFS(Sheet2!$G$2:$G$48,Sheet2!$D$2:$D$48,$A18)</f>
        <v>42</v>
      </c>
      <c r="D18" s="18">
        <f>MINIFS(Sheet2!$G$2:$G$48,Sheet2!$D$2:$D$48,$A18)</f>
        <v>24</v>
      </c>
    </row>
    <row r="19">
      <c r="A19" s="6" t="s">
        <v>122</v>
      </c>
      <c r="B19" s="17">
        <f>AVERAGEIFS(Sheet2!$G$2:$G$48,Sheet2!$D$2:$D$48,$A19)</f>
        <v>30.72727273</v>
      </c>
      <c r="C19" s="18">
        <f>MAXIFS(Sheet2!$G$2:$G$48,Sheet2!$D$2:$D$48,$A19)</f>
        <v>36</v>
      </c>
      <c r="D19" s="18">
        <f>MINIFS(Sheet2!$G$2:$G$48,Sheet2!$D$2:$D$48,$A19)</f>
        <v>24</v>
      </c>
    </row>
    <row r="20">
      <c r="A20" s="6" t="s">
        <v>134</v>
      </c>
      <c r="B20" s="17">
        <f>AVERAGEIFS(Sheet2!$G$2:$G$48,Sheet2!$D$2:$D$48,$A20)</f>
        <v>34.5</v>
      </c>
      <c r="C20" s="18">
        <f>MAXIFS(Sheet2!$G$2:$G$48,Sheet2!$D$2:$D$48,$A20)</f>
        <v>37</v>
      </c>
      <c r="D20" s="18">
        <f>MINIFS(Sheet2!$G$2:$G$48,Sheet2!$D$2:$D$48,$A20)</f>
        <v>31</v>
      </c>
    </row>
    <row r="23">
      <c r="A23" s="19" t="s">
        <v>188</v>
      </c>
    </row>
    <row r="24">
      <c r="A24" s="12" t="s">
        <v>189</v>
      </c>
    </row>
    <row r="25">
      <c r="A25" s="12" t="s">
        <v>190</v>
      </c>
    </row>
    <row r="27">
      <c r="A27" s="19" t="s">
        <v>191</v>
      </c>
    </row>
    <row r="28">
      <c r="A28" s="12" t="s">
        <v>192</v>
      </c>
    </row>
    <row r="29">
      <c r="A29" s="12" t="s">
        <v>193</v>
      </c>
    </row>
    <row r="30">
      <c r="A30" s="12" t="s">
        <v>194</v>
      </c>
    </row>
  </sheetData>
  <mergeCells count="3">
    <mergeCell ref="A1:B1"/>
    <mergeCell ref="A8:C8"/>
    <mergeCell ref="A15:D15"/>
  </mergeCells>
  <drawing r:id="rId1"/>
</worksheet>
</file>