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Register" sheetId="3" r:id="rId6"/>
    <sheet state="visible" name="Fixed Asset Balances"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<sst xmlns="http://schemas.openxmlformats.org/spreadsheetml/2006/main" count="207" uniqueCount="91">
  <si>
    <t>Description</t>
  </si>
  <si>
    <t>Footwear Haven sells shoe and slipper to walk in customers. They bought shoe and slipper for Rs 250 and Rs. 80 and sold these for Rs 450 and Rs. 150 respectively.</t>
  </si>
  <si>
    <t>Every month they purchased 400 shoes and 500 slippers and sold 380 shoes and 450 slippers. Rent was Rs 10000 per month and Electricity expenses was Rs 3000 per month.</t>
  </si>
  <si>
    <t>The payments for purchases were made after 4 months. All sales were made in Cash</t>
  </si>
  <si>
    <t>The company has purchased a furniture (FUR03) in month 1 for Rs 50000 which has a life of 25 months.</t>
  </si>
  <si>
    <t>It purchases its fixed assets in the starting of the month.</t>
  </si>
  <si>
    <t>Make a Fixed Asset Register and calculate the balance of fixed assets for 12 months.</t>
  </si>
  <si>
    <t>Purchase(qty)</t>
  </si>
  <si>
    <t>Purchase Price</t>
  </si>
  <si>
    <t>Payments</t>
  </si>
  <si>
    <t>Shoes</t>
  </si>
  <si>
    <t>months</t>
  </si>
  <si>
    <t>Slippers</t>
  </si>
  <si>
    <t>Sales(qty)</t>
  </si>
  <si>
    <t>Selling Price</t>
  </si>
  <si>
    <t>Cash</t>
  </si>
  <si>
    <t>other costs</t>
  </si>
  <si>
    <t>Rent</t>
  </si>
  <si>
    <t>per month</t>
  </si>
  <si>
    <t>Electricity</t>
  </si>
  <si>
    <t>Item code</t>
  </si>
  <si>
    <t>Item type</t>
  </si>
  <si>
    <t>Item Details</t>
  </si>
  <si>
    <t>Month of Purchase</t>
  </si>
  <si>
    <t>Price</t>
  </si>
  <si>
    <t>Life of Asset(in months)</t>
  </si>
  <si>
    <t>FAS001</t>
  </si>
  <si>
    <t>Furniture</t>
  </si>
  <si>
    <t>FUR03</t>
  </si>
  <si>
    <t>M1</t>
  </si>
  <si>
    <t>M2</t>
  </si>
  <si>
    <t>M3</t>
  </si>
  <si>
    <t>M4</t>
  </si>
  <si>
    <t>M5</t>
  </si>
  <si>
    <t>M6</t>
  </si>
  <si>
    <t>M7</t>
  </si>
  <si>
    <t>M8</t>
  </si>
  <si>
    <t>M9</t>
  </si>
  <si>
    <t>M10</t>
  </si>
  <si>
    <t>M11</t>
  </si>
  <si>
    <t>M12</t>
  </si>
  <si>
    <t>Opening Balance</t>
  </si>
  <si>
    <t>Total</t>
  </si>
  <si>
    <t>Purchase</t>
  </si>
  <si>
    <t>Closing Balance</t>
  </si>
  <si>
    <t>Depreciation for the months</t>
  </si>
  <si>
    <t>Purchase (Qty)</t>
  </si>
  <si>
    <t>Sales (Qty)</t>
  </si>
  <si>
    <t xml:space="preserve">Shoes </t>
  </si>
  <si>
    <t>Sales</t>
  </si>
  <si>
    <t>Total Sales</t>
  </si>
  <si>
    <t>Cost of goods sold</t>
  </si>
  <si>
    <t>Total Cost of goods</t>
  </si>
  <si>
    <t>Other costs</t>
  </si>
  <si>
    <t>Depreciation</t>
  </si>
  <si>
    <t>Total Costs</t>
  </si>
  <si>
    <t>Profit</t>
  </si>
  <si>
    <t>Purchases(in Rs)</t>
  </si>
  <si>
    <t>Total Purchases</t>
  </si>
  <si>
    <t>Payments for purchases</t>
  </si>
  <si>
    <t>Total Payment for purchases</t>
  </si>
  <si>
    <t>Payment outstanding for purchases</t>
  </si>
  <si>
    <t>Total Payment Outstanding</t>
  </si>
  <si>
    <t>Opening Stock</t>
  </si>
  <si>
    <t>Change in Stock</t>
  </si>
  <si>
    <t>Closing Stock</t>
  </si>
  <si>
    <t>Closing Stocks</t>
  </si>
  <si>
    <t>Total Closing stocks</t>
  </si>
  <si>
    <t>Cash Inflow</t>
  </si>
  <si>
    <t>Cash received from Sales</t>
  </si>
  <si>
    <t>Total Cash Inflow</t>
  </si>
  <si>
    <t>Cash Outflow</t>
  </si>
  <si>
    <t>Cash paid for purchases</t>
  </si>
  <si>
    <t>Fixed Asset cost</t>
  </si>
  <si>
    <t>Total Cash Outflow</t>
  </si>
  <si>
    <t>Net Cash for the month</t>
  </si>
  <si>
    <t>Opening Cash balance</t>
  </si>
  <si>
    <t>Net cash for the month</t>
  </si>
  <si>
    <t>Closing Cash balance</t>
  </si>
  <si>
    <t>Assets</t>
  </si>
  <si>
    <t>Cash Inhand</t>
  </si>
  <si>
    <t>Stocks</t>
  </si>
  <si>
    <t xml:space="preserve">Fixed Asset </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</si>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</sst>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scheme val="minor"/>
    </font>
    <font>
      <color theme="1"/>
      <name val="Arial"/>
      <scheme val="minor"/>
    </font>
  </fonts>
  <fills count="4">
    <fill>
      <patternFill patternType="none"/>
    </fill>
    <fill>
      <patternFill patternType="lightGray"/>
    </fill>
    <fill>
      <patternFill patternType="solid">
        <fgColor rgb="FFB7B7B7"/>
        <bgColor rgb="FFB7B7B7"/>
      </patternFill>
    </fill>
    <fill>
      <patternFill patternType="solid">
        <fgColor rgb="FFFAF9F9"/>
        <bgColor rgb="FFFAF9F9"/>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xf>
    <xf borderId="0" fillId="0" fontId="2" numFmtId="0" xfId="0" applyAlignment="1" applyFont="1">
      <alignment horizontal="right" readingOrder="0" vertical="bottom"/>
    </xf>
    <xf borderId="0" fillId="2" fontId="2" numFmtId="0" xfId="0" applyAlignment="1" applyFill="1" applyFont="1">
      <alignment shrinkToFit="0" vertical="bottom" wrapText="1"/>
    </xf>
    <xf borderId="0" fillId="0" fontId="4" numFmtId="0" xfId="0" applyFont="1"/>
    <xf borderId="0" fillId="3" fontId="2"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3"/>
      <c r="B4" s="2"/>
      <c r="C4" s="2"/>
      <c r="D4" s="2"/>
      <c r="E4" s="2"/>
      <c r="F4" s="2"/>
      <c r="G4" s="2"/>
      <c r="H4" s="2"/>
      <c r="I4" s="2"/>
      <c r="J4" s="2"/>
      <c r="K4" s="2"/>
      <c r="L4" s="2"/>
      <c r="M4" s="2"/>
      <c r="N4" s="2"/>
      <c r="O4" s="2"/>
      <c r="P4" s="2"/>
      <c r="Q4" s="2"/>
      <c r="R4" s="2"/>
      <c r="S4" s="2"/>
      <c r="T4" s="2"/>
      <c r="U4" s="2"/>
      <c r="V4" s="2"/>
      <c r="W4" s="2"/>
      <c r="X4" s="2"/>
      <c r="Y4" s="2"/>
      <c r="Z4" s="2"/>
    </row>
    <row r="5">
      <c r="A5" s="3" t="s">
        <v>2</v>
      </c>
      <c r="B5" s="2"/>
      <c r="C5" s="2"/>
      <c r="D5" s="2"/>
      <c r="E5" s="2"/>
      <c r="F5" s="2"/>
      <c r="G5" s="2"/>
      <c r="H5" s="2"/>
      <c r="I5" s="2"/>
      <c r="J5" s="2"/>
      <c r="K5" s="2"/>
      <c r="L5" s="2"/>
      <c r="M5" s="2"/>
      <c r="N5" s="2"/>
      <c r="O5" s="2"/>
      <c r="P5" s="2"/>
      <c r="Q5" s="2"/>
      <c r="R5" s="2"/>
      <c r="S5" s="2"/>
      <c r="T5" s="2"/>
      <c r="U5" s="2"/>
      <c r="V5" s="2"/>
      <c r="W5" s="2"/>
      <c r="X5" s="2"/>
      <c r="Y5" s="2"/>
      <c r="Z5" s="2"/>
    </row>
    <row r="6">
      <c r="A6" s="3"/>
      <c r="B6" s="2"/>
      <c r="C6" s="2"/>
      <c r="D6" s="2"/>
      <c r="E6" s="2"/>
      <c r="F6" s="2"/>
      <c r="G6" s="2"/>
      <c r="H6" s="2"/>
      <c r="I6" s="2"/>
      <c r="J6" s="2"/>
      <c r="K6" s="2"/>
      <c r="L6" s="2"/>
      <c r="M6" s="2"/>
      <c r="N6" s="2"/>
      <c r="O6" s="2"/>
      <c r="P6" s="2"/>
      <c r="Q6" s="2"/>
      <c r="R6" s="2"/>
      <c r="S6" s="2"/>
      <c r="T6" s="2"/>
      <c r="U6" s="2"/>
      <c r="V6" s="2"/>
      <c r="W6" s="2"/>
      <c r="X6" s="2"/>
      <c r="Y6" s="2"/>
      <c r="Z6" s="2"/>
    </row>
    <row r="7">
      <c r="A7" s="3" t="s">
        <v>3</v>
      </c>
      <c r="B7" s="2"/>
      <c r="C7" s="2"/>
      <c r="D7" s="2"/>
      <c r="E7" s="2"/>
      <c r="F7" s="2"/>
      <c r="G7" s="2"/>
      <c r="H7" s="2"/>
      <c r="I7" s="2"/>
      <c r="J7" s="2"/>
      <c r="K7" s="2"/>
      <c r="L7" s="2"/>
      <c r="M7" s="2"/>
      <c r="N7" s="2"/>
      <c r="O7" s="2"/>
      <c r="P7" s="2"/>
      <c r="Q7" s="2"/>
      <c r="R7" s="2"/>
      <c r="S7" s="2"/>
      <c r="T7" s="2"/>
      <c r="U7" s="2"/>
      <c r="V7" s="2"/>
      <c r="W7" s="2"/>
      <c r="X7" s="2"/>
      <c r="Y7" s="2"/>
      <c r="Z7" s="2"/>
    </row>
    <row r="8">
      <c r="A8" s="3"/>
      <c r="B8" s="2"/>
      <c r="C8" s="2"/>
      <c r="D8" s="2"/>
      <c r="E8" s="2"/>
      <c r="F8" s="2"/>
      <c r="G8" s="2"/>
      <c r="H8" s="2"/>
      <c r="I8" s="2"/>
      <c r="J8" s="2"/>
      <c r="K8" s="2"/>
      <c r="L8" s="2"/>
      <c r="M8" s="2"/>
      <c r="N8" s="2"/>
      <c r="O8" s="2"/>
      <c r="P8" s="2"/>
      <c r="Q8" s="2"/>
      <c r="R8" s="2"/>
      <c r="S8" s="2"/>
      <c r="T8" s="2"/>
      <c r="U8" s="2"/>
      <c r="V8" s="2"/>
      <c r="W8" s="2"/>
      <c r="X8" s="2"/>
      <c r="Y8" s="2"/>
      <c r="Z8" s="2"/>
    </row>
    <row r="9">
      <c r="A9" s="3" t="s">
        <v>4</v>
      </c>
      <c r="B9" s="2"/>
      <c r="C9" s="2"/>
      <c r="D9" s="2"/>
      <c r="E9" s="2"/>
      <c r="F9" s="2"/>
      <c r="G9" s="2"/>
      <c r="H9" s="2"/>
      <c r="I9" s="2"/>
      <c r="J9" s="2"/>
      <c r="K9" s="2"/>
      <c r="L9" s="2"/>
      <c r="M9" s="2"/>
      <c r="N9" s="2"/>
      <c r="O9" s="2"/>
      <c r="P9" s="2"/>
      <c r="Q9" s="2"/>
      <c r="R9" s="2"/>
      <c r="S9" s="2"/>
      <c r="T9" s="2"/>
      <c r="U9" s="2"/>
      <c r="V9" s="2"/>
      <c r="W9" s="2"/>
      <c r="X9" s="2"/>
      <c r="Y9" s="2"/>
      <c r="Z9" s="2"/>
    </row>
    <row r="10">
      <c r="A10" s="3"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3"/>
      <c r="B11" s="2"/>
      <c r="C11" s="2"/>
      <c r="D11" s="2"/>
      <c r="E11" s="2"/>
      <c r="F11" s="2"/>
      <c r="G11" s="2"/>
      <c r="H11" s="2"/>
      <c r="I11" s="2"/>
      <c r="J11" s="2"/>
      <c r="K11" s="2"/>
      <c r="L11" s="2"/>
      <c r="M11" s="2"/>
      <c r="N11" s="2"/>
      <c r="O11" s="2"/>
      <c r="P11" s="2"/>
      <c r="Q11" s="2"/>
      <c r="R11" s="2"/>
      <c r="S11" s="2"/>
      <c r="T11" s="2"/>
      <c r="U11" s="2"/>
      <c r="V11" s="2"/>
      <c r="W11" s="2"/>
      <c r="X11" s="2"/>
      <c r="Y11" s="2"/>
      <c r="Z11" s="2"/>
    </row>
    <row r="12">
      <c r="A12" s="3"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3"/>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s>
  <sheetData>
    <row r="1">
      <c r="A1" s="2"/>
    </row>
    <row r="2">
      <c r="A2" s="2" t="s">
        <v>68</v>
      </c>
    </row>
    <row r="3">
      <c r="A3" s="2" t="s">
        <v>69</v>
      </c>
    </row>
    <row r="4">
      <c r="A4" s="2" t="s">
        <v>70</v>
      </c>
    </row>
    <row r="5">
      <c r="A5" s="2"/>
    </row>
    <row r="6">
      <c r="A6" s="2" t="s">
        <v>71</v>
      </c>
    </row>
    <row r="7">
      <c r="A7" s="2" t="s">
        <v>72</v>
      </c>
    </row>
    <row r="8">
      <c r="A8" s="2" t="s">
        <v>53</v>
      </c>
    </row>
    <row r="9">
      <c r="A9" s="2" t="s">
        <v>73</v>
      </c>
    </row>
    <row r="10">
      <c r="A10" s="2" t="s">
        <v>74</v>
      </c>
    </row>
    <row r="11">
      <c r="A11" s="2"/>
    </row>
    <row r="12">
      <c r="A12" s="2" t="s">
        <v>75</v>
      </c>
    </row>
    <row r="13">
      <c r="A13" s="2"/>
    </row>
    <row r="14">
      <c r="A14" s="2" t="s">
        <v>76</v>
      </c>
    </row>
    <row r="15">
      <c r="A15" s="2" t="s">
        <v>77</v>
      </c>
    </row>
    <row r="16">
      <c r="A16" s="2" t="s">
        <v>78</v>
      </c>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s>
  <sheetData>
    <row r="1">
      <c r="A1" s="2"/>
      <c r="B1" s="5" t="s">
        <v>29</v>
      </c>
      <c r="C1" s="5" t="s">
        <v>30</v>
      </c>
      <c r="D1" s="5" t="s">
        <v>31</v>
      </c>
      <c r="E1" s="5" t="s">
        <v>32</v>
      </c>
      <c r="F1" s="5" t="s">
        <v>33</v>
      </c>
      <c r="G1" s="5" t="s">
        <v>34</v>
      </c>
      <c r="H1" s="5" t="s">
        <v>35</v>
      </c>
      <c r="I1" s="5" t="s">
        <v>36</v>
      </c>
      <c r="J1" s="5" t="s">
        <v>37</v>
      </c>
      <c r="K1" s="5" t="s">
        <v>38</v>
      </c>
      <c r="L1" s="5" t="s">
        <v>39</v>
      </c>
      <c r="M1" s="5" t="s">
        <v>40</v>
      </c>
    </row>
    <row r="2">
      <c r="A2" s="2" t="s">
        <v>79</v>
      </c>
    </row>
    <row r="3">
      <c r="A3" s="2" t="s">
        <v>80</v>
      </c>
    </row>
    <row r="4">
      <c r="A4" s="2" t="s">
        <v>81</v>
      </c>
    </row>
    <row r="5">
      <c r="A5" s="2" t="s">
        <v>82</v>
      </c>
    </row>
    <row r="6">
      <c r="A6" s="2" t="s">
        <v>83</v>
      </c>
    </row>
    <row r="7">
      <c r="A7" s="2"/>
    </row>
    <row r="8">
      <c r="A8" s="2" t="s">
        <v>84</v>
      </c>
    </row>
    <row r="9">
      <c r="A9" s="2" t="s">
        <v>61</v>
      </c>
    </row>
    <row r="10">
      <c r="A10" s="2" t="s">
        <v>85</v>
      </c>
    </row>
    <row r="11">
      <c r="A11" s="2"/>
    </row>
    <row r="12">
      <c r="A12" s="2" t="s">
        <v>86</v>
      </c>
    </row>
    <row r="13">
      <c r="A13" s="2"/>
    </row>
    <row r="14">
      <c r="A14" s="2" t="s">
        <v>87</v>
      </c>
    </row>
    <row r="15">
      <c r="A15" s="2" t="s">
        <v>88</v>
      </c>
    </row>
    <row r="16">
      <c r="A16" s="2" t="s">
        <v>89</v>
      </c>
    </row>
    <row r="17">
      <c r="A17" s="2"/>
    </row>
    <row r="18">
      <c r="A18" s="2" t="s">
        <v>90</v>
      </c>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7</v>
      </c>
      <c r="C1" s="2" t="s">
        <v>8</v>
      </c>
      <c r="D1" s="2" t="s">
        <v>9</v>
      </c>
      <c r="E1" s="2"/>
    </row>
    <row r="2">
      <c r="A2" s="4" t="s">
        <v>10</v>
      </c>
      <c r="B2" s="5">
        <v>400.0</v>
      </c>
      <c r="C2" s="6">
        <v>250.0</v>
      </c>
      <c r="D2" s="6">
        <v>4.0</v>
      </c>
      <c r="E2" s="4" t="s">
        <v>11</v>
      </c>
    </row>
    <row r="3">
      <c r="A3" s="4" t="s">
        <v>12</v>
      </c>
      <c r="B3" s="5">
        <v>500.0</v>
      </c>
      <c r="C3" s="4">
        <v>80.0</v>
      </c>
      <c r="D3" s="4">
        <v>4.0</v>
      </c>
      <c r="E3" s="4" t="s">
        <v>11</v>
      </c>
    </row>
    <row r="4">
      <c r="A4" s="2"/>
      <c r="B4" s="2" t="s">
        <v>13</v>
      </c>
      <c r="C4" s="2" t="s">
        <v>14</v>
      </c>
      <c r="D4" s="2" t="s">
        <v>9</v>
      </c>
      <c r="E4" s="2"/>
    </row>
    <row r="5">
      <c r="A5" s="4" t="s">
        <v>10</v>
      </c>
      <c r="B5" s="5">
        <v>380.0</v>
      </c>
      <c r="C5" s="6">
        <v>450.0</v>
      </c>
      <c r="D5" s="4" t="s">
        <v>15</v>
      </c>
      <c r="E5" s="2"/>
    </row>
    <row r="6">
      <c r="A6" s="4" t="s">
        <v>12</v>
      </c>
      <c r="B6" s="5">
        <v>450.0</v>
      </c>
      <c r="C6" s="4">
        <v>150.0</v>
      </c>
      <c r="D6" s="4" t="s">
        <v>15</v>
      </c>
      <c r="E6" s="2"/>
    </row>
    <row r="7">
      <c r="A7" s="2"/>
      <c r="B7" s="2"/>
      <c r="C7" s="2"/>
      <c r="D7" s="2"/>
      <c r="E7" s="2"/>
    </row>
    <row r="8">
      <c r="A8" s="2" t="s">
        <v>16</v>
      </c>
      <c r="B8" s="2"/>
      <c r="C8" s="2"/>
      <c r="D8" s="2"/>
      <c r="E8" s="2"/>
    </row>
    <row r="9">
      <c r="A9" s="2" t="s">
        <v>17</v>
      </c>
      <c r="B9" s="6">
        <v>10000.0</v>
      </c>
      <c r="C9" s="2" t="s">
        <v>18</v>
      </c>
      <c r="D9" s="2"/>
      <c r="E9" s="2"/>
    </row>
    <row r="10">
      <c r="A10" s="2" t="s">
        <v>19</v>
      </c>
      <c r="B10" s="6">
        <v>3000.0</v>
      </c>
      <c r="C10" s="2" t="s">
        <v>18</v>
      </c>
      <c r="D10" s="2"/>
      <c r="E10" s="2"/>
    </row>
    <row r="11">
      <c r="A11" s="2"/>
      <c r="B11" s="2"/>
      <c r="C11" s="2"/>
      <c r="D11" s="2"/>
      <c r="E1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20</v>
      </c>
      <c r="B1" s="7" t="s">
        <v>21</v>
      </c>
      <c r="C1" s="7" t="s">
        <v>22</v>
      </c>
      <c r="D1" s="7" t="s">
        <v>23</v>
      </c>
      <c r="E1" s="7" t="s">
        <v>24</v>
      </c>
      <c r="F1" s="7" t="s">
        <v>25</v>
      </c>
    </row>
    <row r="2">
      <c r="A2" s="5" t="s">
        <v>26</v>
      </c>
      <c r="B2" s="5" t="s">
        <v>27</v>
      </c>
      <c r="C2" s="5" t="s">
        <v>28</v>
      </c>
      <c r="D2" s="5">
        <v>1.0</v>
      </c>
      <c r="E2" s="5">
        <v>50000.0</v>
      </c>
      <c r="F2" s="5">
        <v>25.0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s>
  <sheetData>
    <row r="1">
      <c r="B1" s="5" t="s">
        <v>29</v>
      </c>
      <c r="C1" s="5" t="s">
        <v>30</v>
      </c>
      <c r="D1" s="5" t="s">
        <v>31</v>
      </c>
      <c r="E1" s="5" t="s">
        <v>32</v>
      </c>
      <c r="F1" s="5" t="s">
        <v>33</v>
      </c>
      <c r="G1" s="5" t="s">
        <v>34</v>
      </c>
      <c r="H1" s="5" t="s">
        <v>35</v>
      </c>
      <c r="I1" s="5" t="s">
        <v>36</v>
      </c>
      <c r="J1" s="5" t="s">
        <v>37</v>
      </c>
      <c r="K1" s="5" t="s">
        <v>38</v>
      </c>
      <c r="L1" s="5" t="s">
        <v>39</v>
      </c>
      <c r="M1" s="5" t="s">
        <v>40</v>
      </c>
    </row>
    <row r="2">
      <c r="A2" s="5" t="s">
        <v>41</v>
      </c>
    </row>
    <row r="3">
      <c r="A3" s="5" t="s">
        <v>27</v>
      </c>
      <c r="B3" s="5">
        <v>0.0</v>
      </c>
      <c r="C3" s="8">
        <f t="shared" ref="C3:M3" si="1">B11</f>
        <v>50000</v>
      </c>
      <c r="D3" s="8">
        <f t="shared" si="1"/>
        <v>50000</v>
      </c>
      <c r="E3" s="8">
        <f t="shared" si="1"/>
        <v>50000</v>
      </c>
      <c r="F3" s="8">
        <f t="shared" si="1"/>
        <v>50000</v>
      </c>
      <c r="G3" s="8">
        <f t="shared" si="1"/>
        <v>50000</v>
      </c>
      <c r="H3" s="8">
        <f t="shared" si="1"/>
        <v>50000</v>
      </c>
      <c r="I3" s="8">
        <f t="shared" si="1"/>
        <v>50000</v>
      </c>
      <c r="J3" s="8">
        <f t="shared" si="1"/>
        <v>50000</v>
      </c>
      <c r="K3" s="8">
        <f t="shared" si="1"/>
        <v>50000</v>
      </c>
      <c r="L3" s="8">
        <f t="shared" si="1"/>
        <v>50000</v>
      </c>
      <c r="M3" s="8">
        <f t="shared" si="1"/>
        <v>50000</v>
      </c>
    </row>
    <row r="4">
      <c r="A4" s="5" t="s">
        <v>42</v>
      </c>
      <c r="B4" s="5">
        <f>SUM(B3)</f>
        <v>0</v>
      </c>
      <c r="C4" s="8">
        <f t="shared" ref="C4:M4" si="2">B12</f>
        <v>50000</v>
      </c>
      <c r="D4" s="8">
        <f t="shared" si="2"/>
        <v>50000</v>
      </c>
      <c r="E4" s="8">
        <f t="shared" si="2"/>
        <v>50000</v>
      </c>
      <c r="F4" s="8">
        <f t="shared" si="2"/>
        <v>50000</v>
      </c>
      <c r="G4" s="8">
        <f t="shared" si="2"/>
        <v>50000</v>
      </c>
      <c r="H4" s="8">
        <f t="shared" si="2"/>
        <v>50000</v>
      </c>
      <c r="I4" s="8">
        <f t="shared" si="2"/>
        <v>50000</v>
      </c>
      <c r="J4" s="8">
        <f t="shared" si="2"/>
        <v>50000</v>
      </c>
      <c r="K4" s="8">
        <f t="shared" si="2"/>
        <v>50000</v>
      </c>
      <c r="L4" s="8">
        <f t="shared" si="2"/>
        <v>50000</v>
      </c>
      <c r="M4" s="8">
        <f t="shared" si="2"/>
        <v>50000</v>
      </c>
    </row>
    <row r="6">
      <c r="A6" s="5" t="s">
        <v>43</v>
      </c>
    </row>
    <row r="7">
      <c r="A7" s="5" t="s">
        <v>27</v>
      </c>
      <c r="B7" s="8">
        <f>'Fixed Asset Register'!E$2</f>
        <v>50000</v>
      </c>
      <c r="C7" s="5">
        <v>0.0</v>
      </c>
      <c r="D7" s="5">
        <v>0.0</v>
      </c>
      <c r="E7" s="5">
        <v>0.0</v>
      </c>
      <c r="F7" s="5">
        <v>0.0</v>
      </c>
      <c r="G7" s="5">
        <v>0.0</v>
      </c>
      <c r="H7" s="5">
        <v>0.0</v>
      </c>
      <c r="I7" s="5">
        <v>0.0</v>
      </c>
      <c r="J7" s="5">
        <v>0.0</v>
      </c>
      <c r="K7" s="5">
        <v>0.0</v>
      </c>
      <c r="L7" s="5">
        <v>0.0</v>
      </c>
      <c r="M7" s="5">
        <v>0.0</v>
      </c>
    </row>
    <row r="8">
      <c r="A8" s="5" t="s">
        <v>42</v>
      </c>
      <c r="B8" s="8">
        <f t="shared" ref="B8:M8" si="3">SUM(B7)</f>
        <v>50000</v>
      </c>
      <c r="C8" s="8">
        <f t="shared" si="3"/>
        <v>0</v>
      </c>
      <c r="D8" s="8">
        <f t="shared" si="3"/>
        <v>0</v>
      </c>
      <c r="E8" s="8">
        <f t="shared" si="3"/>
        <v>0</v>
      </c>
      <c r="F8" s="8">
        <f t="shared" si="3"/>
        <v>0</v>
      </c>
      <c r="G8" s="8">
        <f t="shared" si="3"/>
        <v>0</v>
      </c>
      <c r="H8" s="8">
        <f t="shared" si="3"/>
        <v>0</v>
      </c>
      <c r="I8" s="8">
        <f t="shared" si="3"/>
        <v>0</v>
      </c>
      <c r="J8" s="8">
        <f t="shared" si="3"/>
        <v>0</v>
      </c>
      <c r="K8" s="8">
        <f t="shared" si="3"/>
        <v>0</v>
      </c>
      <c r="L8" s="8">
        <f t="shared" si="3"/>
        <v>0</v>
      </c>
      <c r="M8" s="8">
        <f t="shared" si="3"/>
        <v>0</v>
      </c>
    </row>
    <row r="10">
      <c r="A10" s="5" t="s">
        <v>44</v>
      </c>
    </row>
    <row r="11">
      <c r="A11" s="5" t="s">
        <v>27</v>
      </c>
      <c r="B11" s="8">
        <f t="shared" ref="B11:M11" si="4">B3+B7</f>
        <v>50000</v>
      </c>
      <c r="C11" s="8">
        <f t="shared" si="4"/>
        <v>50000</v>
      </c>
      <c r="D11" s="8">
        <f t="shared" si="4"/>
        <v>50000</v>
      </c>
      <c r="E11" s="8">
        <f t="shared" si="4"/>
        <v>50000</v>
      </c>
      <c r="F11" s="8">
        <f t="shared" si="4"/>
        <v>50000</v>
      </c>
      <c r="G11" s="8">
        <f t="shared" si="4"/>
        <v>50000</v>
      </c>
      <c r="H11" s="8">
        <f t="shared" si="4"/>
        <v>50000</v>
      </c>
      <c r="I11" s="8">
        <f t="shared" si="4"/>
        <v>50000</v>
      </c>
      <c r="J11" s="8">
        <f t="shared" si="4"/>
        <v>50000</v>
      </c>
      <c r="K11" s="8">
        <f t="shared" si="4"/>
        <v>50000</v>
      </c>
      <c r="L11" s="8">
        <f t="shared" si="4"/>
        <v>50000</v>
      </c>
      <c r="M11" s="8">
        <f t="shared" si="4"/>
        <v>50000</v>
      </c>
    </row>
    <row r="12">
      <c r="A12" s="5" t="s">
        <v>42</v>
      </c>
      <c r="B12" s="8">
        <f t="shared" ref="B12:M12" si="5">SUM(B11)</f>
        <v>50000</v>
      </c>
      <c r="C12" s="8">
        <f t="shared" si="5"/>
        <v>50000</v>
      </c>
      <c r="D12" s="8">
        <f t="shared" si="5"/>
        <v>50000</v>
      </c>
      <c r="E12" s="8">
        <f t="shared" si="5"/>
        <v>50000</v>
      </c>
      <c r="F12" s="8">
        <f t="shared" si="5"/>
        <v>50000</v>
      </c>
      <c r="G12" s="8">
        <f t="shared" si="5"/>
        <v>50000</v>
      </c>
      <c r="H12" s="8">
        <f t="shared" si="5"/>
        <v>50000</v>
      </c>
      <c r="I12" s="8">
        <f t="shared" si="5"/>
        <v>50000</v>
      </c>
      <c r="J12" s="8">
        <f t="shared" si="5"/>
        <v>50000</v>
      </c>
      <c r="K12" s="8">
        <f t="shared" si="5"/>
        <v>50000</v>
      </c>
      <c r="L12" s="8">
        <f t="shared" si="5"/>
        <v>50000</v>
      </c>
      <c r="M12" s="8">
        <f t="shared" si="5"/>
        <v>50000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1">
      <c r="B1" s="5" t="s">
        <v>29</v>
      </c>
      <c r="C1" s="5" t="s">
        <v>30</v>
      </c>
      <c r="D1" s="5" t="s">
        <v>31</v>
      </c>
      <c r="E1" s="5" t="s">
        <v>32</v>
      </c>
      <c r="F1" s="5" t="s">
        <v>33</v>
      </c>
      <c r="G1" s="5" t="s">
        <v>34</v>
      </c>
      <c r="H1" s="5" t="s">
        <v>35</v>
      </c>
      <c r="I1" s="5" t="s">
        <v>36</v>
      </c>
      <c r="J1" s="5" t="s">
        <v>37</v>
      </c>
      <c r="K1" s="5" t="s">
        <v>38</v>
      </c>
      <c r="L1" s="5" t="s">
        <v>39</v>
      </c>
      <c r="M1" s="5" t="s">
        <v>40</v>
      </c>
    </row>
    <row r="2">
      <c r="A2" s="5" t="s">
        <v>41</v>
      </c>
    </row>
    <row r="3">
      <c r="A3" s="5" t="s">
        <v>27</v>
      </c>
      <c r="B3" s="5">
        <v>0.0</v>
      </c>
      <c r="C3" s="8">
        <f t="shared" ref="C3:M3" si="1">B11</f>
        <v>2000</v>
      </c>
      <c r="D3" s="8">
        <f t="shared" si="1"/>
        <v>4000</v>
      </c>
      <c r="E3" s="8">
        <f t="shared" si="1"/>
        <v>6000</v>
      </c>
      <c r="F3" s="8">
        <f t="shared" si="1"/>
        <v>8000</v>
      </c>
      <c r="G3" s="8">
        <f t="shared" si="1"/>
        <v>10000</v>
      </c>
      <c r="H3" s="8">
        <f t="shared" si="1"/>
        <v>12000</v>
      </c>
      <c r="I3" s="8">
        <f t="shared" si="1"/>
        <v>14000</v>
      </c>
      <c r="J3" s="8">
        <f t="shared" si="1"/>
        <v>16000</v>
      </c>
      <c r="K3" s="8">
        <f t="shared" si="1"/>
        <v>18000</v>
      </c>
      <c r="L3" s="8">
        <f t="shared" si="1"/>
        <v>20000</v>
      </c>
      <c r="M3" s="8">
        <f t="shared" si="1"/>
        <v>22000</v>
      </c>
    </row>
    <row r="4">
      <c r="A4" s="5" t="s">
        <v>42</v>
      </c>
      <c r="B4" s="8">
        <f t="shared" ref="B4:M4" si="2">SUM(B3)</f>
        <v>0</v>
      </c>
      <c r="C4" s="8">
        <f t="shared" si="2"/>
        <v>2000</v>
      </c>
      <c r="D4" s="8">
        <f t="shared" si="2"/>
        <v>4000</v>
      </c>
      <c r="E4" s="8">
        <f t="shared" si="2"/>
        <v>6000</v>
      </c>
      <c r="F4" s="8">
        <f t="shared" si="2"/>
        <v>8000</v>
      </c>
      <c r="G4" s="8">
        <f t="shared" si="2"/>
        <v>10000</v>
      </c>
      <c r="H4" s="8">
        <f t="shared" si="2"/>
        <v>12000</v>
      </c>
      <c r="I4" s="8">
        <f t="shared" si="2"/>
        <v>14000</v>
      </c>
      <c r="J4" s="8">
        <f t="shared" si="2"/>
        <v>16000</v>
      </c>
      <c r="K4" s="8">
        <f t="shared" si="2"/>
        <v>18000</v>
      </c>
      <c r="L4" s="8">
        <f t="shared" si="2"/>
        <v>20000</v>
      </c>
      <c r="M4" s="8">
        <f t="shared" si="2"/>
        <v>22000</v>
      </c>
    </row>
    <row r="6">
      <c r="A6" s="5" t="s">
        <v>45</v>
      </c>
    </row>
    <row r="7">
      <c r="A7" s="5" t="s">
        <v>27</v>
      </c>
      <c r="B7" s="8">
        <f>'Fixed Asset Balances'!B11/'Fixed Asset Register'!$F$2</f>
        <v>2000</v>
      </c>
      <c r="C7" s="8">
        <f>'Fixed Asset Balances'!C11/'Fixed Asset Register'!$F$2</f>
        <v>2000</v>
      </c>
      <c r="D7" s="8">
        <f>'Fixed Asset Balances'!D11/'Fixed Asset Register'!$F$2</f>
        <v>2000</v>
      </c>
      <c r="E7" s="8">
        <f>'Fixed Asset Balances'!E11/'Fixed Asset Register'!$F$2</f>
        <v>2000</v>
      </c>
      <c r="F7" s="8">
        <f>'Fixed Asset Balances'!F11/'Fixed Asset Register'!$F$2</f>
        <v>2000</v>
      </c>
      <c r="G7" s="8">
        <f>'Fixed Asset Balances'!G11/'Fixed Asset Register'!$F$2</f>
        <v>2000</v>
      </c>
      <c r="H7" s="8">
        <f>'Fixed Asset Balances'!H11/'Fixed Asset Register'!$F$2</f>
        <v>2000</v>
      </c>
      <c r="I7" s="8">
        <f>'Fixed Asset Balances'!I11/'Fixed Asset Register'!$F$2</f>
        <v>2000</v>
      </c>
      <c r="J7" s="8">
        <f>'Fixed Asset Balances'!J11/'Fixed Asset Register'!$F$2</f>
        <v>2000</v>
      </c>
      <c r="K7" s="8">
        <f>'Fixed Asset Balances'!K11/'Fixed Asset Register'!$F$2</f>
        <v>2000</v>
      </c>
      <c r="L7" s="8">
        <f>'Fixed Asset Balances'!L11/'Fixed Asset Register'!$F$2</f>
        <v>2000</v>
      </c>
      <c r="M7" s="8">
        <f>'Fixed Asset Balances'!M11/'Fixed Asset Register'!$F$2</f>
        <v>2000</v>
      </c>
    </row>
    <row r="8">
      <c r="A8" s="5" t="s">
        <v>42</v>
      </c>
      <c r="B8" s="8">
        <f t="shared" ref="B8:M8" si="3">SUM(B7)</f>
        <v>2000</v>
      </c>
      <c r="C8" s="8">
        <f t="shared" si="3"/>
        <v>2000</v>
      </c>
      <c r="D8" s="8">
        <f t="shared" si="3"/>
        <v>2000</v>
      </c>
      <c r="E8" s="8">
        <f t="shared" si="3"/>
        <v>2000</v>
      </c>
      <c r="F8" s="8">
        <f t="shared" si="3"/>
        <v>2000</v>
      </c>
      <c r="G8" s="8">
        <f t="shared" si="3"/>
        <v>2000</v>
      </c>
      <c r="H8" s="8">
        <f t="shared" si="3"/>
        <v>2000</v>
      </c>
      <c r="I8" s="8">
        <f t="shared" si="3"/>
        <v>2000</v>
      </c>
      <c r="J8" s="8">
        <f t="shared" si="3"/>
        <v>2000</v>
      </c>
      <c r="K8" s="8">
        <f t="shared" si="3"/>
        <v>2000</v>
      </c>
      <c r="L8" s="8">
        <f t="shared" si="3"/>
        <v>2000</v>
      </c>
      <c r="M8" s="8">
        <f t="shared" si="3"/>
        <v>2000</v>
      </c>
    </row>
    <row r="10">
      <c r="A10" s="5" t="s">
        <v>44</v>
      </c>
    </row>
    <row r="11">
      <c r="A11" s="5" t="s">
        <v>27</v>
      </c>
      <c r="B11" s="8">
        <f t="shared" ref="B11:M11" si="4">B3+B7</f>
        <v>2000</v>
      </c>
      <c r="C11" s="8">
        <f t="shared" si="4"/>
        <v>4000</v>
      </c>
      <c r="D11" s="8">
        <f t="shared" si="4"/>
        <v>6000</v>
      </c>
      <c r="E11" s="8">
        <f t="shared" si="4"/>
        <v>8000</v>
      </c>
      <c r="F11" s="8">
        <f t="shared" si="4"/>
        <v>10000</v>
      </c>
      <c r="G11" s="8">
        <f t="shared" si="4"/>
        <v>12000</v>
      </c>
      <c r="H11" s="8">
        <f t="shared" si="4"/>
        <v>14000</v>
      </c>
      <c r="I11" s="8">
        <f t="shared" si="4"/>
        <v>16000</v>
      </c>
      <c r="J11" s="8">
        <f t="shared" si="4"/>
        <v>18000</v>
      </c>
      <c r="K11" s="8">
        <f t="shared" si="4"/>
        <v>20000</v>
      </c>
      <c r="L11" s="8">
        <f t="shared" si="4"/>
        <v>22000</v>
      </c>
      <c r="M11" s="8">
        <f t="shared" si="4"/>
        <v>24000</v>
      </c>
    </row>
    <row r="12">
      <c r="A12" s="5" t="s">
        <v>42</v>
      </c>
      <c r="B12" s="8">
        <f t="shared" ref="B12:M12" si="5">SUM(B11)</f>
        <v>2000</v>
      </c>
      <c r="C12" s="8">
        <f t="shared" si="5"/>
        <v>4000</v>
      </c>
      <c r="D12" s="8">
        <f t="shared" si="5"/>
        <v>6000</v>
      </c>
      <c r="E12" s="8">
        <f t="shared" si="5"/>
        <v>8000</v>
      </c>
      <c r="F12" s="8">
        <f t="shared" si="5"/>
        <v>10000</v>
      </c>
      <c r="G12" s="8">
        <f t="shared" si="5"/>
        <v>12000</v>
      </c>
      <c r="H12" s="8">
        <f t="shared" si="5"/>
        <v>14000</v>
      </c>
      <c r="I12" s="8">
        <f t="shared" si="5"/>
        <v>16000</v>
      </c>
      <c r="J12" s="8">
        <f t="shared" si="5"/>
        <v>18000</v>
      </c>
      <c r="K12" s="8">
        <f t="shared" si="5"/>
        <v>20000</v>
      </c>
      <c r="L12" s="8">
        <f t="shared" si="5"/>
        <v>22000</v>
      </c>
      <c r="M12" s="8">
        <f t="shared" si="5"/>
        <v>24000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29</v>
      </c>
      <c r="C1" s="5" t="s">
        <v>30</v>
      </c>
      <c r="D1" s="5" t="s">
        <v>31</v>
      </c>
      <c r="E1" s="5" t="s">
        <v>32</v>
      </c>
      <c r="F1" s="5" t="s">
        <v>33</v>
      </c>
      <c r="G1" s="5" t="s">
        <v>34</v>
      </c>
      <c r="H1" s="5" t="s">
        <v>35</v>
      </c>
      <c r="I1" s="5" t="s">
        <v>36</v>
      </c>
      <c r="J1" s="5" t="s">
        <v>37</v>
      </c>
      <c r="K1" s="5" t="s">
        <v>38</v>
      </c>
      <c r="L1" s="5" t="s">
        <v>39</v>
      </c>
      <c r="M1" s="5" t="s">
        <v>40</v>
      </c>
    </row>
    <row r="2">
      <c r="A2" s="5" t="s">
        <v>46</v>
      </c>
    </row>
    <row r="3">
      <c r="A3" s="5" t="s">
        <v>10</v>
      </c>
      <c r="B3" s="8">
        <f>Assumptions!$B2</f>
        <v>400</v>
      </c>
      <c r="C3" s="8">
        <f>Assumptions!$B2</f>
        <v>400</v>
      </c>
      <c r="D3" s="8">
        <f>Assumptions!$B2</f>
        <v>400</v>
      </c>
      <c r="E3" s="8">
        <f>Assumptions!$B2</f>
        <v>400</v>
      </c>
      <c r="F3" s="8">
        <f>Assumptions!$B2</f>
        <v>400</v>
      </c>
      <c r="G3" s="8">
        <f>Assumptions!$B2</f>
        <v>400</v>
      </c>
      <c r="H3" s="8">
        <f>Assumptions!$B2</f>
        <v>400</v>
      </c>
      <c r="I3" s="8">
        <f>Assumptions!$B2</f>
        <v>400</v>
      </c>
      <c r="J3" s="8">
        <f>Assumptions!$B2</f>
        <v>400</v>
      </c>
      <c r="K3" s="8">
        <f>Assumptions!$B2</f>
        <v>400</v>
      </c>
      <c r="L3" s="8">
        <f>Assumptions!$B2</f>
        <v>400</v>
      </c>
      <c r="M3" s="8">
        <f>Assumptions!$B2</f>
        <v>400</v>
      </c>
    </row>
    <row r="4">
      <c r="A4" s="5" t="s">
        <v>12</v>
      </c>
      <c r="B4" s="8">
        <f>Assumptions!$B3</f>
        <v>500</v>
      </c>
      <c r="C4" s="8">
        <f>Assumptions!$B3</f>
        <v>500</v>
      </c>
      <c r="D4" s="8">
        <f>Assumptions!$B3</f>
        <v>500</v>
      </c>
      <c r="E4" s="8">
        <f>Assumptions!$B3</f>
        <v>500</v>
      </c>
      <c r="F4" s="8">
        <f>Assumptions!$B3</f>
        <v>500</v>
      </c>
      <c r="G4" s="8">
        <f>Assumptions!$B3</f>
        <v>500</v>
      </c>
      <c r="H4" s="8">
        <f>Assumptions!$B3</f>
        <v>500</v>
      </c>
      <c r="I4" s="8">
        <f>Assumptions!$B3</f>
        <v>500</v>
      </c>
      <c r="J4" s="8">
        <f>Assumptions!$B3</f>
        <v>500</v>
      </c>
      <c r="K4" s="8">
        <f>Assumptions!$B3</f>
        <v>500</v>
      </c>
      <c r="L4" s="8">
        <f>Assumptions!$B3</f>
        <v>500</v>
      </c>
      <c r="M4" s="8">
        <f>Assumptions!$B3</f>
        <v>500</v>
      </c>
    </row>
    <row r="6">
      <c r="A6" s="5" t="s">
        <v>47</v>
      </c>
    </row>
    <row r="7">
      <c r="A7" s="5" t="s">
        <v>48</v>
      </c>
      <c r="B7" s="8">
        <f>Assumptions!$B5</f>
        <v>380</v>
      </c>
      <c r="C7" s="8">
        <f>Assumptions!$B5</f>
        <v>380</v>
      </c>
      <c r="D7" s="8">
        <f>Assumptions!$B5</f>
        <v>380</v>
      </c>
      <c r="E7" s="8">
        <f>Assumptions!$B5</f>
        <v>380</v>
      </c>
      <c r="F7" s="8">
        <f>Assumptions!$B5</f>
        <v>380</v>
      </c>
      <c r="G7" s="8">
        <f>Assumptions!$B5</f>
        <v>380</v>
      </c>
      <c r="H7" s="8">
        <f>Assumptions!$B5</f>
        <v>380</v>
      </c>
      <c r="I7" s="8">
        <f>Assumptions!$B5</f>
        <v>380</v>
      </c>
      <c r="J7" s="8">
        <f>Assumptions!$B5</f>
        <v>380</v>
      </c>
      <c r="K7" s="8">
        <f>Assumptions!$B5</f>
        <v>380</v>
      </c>
      <c r="L7" s="8">
        <f>Assumptions!$B5</f>
        <v>380</v>
      </c>
      <c r="M7" s="8">
        <f>Assumptions!$B5</f>
        <v>380</v>
      </c>
    </row>
    <row r="8">
      <c r="A8" s="5" t="s">
        <v>12</v>
      </c>
      <c r="B8" s="8">
        <f>Assumptions!$B6</f>
        <v>450</v>
      </c>
      <c r="C8" s="8">
        <f>Assumptions!$B6</f>
        <v>450</v>
      </c>
      <c r="D8" s="8">
        <f>Assumptions!$B6</f>
        <v>450</v>
      </c>
      <c r="E8" s="8">
        <f>Assumptions!$B6</f>
        <v>450</v>
      </c>
      <c r="F8" s="8">
        <f>Assumptions!$B6</f>
        <v>450</v>
      </c>
      <c r="G8" s="8">
        <f>Assumptions!$B6</f>
        <v>450</v>
      </c>
      <c r="H8" s="8">
        <f>Assumptions!$B6</f>
        <v>450</v>
      </c>
      <c r="I8" s="8">
        <f>Assumptions!$B6</f>
        <v>450</v>
      </c>
      <c r="J8" s="8">
        <f>Assumptions!$B6</f>
        <v>450</v>
      </c>
      <c r="K8" s="8">
        <f>Assumptions!$B6</f>
        <v>450</v>
      </c>
      <c r="L8" s="8">
        <f>Assumptions!$B6</f>
        <v>450</v>
      </c>
      <c r="M8" s="8">
        <f>Assumptions!$B6</f>
        <v>450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29</v>
      </c>
      <c r="C1" s="5" t="s">
        <v>30</v>
      </c>
      <c r="D1" s="5" t="s">
        <v>31</v>
      </c>
      <c r="E1" s="5" t="s">
        <v>32</v>
      </c>
      <c r="F1" s="5" t="s">
        <v>33</v>
      </c>
      <c r="G1" s="5" t="s">
        <v>34</v>
      </c>
      <c r="H1" s="5" t="s">
        <v>35</v>
      </c>
      <c r="I1" s="5" t="s">
        <v>36</v>
      </c>
      <c r="J1" s="5" t="s">
        <v>37</v>
      </c>
      <c r="K1" s="5" t="s">
        <v>38</v>
      </c>
      <c r="L1" s="5" t="s">
        <v>39</v>
      </c>
      <c r="M1" s="5" t="s">
        <v>40</v>
      </c>
    </row>
    <row r="2">
      <c r="A2" s="5" t="s">
        <v>49</v>
      </c>
    </row>
    <row r="3">
      <c r="A3" s="5" t="s">
        <v>10</v>
      </c>
      <c r="B3" s="8">
        <f>'Calcs-1'!B7*Assumptions!$C5</f>
        <v>171000</v>
      </c>
      <c r="C3" s="8">
        <f>'Calcs-1'!C7*Assumptions!$C5</f>
        <v>171000</v>
      </c>
      <c r="D3" s="8">
        <f>'Calcs-1'!D7*Assumptions!$C5</f>
        <v>171000</v>
      </c>
      <c r="E3" s="8">
        <f>'Calcs-1'!E7*Assumptions!$C5</f>
        <v>171000</v>
      </c>
      <c r="F3" s="8">
        <f>'Calcs-1'!F7*Assumptions!$C5</f>
        <v>171000</v>
      </c>
      <c r="G3" s="8">
        <f>'Calcs-1'!G7*Assumptions!$C5</f>
        <v>171000</v>
      </c>
      <c r="H3" s="8">
        <f>'Calcs-1'!H7*Assumptions!$C5</f>
        <v>171000</v>
      </c>
      <c r="I3" s="8">
        <f>'Calcs-1'!I7*Assumptions!$C5</f>
        <v>171000</v>
      </c>
      <c r="J3" s="8">
        <f>'Calcs-1'!J7*Assumptions!$C5</f>
        <v>171000</v>
      </c>
      <c r="K3" s="8">
        <f>'Calcs-1'!K7*Assumptions!$C5</f>
        <v>171000</v>
      </c>
      <c r="L3" s="8">
        <f>'Calcs-1'!L7*Assumptions!$C5</f>
        <v>171000</v>
      </c>
      <c r="M3" s="8">
        <f>'Calcs-1'!M7*Assumptions!$C5</f>
        <v>171000</v>
      </c>
    </row>
    <row r="4">
      <c r="A4" s="5" t="s">
        <v>12</v>
      </c>
      <c r="B4" s="8">
        <f>'Calcs-1'!B8*Assumptions!$C6</f>
        <v>67500</v>
      </c>
      <c r="C4" s="8">
        <f>'Calcs-1'!C8*Assumptions!$C6</f>
        <v>67500</v>
      </c>
      <c r="D4" s="8">
        <f>'Calcs-1'!D8*Assumptions!$C6</f>
        <v>67500</v>
      </c>
      <c r="E4" s="8">
        <f>'Calcs-1'!E8*Assumptions!$C6</f>
        <v>67500</v>
      </c>
      <c r="F4" s="8">
        <f>'Calcs-1'!F8*Assumptions!$C6</f>
        <v>67500</v>
      </c>
      <c r="G4" s="8">
        <f>'Calcs-1'!G8*Assumptions!$C6</f>
        <v>67500</v>
      </c>
      <c r="H4" s="8">
        <f>'Calcs-1'!H8*Assumptions!$C6</f>
        <v>67500</v>
      </c>
      <c r="I4" s="8">
        <f>'Calcs-1'!I8*Assumptions!$C6</f>
        <v>67500</v>
      </c>
      <c r="J4" s="8">
        <f>'Calcs-1'!J8*Assumptions!$C6</f>
        <v>67500</v>
      </c>
      <c r="K4" s="8">
        <f>'Calcs-1'!K8*Assumptions!$C6</f>
        <v>67500</v>
      </c>
      <c r="L4" s="8">
        <f>'Calcs-1'!L8*Assumptions!$C6</f>
        <v>67500</v>
      </c>
      <c r="M4" s="8">
        <f>'Calcs-1'!M8*Assumptions!$C6</f>
        <v>67500</v>
      </c>
    </row>
    <row r="5">
      <c r="A5" s="5" t="s">
        <v>50</v>
      </c>
      <c r="B5" s="8">
        <f t="shared" ref="B5:M5" si="1">SUM(B3:B4)</f>
        <v>238500</v>
      </c>
      <c r="C5" s="8">
        <f t="shared" si="1"/>
        <v>238500</v>
      </c>
      <c r="D5" s="8">
        <f t="shared" si="1"/>
        <v>238500</v>
      </c>
      <c r="E5" s="8">
        <f t="shared" si="1"/>
        <v>238500</v>
      </c>
      <c r="F5" s="8">
        <f t="shared" si="1"/>
        <v>238500</v>
      </c>
      <c r="G5" s="8">
        <f t="shared" si="1"/>
        <v>238500</v>
      </c>
      <c r="H5" s="8">
        <f t="shared" si="1"/>
        <v>238500</v>
      </c>
      <c r="I5" s="8">
        <f t="shared" si="1"/>
        <v>238500</v>
      </c>
      <c r="J5" s="8">
        <f t="shared" si="1"/>
        <v>238500</v>
      </c>
      <c r="K5" s="8">
        <f t="shared" si="1"/>
        <v>238500</v>
      </c>
      <c r="L5" s="8">
        <f t="shared" si="1"/>
        <v>238500</v>
      </c>
      <c r="M5" s="8">
        <f t="shared" si="1"/>
        <v>238500</v>
      </c>
    </row>
    <row r="7">
      <c r="A7" s="5" t="s">
        <v>51</v>
      </c>
    </row>
    <row r="8">
      <c r="A8" s="5" t="s">
        <v>10</v>
      </c>
      <c r="B8" s="8">
        <f>'Calcs-1'!B7*Assumptions!$C2</f>
        <v>95000</v>
      </c>
      <c r="C8" s="8">
        <f>'Calcs-1'!C7*Assumptions!$C2</f>
        <v>95000</v>
      </c>
      <c r="D8" s="8">
        <f>'Calcs-1'!D7*Assumptions!$C2</f>
        <v>95000</v>
      </c>
      <c r="E8" s="8">
        <f>'Calcs-1'!E7*Assumptions!$C2</f>
        <v>95000</v>
      </c>
      <c r="F8" s="8">
        <f>'Calcs-1'!F7*Assumptions!$C2</f>
        <v>95000</v>
      </c>
      <c r="G8" s="8">
        <f>'Calcs-1'!G7*Assumptions!$C2</f>
        <v>95000</v>
      </c>
      <c r="H8" s="8">
        <f>'Calcs-1'!H7*Assumptions!$C2</f>
        <v>95000</v>
      </c>
      <c r="I8" s="8">
        <f>'Calcs-1'!I7*Assumptions!$C2</f>
        <v>95000</v>
      </c>
      <c r="J8" s="8">
        <f>'Calcs-1'!J7*Assumptions!$C2</f>
        <v>95000</v>
      </c>
      <c r="K8" s="8">
        <f>'Calcs-1'!K7*Assumptions!$C2</f>
        <v>95000</v>
      </c>
      <c r="L8" s="8">
        <f>'Calcs-1'!L7*Assumptions!$C2</f>
        <v>95000</v>
      </c>
      <c r="M8" s="8">
        <f>'Calcs-1'!M7*Assumptions!$C2</f>
        <v>95000</v>
      </c>
    </row>
    <row r="9">
      <c r="A9" s="5" t="s">
        <v>12</v>
      </c>
      <c r="B9" s="8">
        <f>'Calcs-1'!B8*Assumptions!$C3</f>
        <v>36000</v>
      </c>
      <c r="C9" s="8">
        <f>'Calcs-1'!C8*Assumptions!$C3</f>
        <v>36000</v>
      </c>
      <c r="D9" s="8">
        <f>'Calcs-1'!D8*Assumptions!$C3</f>
        <v>36000</v>
      </c>
      <c r="E9" s="8">
        <f>'Calcs-1'!E8*Assumptions!$C3</f>
        <v>36000</v>
      </c>
      <c r="F9" s="8">
        <f>'Calcs-1'!F8*Assumptions!$C3</f>
        <v>36000</v>
      </c>
      <c r="G9" s="8">
        <f>'Calcs-1'!G8*Assumptions!$C3</f>
        <v>36000</v>
      </c>
      <c r="H9" s="8">
        <f>'Calcs-1'!H8*Assumptions!$C3</f>
        <v>36000</v>
      </c>
      <c r="I9" s="8">
        <f>'Calcs-1'!I8*Assumptions!$C3</f>
        <v>36000</v>
      </c>
      <c r="J9" s="8">
        <f>'Calcs-1'!J8*Assumptions!$C3</f>
        <v>36000</v>
      </c>
      <c r="K9" s="8">
        <f>'Calcs-1'!K8*Assumptions!$C3</f>
        <v>36000</v>
      </c>
      <c r="L9" s="8">
        <f>'Calcs-1'!L8*Assumptions!$C3</f>
        <v>36000</v>
      </c>
      <c r="M9" s="8">
        <f>'Calcs-1'!M8*Assumptions!$C3</f>
        <v>36000</v>
      </c>
    </row>
    <row r="10">
      <c r="A10" s="5" t="s">
        <v>52</v>
      </c>
      <c r="B10" s="8">
        <f t="shared" ref="B10:M10" si="2">SUM(B8:B9)</f>
        <v>131000</v>
      </c>
      <c r="C10" s="8">
        <f t="shared" si="2"/>
        <v>131000</v>
      </c>
      <c r="D10" s="8">
        <f t="shared" si="2"/>
        <v>131000</v>
      </c>
      <c r="E10" s="8">
        <f t="shared" si="2"/>
        <v>131000</v>
      </c>
      <c r="F10" s="8">
        <f t="shared" si="2"/>
        <v>131000</v>
      </c>
      <c r="G10" s="8">
        <f t="shared" si="2"/>
        <v>131000</v>
      </c>
      <c r="H10" s="8">
        <f t="shared" si="2"/>
        <v>131000</v>
      </c>
      <c r="I10" s="8">
        <f t="shared" si="2"/>
        <v>131000</v>
      </c>
      <c r="J10" s="8">
        <f t="shared" si="2"/>
        <v>131000</v>
      </c>
      <c r="K10" s="8">
        <f t="shared" si="2"/>
        <v>131000</v>
      </c>
      <c r="L10" s="8">
        <f t="shared" si="2"/>
        <v>131000</v>
      </c>
      <c r="M10" s="8">
        <f t="shared" si="2"/>
        <v>131000</v>
      </c>
    </row>
    <row r="12">
      <c r="A12" s="5" t="s">
        <v>53</v>
      </c>
    </row>
    <row r="13">
      <c r="A13" s="5" t="s">
        <v>17</v>
      </c>
      <c r="B13" s="8">
        <f>Assumptions!$B9</f>
        <v>10000</v>
      </c>
      <c r="C13" s="8">
        <f>Assumptions!$B9</f>
        <v>10000</v>
      </c>
      <c r="D13" s="8">
        <f>Assumptions!$B9</f>
        <v>10000</v>
      </c>
      <c r="E13" s="8">
        <f>Assumptions!$B9</f>
        <v>10000</v>
      </c>
      <c r="F13" s="8">
        <f>Assumptions!$B9</f>
        <v>10000</v>
      </c>
      <c r="G13" s="8">
        <f>Assumptions!$B9</f>
        <v>10000</v>
      </c>
      <c r="H13" s="8">
        <f>Assumptions!$B9</f>
        <v>10000</v>
      </c>
      <c r="I13" s="8">
        <f>Assumptions!$B9</f>
        <v>10000</v>
      </c>
      <c r="J13" s="8">
        <f>Assumptions!$B9</f>
        <v>10000</v>
      </c>
      <c r="K13" s="8">
        <f>Assumptions!$B9</f>
        <v>10000</v>
      </c>
      <c r="L13" s="8">
        <f>Assumptions!$B9</f>
        <v>10000</v>
      </c>
      <c r="M13" s="8">
        <f>Assumptions!$B9</f>
        <v>10000</v>
      </c>
    </row>
    <row r="14">
      <c r="A14" s="5" t="s">
        <v>19</v>
      </c>
      <c r="B14" s="8">
        <f>Assumptions!$B10</f>
        <v>3000</v>
      </c>
      <c r="C14" s="8">
        <f>Assumptions!$B10</f>
        <v>3000</v>
      </c>
      <c r="D14" s="8">
        <f>Assumptions!$B10</f>
        <v>3000</v>
      </c>
      <c r="E14" s="8">
        <f>Assumptions!$B10</f>
        <v>3000</v>
      </c>
      <c r="F14" s="8">
        <f>Assumptions!$B10</f>
        <v>3000</v>
      </c>
      <c r="G14" s="8">
        <f>Assumptions!$B10</f>
        <v>3000</v>
      </c>
      <c r="H14" s="8">
        <f>Assumptions!$B10</f>
        <v>3000</v>
      </c>
      <c r="I14" s="8">
        <f>Assumptions!$B10</f>
        <v>3000</v>
      </c>
      <c r="J14" s="8">
        <f>Assumptions!$B10</f>
        <v>3000</v>
      </c>
      <c r="K14" s="8">
        <f>Assumptions!$B10</f>
        <v>3000</v>
      </c>
      <c r="L14" s="8">
        <f>Assumptions!$B10</f>
        <v>3000</v>
      </c>
      <c r="M14" s="8">
        <f>Assumptions!$B10</f>
        <v>3000</v>
      </c>
    </row>
    <row r="15">
      <c r="A15" s="5" t="s">
        <v>54</v>
      </c>
      <c r="B15" s="8">
        <f>Depreciation!B8</f>
        <v>2000</v>
      </c>
      <c r="C15" s="8">
        <f>Depreciation!C8</f>
        <v>2000</v>
      </c>
      <c r="D15" s="8">
        <f>Depreciation!D8</f>
        <v>2000</v>
      </c>
      <c r="E15" s="8">
        <f>Depreciation!E8</f>
        <v>2000</v>
      </c>
      <c r="F15" s="8">
        <f>Depreciation!F8</f>
        <v>2000</v>
      </c>
      <c r="G15" s="8">
        <f>Depreciation!G8</f>
        <v>2000</v>
      </c>
      <c r="H15" s="8">
        <f>Depreciation!H8</f>
        <v>2000</v>
      </c>
      <c r="I15" s="8">
        <f>Depreciation!I8</f>
        <v>2000</v>
      </c>
      <c r="J15" s="8">
        <f>Depreciation!J8</f>
        <v>2000</v>
      </c>
      <c r="K15" s="8">
        <f>Depreciation!K8</f>
        <v>2000</v>
      </c>
      <c r="L15" s="8">
        <f>Depreciation!L8</f>
        <v>2000</v>
      </c>
      <c r="M15" s="8">
        <f>Depreciation!M8</f>
        <v>2000</v>
      </c>
    </row>
    <row r="17">
      <c r="A17" s="5" t="s">
        <v>55</v>
      </c>
      <c r="B17" s="8">
        <f t="shared" ref="B17:M17" si="3">B10+B13+B14+B15</f>
        <v>146000</v>
      </c>
      <c r="C17" s="8">
        <f t="shared" si="3"/>
        <v>146000</v>
      </c>
      <c r="D17" s="8">
        <f t="shared" si="3"/>
        <v>146000</v>
      </c>
      <c r="E17" s="8">
        <f t="shared" si="3"/>
        <v>146000</v>
      </c>
      <c r="F17" s="8">
        <f t="shared" si="3"/>
        <v>146000</v>
      </c>
      <c r="G17" s="8">
        <f t="shared" si="3"/>
        <v>146000</v>
      </c>
      <c r="H17" s="8">
        <f t="shared" si="3"/>
        <v>146000</v>
      </c>
      <c r="I17" s="8">
        <f t="shared" si="3"/>
        <v>146000</v>
      </c>
      <c r="J17" s="8">
        <f t="shared" si="3"/>
        <v>146000</v>
      </c>
      <c r="K17" s="8">
        <f t="shared" si="3"/>
        <v>146000</v>
      </c>
      <c r="L17" s="8">
        <f t="shared" si="3"/>
        <v>146000</v>
      </c>
      <c r="M17" s="8">
        <f t="shared" si="3"/>
        <v>146000</v>
      </c>
    </row>
    <row r="19">
      <c r="A19" s="5" t="s">
        <v>56</v>
      </c>
      <c r="B19" s="8">
        <f t="shared" ref="B19:M19" si="4">B5-B17</f>
        <v>92500</v>
      </c>
      <c r="C19" s="8">
        <f t="shared" si="4"/>
        <v>92500</v>
      </c>
      <c r="D19" s="8">
        <f t="shared" si="4"/>
        <v>92500</v>
      </c>
      <c r="E19" s="8">
        <f t="shared" si="4"/>
        <v>92500</v>
      </c>
      <c r="F19" s="8">
        <f t="shared" si="4"/>
        <v>92500</v>
      </c>
      <c r="G19" s="8">
        <f t="shared" si="4"/>
        <v>92500</v>
      </c>
      <c r="H19" s="8">
        <f t="shared" si="4"/>
        <v>92500</v>
      </c>
      <c r="I19" s="8">
        <f t="shared" si="4"/>
        <v>92500</v>
      </c>
      <c r="J19" s="8">
        <f t="shared" si="4"/>
        <v>92500</v>
      </c>
      <c r="K19" s="8">
        <f t="shared" si="4"/>
        <v>92500</v>
      </c>
      <c r="L19" s="8">
        <f t="shared" si="4"/>
        <v>92500</v>
      </c>
      <c r="M19" s="8">
        <f t="shared" si="4"/>
        <v>92500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s>
  <sheetData>
    <row r="1">
      <c r="B1" s="5" t="s">
        <v>29</v>
      </c>
      <c r="C1" s="5" t="s">
        <v>30</v>
      </c>
      <c r="D1" s="5" t="s">
        <v>31</v>
      </c>
      <c r="E1" s="5" t="s">
        <v>32</v>
      </c>
      <c r="F1" s="5" t="s">
        <v>33</v>
      </c>
      <c r="G1" s="5" t="s">
        <v>34</v>
      </c>
      <c r="H1" s="5" t="s">
        <v>35</v>
      </c>
      <c r="I1" s="5" t="s">
        <v>36</v>
      </c>
      <c r="J1" s="5" t="s">
        <v>37</v>
      </c>
      <c r="K1" s="5" t="s">
        <v>38</v>
      </c>
      <c r="L1" s="5" t="s">
        <v>39</v>
      </c>
      <c r="M1" s="5" t="s">
        <v>40</v>
      </c>
    </row>
    <row r="2">
      <c r="A2" s="5" t="s">
        <v>57</v>
      </c>
    </row>
    <row r="3">
      <c r="A3" s="5" t="s">
        <v>10</v>
      </c>
      <c r="B3" s="8">
        <f>'Calcs-1'!B3*Assumptions!$C2</f>
        <v>100000</v>
      </c>
      <c r="C3" s="8">
        <f>'Calcs-1'!C3*Assumptions!$C2</f>
        <v>100000</v>
      </c>
      <c r="D3" s="8">
        <f>'Calcs-1'!D3*Assumptions!$C2</f>
        <v>100000</v>
      </c>
      <c r="E3" s="8">
        <f>'Calcs-1'!E3*Assumptions!$C2</f>
        <v>100000</v>
      </c>
      <c r="F3" s="8">
        <f>'Calcs-1'!F3*Assumptions!$C2</f>
        <v>100000</v>
      </c>
      <c r="G3" s="8">
        <f>'Calcs-1'!G3*Assumptions!$C2</f>
        <v>100000</v>
      </c>
      <c r="H3" s="8">
        <f>'Calcs-1'!H3*Assumptions!$C2</f>
        <v>100000</v>
      </c>
      <c r="I3" s="8">
        <f>'Calcs-1'!I3*Assumptions!$C2</f>
        <v>100000</v>
      </c>
      <c r="J3" s="8">
        <f>'Calcs-1'!J3*Assumptions!$C2</f>
        <v>100000</v>
      </c>
      <c r="K3" s="8">
        <f>'Calcs-1'!K3*Assumptions!$C2</f>
        <v>100000</v>
      </c>
      <c r="L3" s="8">
        <f>'Calcs-1'!L3*Assumptions!$C2</f>
        <v>100000</v>
      </c>
      <c r="M3" s="8">
        <f>'Calcs-1'!M3*Assumptions!$C2</f>
        <v>100000</v>
      </c>
    </row>
    <row r="4">
      <c r="A4" s="5" t="s">
        <v>12</v>
      </c>
      <c r="B4" s="8">
        <f>'Calcs-1'!B4*Assumptions!$C3</f>
        <v>40000</v>
      </c>
      <c r="C4" s="8">
        <f>'Calcs-1'!C4*Assumptions!$C3</f>
        <v>40000</v>
      </c>
      <c r="D4" s="8">
        <f>'Calcs-1'!D4*Assumptions!$C3</f>
        <v>40000</v>
      </c>
      <c r="E4" s="8">
        <f>'Calcs-1'!E4*Assumptions!$C3</f>
        <v>40000</v>
      </c>
      <c r="F4" s="8">
        <f>'Calcs-1'!F4*Assumptions!$C3</f>
        <v>40000</v>
      </c>
      <c r="G4" s="8">
        <f>'Calcs-1'!G4*Assumptions!$C3</f>
        <v>40000</v>
      </c>
      <c r="H4" s="8">
        <f>'Calcs-1'!H4*Assumptions!$C3</f>
        <v>40000</v>
      </c>
      <c r="I4" s="8">
        <f>'Calcs-1'!I4*Assumptions!$C3</f>
        <v>40000</v>
      </c>
      <c r="J4" s="8">
        <f>'Calcs-1'!J4*Assumptions!$C3</f>
        <v>40000</v>
      </c>
      <c r="K4" s="8">
        <f>'Calcs-1'!K4*Assumptions!$C3</f>
        <v>40000</v>
      </c>
      <c r="L4" s="8">
        <f>'Calcs-1'!L4*Assumptions!$C3</f>
        <v>40000</v>
      </c>
      <c r="M4" s="8">
        <f>'Calcs-1'!M4*Assumptions!$C3</f>
        <v>40000</v>
      </c>
    </row>
    <row r="5">
      <c r="A5" s="5" t="s">
        <v>58</v>
      </c>
      <c r="B5" s="8">
        <f t="shared" ref="B5:M5" si="1">SUM(B3:B4)</f>
        <v>140000</v>
      </c>
      <c r="C5" s="8">
        <f t="shared" si="1"/>
        <v>140000</v>
      </c>
      <c r="D5" s="8">
        <f t="shared" si="1"/>
        <v>140000</v>
      </c>
      <c r="E5" s="8">
        <f t="shared" si="1"/>
        <v>140000</v>
      </c>
      <c r="F5" s="8">
        <f t="shared" si="1"/>
        <v>140000</v>
      </c>
      <c r="G5" s="8">
        <f t="shared" si="1"/>
        <v>140000</v>
      </c>
      <c r="H5" s="8">
        <f t="shared" si="1"/>
        <v>140000</v>
      </c>
      <c r="I5" s="8">
        <f t="shared" si="1"/>
        <v>140000</v>
      </c>
      <c r="J5" s="8">
        <f t="shared" si="1"/>
        <v>140000</v>
      </c>
      <c r="K5" s="8">
        <f t="shared" si="1"/>
        <v>140000</v>
      </c>
      <c r="L5" s="8">
        <f t="shared" si="1"/>
        <v>140000</v>
      </c>
      <c r="M5" s="8">
        <f t="shared" si="1"/>
        <v>140000</v>
      </c>
    </row>
    <row r="7">
      <c r="A7" s="5" t="s">
        <v>59</v>
      </c>
    </row>
    <row r="8">
      <c r="A8" s="5" t="s">
        <v>10</v>
      </c>
      <c r="B8" s="5">
        <v>0.0</v>
      </c>
      <c r="C8" s="5">
        <v>0.0</v>
      </c>
      <c r="D8" s="5">
        <v>0.0</v>
      </c>
      <c r="E8" s="5">
        <v>0.0</v>
      </c>
      <c r="F8" s="8">
        <f t="shared" ref="F8:M8" si="2">B3</f>
        <v>100000</v>
      </c>
      <c r="G8" s="8">
        <f t="shared" si="2"/>
        <v>100000</v>
      </c>
      <c r="H8" s="8">
        <f t="shared" si="2"/>
        <v>100000</v>
      </c>
      <c r="I8" s="8">
        <f t="shared" si="2"/>
        <v>100000</v>
      </c>
      <c r="J8" s="8">
        <f t="shared" si="2"/>
        <v>100000</v>
      </c>
      <c r="K8" s="8">
        <f t="shared" si="2"/>
        <v>100000</v>
      </c>
      <c r="L8" s="8">
        <f t="shared" si="2"/>
        <v>100000</v>
      </c>
      <c r="M8" s="8">
        <f t="shared" si="2"/>
        <v>100000</v>
      </c>
    </row>
    <row r="9">
      <c r="A9" s="5" t="s">
        <v>12</v>
      </c>
      <c r="B9" s="5">
        <v>0.0</v>
      </c>
      <c r="C9" s="5">
        <v>0.0</v>
      </c>
      <c r="D9" s="5">
        <v>0.0</v>
      </c>
      <c r="E9" s="5">
        <v>0.0</v>
      </c>
      <c r="F9" s="8">
        <f t="shared" ref="F9:M9" si="3">B4</f>
        <v>40000</v>
      </c>
      <c r="G9" s="8">
        <f t="shared" si="3"/>
        <v>40000</v>
      </c>
      <c r="H9" s="8">
        <f t="shared" si="3"/>
        <v>40000</v>
      </c>
      <c r="I9" s="8">
        <f t="shared" si="3"/>
        <v>40000</v>
      </c>
      <c r="J9" s="8">
        <f t="shared" si="3"/>
        <v>40000</v>
      </c>
      <c r="K9" s="8">
        <f t="shared" si="3"/>
        <v>40000</v>
      </c>
      <c r="L9" s="8">
        <f t="shared" si="3"/>
        <v>40000</v>
      </c>
      <c r="M9" s="8">
        <f t="shared" si="3"/>
        <v>40000</v>
      </c>
    </row>
    <row r="10">
      <c r="A10" s="5" t="s">
        <v>60</v>
      </c>
      <c r="B10" s="8">
        <f t="shared" ref="B10:M10" si="4">SUM(B8:B9)</f>
        <v>0</v>
      </c>
      <c r="C10" s="8">
        <f t="shared" si="4"/>
        <v>0</v>
      </c>
      <c r="D10" s="8">
        <f t="shared" si="4"/>
        <v>0</v>
      </c>
      <c r="E10" s="8">
        <f t="shared" si="4"/>
        <v>0</v>
      </c>
      <c r="F10" s="8">
        <f t="shared" si="4"/>
        <v>140000</v>
      </c>
      <c r="G10" s="8">
        <f t="shared" si="4"/>
        <v>140000</v>
      </c>
      <c r="H10" s="8">
        <f t="shared" si="4"/>
        <v>140000</v>
      </c>
      <c r="I10" s="8">
        <f t="shared" si="4"/>
        <v>140000</v>
      </c>
      <c r="J10" s="8">
        <f t="shared" si="4"/>
        <v>140000</v>
      </c>
      <c r="K10" s="8">
        <f t="shared" si="4"/>
        <v>140000</v>
      </c>
      <c r="L10" s="8">
        <f t="shared" si="4"/>
        <v>140000</v>
      </c>
      <c r="M10" s="8">
        <f t="shared" si="4"/>
        <v>140000</v>
      </c>
    </row>
    <row r="12">
      <c r="A12" s="5" t="s">
        <v>61</v>
      </c>
    </row>
    <row r="13">
      <c r="A13" s="5" t="s">
        <v>10</v>
      </c>
      <c r="B13" s="8">
        <f t="shared" ref="B13:B14" si="6">B3-B8</f>
        <v>100000</v>
      </c>
      <c r="C13" s="8">
        <f t="shared" ref="C13:M13" si="5">B13+C3-C8</f>
        <v>200000</v>
      </c>
      <c r="D13" s="8">
        <f t="shared" si="5"/>
        <v>300000</v>
      </c>
      <c r="E13" s="8">
        <f t="shared" si="5"/>
        <v>400000</v>
      </c>
      <c r="F13" s="8">
        <f t="shared" si="5"/>
        <v>400000</v>
      </c>
      <c r="G13" s="8">
        <f t="shared" si="5"/>
        <v>400000</v>
      </c>
      <c r="H13" s="8">
        <f t="shared" si="5"/>
        <v>400000</v>
      </c>
      <c r="I13" s="8">
        <f t="shared" si="5"/>
        <v>400000</v>
      </c>
      <c r="J13" s="8">
        <f t="shared" si="5"/>
        <v>400000</v>
      </c>
      <c r="K13" s="8">
        <f t="shared" si="5"/>
        <v>400000</v>
      </c>
      <c r="L13" s="8">
        <f t="shared" si="5"/>
        <v>400000</v>
      </c>
      <c r="M13" s="8">
        <f t="shared" si="5"/>
        <v>400000</v>
      </c>
    </row>
    <row r="14">
      <c r="A14" s="5" t="s">
        <v>12</v>
      </c>
      <c r="B14" s="8">
        <f t="shared" si="6"/>
        <v>40000</v>
      </c>
      <c r="C14" s="8">
        <f t="shared" ref="C14:M14" si="7">B14+C4-C9</f>
        <v>80000</v>
      </c>
      <c r="D14" s="8">
        <f t="shared" si="7"/>
        <v>120000</v>
      </c>
      <c r="E14" s="8">
        <f t="shared" si="7"/>
        <v>160000</v>
      </c>
      <c r="F14" s="8">
        <f t="shared" si="7"/>
        <v>160000</v>
      </c>
      <c r="G14" s="8">
        <f t="shared" si="7"/>
        <v>160000</v>
      </c>
      <c r="H14" s="8">
        <f t="shared" si="7"/>
        <v>160000</v>
      </c>
      <c r="I14" s="8">
        <f t="shared" si="7"/>
        <v>160000</v>
      </c>
      <c r="J14" s="8">
        <f t="shared" si="7"/>
        <v>160000</v>
      </c>
      <c r="K14" s="8">
        <f t="shared" si="7"/>
        <v>160000</v>
      </c>
      <c r="L14" s="8">
        <f t="shared" si="7"/>
        <v>160000</v>
      </c>
      <c r="M14" s="8">
        <f t="shared" si="7"/>
        <v>160000</v>
      </c>
    </row>
    <row r="15">
      <c r="A15" s="5" t="s">
        <v>62</v>
      </c>
      <c r="B15" s="8">
        <f t="shared" ref="B15:M15" si="8">SUM(B13:B14)</f>
        <v>140000</v>
      </c>
      <c r="C15" s="8">
        <f t="shared" si="8"/>
        <v>280000</v>
      </c>
      <c r="D15" s="8">
        <f t="shared" si="8"/>
        <v>420000</v>
      </c>
      <c r="E15" s="8">
        <f t="shared" si="8"/>
        <v>560000</v>
      </c>
      <c r="F15" s="8">
        <f t="shared" si="8"/>
        <v>560000</v>
      </c>
      <c r="G15" s="8">
        <f t="shared" si="8"/>
        <v>560000</v>
      </c>
      <c r="H15" s="8">
        <f t="shared" si="8"/>
        <v>560000</v>
      </c>
      <c r="I15" s="8">
        <f t="shared" si="8"/>
        <v>560000</v>
      </c>
      <c r="J15" s="8">
        <f t="shared" si="8"/>
        <v>560000</v>
      </c>
      <c r="K15" s="8">
        <f t="shared" si="8"/>
        <v>560000</v>
      </c>
      <c r="L15" s="8">
        <f t="shared" si="8"/>
        <v>560000</v>
      </c>
      <c r="M15" s="8">
        <f t="shared" si="8"/>
        <v>560000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s>
  <sheetData>
    <row r="1">
      <c r="B1" s="5" t="s">
        <v>29</v>
      </c>
      <c r="C1" s="5" t="s">
        <v>30</v>
      </c>
      <c r="D1" s="5" t="s">
        <v>31</v>
      </c>
      <c r="E1" s="5" t="s">
        <v>32</v>
      </c>
      <c r="F1" s="5" t="s">
        <v>33</v>
      </c>
      <c r="G1" s="5" t="s">
        <v>34</v>
      </c>
      <c r="H1" s="5" t="s">
        <v>35</v>
      </c>
      <c r="I1" s="5" t="s">
        <v>36</v>
      </c>
      <c r="J1" s="5" t="s">
        <v>37</v>
      </c>
      <c r="K1" s="5" t="s">
        <v>38</v>
      </c>
      <c r="L1" s="5" t="s">
        <v>39</v>
      </c>
      <c r="M1" s="5" t="s">
        <v>40</v>
      </c>
    </row>
    <row r="2">
      <c r="A2" s="5" t="s">
        <v>63</v>
      </c>
    </row>
    <row r="3">
      <c r="A3" s="5" t="s">
        <v>10</v>
      </c>
      <c r="B3" s="5">
        <v>0.0</v>
      </c>
      <c r="C3" s="8">
        <f t="shared" ref="C3:M3" si="1">B11</f>
        <v>20</v>
      </c>
      <c r="D3" s="8">
        <f t="shared" si="1"/>
        <v>40</v>
      </c>
      <c r="E3" s="8">
        <f t="shared" si="1"/>
        <v>60</v>
      </c>
      <c r="F3" s="8">
        <f t="shared" si="1"/>
        <v>80</v>
      </c>
      <c r="G3" s="8">
        <f t="shared" si="1"/>
        <v>100</v>
      </c>
      <c r="H3" s="8">
        <f t="shared" si="1"/>
        <v>120</v>
      </c>
      <c r="I3" s="8">
        <f t="shared" si="1"/>
        <v>140</v>
      </c>
      <c r="J3" s="8">
        <f t="shared" si="1"/>
        <v>160</v>
      </c>
      <c r="K3" s="8">
        <f t="shared" si="1"/>
        <v>180</v>
      </c>
      <c r="L3" s="8">
        <f t="shared" si="1"/>
        <v>200</v>
      </c>
      <c r="M3" s="8">
        <f t="shared" si="1"/>
        <v>220</v>
      </c>
    </row>
    <row r="4">
      <c r="A4" s="5" t="s">
        <v>12</v>
      </c>
      <c r="B4" s="5">
        <v>0.0</v>
      </c>
      <c r="C4" s="8">
        <f t="shared" ref="C4:M4" si="2">B12</f>
        <v>50</v>
      </c>
      <c r="D4" s="8">
        <f t="shared" si="2"/>
        <v>100</v>
      </c>
      <c r="E4" s="8">
        <f t="shared" si="2"/>
        <v>150</v>
      </c>
      <c r="F4" s="8">
        <f t="shared" si="2"/>
        <v>200</v>
      </c>
      <c r="G4" s="8">
        <f t="shared" si="2"/>
        <v>250</v>
      </c>
      <c r="H4" s="8">
        <f t="shared" si="2"/>
        <v>300</v>
      </c>
      <c r="I4" s="8">
        <f t="shared" si="2"/>
        <v>350</v>
      </c>
      <c r="J4" s="8">
        <f t="shared" si="2"/>
        <v>400</v>
      </c>
      <c r="K4" s="8">
        <f t="shared" si="2"/>
        <v>450</v>
      </c>
      <c r="L4" s="8">
        <f t="shared" si="2"/>
        <v>500</v>
      </c>
      <c r="M4" s="8">
        <f t="shared" si="2"/>
        <v>550</v>
      </c>
    </row>
    <row r="6">
      <c r="A6" s="5" t="s">
        <v>64</v>
      </c>
    </row>
    <row r="7">
      <c r="A7" s="5" t="s">
        <v>10</v>
      </c>
      <c r="B7" s="8">
        <f>'Calcs-1'!B3-'Calcs-1'!B7</f>
        <v>20</v>
      </c>
      <c r="C7" s="8">
        <f>'Calcs-1'!C3-'Calcs-1'!C7</f>
        <v>20</v>
      </c>
      <c r="D7" s="8">
        <f>'Calcs-1'!D3-'Calcs-1'!D7</f>
        <v>20</v>
      </c>
      <c r="E7" s="8">
        <f>'Calcs-1'!E3-'Calcs-1'!E7</f>
        <v>20</v>
      </c>
      <c r="F7" s="8">
        <f>'Calcs-1'!F3-'Calcs-1'!F7</f>
        <v>20</v>
      </c>
      <c r="G7" s="8">
        <f>'Calcs-1'!G3-'Calcs-1'!G7</f>
        <v>20</v>
      </c>
      <c r="H7" s="8">
        <f>'Calcs-1'!H3-'Calcs-1'!H7</f>
        <v>20</v>
      </c>
      <c r="I7" s="8">
        <f>'Calcs-1'!I3-'Calcs-1'!I7</f>
        <v>20</v>
      </c>
      <c r="J7" s="8">
        <f>'Calcs-1'!J3-'Calcs-1'!J7</f>
        <v>20</v>
      </c>
      <c r="K7" s="8">
        <f>'Calcs-1'!K3-'Calcs-1'!K7</f>
        <v>20</v>
      </c>
      <c r="L7" s="8">
        <f>'Calcs-1'!L3-'Calcs-1'!L7</f>
        <v>20</v>
      </c>
      <c r="M7" s="8">
        <f>'Calcs-1'!M3-'Calcs-1'!M7</f>
        <v>20</v>
      </c>
    </row>
    <row r="8">
      <c r="A8" s="5" t="s">
        <v>12</v>
      </c>
      <c r="B8" s="8">
        <f>'Calcs-1'!B4-'Calcs-1'!B8</f>
        <v>50</v>
      </c>
      <c r="C8" s="8">
        <f>'Calcs-1'!C4-'Calcs-1'!C8</f>
        <v>50</v>
      </c>
      <c r="D8" s="8">
        <f>'Calcs-1'!D4-'Calcs-1'!D8</f>
        <v>50</v>
      </c>
      <c r="E8" s="8">
        <f>'Calcs-1'!E4-'Calcs-1'!E8</f>
        <v>50</v>
      </c>
      <c r="F8" s="8">
        <f>'Calcs-1'!F4-'Calcs-1'!F8</f>
        <v>50</v>
      </c>
      <c r="G8" s="8">
        <f>'Calcs-1'!G4-'Calcs-1'!G8</f>
        <v>50</v>
      </c>
      <c r="H8" s="8">
        <f>'Calcs-1'!H4-'Calcs-1'!H8</f>
        <v>50</v>
      </c>
      <c r="I8" s="8">
        <f>'Calcs-1'!I4-'Calcs-1'!I8</f>
        <v>50</v>
      </c>
      <c r="J8" s="8">
        <f>'Calcs-1'!J4-'Calcs-1'!J8</f>
        <v>50</v>
      </c>
      <c r="K8" s="8">
        <f>'Calcs-1'!K4-'Calcs-1'!K8</f>
        <v>50</v>
      </c>
      <c r="L8" s="8">
        <f>'Calcs-1'!L4-'Calcs-1'!L8</f>
        <v>50</v>
      </c>
      <c r="M8" s="8">
        <f>'Calcs-1'!M4-'Calcs-1'!M8</f>
        <v>50</v>
      </c>
    </row>
    <row r="10">
      <c r="A10" s="5" t="s">
        <v>65</v>
      </c>
    </row>
    <row r="11">
      <c r="A11" s="5" t="s">
        <v>10</v>
      </c>
      <c r="B11" s="8">
        <f t="shared" ref="B11:M11" si="3">B3+B7</f>
        <v>20</v>
      </c>
      <c r="C11" s="8">
        <f t="shared" si="3"/>
        <v>40</v>
      </c>
      <c r="D11" s="8">
        <f t="shared" si="3"/>
        <v>60</v>
      </c>
      <c r="E11" s="8">
        <f t="shared" si="3"/>
        <v>80</v>
      </c>
      <c r="F11" s="8">
        <f t="shared" si="3"/>
        <v>100</v>
      </c>
      <c r="G11" s="8">
        <f t="shared" si="3"/>
        <v>120</v>
      </c>
      <c r="H11" s="8">
        <f t="shared" si="3"/>
        <v>140</v>
      </c>
      <c r="I11" s="8">
        <f t="shared" si="3"/>
        <v>160</v>
      </c>
      <c r="J11" s="8">
        <f t="shared" si="3"/>
        <v>180</v>
      </c>
      <c r="K11" s="8">
        <f t="shared" si="3"/>
        <v>200</v>
      </c>
      <c r="L11" s="8">
        <f t="shared" si="3"/>
        <v>220</v>
      </c>
      <c r="M11" s="8">
        <f t="shared" si="3"/>
        <v>240</v>
      </c>
    </row>
    <row r="12">
      <c r="A12" s="5" t="s">
        <v>12</v>
      </c>
      <c r="B12" s="8">
        <f t="shared" ref="B12:M12" si="4">B4+B8</f>
        <v>50</v>
      </c>
      <c r="C12" s="8">
        <f t="shared" si="4"/>
        <v>100</v>
      </c>
      <c r="D12" s="8">
        <f t="shared" si="4"/>
        <v>150</v>
      </c>
      <c r="E12" s="8">
        <f t="shared" si="4"/>
        <v>200</v>
      </c>
      <c r="F12" s="8">
        <f t="shared" si="4"/>
        <v>250</v>
      </c>
      <c r="G12" s="8">
        <f t="shared" si="4"/>
        <v>300</v>
      </c>
      <c r="H12" s="8">
        <f t="shared" si="4"/>
        <v>350</v>
      </c>
      <c r="I12" s="8">
        <f t="shared" si="4"/>
        <v>400</v>
      </c>
      <c r="J12" s="8">
        <f t="shared" si="4"/>
        <v>450</v>
      </c>
      <c r="K12" s="8">
        <f t="shared" si="4"/>
        <v>500</v>
      </c>
      <c r="L12" s="8">
        <f t="shared" si="4"/>
        <v>550</v>
      </c>
      <c r="M12" s="8">
        <f t="shared" si="4"/>
        <v>600</v>
      </c>
    </row>
    <row r="14">
      <c r="A14" s="5" t="s">
        <v>66</v>
      </c>
    </row>
    <row r="15">
      <c r="A15" s="5" t="s">
        <v>48</v>
      </c>
      <c r="B15" s="8">
        <f>B11*Assumptions!$C2</f>
        <v>5000</v>
      </c>
      <c r="C15" s="8">
        <f>C11*Assumptions!$C2</f>
        <v>10000</v>
      </c>
      <c r="D15" s="8">
        <f>D11*Assumptions!$C2</f>
        <v>15000</v>
      </c>
      <c r="E15" s="8">
        <f>E11*Assumptions!$C2</f>
        <v>20000</v>
      </c>
      <c r="F15" s="8">
        <f>F11*Assumptions!$C2</f>
        <v>25000</v>
      </c>
      <c r="G15" s="8">
        <f>G11*Assumptions!$C2</f>
        <v>30000</v>
      </c>
      <c r="H15" s="8">
        <f>H11*Assumptions!$C2</f>
        <v>35000</v>
      </c>
      <c r="I15" s="8">
        <f>I11*Assumptions!$C2</f>
        <v>40000</v>
      </c>
      <c r="J15" s="8">
        <f>J11*Assumptions!$C2</f>
        <v>45000</v>
      </c>
      <c r="K15" s="8">
        <f>K11*Assumptions!$C2</f>
        <v>50000</v>
      </c>
      <c r="L15" s="8">
        <f>L11*Assumptions!$C2</f>
        <v>55000</v>
      </c>
      <c r="M15" s="8">
        <f>M11*Assumptions!$C2</f>
        <v>60000</v>
      </c>
    </row>
    <row r="16">
      <c r="A16" s="5" t="s">
        <v>12</v>
      </c>
      <c r="B16" s="8">
        <f>B12*Assumptions!$C3</f>
        <v>4000</v>
      </c>
      <c r="C16" s="8">
        <f>C12*Assumptions!$C3</f>
        <v>8000</v>
      </c>
      <c r="D16" s="8">
        <f>D12*Assumptions!$C3</f>
        <v>12000</v>
      </c>
      <c r="E16" s="8">
        <f>E12*Assumptions!$C3</f>
        <v>16000</v>
      </c>
      <c r="F16" s="8">
        <f>F12*Assumptions!$C3</f>
        <v>20000</v>
      </c>
      <c r="G16" s="8">
        <f>G12*Assumptions!$C3</f>
        <v>24000</v>
      </c>
      <c r="H16" s="8">
        <f>H12*Assumptions!$C3</f>
        <v>28000</v>
      </c>
      <c r="I16" s="8">
        <f>I12*Assumptions!$C3</f>
        <v>32000</v>
      </c>
      <c r="J16" s="8">
        <f>J12*Assumptions!$C3</f>
        <v>36000</v>
      </c>
      <c r="K16" s="8">
        <f>K12*Assumptions!$C3</f>
        <v>40000</v>
      </c>
      <c r="L16" s="8">
        <f>L12*Assumptions!$C3</f>
        <v>44000</v>
      </c>
      <c r="M16" s="8">
        <f>M12*Assumptions!$C3</f>
        <v>48000</v>
      </c>
    </row>
    <row r="17">
      <c r="A17" s="5" t="s">
        <v>67</v>
      </c>
      <c r="B17" s="8">
        <f t="shared" ref="B17:M17" si="5">SUM(B15:B16)</f>
        <v>9000</v>
      </c>
      <c r="C17" s="8">
        <f t="shared" si="5"/>
        <v>18000</v>
      </c>
      <c r="D17" s="8">
        <f t="shared" si="5"/>
        <v>27000</v>
      </c>
      <c r="E17" s="8">
        <f t="shared" si="5"/>
        <v>36000</v>
      </c>
      <c r="F17" s="8">
        <f t="shared" si="5"/>
        <v>45000</v>
      </c>
      <c r="G17" s="8">
        <f t="shared" si="5"/>
        <v>54000</v>
      </c>
      <c r="H17" s="8">
        <f t="shared" si="5"/>
        <v>63000</v>
      </c>
      <c r="I17" s="8">
        <f t="shared" si="5"/>
        <v>72000</v>
      </c>
      <c r="J17" s="8">
        <f t="shared" si="5"/>
        <v>81000</v>
      </c>
      <c r="K17" s="8">
        <f t="shared" si="5"/>
        <v>90000</v>
      </c>
      <c r="L17" s="8">
        <f t="shared" si="5"/>
        <v>99000</v>
      </c>
      <c r="M17" s="8">
        <f t="shared" si="5"/>
        <v>108000</v>
      </c>
    </row>
  </sheetData>
  <drawing r:id="rId1"/>
</worksheet>
</file>