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Fixed Asset Register" sheetId="3" r:id="rId6"/>
    <sheet state="visible" name="Fixed Asset Balances" sheetId="4" r:id="rId7"/>
    <sheet state="visible" name="Depreciation" sheetId="5" r:id="rId8"/>
    <sheet state="visible" name="Calcs-1" sheetId="6" r:id="rId9"/>
    <sheet state="visible" name="Stocks" sheetId="7" r:id="rId10"/>
    <sheet state="visible" name="Sales and Costs" sheetId="8" r:id="rId11"/>
    <sheet state="visible" name="Purchases" sheetId="9" r:id="rId12"/>
    <sheet state="visible" name="Cash Details" sheetId="10" r:id="rId13"/>
    <sheet state="visible" name="Balances" sheetId="11" r:id="rId14"/>
  </sheets>
  <definedNames/>
  <calcPr/>
</workbook>
</file>

<file path=xl/sharedStrings.xml><?xml version="1.0" encoding="utf-8"?>
<sst xmlns="http://schemas.openxmlformats.org/spreadsheetml/2006/main" count="201" uniqueCount="87">
  <si>
    <t>Diamond Ice Cream corner sells  Ice cream candies to walk in customers. They bought 1 Ice cream candy at Rs 25 and sold it at Rs 45.</t>
  </si>
  <si>
    <t>Every month they purchased 800 candies and sold 780 candies. Rent was Rs 8000 per month and Electricity expenses were Rs 5000 per month.</t>
  </si>
  <si>
    <t>The payment for purchases was made after 2 months. All sales were made in Cash</t>
  </si>
  <si>
    <t>The company has purchased a 100 ltr deep freezer (model-VRD100)  in month 1 for Rs 30000 which has a life of 26 months. It purchases its fixed assets in the starting of the month.</t>
  </si>
  <si>
    <t>Make a Fixed Asset Register and calculate the balance of fixed assets for 12 months.</t>
  </si>
  <si>
    <t>Purchase(qty)</t>
  </si>
  <si>
    <t>Purchase Price</t>
  </si>
  <si>
    <t>Payments</t>
  </si>
  <si>
    <t>Ice cream candy</t>
  </si>
  <si>
    <t>months</t>
  </si>
  <si>
    <t>Sales(qty)</t>
  </si>
  <si>
    <t>Selling Price</t>
  </si>
  <si>
    <t>cash</t>
  </si>
  <si>
    <t>other costs</t>
  </si>
  <si>
    <t>Rent</t>
  </si>
  <si>
    <t>per month</t>
  </si>
  <si>
    <t>Electricity</t>
  </si>
  <si>
    <t>Item code</t>
  </si>
  <si>
    <t>Item type</t>
  </si>
  <si>
    <t>Item Details</t>
  </si>
  <si>
    <t>Month of Purchase</t>
  </si>
  <si>
    <t>Price</t>
  </si>
  <si>
    <t>Life of Asset(in months)</t>
  </si>
  <si>
    <t>FAS001</t>
  </si>
  <si>
    <t>Freezer</t>
  </si>
  <si>
    <t>VRD 100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</si>
  <si>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</si>
  <si>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</si>
  <si>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</si>
  <si>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</si>
  <si>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</si>
  <si>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</si>
  <si>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</si>
  <si>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</si>
  <si>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</si>
  <si>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</si>
  <si>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</si>
  <si>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</si>
  <si>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Opening Balance</t>
  </si>
  <si>
    <t xml:space="preserve">Total </t>
  </si>
  <si>
    <t>Purchase</t>
  </si>
  <si>
    <t>Total</t>
  </si>
  <si>
    <t>Closing Balance</t>
  </si>
  <si>
    <t>Purchase(Qty)</t>
  </si>
  <si>
    <t>Ice cream Candy</t>
  </si>
  <si>
    <t>Sales (Qty)</t>
  </si>
  <si>
    <t>Opening Stock (Qty)</t>
  </si>
  <si>
    <t>Ice Cream Candy</t>
  </si>
  <si>
    <t>Change in Stock</t>
  </si>
  <si>
    <t>Closing Stock</t>
  </si>
  <si>
    <t>Total Closing Stock</t>
  </si>
  <si>
    <t>Sales (in Rs)</t>
  </si>
  <si>
    <t>Total Sales</t>
  </si>
  <si>
    <t>Cost of goods sold</t>
  </si>
  <si>
    <t>Total Costs of goods</t>
  </si>
  <si>
    <t>Other costs</t>
  </si>
  <si>
    <t>Depreciation</t>
  </si>
  <si>
    <t>Total Costs</t>
  </si>
  <si>
    <t>Profit</t>
  </si>
  <si>
    <t>Purchases (in Rs)</t>
  </si>
  <si>
    <t>Payments for purchases</t>
  </si>
  <si>
    <t>Total payment for purchases</t>
  </si>
  <si>
    <t>Payment outstanding for purchases</t>
  </si>
  <si>
    <t>Total Payment Outstanding</t>
  </si>
  <si>
    <t>Cash Inflow</t>
  </si>
  <si>
    <t>Cash received from Sales</t>
  </si>
  <si>
    <t>Total Cash Inflow</t>
  </si>
  <si>
    <t>Cash Outflow</t>
  </si>
  <si>
    <t>Cash paid for purchases</t>
  </si>
  <si>
    <t>Fixed Asset cost</t>
  </si>
  <si>
    <t>Total Cash Outflow</t>
  </si>
  <si>
    <t>Net Cash for the month</t>
  </si>
  <si>
    <t>Opening Cash balance</t>
  </si>
  <si>
    <t>Net cash for the month</t>
  </si>
  <si>
    <t>Closing Cash balance</t>
  </si>
  <si>
    <t>Assets</t>
  </si>
  <si>
    <t>Cash Inhand</t>
  </si>
  <si>
    <t>Stocks</t>
  </si>
  <si>
    <t xml:space="preserve">Fixed Asset </t>
  </si>
  <si>
    <t>Total Assets (TA)</t>
  </si>
  <si>
    <t>Liabilities</t>
  </si>
  <si>
    <t>Total Liabilities (TL)</t>
  </si>
  <si>
    <t>Difference 1(TA-TL)</t>
  </si>
  <si>
    <t>Opening Profit</t>
  </si>
  <si>
    <t>Net Profit for the month</t>
  </si>
  <si>
    <t>Accumulated Profit</t>
  </si>
  <si>
    <t>Difference 2 (AP-D1)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</si>
</sst>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shrinkToFit="0" wrapText="1"/>
    </xf>
    <xf borderId="0" fillId="3" fontId="4" numFmtId="0" xfId="0" applyAlignment="1" applyFill="1" applyFont="1">
      <alignment readingOrder="0"/>
    </xf>
    <xf borderId="0" fillId="0" fontId="2" numFmtId="0" xfId="0" applyFont="1"/>
    <xf borderId="0" fillId="0" fontId="2" numFmtId="4" xfId="0" applyFont="1" applyNumberForma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63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1" t="s">
        <v>2</v>
      </c>
    </row>
    <row r="5">
      <c r="A5" s="1"/>
    </row>
    <row r="6">
      <c r="A6" s="1" t="s">
        <v>3</v>
      </c>
    </row>
    <row r="7">
      <c r="A7" s="1"/>
    </row>
    <row r="8">
      <c r="A8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5</v>
      </c>
      <c r="C1" s="2" t="s">
        <v>6</v>
      </c>
      <c r="D1" s="2" t="s">
        <v>7</v>
      </c>
    </row>
    <row r="2">
      <c r="A2" s="2" t="s">
        <v>8</v>
      </c>
      <c r="B2" s="2">
        <v>800.0</v>
      </c>
      <c r="C2" s="2">
        <v>25.0</v>
      </c>
      <c r="D2" s="2">
        <v>2.0</v>
      </c>
      <c r="E2" s="2" t="s">
        <v>9</v>
      </c>
    </row>
    <row r="4">
      <c r="B4" s="2" t="s">
        <v>10</v>
      </c>
      <c r="C4" s="2" t="s">
        <v>11</v>
      </c>
      <c r="D4" s="2" t="s">
        <v>7</v>
      </c>
    </row>
    <row r="5">
      <c r="A5" s="2" t="s">
        <v>8</v>
      </c>
      <c r="B5" s="2">
        <v>780.0</v>
      </c>
      <c r="C5" s="2">
        <v>45.0</v>
      </c>
      <c r="D5" s="2" t="s">
        <v>12</v>
      </c>
    </row>
    <row r="8">
      <c r="A8" s="2" t="s">
        <v>13</v>
      </c>
    </row>
    <row r="9">
      <c r="A9" s="2" t="s">
        <v>14</v>
      </c>
      <c r="B9" s="2">
        <v>8000.0</v>
      </c>
      <c r="C9" s="3" t="s">
        <v>15</v>
      </c>
    </row>
    <row r="10">
      <c r="A10" s="2" t="s">
        <v>16</v>
      </c>
      <c r="B10" s="2">
        <v>5000.0</v>
      </c>
      <c r="C10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>
      <c r="A2" s="2" t="s">
        <v>23</v>
      </c>
      <c r="B2" s="2" t="s">
        <v>24</v>
      </c>
      <c r="C2" s="2" t="s">
        <v>25</v>
      </c>
      <c r="D2" s="2">
        <v>1.0</v>
      </c>
      <c r="E2" s="2">
        <v>30000.0</v>
      </c>
      <c r="F2" s="2">
        <v>26.0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36</v>
      </c>
      <c r="M1" s="5" t="s">
        <v>37</v>
      </c>
    </row>
    <row r="2">
      <c r="A2" s="2" t="s">
        <v>38</v>
      </c>
    </row>
    <row r="3">
      <c r="A3" s="2" t="s">
        <v>24</v>
      </c>
      <c r="B3" s="2">
        <v>0.0</v>
      </c>
      <c r="C3" s="6">
        <f t="shared" ref="C3:M3" si="1">B11</f>
        <v>30000</v>
      </c>
      <c r="D3" s="6">
        <f t="shared" si="1"/>
        <v>30000</v>
      </c>
      <c r="E3" s="6">
        <f t="shared" si="1"/>
        <v>30000</v>
      </c>
      <c r="F3" s="6">
        <f t="shared" si="1"/>
        <v>30000</v>
      </c>
      <c r="G3" s="6">
        <f t="shared" si="1"/>
        <v>30000</v>
      </c>
      <c r="H3" s="6">
        <f t="shared" si="1"/>
        <v>30000</v>
      </c>
      <c r="I3" s="6">
        <f t="shared" si="1"/>
        <v>30000</v>
      </c>
      <c r="J3" s="6">
        <f t="shared" si="1"/>
        <v>30000</v>
      </c>
      <c r="K3" s="6">
        <f t="shared" si="1"/>
        <v>30000</v>
      </c>
      <c r="L3" s="6">
        <f t="shared" si="1"/>
        <v>30000</v>
      </c>
      <c r="M3" s="6">
        <f t="shared" si="1"/>
        <v>30000</v>
      </c>
    </row>
    <row r="4">
      <c r="A4" s="2" t="s">
        <v>39</v>
      </c>
      <c r="B4" s="2">
        <f>SUM(B3)</f>
        <v>0</v>
      </c>
      <c r="C4" s="6">
        <f t="shared" ref="C4:M4" si="2">B12</f>
        <v>30000</v>
      </c>
      <c r="D4" s="6">
        <f t="shared" si="2"/>
        <v>30000</v>
      </c>
      <c r="E4" s="6">
        <f t="shared" si="2"/>
        <v>30000</v>
      </c>
      <c r="F4" s="6">
        <f t="shared" si="2"/>
        <v>30000</v>
      </c>
      <c r="G4" s="6">
        <f t="shared" si="2"/>
        <v>30000</v>
      </c>
      <c r="H4" s="6">
        <f t="shared" si="2"/>
        <v>30000</v>
      </c>
      <c r="I4" s="6">
        <f t="shared" si="2"/>
        <v>30000</v>
      </c>
      <c r="J4" s="6">
        <f t="shared" si="2"/>
        <v>30000</v>
      </c>
      <c r="K4" s="6">
        <f t="shared" si="2"/>
        <v>30000</v>
      </c>
      <c r="L4" s="6">
        <f t="shared" si="2"/>
        <v>30000</v>
      </c>
      <c r="M4" s="6">
        <f t="shared" si="2"/>
        <v>30000</v>
      </c>
    </row>
    <row r="5">
      <c r="C5" s="6" t="str">
        <f t="shared" ref="C5:M5" si="3">B14</f>
        <v/>
      </c>
      <c r="D5" s="6" t="str">
        <f t="shared" si="3"/>
        <v/>
      </c>
      <c r="E5" s="6" t="str">
        <f t="shared" si="3"/>
        <v/>
      </c>
      <c r="F5" s="6" t="str">
        <f t="shared" si="3"/>
        <v/>
      </c>
      <c r="G5" s="6" t="str">
        <f t="shared" si="3"/>
        <v/>
      </c>
      <c r="H5" s="6" t="str">
        <f t="shared" si="3"/>
        <v/>
      </c>
      <c r="I5" s="6" t="str">
        <f t="shared" si="3"/>
        <v/>
      </c>
      <c r="J5" s="6" t="str">
        <f t="shared" si="3"/>
        <v/>
      </c>
      <c r="K5" s="6" t="str">
        <f t="shared" si="3"/>
        <v/>
      </c>
      <c r="L5" s="6" t="str">
        <f t="shared" si="3"/>
        <v/>
      </c>
      <c r="M5" s="6" t="str">
        <f t="shared" si="3"/>
        <v/>
      </c>
    </row>
    <row r="6">
      <c r="A6" s="2" t="s">
        <v>40</v>
      </c>
    </row>
    <row r="7">
      <c r="A7" s="2" t="s">
        <v>24</v>
      </c>
      <c r="B7" s="2">
        <f>'Fixed Asset Register'!$E$2</f>
        <v>30000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</row>
    <row r="8">
      <c r="A8" s="2" t="s">
        <v>41</v>
      </c>
      <c r="B8" s="6">
        <f t="shared" ref="B8:M8" si="4">SUM(B7)</f>
        <v>30000</v>
      </c>
      <c r="C8" s="6">
        <f t="shared" si="4"/>
        <v>0</v>
      </c>
      <c r="D8" s="6">
        <f t="shared" si="4"/>
        <v>0</v>
      </c>
      <c r="E8" s="6">
        <f t="shared" si="4"/>
        <v>0</v>
      </c>
      <c r="F8" s="6">
        <f t="shared" si="4"/>
        <v>0</v>
      </c>
      <c r="G8" s="6">
        <f t="shared" si="4"/>
        <v>0</v>
      </c>
      <c r="H8" s="6">
        <f t="shared" si="4"/>
        <v>0</v>
      </c>
      <c r="I8" s="6">
        <f t="shared" si="4"/>
        <v>0</v>
      </c>
      <c r="J8" s="6">
        <f t="shared" si="4"/>
        <v>0</v>
      </c>
      <c r="K8" s="6">
        <f t="shared" si="4"/>
        <v>0</v>
      </c>
      <c r="L8" s="6">
        <f t="shared" si="4"/>
        <v>0</v>
      </c>
      <c r="M8" s="6">
        <f t="shared" si="4"/>
        <v>0</v>
      </c>
    </row>
    <row r="10">
      <c r="A10" s="2" t="s">
        <v>42</v>
      </c>
    </row>
    <row r="11">
      <c r="A11" s="2" t="s">
        <v>24</v>
      </c>
      <c r="B11" s="6">
        <f t="shared" ref="B11:M11" si="5">B3+B7</f>
        <v>30000</v>
      </c>
      <c r="C11" s="6">
        <f t="shared" si="5"/>
        <v>30000</v>
      </c>
      <c r="D11" s="6">
        <f t="shared" si="5"/>
        <v>30000</v>
      </c>
      <c r="E11" s="6">
        <f t="shared" si="5"/>
        <v>30000</v>
      </c>
      <c r="F11" s="6">
        <f t="shared" si="5"/>
        <v>30000</v>
      </c>
      <c r="G11" s="6">
        <f t="shared" si="5"/>
        <v>30000</v>
      </c>
      <c r="H11" s="6">
        <f t="shared" si="5"/>
        <v>30000</v>
      </c>
      <c r="I11" s="6">
        <f t="shared" si="5"/>
        <v>30000</v>
      </c>
      <c r="J11" s="6">
        <f t="shared" si="5"/>
        <v>30000</v>
      </c>
      <c r="K11" s="6">
        <f t="shared" si="5"/>
        <v>30000</v>
      </c>
      <c r="L11" s="6">
        <f t="shared" si="5"/>
        <v>30000</v>
      </c>
      <c r="M11" s="6">
        <f t="shared" si="5"/>
        <v>30000</v>
      </c>
    </row>
    <row r="12">
      <c r="A12" s="2" t="s">
        <v>41</v>
      </c>
      <c r="B12" s="6">
        <f>SUM(B11)</f>
        <v>30000</v>
      </c>
      <c r="C12" s="6">
        <f t="shared" ref="C12:M12" si="6">C4+C8</f>
        <v>30000</v>
      </c>
      <c r="D12" s="6">
        <f t="shared" si="6"/>
        <v>30000</v>
      </c>
      <c r="E12" s="6">
        <f t="shared" si="6"/>
        <v>30000</v>
      </c>
      <c r="F12" s="6">
        <f t="shared" si="6"/>
        <v>30000</v>
      </c>
      <c r="G12" s="6">
        <f t="shared" si="6"/>
        <v>30000</v>
      </c>
      <c r="H12" s="6">
        <f t="shared" si="6"/>
        <v>30000</v>
      </c>
      <c r="I12" s="6">
        <f t="shared" si="6"/>
        <v>30000</v>
      </c>
      <c r="J12" s="6">
        <f t="shared" si="6"/>
        <v>30000</v>
      </c>
      <c r="K12" s="6">
        <f t="shared" si="6"/>
        <v>30000</v>
      </c>
      <c r="L12" s="6">
        <f t="shared" si="6"/>
        <v>30000</v>
      </c>
      <c r="M12" s="6">
        <f t="shared" si="6"/>
        <v>30000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</row>
    <row r="2">
      <c r="A2" s="2" t="s">
        <v>38</v>
      </c>
    </row>
    <row r="3">
      <c r="A3" s="2" t="s">
        <v>24</v>
      </c>
      <c r="B3" s="2">
        <v>0.0</v>
      </c>
      <c r="C3" s="7">
        <f t="shared" ref="C3:M3" si="1">B11</f>
        <v>1153.846154</v>
      </c>
      <c r="D3" s="7">
        <f t="shared" si="1"/>
        <v>2307.692308</v>
      </c>
      <c r="E3" s="7">
        <f t="shared" si="1"/>
        <v>3461.538462</v>
      </c>
      <c r="F3" s="7">
        <f t="shared" si="1"/>
        <v>4615.384615</v>
      </c>
      <c r="G3" s="7">
        <f t="shared" si="1"/>
        <v>5769.230769</v>
      </c>
      <c r="H3" s="7">
        <f t="shared" si="1"/>
        <v>6923.076923</v>
      </c>
      <c r="I3" s="7">
        <f t="shared" si="1"/>
        <v>8076.923077</v>
      </c>
      <c r="J3" s="7">
        <f t="shared" si="1"/>
        <v>9230.769231</v>
      </c>
      <c r="K3" s="7">
        <f t="shared" si="1"/>
        <v>10384.61538</v>
      </c>
      <c r="L3" s="7">
        <f t="shared" si="1"/>
        <v>11538.46154</v>
      </c>
      <c r="M3" s="7">
        <f t="shared" si="1"/>
        <v>12692.30769</v>
      </c>
    </row>
    <row r="4">
      <c r="A4" s="2" t="s">
        <v>39</v>
      </c>
      <c r="B4" s="6">
        <f t="shared" ref="B4:M4" si="2">SUM(B3)</f>
        <v>0</v>
      </c>
      <c r="C4" s="7">
        <f t="shared" si="2"/>
        <v>1153.846154</v>
      </c>
      <c r="D4" s="7">
        <f t="shared" si="2"/>
        <v>2307.692308</v>
      </c>
      <c r="E4" s="7">
        <f t="shared" si="2"/>
        <v>3461.538462</v>
      </c>
      <c r="F4" s="7">
        <f t="shared" si="2"/>
        <v>4615.384615</v>
      </c>
      <c r="G4" s="7">
        <f t="shared" si="2"/>
        <v>5769.230769</v>
      </c>
      <c r="H4" s="7">
        <f t="shared" si="2"/>
        <v>6923.076923</v>
      </c>
      <c r="I4" s="7">
        <f t="shared" si="2"/>
        <v>8076.923077</v>
      </c>
      <c r="J4" s="7">
        <f t="shared" si="2"/>
        <v>9230.769231</v>
      </c>
      <c r="K4" s="7">
        <f t="shared" si="2"/>
        <v>10384.61538</v>
      </c>
      <c r="L4" s="7">
        <f t="shared" si="2"/>
        <v>11538.46154</v>
      </c>
      <c r="M4" s="7">
        <f t="shared" si="2"/>
        <v>12692.30769</v>
      </c>
    </row>
    <row r="6">
      <c r="A6" s="2" t="s">
        <v>40</v>
      </c>
    </row>
    <row r="7">
      <c r="A7" s="2" t="s">
        <v>24</v>
      </c>
      <c r="B7" s="7">
        <f>'Fixed Asset Balances'!B11/'Fixed Asset Register'!$F$2</f>
        <v>1153.846154</v>
      </c>
      <c r="C7" s="7">
        <f>'Fixed Asset Balances'!C11/'Fixed Asset Register'!$F$2</f>
        <v>1153.846154</v>
      </c>
      <c r="D7" s="7">
        <f>'Fixed Asset Balances'!D11/'Fixed Asset Register'!$F$2</f>
        <v>1153.846154</v>
      </c>
      <c r="E7" s="7">
        <f>'Fixed Asset Balances'!E11/'Fixed Asset Register'!$F$2</f>
        <v>1153.846154</v>
      </c>
      <c r="F7" s="7">
        <f>'Fixed Asset Balances'!F11/'Fixed Asset Register'!$F$2</f>
        <v>1153.846154</v>
      </c>
      <c r="G7" s="7">
        <f>'Fixed Asset Balances'!G11/'Fixed Asset Register'!$F$2</f>
        <v>1153.846154</v>
      </c>
      <c r="H7" s="7">
        <f>'Fixed Asset Balances'!H11/'Fixed Asset Register'!$F$2</f>
        <v>1153.846154</v>
      </c>
      <c r="I7" s="7">
        <f>'Fixed Asset Balances'!I11/'Fixed Asset Register'!$F$2</f>
        <v>1153.846154</v>
      </c>
      <c r="J7" s="7">
        <f>'Fixed Asset Balances'!J11/'Fixed Asset Register'!$F$2</f>
        <v>1153.846154</v>
      </c>
      <c r="K7" s="7">
        <f>'Fixed Asset Balances'!K11/'Fixed Asset Register'!$F$2</f>
        <v>1153.846154</v>
      </c>
      <c r="L7" s="7">
        <f>'Fixed Asset Balances'!L11/'Fixed Asset Register'!$F$2</f>
        <v>1153.846154</v>
      </c>
      <c r="M7" s="7">
        <f>'Fixed Asset Balances'!M11/'Fixed Asset Register'!$F$2</f>
        <v>1153.846154</v>
      </c>
    </row>
    <row r="8">
      <c r="A8" s="2" t="s">
        <v>41</v>
      </c>
      <c r="B8" s="7">
        <f t="shared" ref="B8:M8" si="3">SUM(B7)</f>
        <v>1153.846154</v>
      </c>
      <c r="C8" s="7">
        <f t="shared" si="3"/>
        <v>1153.846154</v>
      </c>
      <c r="D8" s="7">
        <f t="shared" si="3"/>
        <v>1153.846154</v>
      </c>
      <c r="E8" s="7">
        <f t="shared" si="3"/>
        <v>1153.846154</v>
      </c>
      <c r="F8" s="7">
        <f t="shared" si="3"/>
        <v>1153.846154</v>
      </c>
      <c r="G8" s="7">
        <f t="shared" si="3"/>
        <v>1153.846154</v>
      </c>
      <c r="H8" s="7">
        <f t="shared" si="3"/>
        <v>1153.846154</v>
      </c>
      <c r="I8" s="7">
        <f t="shared" si="3"/>
        <v>1153.846154</v>
      </c>
      <c r="J8" s="7">
        <f t="shared" si="3"/>
        <v>1153.846154</v>
      </c>
      <c r="K8" s="7">
        <f t="shared" si="3"/>
        <v>1153.846154</v>
      </c>
      <c r="L8" s="7">
        <f t="shared" si="3"/>
        <v>1153.846154</v>
      </c>
      <c r="M8" s="7">
        <f t="shared" si="3"/>
        <v>1153.846154</v>
      </c>
    </row>
    <row r="10">
      <c r="A10" s="2" t="s">
        <v>42</v>
      </c>
    </row>
    <row r="11">
      <c r="A11" s="2" t="s">
        <v>24</v>
      </c>
      <c r="B11" s="7">
        <f t="shared" ref="B11:M11" si="4">B3+B7</f>
        <v>1153.846154</v>
      </c>
      <c r="C11" s="7">
        <f t="shared" si="4"/>
        <v>2307.692308</v>
      </c>
      <c r="D11" s="7">
        <f t="shared" si="4"/>
        <v>3461.538462</v>
      </c>
      <c r="E11" s="7">
        <f t="shared" si="4"/>
        <v>4615.384615</v>
      </c>
      <c r="F11" s="7">
        <f t="shared" si="4"/>
        <v>5769.230769</v>
      </c>
      <c r="G11" s="7">
        <f t="shared" si="4"/>
        <v>6923.076923</v>
      </c>
      <c r="H11" s="7">
        <f t="shared" si="4"/>
        <v>8076.923077</v>
      </c>
      <c r="I11" s="7">
        <f t="shared" si="4"/>
        <v>9230.769231</v>
      </c>
      <c r="J11" s="7">
        <f t="shared" si="4"/>
        <v>10384.61538</v>
      </c>
      <c r="K11" s="7">
        <f t="shared" si="4"/>
        <v>11538.46154</v>
      </c>
      <c r="L11" s="7">
        <f t="shared" si="4"/>
        <v>12692.30769</v>
      </c>
      <c r="M11" s="7">
        <f t="shared" si="4"/>
        <v>13846.15385</v>
      </c>
    </row>
    <row r="12">
      <c r="A12" s="2" t="s">
        <v>41</v>
      </c>
      <c r="B12" s="7">
        <f>B4+B8</f>
        <v>1153.846154</v>
      </c>
      <c r="C12" s="7">
        <f t="shared" ref="C12:M12" si="5">SUM(C11)</f>
        <v>2307.692308</v>
      </c>
      <c r="D12" s="7">
        <f t="shared" si="5"/>
        <v>3461.538462</v>
      </c>
      <c r="E12" s="7">
        <f t="shared" si="5"/>
        <v>4615.384615</v>
      </c>
      <c r="F12" s="7">
        <f t="shared" si="5"/>
        <v>5769.230769</v>
      </c>
      <c r="G12" s="7">
        <f t="shared" si="5"/>
        <v>6923.076923</v>
      </c>
      <c r="H12" s="7">
        <f t="shared" si="5"/>
        <v>8076.923077</v>
      </c>
      <c r="I12" s="7">
        <f t="shared" si="5"/>
        <v>9230.769231</v>
      </c>
      <c r="J12" s="7">
        <f t="shared" si="5"/>
        <v>10384.61538</v>
      </c>
      <c r="K12" s="7">
        <f t="shared" si="5"/>
        <v>11538.46154</v>
      </c>
      <c r="L12" s="7">
        <f t="shared" si="5"/>
        <v>12692.30769</v>
      </c>
      <c r="M12" s="7">
        <f t="shared" si="5"/>
        <v>13846.15385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</row>
    <row r="2">
      <c r="A2" s="2" t="s">
        <v>43</v>
      </c>
    </row>
    <row r="3">
      <c r="A3" s="2" t="s">
        <v>44</v>
      </c>
      <c r="B3" s="6">
        <f>Assumptions!$B2</f>
        <v>800</v>
      </c>
      <c r="C3" s="6">
        <f>Assumptions!$B2</f>
        <v>800</v>
      </c>
      <c r="D3" s="6">
        <f>Assumptions!$B2</f>
        <v>800</v>
      </c>
      <c r="E3" s="6">
        <f>Assumptions!$B2</f>
        <v>800</v>
      </c>
      <c r="F3" s="6">
        <f>Assumptions!$B2</f>
        <v>800</v>
      </c>
      <c r="G3" s="6">
        <f>Assumptions!$B2</f>
        <v>800</v>
      </c>
      <c r="H3" s="6">
        <f>Assumptions!$B2</f>
        <v>800</v>
      </c>
      <c r="I3" s="6">
        <f>Assumptions!$B2</f>
        <v>800</v>
      </c>
      <c r="J3" s="6">
        <f>Assumptions!$B2</f>
        <v>800</v>
      </c>
      <c r="K3" s="6">
        <f>Assumptions!$B2</f>
        <v>800</v>
      </c>
      <c r="L3" s="6">
        <f>Assumptions!$B2</f>
        <v>800</v>
      </c>
      <c r="M3" s="6">
        <f>Assumptions!$B2</f>
        <v>800</v>
      </c>
    </row>
    <row r="5">
      <c r="A5" s="2" t="s">
        <v>45</v>
      </c>
    </row>
    <row r="6">
      <c r="A6" s="2" t="s">
        <v>44</v>
      </c>
      <c r="B6" s="6">
        <f>Assumptions!$B5</f>
        <v>780</v>
      </c>
      <c r="C6" s="6">
        <f>Assumptions!$B5</f>
        <v>780</v>
      </c>
      <c r="D6" s="6">
        <f>Assumptions!$B5</f>
        <v>780</v>
      </c>
      <c r="E6" s="6">
        <f>Assumptions!$B5</f>
        <v>780</v>
      </c>
      <c r="F6" s="6">
        <f>Assumptions!$B5</f>
        <v>780</v>
      </c>
      <c r="G6" s="6">
        <f>Assumptions!$B5</f>
        <v>780</v>
      </c>
      <c r="H6" s="6">
        <f>Assumptions!$B5</f>
        <v>780</v>
      </c>
      <c r="I6" s="6">
        <f>Assumptions!$B5</f>
        <v>780</v>
      </c>
      <c r="J6" s="6">
        <f>Assumptions!$B5</f>
        <v>780</v>
      </c>
      <c r="K6" s="6">
        <f>Assumptions!$B5</f>
        <v>780</v>
      </c>
      <c r="L6" s="6">
        <f>Assumptions!$B5</f>
        <v>780</v>
      </c>
      <c r="M6" s="6">
        <f>Assumptions!$B5</f>
        <v>780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</row>
    <row r="2">
      <c r="A2" s="2" t="s">
        <v>46</v>
      </c>
    </row>
    <row r="3">
      <c r="A3" s="2" t="s">
        <v>47</v>
      </c>
      <c r="B3" s="2">
        <v>0.0</v>
      </c>
      <c r="C3" s="6">
        <f t="shared" ref="C3:M3" si="1">B9</f>
        <v>20</v>
      </c>
      <c r="D3" s="6">
        <f t="shared" si="1"/>
        <v>40</v>
      </c>
      <c r="E3" s="6">
        <f t="shared" si="1"/>
        <v>60</v>
      </c>
      <c r="F3" s="6">
        <f t="shared" si="1"/>
        <v>80</v>
      </c>
      <c r="G3" s="6">
        <f t="shared" si="1"/>
        <v>100</v>
      </c>
      <c r="H3" s="6">
        <f t="shared" si="1"/>
        <v>120</v>
      </c>
      <c r="I3" s="6">
        <f t="shared" si="1"/>
        <v>140</v>
      </c>
      <c r="J3" s="6">
        <f t="shared" si="1"/>
        <v>160</v>
      </c>
      <c r="K3" s="6">
        <f t="shared" si="1"/>
        <v>180</v>
      </c>
      <c r="L3" s="6">
        <f t="shared" si="1"/>
        <v>200</v>
      </c>
      <c r="M3" s="6">
        <f t="shared" si="1"/>
        <v>220</v>
      </c>
    </row>
    <row r="5">
      <c r="A5" s="2" t="s">
        <v>48</v>
      </c>
    </row>
    <row r="6">
      <c r="A6" s="2" t="s">
        <v>47</v>
      </c>
      <c r="B6" s="6">
        <f>'Calcs-1'!B3-'Calcs-1'!B6</f>
        <v>20</v>
      </c>
      <c r="C6" s="6">
        <f>'Calcs-1'!C3-'Calcs-1'!C6</f>
        <v>20</v>
      </c>
      <c r="D6" s="6">
        <f>'Calcs-1'!D3-'Calcs-1'!D6</f>
        <v>20</v>
      </c>
      <c r="E6" s="6">
        <f>'Calcs-1'!E3-'Calcs-1'!E6</f>
        <v>20</v>
      </c>
      <c r="F6" s="6">
        <f>'Calcs-1'!F3-'Calcs-1'!F6</f>
        <v>20</v>
      </c>
      <c r="G6" s="6">
        <f>'Calcs-1'!G3-'Calcs-1'!G6</f>
        <v>20</v>
      </c>
      <c r="H6" s="6">
        <f>'Calcs-1'!H3-'Calcs-1'!H6</f>
        <v>20</v>
      </c>
      <c r="I6" s="6">
        <f>'Calcs-1'!I3-'Calcs-1'!I6</f>
        <v>20</v>
      </c>
      <c r="J6" s="6">
        <f>'Calcs-1'!J3-'Calcs-1'!J6</f>
        <v>20</v>
      </c>
      <c r="K6" s="6">
        <f>'Calcs-1'!K3-'Calcs-1'!K6</f>
        <v>20</v>
      </c>
      <c r="L6" s="6">
        <f>'Calcs-1'!L3-'Calcs-1'!L6</f>
        <v>20</v>
      </c>
      <c r="M6" s="6">
        <f>'Calcs-1'!M3-'Calcs-1'!M6</f>
        <v>20</v>
      </c>
    </row>
    <row r="8">
      <c r="A8" s="2" t="s">
        <v>49</v>
      </c>
    </row>
    <row r="9">
      <c r="A9" s="2" t="s">
        <v>47</v>
      </c>
      <c r="B9" s="6">
        <f t="shared" ref="B9:M9" si="2">B3+B6</f>
        <v>20</v>
      </c>
      <c r="C9" s="6">
        <f t="shared" si="2"/>
        <v>40</v>
      </c>
      <c r="D9" s="6">
        <f t="shared" si="2"/>
        <v>60</v>
      </c>
      <c r="E9" s="6">
        <f t="shared" si="2"/>
        <v>80</v>
      </c>
      <c r="F9" s="6">
        <f t="shared" si="2"/>
        <v>100</v>
      </c>
      <c r="G9" s="6">
        <f t="shared" si="2"/>
        <v>120</v>
      </c>
      <c r="H9" s="6">
        <f t="shared" si="2"/>
        <v>140</v>
      </c>
      <c r="I9" s="6">
        <f t="shared" si="2"/>
        <v>160</v>
      </c>
      <c r="J9" s="6">
        <f t="shared" si="2"/>
        <v>180</v>
      </c>
      <c r="K9" s="6">
        <f t="shared" si="2"/>
        <v>200</v>
      </c>
      <c r="L9" s="6">
        <f t="shared" si="2"/>
        <v>220</v>
      </c>
      <c r="M9" s="6">
        <f t="shared" si="2"/>
        <v>240</v>
      </c>
    </row>
    <row r="11">
      <c r="A11" s="2" t="s">
        <v>49</v>
      </c>
    </row>
    <row r="12">
      <c r="A12" s="2" t="s">
        <v>47</v>
      </c>
      <c r="B12" s="6">
        <f>B9*Assumptions!$C2</f>
        <v>500</v>
      </c>
      <c r="C12" s="6">
        <f>C9*Assumptions!$C2</f>
        <v>1000</v>
      </c>
      <c r="D12" s="6">
        <f>D9*Assumptions!$C2</f>
        <v>1500</v>
      </c>
      <c r="E12" s="6">
        <f>E9*Assumptions!$C2</f>
        <v>2000</v>
      </c>
      <c r="F12" s="6">
        <f>F9*Assumptions!$C2</f>
        <v>2500</v>
      </c>
      <c r="G12" s="6">
        <f>G9*Assumptions!$C2</f>
        <v>3000</v>
      </c>
      <c r="H12" s="6">
        <f>H9*Assumptions!$C2</f>
        <v>3500</v>
      </c>
      <c r="I12" s="6">
        <f>I9*Assumptions!$C2</f>
        <v>4000</v>
      </c>
      <c r="J12" s="6">
        <f>J9*Assumptions!$C2</f>
        <v>4500</v>
      </c>
      <c r="K12" s="6">
        <f>K9*Assumptions!$C2</f>
        <v>5000</v>
      </c>
      <c r="L12" s="6">
        <f>L9*Assumptions!$C2</f>
        <v>5500</v>
      </c>
      <c r="M12" s="6">
        <f>M9*Assumptions!$C2</f>
        <v>6000</v>
      </c>
    </row>
    <row r="13">
      <c r="A13" s="2" t="s">
        <v>50</v>
      </c>
      <c r="B13" s="6">
        <f t="shared" ref="B13:M13" si="3">SUM(B12)</f>
        <v>500</v>
      </c>
      <c r="C13" s="6">
        <f t="shared" si="3"/>
        <v>1000</v>
      </c>
      <c r="D13" s="6">
        <f t="shared" si="3"/>
        <v>1500</v>
      </c>
      <c r="E13" s="6">
        <f t="shared" si="3"/>
        <v>2000</v>
      </c>
      <c r="F13" s="6">
        <f t="shared" si="3"/>
        <v>2500</v>
      </c>
      <c r="G13" s="6">
        <f t="shared" si="3"/>
        <v>3000</v>
      </c>
      <c r="H13" s="6">
        <f t="shared" si="3"/>
        <v>3500</v>
      </c>
      <c r="I13" s="6">
        <f t="shared" si="3"/>
        <v>4000</v>
      </c>
      <c r="J13" s="6">
        <f t="shared" si="3"/>
        <v>4500</v>
      </c>
      <c r="K13" s="6">
        <f t="shared" si="3"/>
        <v>5000</v>
      </c>
      <c r="L13" s="6">
        <f t="shared" si="3"/>
        <v>5500</v>
      </c>
      <c r="M13" s="6">
        <f t="shared" si="3"/>
        <v>6000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</row>
    <row r="2">
      <c r="A2" s="2" t="s">
        <v>51</v>
      </c>
    </row>
    <row r="3">
      <c r="A3" s="2" t="s">
        <v>44</v>
      </c>
      <c r="B3" s="6">
        <f>'Calcs-1'!B6*Assumptions!$C5</f>
        <v>35100</v>
      </c>
      <c r="C3" s="6">
        <f>'Calcs-1'!C6*Assumptions!$C5</f>
        <v>35100</v>
      </c>
      <c r="D3" s="6">
        <f>'Calcs-1'!D6*Assumptions!$C5</f>
        <v>35100</v>
      </c>
      <c r="E3" s="6">
        <f>'Calcs-1'!E6*Assumptions!$C5</f>
        <v>35100</v>
      </c>
      <c r="F3" s="6">
        <f>'Calcs-1'!F6*Assumptions!$C5</f>
        <v>35100</v>
      </c>
      <c r="G3" s="6">
        <f>'Calcs-1'!G6*Assumptions!$C5</f>
        <v>35100</v>
      </c>
      <c r="H3" s="6">
        <f>'Calcs-1'!H6*Assumptions!$C5</f>
        <v>35100</v>
      </c>
      <c r="I3" s="6">
        <f>'Calcs-1'!I6*Assumptions!$C5</f>
        <v>35100</v>
      </c>
      <c r="J3" s="6">
        <f>'Calcs-1'!J6*Assumptions!$C5</f>
        <v>35100</v>
      </c>
      <c r="K3" s="6">
        <f>'Calcs-1'!K6*Assumptions!$C5</f>
        <v>35100</v>
      </c>
      <c r="L3" s="6">
        <f>'Calcs-1'!L6*Assumptions!$C5</f>
        <v>35100</v>
      </c>
      <c r="M3" s="6">
        <f>'Calcs-1'!M6*Assumptions!$C5</f>
        <v>35100</v>
      </c>
    </row>
    <row r="4">
      <c r="A4" s="2" t="s">
        <v>52</v>
      </c>
      <c r="B4" s="6">
        <f t="shared" ref="B4:M4" si="1">SUM(B3)</f>
        <v>35100</v>
      </c>
      <c r="C4" s="6">
        <f t="shared" si="1"/>
        <v>35100</v>
      </c>
      <c r="D4" s="6">
        <f t="shared" si="1"/>
        <v>35100</v>
      </c>
      <c r="E4" s="6">
        <f t="shared" si="1"/>
        <v>35100</v>
      </c>
      <c r="F4" s="6">
        <f t="shared" si="1"/>
        <v>35100</v>
      </c>
      <c r="G4" s="6">
        <f t="shared" si="1"/>
        <v>35100</v>
      </c>
      <c r="H4" s="6">
        <f t="shared" si="1"/>
        <v>35100</v>
      </c>
      <c r="I4" s="6">
        <f t="shared" si="1"/>
        <v>35100</v>
      </c>
      <c r="J4" s="6">
        <f t="shared" si="1"/>
        <v>35100</v>
      </c>
      <c r="K4" s="6">
        <f t="shared" si="1"/>
        <v>35100</v>
      </c>
      <c r="L4" s="6">
        <f t="shared" si="1"/>
        <v>35100</v>
      </c>
      <c r="M4" s="6">
        <f t="shared" si="1"/>
        <v>35100</v>
      </c>
    </row>
    <row r="6">
      <c r="A6" s="2" t="s">
        <v>53</v>
      </c>
    </row>
    <row r="7">
      <c r="A7" s="2" t="s">
        <v>8</v>
      </c>
      <c r="B7" s="6">
        <f>'Calcs-1'!B6*Assumptions!$C2</f>
        <v>19500</v>
      </c>
      <c r="C7" s="6">
        <f>'Calcs-1'!C6*Assumptions!$C2</f>
        <v>19500</v>
      </c>
      <c r="D7" s="6">
        <f>'Calcs-1'!D6*Assumptions!$C2</f>
        <v>19500</v>
      </c>
      <c r="E7" s="6">
        <f>'Calcs-1'!E6*Assumptions!$C2</f>
        <v>19500</v>
      </c>
      <c r="F7" s="6">
        <f>'Calcs-1'!F6*Assumptions!$C2</f>
        <v>19500</v>
      </c>
      <c r="G7" s="6">
        <f>'Calcs-1'!G6*Assumptions!$C2</f>
        <v>19500</v>
      </c>
      <c r="H7" s="6">
        <f>'Calcs-1'!H6*Assumptions!$C2</f>
        <v>19500</v>
      </c>
      <c r="I7" s="6">
        <f>'Calcs-1'!I6*Assumptions!$C2</f>
        <v>19500</v>
      </c>
      <c r="J7" s="6">
        <f>'Calcs-1'!J6*Assumptions!$C2</f>
        <v>19500</v>
      </c>
      <c r="K7" s="6">
        <f>'Calcs-1'!K6*Assumptions!$C2</f>
        <v>19500</v>
      </c>
      <c r="L7" s="6">
        <f>'Calcs-1'!L6*Assumptions!$C2</f>
        <v>19500</v>
      </c>
      <c r="M7" s="6">
        <f>'Calcs-1'!M6*Assumptions!$C2</f>
        <v>19500</v>
      </c>
    </row>
    <row r="8">
      <c r="A8" s="2" t="s">
        <v>54</v>
      </c>
      <c r="B8" s="6">
        <f t="shared" ref="B8:M8" si="2">SUM(B7)</f>
        <v>19500</v>
      </c>
      <c r="C8" s="6">
        <f t="shared" si="2"/>
        <v>19500</v>
      </c>
      <c r="D8" s="6">
        <f t="shared" si="2"/>
        <v>19500</v>
      </c>
      <c r="E8" s="6">
        <f t="shared" si="2"/>
        <v>19500</v>
      </c>
      <c r="F8" s="6">
        <f t="shared" si="2"/>
        <v>19500</v>
      </c>
      <c r="G8" s="6">
        <f t="shared" si="2"/>
        <v>19500</v>
      </c>
      <c r="H8" s="6">
        <f t="shared" si="2"/>
        <v>19500</v>
      </c>
      <c r="I8" s="6">
        <f t="shared" si="2"/>
        <v>19500</v>
      </c>
      <c r="J8" s="6">
        <f t="shared" si="2"/>
        <v>19500</v>
      </c>
      <c r="K8" s="6">
        <f t="shared" si="2"/>
        <v>19500</v>
      </c>
      <c r="L8" s="6">
        <f t="shared" si="2"/>
        <v>19500</v>
      </c>
      <c r="M8" s="6">
        <f t="shared" si="2"/>
        <v>19500</v>
      </c>
    </row>
    <row r="10">
      <c r="A10" s="2" t="s">
        <v>55</v>
      </c>
    </row>
    <row r="11">
      <c r="A11" s="2" t="s">
        <v>14</v>
      </c>
      <c r="B11" s="6">
        <f>Assumptions!$B9</f>
        <v>8000</v>
      </c>
      <c r="C11" s="6">
        <f>Assumptions!$B9</f>
        <v>8000</v>
      </c>
      <c r="D11" s="6">
        <f>Assumptions!$B9</f>
        <v>8000</v>
      </c>
      <c r="E11" s="6">
        <f>Assumptions!$B9</f>
        <v>8000</v>
      </c>
      <c r="F11" s="6">
        <f>Assumptions!$B9</f>
        <v>8000</v>
      </c>
      <c r="G11" s="6">
        <f>Assumptions!$B9</f>
        <v>8000</v>
      </c>
      <c r="H11" s="6">
        <f>Assumptions!$B9</f>
        <v>8000</v>
      </c>
      <c r="I11" s="6">
        <f>Assumptions!$B9</f>
        <v>8000</v>
      </c>
      <c r="J11" s="6">
        <f>Assumptions!$B9</f>
        <v>8000</v>
      </c>
      <c r="K11" s="6">
        <f>Assumptions!$B9</f>
        <v>8000</v>
      </c>
      <c r="L11" s="6">
        <f>Assumptions!$B9</f>
        <v>8000</v>
      </c>
      <c r="M11" s="6">
        <f>Assumptions!$B9</f>
        <v>8000</v>
      </c>
    </row>
    <row r="12">
      <c r="A12" s="2" t="s">
        <v>16</v>
      </c>
      <c r="B12" s="6">
        <f>Assumptions!$B10</f>
        <v>5000</v>
      </c>
      <c r="C12" s="6">
        <f>Assumptions!$B10</f>
        <v>5000</v>
      </c>
      <c r="D12" s="6">
        <f>Assumptions!$B10</f>
        <v>5000</v>
      </c>
      <c r="E12" s="6">
        <f>Assumptions!$B10</f>
        <v>5000</v>
      </c>
      <c r="F12" s="6">
        <f>Assumptions!$B10</f>
        <v>5000</v>
      </c>
      <c r="G12" s="6">
        <f>Assumptions!$B10</f>
        <v>5000</v>
      </c>
      <c r="H12" s="6">
        <f>Assumptions!$B10</f>
        <v>5000</v>
      </c>
      <c r="I12" s="6">
        <f>Assumptions!$B10</f>
        <v>5000</v>
      </c>
      <c r="J12" s="6">
        <f>Assumptions!$B10</f>
        <v>5000</v>
      </c>
      <c r="K12" s="6">
        <f>Assumptions!$B10</f>
        <v>5000</v>
      </c>
      <c r="L12" s="6">
        <f>Assumptions!$B10</f>
        <v>5000</v>
      </c>
      <c r="M12" s="6">
        <f>Assumptions!$B10</f>
        <v>5000</v>
      </c>
    </row>
    <row r="13">
      <c r="A13" s="2" t="s">
        <v>56</v>
      </c>
      <c r="B13" s="7">
        <f>Depreciation!B8</f>
        <v>1153.846154</v>
      </c>
      <c r="C13" s="7">
        <f>Depreciation!C8</f>
        <v>1153.846154</v>
      </c>
      <c r="D13" s="7">
        <f>Depreciation!D8</f>
        <v>1153.846154</v>
      </c>
      <c r="E13" s="7">
        <f>Depreciation!E8</f>
        <v>1153.846154</v>
      </c>
      <c r="F13" s="7">
        <f>Depreciation!F8</f>
        <v>1153.846154</v>
      </c>
      <c r="G13" s="7">
        <f>Depreciation!G8</f>
        <v>1153.846154</v>
      </c>
      <c r="H13" s="7">
        <f>Depreciation!H8</f>
        <v>1153.846154</v>
      </c>
      <c r="I13" s="7">
        <f>Depreciation!I8</f>
        <v>1153.846154</v>
      </c>
      <c r="J13" s="7">
        <f>Depreciation!J8</f>
        <v>1153.846154</v>
      </c>
      <c r="K13" s="7">
        <f>Depreciation!K8</f>
        <v>1153.846154</v>
      </c>
      <c r="L13" s="7">
        <f>Depreciation!L8</f>
        <v>1153.846154</v>
      </c>
      <c r="M13" s="7">
        <f>Depreciation!M8</f>
        <v>1153.846154</v>
      </c>
    </row>
    <row r="15">
      <c r="A15" s="2" t="s">
        <v>57</v>
      </c>
      <c r="B15" s="7">
        <f t="shared" ref="B15:M15" si="3">B8+B11+B12+B13</f>
        <v>33653.84615</v>
      </c>
      <c r="C15" s="7">
        <f t="shared" si="3"/>
        <v>33653.84615</v>
      </c>
      <c r="D15" s="7">
        <f t="shared" si="3"/>
        <v>33653.84615</v>
      </c>
      <c r="E15" s="7">
        <f t="shared" si="3"/>
        <v>33653.84615</v>
      </c>
      <c r="F15" s="7">
        <f t="shared" si="3"/>
        <v>33653.84615</v>
      </c>
      <c r="G15" s="7">
        <f t="shared" si="3"/>
        <v>33653.84615</v>
      </c>
      <c r="H15" s="7">
        <f t="shared" si="3"/>
        <v>33653.84615</v>
      </c>
      <c r="I15" s="7">
        <f t="shared" si="3"/>
        <v>33653.84615</v>
      </c>
      <c r="J15" s="7">
        <f t="shared" si="3"/>
        <v>33653.84615</v>
      </c>
      <c r="K15" s="7">
        <f t="shared" si="3"/>
        <v>33653.84615</v>
      </c>
      <c r="L15" s="7">
        <f t="shared" si="3"/>
        <v>33653.84615</v>
      </c>
      <c r="M15" s="7">
        <f t="shared" si="3"/>
        <v>33653.84615</v>
      </c>
    </row>
    <row r="17">
      <c r="A17" s="2" t="s">
        <v>58</v>
      </c>
      <c r="B17" s="7">
        <f t="shared" ref="B17:M17" si="4">B4-B15</f>
        <v>1446.153846</v>
      </c>
      <c r="C17" s="7">
        <f t="shared" si="4"/>
        <v>1446.153846</v>
      </c>
      <c r="D17" s="7">
        <f t="shared" si="4"/>
        <v>1446.153846</v>
      </c>
      <c r="E17" s="7">
        <f t="shared" si="4"/>
        <v>1446.153846</v>
      </c>
      <c r="F17" s="7">
        <f t="shared" si="4"/>
        <v>1446.153846</v>
      </c>
      <c r="G17" s="7">
        <f t="shared" si="4"/>
        <v>1446.153846</v>
      </c>
      <c r="H17" s="7">
        <f t="shared" si="4"/>
        <v>1446.153846</v>
      </c>
      <c r="I17" s="7">
        <f t="shared" si="4"/>
        <v>1446.153846</v>
      </c>
      <c r="J17" s="7">
        <f t="shared" si="4"/>
        <v>1446.153846</v>
      </c>
      <c r="K17" s="7">
        <f t="shared" si="4"/>
        <v>1446.153846</v>
      </c>
      <c r="L17" s="7">
        <f t="shared" si="4"/>
        <v>1446.153846</v>
      </c>
      <c r="M17" s="7">
        <f t="shared" si="4"/>
        <v>1446.153846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</row>
    <row r="2">
      <c r="A2" s="2" t="s">
        <v>59</v>
      </c>
    </row>
    <row r="3">
      <c r="A3" s="2" t="s">
        <v>44</v>
      </c>
      <c r="B3" s="6">
        <f>'Calcs-1'!B3*Assumptions!$C2</f>
        <v>20000</v>
      </c>
      <c r="C3" s="6">
        <f>'Calcs-1'!C3*Assumptions!$C2</f>
        <v>20000</v>
      </c>
      <c r="D3" s="6">
        <f>'Calcs-1'!D3*Assumptions!$C2</f>
        <v>20000</v>
      </c>
      <c r="E3" s="6">
        <f>'Calcs-1'!E3*Assumptions!$C2</f>
        <v>20000</v>
      </c>
      <c r="F3" s="6">
        <f>'Calcs-1'!F3*Assumptions!$C2</f>
        <v>20000</v>
      </c>
      <c r="G3" s="6">
        <f>'Calcs-1'!G3*Assumptions!$C2</f>
        <v>20000</v>
      </c>
      <c r="H3" s="6">
        <f>'Calcs-1'!H3*Assumptions!$C2</f>
        <v>20000</v>
      </c>
      <c r="I3" s="6">
        <f>'Calcs-1'!I3*Assumptions!$C2</f>
        <v>20000</v>
      </c>
      <c r="J3" s="6">
        <f>'Calcs-1'!J3*Assumptions!$C2</f>
        <v>20000</v>
      </c>
      <c r="K3" s="6">
        <f>'Calcs-1'!K3*Assumptions!$C2</f>
        <v>20000</v>
      </c>
      <c r="L3" s="6">
        <f>'Calcs-1'!L3*Assumptions!$C2</f>
        <v>20000</v>
      </c>
      <c r="M3" s="6">
        <f>'Calcs-1'!M3*Assumptions!$C2</f>
        <v>20000</v>
      </c>
    </row>
    <row r="5">
      <c r="A5" s="2" t="s">
        <v>60</v>
      </c>
    </row>
    <row r="6">
      <c r="A6" s="2" t="s">
        <v>44</v>
      </c>
      <c r="B6" s="2">
        <v>0.0</v>
      </c>
      <c r="C6" s="2">
        <v>0.0</v>
      </c>
      <c r="D6" s="6">
        <f t="shared" ref="D6:M6" si="1">B3</f>
        <v>20000</v>
      </c>
      <c r="E6" s="6">
        <f t="shared" si="1"/>
        <v>20000</v>
      </c>
      <c r="F6" s="6">
        <f t="shared" si="1"/>
        <v>20000</v>
      </c>
      <c r="G6" s="6">
        <f t="shared" si="1"/>
        <v>20000</v>
      </c>
      <c r="H6" s="6">
        <f t="shared" si="1"/>
        <v>20000</v>
      </c>
      <c r="I6" s="6">
        <f t="shared" si="1"/>
        <v>20000</v>
      </c>
      <c r="J6" s="6">
        <f t="shared" si="1"/>
        <v>20000</v>
      </c>
      <c r="K6" s="6">
        <f t="shared" si="1"/>
        <v>20000</v>
      </c>
      <c r="L6" s="6">
        <f t="shared" si="1"/>
        <v>20000</v>
      </c>
      <c r="M6" s="6">
        <f t="shared" si="1"/>
        <v>20000</v>
      </c>
    </row>
    <row r="7">
      <c r="A7" s="2" t="s">
        <v>61</v>
      </c>
      <c r="B7" s="6">
        <f t="shared" ref="B7:M7" si="2">SUM(B6)</f>
        <v>0</v>
      </c>
      <c r="C7" s="6">
        <f t="shared" si="2"/>
        <v>0</v>
      </c>
      <c r="D7" s="6">
        <f t="shared" si="2"/>
        <v>20000</v>
      </c>
      <c r="E7" s="6">
        <f t="shared" si="2"/>
        <v>20000</v>
      </c>
      <c r="F7" s="6">
        <f t="shared" si="2"/>
        <v>20000</v>
      </c>
      <c r="G7" s="6">
        <f t="shared" si="2"/>
        <v>20000</v>
      </c>
      <c r="H7" s="6">
        <f t="shared" si="2"/>
        <v>20000</v>
      </c>
      <c r="I7" s="6">
        <f t="shared" si="2"/>
        <v>20000</v>
      </c>
      <c r="J7" s="6">
        <f t="shared" si="2"/>
        <v>20000</v>
      </c>
      <c r="K7" s="6">
        <f t="shared" si="2"/>
        <v>20000</v>
      </c>
      <c r="L7" s="6">
        <f t="shared" si="2"/>
        <v>20000</v>
      </c>
      <c r="M7" s="6">
        <f t="shared" si="2"/>
        <v>20000</v>
      </c>
    </row>
    <row r="9">
      <c r="A9" s="2" t="s">
        <v>62</v>
      </c>
    </row>
    <row r="10">
      <c r="A10" s="2" t="s">
        <v>44</v>
      </c>
      <c r="B10" s="6">
        <f>B3-B6</f>
        <v>20000</v>
      </c>
      <c r="C10" s="6">
        <f t="shared" ref="C10:M10" si="3">B10+C3-C6</f>
        <v>40000</v>
      </c>
      <c r="D10" s="6">
        <f t="shared" si="3"/>
        <v>40000</v>
      </c>
      <c r="E10" s="6">
        <f t="shared" si="3"/>
        <v>40000</v>
      </c>
      <c r="F10" s="6">
        <f t="shared" si="3"/>
        <v>40000</v>
      </c>
      <c r="G10" s="6">
        <f t="shared" si="3"/>
        <v>40000</v>
      </c>
      <c r="H10" s="6">
        <f t="shared" si="3"/>
        <v>40000</v>
      </c>
      <c r="I10" s="6">
        <f t="shared" si="3"/>
        <v>40000</v>
      </c>
      <c r="J10" s="6">
        <f t="shared" si="3"/>
        <v>40000</v>
      </c>
      <c r="K10" s="6">
        <f t="shared" si="3"/>
        <v>40000</v>
      </c>
      <c r="L10" s="6">
        <f t="shared" si="3"/>
        <v>40000</v>
      </c>
      <c r="M10" s="6">
        <f t="shared" si="3"/>
        <v>40000</v>
      </c>
    </row>
    <row r="11">
      <c r="A11" s="2" t="s">
        <v>63</v>
      </c>
      <c r="B11" s="6">
        <f t="shared" ref="B11:M11" si="4">SUM(B10)</f>
        <v>20000</v>
      </c>
      <c r="C11" s="6">
        <f t="shared" si="4"/>
        <v>40000</v>
      </c>
      <c r="D11" s="6">
        <f t="shared" si="4"/>
        <v>40000</v>
      </c>
      <c r="E11" s="6">
        <f t="shared" si="4"/>
        <v>40000</v>
      </c>
      <c r="F11" s="6">
        <f t="shared" si="4"/>
        <v>40000</v>
      </c>
      <c r="G11" s="6">
        <f t="shared" si="4"/>
        <v>40000</v>
      </c>
      <c r="H11" s="6">
        <f t="shared" si="4"/>
        <v>40000</v>
      </c>
      <c r="I11" s="6">
        <f t="shared" si="4"/>
        <v>40000</v>
      </c>
      <c r="J11" s="6">
        <f t="shared" si="4"/>
        <v>40000</v>
      </c>
      <c r="K11" s="6">
        <f t="shared" si="4"/>
        <v>40000</v>
      </c>
      <c r="L11" s="6">
        <f t="shared" si="4"/>
        <v>40000</v>
      </c>
      <c r="M11" s="6">
        <f t="shared" si="4"/>
        <v>40000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</cols>
  <sheetData>
    <row r="1"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</row>
    <row r="2">
      <c r="A2" s="2" t="s">
        <v>64</v>
      </c>
    </row>
    <row r="3">
      <c r="A3" s="2" t="s">
        <v>65</v>
      </c>
      <c r="B3" s="6">
        <f>'Sales and Costs'!B4</f>
        <v>35100</v>
      </c>
      <c r="C3" s="6">
        <f>'Sales and Costs'!C4</f>
        <v>35100</v>
      </c>
      <c r="D3" s="6">
        <f>'Sales and Costs'!D4</f>
        <v>35100</v>
      </c>
      <c r="E3" s="6">
        <f>'Sales and Costs'!E4</f>
        <v>35100</v>
      </c>
      <c r="F3" s="6">
        <f>'Sales and Costs'!F4</f>
        <v>35100</v>
      </c>
      <c r="G3" s="6">
        <f>'Sales and Costs'!G4</f>
        <v>35100</v>
      </c>
      <c r="H3" s="6">
        <f>'Sales and Costs'!H4</f>
        <v>35100</v>
      </c>
      <c r="I3" s="6">
        <f>'Sales and Costs'!I4</f>
        <v>35100</v>
      </c>
      <c r="J3" s="6">
        <f>'Sales and Costs'!J4</f>
        <v>35100</v>
      </c>
      <c r="K3" s="6">
        <f>'Sales and Costs'!K4</f>
        <v>35100</v>
      </c>
      <c r="L3" s="6">
        <f>'Sales and Costs'!L4</f>
        <v>35100</v>
      </c>
      <c r="M3" s="6">
        <f>'Sales and Costs'!M4</f>
        <v>35100</v>
      </c>
    </row>
    <row r="4">
      <c r="A4" s="2" t="s">
        <v>66</v>
      </c>
      <c r="B4" s="6">
        <f t="shared" ref="B4:M4" si="1">SUM(B3)</f>
        <v>35100</v>
      </c>
      <c r="C4" s="6">
        <f t="shared" si="1"/>
        <v>35100</v>
      </c>
      <c r="D4" s="6">
        <f t="shared" si="1"/>
        <v>35100</v>
      </c>
      <c r="E4" s="6">
        <f t="shared" si="1"/>
        <v>35100</v>
      </c>
      <c r="F4" s="6">
        <f t="shared" si="1"/>
        <v>35100</v>
      </c>
      <c r="G4" s="6">
        <f t="shared" si="1"/>
        <v>35100</v>
      </c>
      <c r="H4" s="6">
        <f t="shared" si="1"/>
        <v>35100</v>
      </c>
      <c r="I4" s="6">
        <f t="shared" si="1"/>
        <v>35100</v>
      </c>
      <c r="J4" s="6">
        <f t="shared" si="1"/>
        <v>35100</v>
      </c>
      <c r="K4" s="6">
        <f t="shared" si="1"/>
        <v>35100</v>
      </c>
      <c r="L4" s="6">
        <f t="shared" si="1"/>
        <v>35100</v>
      </c>
      <c r="M4" s="6">
        <f t="shared" si="1"/>
        <v>35100</v>
      </c>
    </row>
    <row r="6">
      <c r="A6" s="2" t="s">
        <v>67</v>
      </c>
    </row>
    <row r="7">
      <c r="A7" s="2" t="s">
        <v>68</v>
      </c>
      <c r="B7" s="6">
        <f>Purchases!B7</f>
        <v>0</v>
      </c>
      <c r="C7" s="6">
        <f>Purchases!C7</f>
        <v>0</v>
      </c>
      <c r="D7" s="6">
        <f>Purchases!D7</f>
        <v>20000</v>
      </c>
      <c r="E7" s="6">
        <f>Purchases!E7</f>
        <v>20000</v>
      </c>
      <c r="F7" s="6">
        <f>Purchases!F7</f>
        <v>20000</v>
      </c>
      <c r="G7" s="6">
        <f>Purchases!G7</f>
        <v>20000</v>
      </c>
      <c r="H7" s="6">
        <f>Purchases!H7</f>
        <v>20000</v>
      </c>
      <c r="I7" s="6">
        <f>Purchases!I7</f>
        <v>20000</v>
      </c>
      <c r="J7" s="6">
        <f>Purchases!J7</f>
        <v>20000</v>
      </c>
      <c r="K7" s="6">
        <f>Purchases!K7</f>
        <v>20000</v>
      </c>
      <c r="L7" s="6">
        <f>Purchases!L7</f>
        <v>20000</v>
      </c>
      <c r="M7" s="6">
        <f>Purchases!M7</f>
        <v>20000</v>
      </c>
    </row>
    <row r="8">
      <c r="A8" s="2" t="s">
        <v>55</v>
      </c>
      <c r="B8" s="6">
        <f>'Sales and Costs'!B11+'Sales and Costs'!B12</f>
        <v>13000</v>
      </c>
      <c r="C8" s="6">
        <f>'Sales and Costs'!C11+'Sales and Costs'!C12</f>
        <v>13000</v>
      </c>
      <c r="D8" s="6">
        <f>'Sales and Costs'!D11+'Sales and Costs'!D12</f>
        <v>13000</v>
      </c>
      <c r="E8" s="6">
        <f>'Sales and Costs'!E11+'Sales and Costs'!E12</f>
        <v>13000</v>
      </c>
      <c r="F8" s="6">
        <f>'Sales and Costs'!F11+'Sales and Costs'!F12</f>
        <v>13000</v>
      </c>
      <c r="G8" s="6">
        <f>'Sales and Costs'!G11+'Sales and Costs'!G12</f>
        <v>13000</v>
      </c>
      <c r="H8" s="6">
        <f>'Sales and Costs'!H11+'Sales and Costs'!H12</f>
        <v>13000</v>
      </c>
      <c r="I8" s="6">
        <f>'Sales and Costs'!I11+'Sales and Costs'!I12</f>
        <v>13000</v>
      </c>
      <c r="J8" s="6">
        <f>'Sales and Costs'!J11+'Sales and Costs'!J12</f>
        <v>13000</v>
      </c>
      <c r="K8" s="6">
        <f>'Sales and Costs'!K11+'Sales and Costs'!K12</f>
        <v>13000</v>
      </c>
      <c r="L8" s="6">
        <f>'Sales and Costs'!L11+'Sales and Costs'!L12</f>
        <v>13000</v>
      </c>
      <c r="M8" s="6">
        <f>'Sales and Costs'!M11+'Sales and Costs'!M12</f>
        <v>13000</v>
      </c>
    </row>
    <row r="9">
      <c r="A9" s="2" t="s">
        <v>69</v>
      </c>
      <c r="B9" s="6">
        <f>'Fixed Asset Balances'!B8</f>
        <v>30000</v>
      </c>
      <c r="C9" s="6">
        <f>'Fixed Asset Balances'!C8</f>
        <v>0</v>
      </c>
      <c r="D9" s="6">
        <f>'Fixed Asset Balances'!D8</f>
        <v>0</v>
      </c>
      <c r="E9" s="6">
        <f>'Fixed Asset Balances'!E8</f>
        <v>0</v>
      </c>
      <c r="F9" s="6">
        <f>'Fixed Asset Balances'!F8</f>
        <v>0</v>
      </c>
      <c r="G9" s="6">
        <f>'Fixed Asset Balances'!G8</f>
        <v>0</v>
      </c>
      <c r="H9" s="6">
        <f>'Fixed Asset Balances'!H8</f>
        <v>0</v>
      </c>
      <c r="I9" s="6">
        <f>'Fixed Asset Balances'!I8</f>
        <v>0</v>
      </c>
      <c r="J9" s="6">
        <f>'Fixed Asset Balances'!J8</f>
        <v>0</v>
      </c>
      <c r="K9" s="6">
        <f>'Fixed Asset Balances'!K8</f>
        <v>0</v>
      </c>
      <c r="L9" s="6">
        <f>'Fixed Asset Balances'!L8</f>
        <v>0</v>
      </c>
      <c r="M9" s="6">
        <f>'Fixed Asset Balances'!M8</f>
        <v>0</v>
      </c>
    </row>
    <row r="10">
      <c r="A10" s="2" t="s">
        <v>70</v>
      </c>
      <c r="B10" s="6">
        <f t="shared" ref="B10:M10" si="2">SUM(B7:B9)</f>
        <v>43000</v>
      </c>
      <c r="C10" s="6">
        <f t="shared" si="2"/>
        <v>13000</v>
      </c>
      <c r="D10" s="6">
        <f t="shared" si="2"/>
        <v>33000</v>
      </c>
      <c r="E10" s="6">
        <f t="shared" si="2"/>
        <v>33000</v>
      </c>
      <c r="F10" s="6">
        <f t="shared" si="2"/>
        <v>33000</v>
      </c>
      <c r="G10" s="6">
        <f t="shared" si="2"/>
        <v>33000</v>
      </c>
      <c r="H10" s="6">
        <f t="shared" si="2"/>
        <v>33000</v>
      </c>
      <c r="I10" s="6">
        <f t="shared" si="2"/>
        <v>33000</v>
      </c>
      <c r="J10" s="6">
        <f t="shared" si="2"/>
        <v>33000</v>
      </c>
      <c r="K10" s="6">
        <f t="shared" si="2"/>
        <v>33000</v>
      </c>
      <c r="L10" s="6">
        <f t="shared" si="2"/>
        <v>33000</v>
      </c>
      <c r="M10" s="6">
        <f t="shared" si="2"/>
        <v>33000</v>
      </c>
    </row>
    <row r="11">
      <c r="A11" s="2"/>
    </row>
    <row r="12">
      <c r="A12" s="2" t="s">
        <v>71</v>
      </c>
      <c r="B12" s="6">
        <f t="shared" ref="B12:M12" si="3">B4-B10</f>
        <v>-7900</v>
      </c>
      <c r="C12" s="6">
        <f t="shared" si="3"/>
        <v>22100</v>
      </c>
      <c r="D12" s="6">
        <f t="shared" si="3"/>
        <v>2100</v>
      </c>
      <c r="E12" s="6">
        <f t="shared" si="3"/>
        <v>2100</v>
      </c>
      <c r="F12" s="6">
        <f t="shared" si="3"/>
        <v>2100</v>
      </c>
      <c r="G12" s="6">
        <f t="shared" si="3"/>
        <v>2100</v>
      </c>
      <c r="H12" s="6">
        <f t="shared" si="3"/>
        <v>2100</v>
      </c>
      <c r="I12" s="6">
        <f t="shared" si="3"/>
        <v>2100</v>
      </c>
      <c r="J12" s="6">
        <f t="shared" si="3"/>
        <v>2100</v>
      </c>
      <c r="K12" s="6">
        <f t="shared" si="3"/>
        <v>2100</v>
      </c>
      <c r="L12" s="6">
        <f t="shared" si="3"/>
        <v>2100</v>
      </c>
      <c r="M12" s="6">
        <f t="shared" si="3"/>
        <v>2100</v>
      </c>
    </row>
    <row r="14">
      <c r="A14" s="2" t="s">
        <v>72</v>
      </c>
      <c r="B14" s="2">
        <v>0.0</v>
      </c>
      <c r="C14" s="6">
        <f t="shared" ref="C14:M14" si="4">B16</f>
        <v>-7900</v>
      </c>
      <c r="D14" s="6">
        <f t="shared" si="4"/>
        <v>14200</v>
      </c>
      <c r="E14" s="6">
        <f t="shared" si="4"/>
        <v>16300</v>
      </c>
      <c r="F14" s="6">
        <f t="shared" si="4"/>
        <v>18400</v>
      </c>
      <c r="G14" s="6">
        <f t="shared" si="4"/>
        <v>20500</v>
      </c>
      <c r="H14" s="6">
        <f t="shared" si="4"/>
        <v>22600</v>
      </c>
      <c r="I14" s="6">
        <f t="shared" si="4"/>
        <v>24700</v>
      </c>
      <c r="J14" s="6">
        <f t="shared" si="4"/>
        <v>26800</v>
      </c>
      <c r="K14" s="6">
        <f t="shared" si="4"/>
        <v>28900</v>
      </c>
      <c r="L14" s="6">
        <f t="shared" si="4"/>
        <v>31000</v>
      </c>
      <c r="M14" s="6">
        <f t="shared" si="4"/>
        <v>33100</v>
      </c>
    </row>
    <row r="15">
      <c r="A15" s="2" t="s">
        <v>73</v>
      </c>
      <c r="B15" s="6">
        <f t="shared" ref="B15:M15" si="5">B12</f>
        <v>-7900</v>
      </c>
      <c r="C15" s="6">
        <f t="shared" si="5"/>
        <v>22100</v>
      </c>
      <c r="D15" s="6">
        <f t="shared" si="5"/>
        <v>2100</v>
      </c>
      <c r="E15" s="6">
        <f t="shared" si="5"/>
        <v>2100</v>
      </c>
      <c r="F15" s="6">
        <f t="shared" si="5"/>
        <v>2100</v>
      </c>
      <c r="G15" s="6">
        <f t="shared" si="5"/>
        <v>2100</v>
      </c>
      <c r="H15" s="6">
        <f t="shared" si="5"/>
        <v>2100</v>
      </c>
      <c r="I15" s="6">
        <f t="shared" si="5"/>
        <v>2100</v>
      </c>
      <c r="J15" s="6">
        <f t="shared" si="5"/>
        <v>2100</v>
      </c>
      <c r="K15" s="6">
        <f t="shared" si="5"/>
        <v>2100</v>
      </c>
      <c r="L15" s="6">
        <f t="shared" si="5"/>
        <v>2100</v>
      </c>
      <c r="M15" s="6">
        <f t="shared" si="5"/>
        <v>2100</v>
      </c>
    </row>
    <row r="16">
      <c r="A16" s="2" t="s">
        <v>74</v>
      </c>
      <c r="B16" s="6">
        <f t="shared" ref="B16:M16" si="6">SUM(B14+B15)</f>
        <v>-7900</v>
      </c>
      <c r="C16" s="6">
        <f t="shared" si="6"/>
        <v>14200</v>
      </c>
      <c r="D16" s="6">
        <f t="shared" si="6"/>
        <v>16300</v>
      </c>
      <c r="E16" s="6">
        <f t="shared" si="6"/>
        <v>18400</v>
      </c>
      <c r="F16" s="6">
        <f t="shared" si="6"/>
        <v>20500</v>
      </c>
      <c r="G16" s="6">
        <f t="shared" si="6"/>
        <v>22600</v>
      </c>
      <c r="H16" s="6">
        <f t="shared" si="6"/>
        <v>24700</v>
      </c>
      <c r="I16" s="6">
        <f t="shared" si="6"/>
        <v>26800</v>
      </c>
      <c r="J16" s="6">
        <f t="shared" si="6"/>
        <v>28900</v>
      </c>
      <c r="K16" s="6">
        <f t="shared" si="6"/>
        <v>31000</v>
      </c>
      <c r="L16" s="6">
        <f t="shared" si="6"/>
        <v>33100</v>
      </c>
      <c r="M16" s="6">
        <f t="shared" si="6"/>
        <v>35200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</row>
    <row r="2">
      <c r="A2" s="2" t="s">
        <v>75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>
      <c r="A3" s="2" t="s">
        <v>76</v>
      </c>
      <c r="B3" s="7">
        <f>'Cash Details'!B16</f>
        <v>-7900</v>
      </c>
      <c r="C3" s="7">
        <f>'Cash Details'!C16</f>
        <v>14200</v>
      </c>
      <c r="D3" s="7">
        <f>'Cash Details'!D16</f>
        <v>16300</v>
      </c>
      <c r="E3" s="7">
        <f>'Cash Details'!E16</f>
        <v>18400</v>
      </c>
      <c r="F3" s="7">
        <f>'Cash Details'!F16</f>
        <v>20500</v>
      </c>
      <c r="G3" s="7">
        <f>'Cash Details'!G16</f>
        <v>22600</v>
      </c>
      <c r="H3" s="7">
        <f>'Cash Details'!H16</f>
        <v>24700</v>
      </c>
      <c r="I3" s="7">
        <f>'Cash Details'!I16</f>
        <v>26800</v>
      </c>
      <c r="J3" s="7">
        <f>'Cash Details'!J16</f>
        <v>28900</v>
      </c>
      <c r="K3" s="7">
        <f>'Cash Details'!K16</f>
        <v>31000</v>
      </c>
      <c r="L3" s="7">
        <f>'Cash Details'!L16</f>
        <v>33100</v>
      </c>
      <c r="M3" s="7">
        <f>'Cash Details'!M16</f>
        <v>35200</v>
      </c>
    </row>
    <row r="4">
      <c r="A4" s="2" t="s">
        <v>77</v>
      </c>
      <c r="B4" s="7">
        <f>Stocks!B13</f>
        <v>500</v>
      </c>
      <c r="C4" s="7">
        <f>Stocks!C13</f>
        <v>1000</v>
      </c>
      <c r="D4" s="7">
        <f>Stocks!D13</f>
        <v>1500</v>
      </c>
      <c r="E4" s="7">
        <f>Stocks!E13</f>
        <v>2000</v>
      </c>
      <c r="F4" s="7">
        <f>Stocks!F13</f>
        <v>2500</v>
      </c>
      <c r="G4" s="7">
        <f>Stocks!G13</f>
        <v>3000</v>
      </c>
      <c r="H4" s="7">
        <f>Stocks!H13</f>
        <v>3500</v>
      </c>
      <c r="I4" s="7">
        <f>Stocks!I13</f>
        <v>4000</v>
      </c>
      <c r="J4" s="7">
        <f>Stocks!J13</f>
        <v>4500</v>
      </c>
      <c r="K4" s="7">
        <f>Stocks!K13</f>
        <v>5000</v>
      </c>
      <c r="L4" s="7">
        <f>Stocks!L13</f>
        <v>5500</v>
      </c>
      <c r="M4" s="7">
        <f>Stocks!M13</f>
        <v>6000</v>
      </c>
    </row>
    <row r="5">
      <c r="A5" s="2" t="s">
        <v>78</v>
      </c>
      <c r="B5" s="7">
        <f>'Fixed Asset Balances'!B12-Depreciation!B12</f>
        <v>28846.15385</v>
      </c>
      <c r="C5" s="7">
        <f>'Fixed Asset Balances'!C12-Depreciation!C12</f>
        <v>27692.30769</v>
      </c>
      <c r="D5" s="7">
        <f>'Fixed Asset Balances'!D12-Depreciation!D12</f>
        <v>26538.46154</v>
      </c>
      <c r="E5" s="7">
        <f>'Fixed Asset Balances'!E12-Depreciation!E12</f>
        <v>25384.61538</v>
      </c>
      <c r="F5" s="7">
        <f>'Fixed Asset Balances'!F12-Depreciation!F12</f>
        <v>24230.76923</v>
      </c>
      <c r="G5" s="7">
        <f>'Fixed Asset Balances'!G12-Depreciation!G12</f>
        <v>23076.92308</v>
      </c>
      <c r="H5" s="7">
        <f>'Fixed Asset Balances'!H12-Depreciation!H12</f>
        <v>21923.07692</v>
      </c>
      <c r="I5" s="7">
        <f>'Fixed Asset Balances'!I12-Depreciation!I12</f>
        <v>20769.23077</v>
      </c>
      <c r="J5" s="7">
        <f>'Fixed Asset Balances'!J12-Depreciation!J12</f>
        <v>19615.38462</v>
      </c>
      <c r="K5" s="7">
        <f>'Fixed Asset Balances'!K12-Depreciation!K12</f>
        <v>18461.53846</v>
      </c>
      <c r="L5" s="7">
        <f>'Fixed Asset Balances'!L12-Depreciation!L12</f>
        <v>17307.69231</v>
      </c>
      <c r="M5" s="7">
        <f>'Fixed Asset Balances'!M12-Depreciation!M12</f>
        <v>16153.84615</v>
      </c>
    </row>
    <row r="6">
      <c r="A6" s="2" t="s">
        <v>79</v>
      </c>
      <c r="B6" s="7">
        <f t="shared" ref="B6:M6" si="1">SUM(B3:B5)</f>
        <v>21446.15385</v>
      </c>
      <c r="C6" s="7">
        <f t="shared" si="1"/>
        <v>42892.30769</v>
      </c>
      <c r="D6" s="7">
        <f t="shared" si="1"/>
        <v>44338.46154</v>
      </c>
      <c r="E6" s="7">
        <f t="shared" si="1"/>
        <v>45784.61538</v>
      </c>
      <c r="F6" s="7">
        <f t="shared" si="1"/>
        <v>47230.76923</v>
      </c>
      <c r="G6" s="7">
        <f t="shared" si="1"/>
        <v>48676.92308</v>
      </c>
      <c r="H6" s="7">
        <f t="shared" si="1"/>
        <v>50123.07692</v>
      </c>
      <c r="I6" s="7">
        <f t="shared" si="1"/>
        <v>51569.23077</v>
      </c>
      <c r="J6" s="7">
        <f t="shared" si="1"/>
        <v>53015.38462</v>
      </c>
      <c r="K6" s="7">
        <f t="shared" si="1"/>
        <v>54461.53846</v>
      </c>
      <c r="L6" s="7">
        <f t="shared" si="1"/>
        <v>55907.69231</v>
      </c>
      <c r="M6" s="7">
        <f t="shared" si="1"/>
        <v>57353.84615</v>
      </c>
    </row>
    <row r="7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>
      <c r="A8" s="2" t="s">
        <v>80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>
      <c r="A9" s="2" t="s">
        <v>62</v>
      </c>
      <c r="B9" s="7">
        <f>Purchases!B11</f>
        <v>20000</v>
      </c>
      <c r="C9" s="7">
        <f>Purchases!C11</f>
        <v>40000</v>
      </c>
      <c r="D9" s="7">
        <f>Purchases!D11</f>
        <v>40000</v>
      </c>
      <c r="E9" s="7">
        <f>Purchases!E11</f>
        <v>40000</v>
      </c>
      <c r="F9" s="7">
        <f>Purchases!F11</f>
        <v>40000</v>
      </c>
      <c r="G9" s="7">
        <f>Purchases!G11</f>
        <v>40000</v>
      </c>
      <c r="H9" s="7">
        <f>Purchases!H11</f>
        <v>40000</v>
      </c>
      <c r="I9" s="7">
        <f>Purchases!I11</f>
        <v>40000</v>
      </c>
      <c r="J9" s="7">
        <f>Purchases!J11</f>
        <v>40000</v>
      </c>
      <c r="K9" s="7">
        <f>Purchases!K11</f>
        <v>40000</v>
      </c>
      <c r="L9" s="7">
        <f>Purchases!L11</f>
        <v>40000</v>
      </c>
      <c r="M9" s="7">
        <f>Purchases!M11</f>
        <v>40000</v>
      </c>
    </row>
    <row r="10">
      <c r="A10" s="2" t="s">
        <v>81</v>
      </c>
      <c r="B10" s="7">
        <f t="shared" ref="B10:M10" si="2">SUM(B9)</f>
        <v>20000</v>
      </c>
      <c r="C10" s="7">
        <f t="shared" si="2"/>
        <v>40000</v>
      </c>
      <c r="D10" s="7">
        <f t="shared" si="2"/>
        <v>40000</v>
      </c>
      <c r="E10" s="7">
        <f t="shared" si="2"/>
        <v>40000</v>
      </c>
      <c r="F10" s="7">
        <f t="shared" si="2"/>
        <v>40000</v>
      </c>
      <c r="G10" s="7">
        <f t="shared" si="2"/>
        <v>40000</v>
      </c>
      <c r="H10" s="7">
        <f t="shared" si="2"/>
        <v>40000</v>
      </c>
      <c r="I10" s="7">
        <f t="shared" si="2"/>
        <v>40000</v>
      </c>
      <c r="J10" s="7">
        <f t="shared" si="2"/>
        <v>40000</v>
      </c>
      <c r="K10" s="7">
        <f t="shared" si="2"/>
        <v>40000</v>
      </c>
      <c r="L10" s="7">
        <f t="shared" si="2"/>
        <v>40000</v>
      </c>
      <c r="M10" s="7">
        <f t="shared" si="2"/>
        <v>40000</v>
      </c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>
      <c r="A12" s="2" t="s">
        <v>82</v>
      </c>
      <c r="B12" s="7">
        <f t="shared" ref="B12:M12" si="3">B6-B10</f>
        <v>1446.153846</v>
      </c>
      <c r="C12" s="7">
        <f t="shared" si="3"/>
        <v>2892.307692</v>
      </c>
      <c r="D12" s="7">
        <f t="shared" si="3"/>
        <v>4338.461538</v>
      </c>
      <c r="E12" s="7">
        <f t="shared" si="3"/>
        <v>5784.615385</v>
      </c>
      <c r="F12" s="7">
        <f t="shared" si="3"/>
        <v>7230.769231</v>
      </c>
      <c r="G12" s="7">
        <f t="shared" si="3"/>
        <v>8676.923077</v>
      </c>
      <c r="H12" s="7">
        <f t="shared" si="3"/>
        <v>10123.07692</v>
      </c>
      <c r="I12" s="7">
        <f t="shared" si="3"/>
        <v>11569.23077</v>
      </c>
      <c r="J12" s="7">
        <f t="shared" si="3"/>
        <v>13015.38462</v>
      </c>
      <c r="K12" s="7">
        <f t="shared" si="3"/>
        <v>14461.53846</v>
      </c>
      <c r="L12" s="7">
        <f t="shared" si="3"/>
        <v>15907.69231</v>
      </c>
      <c r="M12" s="7">
        <f t="shared" si="3"/>
        <v>17353.84615</v>
      </c>
    </row>
    <row r="1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>
      <c r="A14" s="2" t="s">
        <v>83</v>
      </c>
      <c r="B14" s="8">
        <v>0.0</v>
      </c>
      <c r="C14" s="7">
        <f t="shared" ref="C14:M14" si="4">B16</f>
        <v>1446.153846</v>
      </c>
      <c r="D14" s="7">
        <f t="shared" si="4"/>
        <v>2892.307692</v>
      </c>
      <c r="E14" s="7">
        <f t="shared" si="4"/>
        <v>4338.461538</v>
      </c>
      <c r="F14" s="7">
        <f t="shared" si="4"/>
        <v>5784.615385</v>
      </c>
      <c r="G14" s="7">
        <f t="shared" si="4"/>
        <v>7230.769231</v>
      </c>
      <c r="H14" s="7">
        <f t="shared" si="4"/>
        <v>8676.923077</v>
      </c>
      <c r="I14" s="7">
        <f t="shared" si="4"/>
        <v>10123.07692</v>
      </c>
      <c r="J14" s="7">
        <f t="shared" si="4"/>
        <v>11569.23077</v>
      </c>
      <c r="K14" s="7">
        <f t="shared" si="4"/>
        <v>13015.38462</v>
      </c>
      <c r="L14" s="7">
        <f t="shared" si="4"/>
        <v>14461.53846</v>
      </c>
      <c r="M14" s="7">
        <f t="shared" si="4"/>
        <v>15907.69231</v>
      </c>
    </row>
    <row r="15">
      <c r="A15" s="2" t="s">
        <v>84</v>
      </c>
      <c r="B15" s="7">
        <f>'Sales and Costs'!B17</f>
        <v>1446.153846</v>
      </c>
      <c r="C15" s="7">
        <f>'Sales and Costs'!C17</f>
        <v>1446.153846</v>
      </c>
      <c r="D15" s="7">
        <f>'Sales and Costs'!D17</f>
        <v>1446.153846</v>
      </c>
      <c r="E15" s="7">
        <f>'Sales and Costs'!E17</f>
        <v>1446.153846</v>
      </c>
      <c r="F15" s="7">
        <f>'Sales and Costs'!F17</f>
        <v>1446.153846</v>
      </c>
      <c r="G15" s="7">
        <f>'Sales and Costs'!G17</f>
        <v>1446.153846</v>
      </c>
      <c r="H15" s="7">
        <f>'Sales and Costs'!H17</f>
        <v>1446.153846</v>
      </c>
      <c r="I15" s="7">
        <f>'Sales and Costs'!I17</f>
        <v>1446.153846</v>
      </c>
      <c r="J15" s="7">
        <f>'Sales and Costs'!J17</f>
        <v>1446.153846</v>
      </c>
      <c r="K15" s="7">
        <f>'Sales and Costs'!K17</f>
        <v>1446.153846</v>
      </c>
      <c r="L15" s="7">
        <f>'Sales and Costs'!L17</f>
        <v>1446.153846</v>
      </c>
      <c r="M15" s="7">
        <f>'Sales and Costs'!M17</f>
        <v>1446.153846</v>
      </c>
    </row>
    <row r="16">
      <c r="A16" s="2" t="s">
        <v>85</v>
      </c>
      <c r="B16" s="7">
        <f t="shared" ref="B16:M16" si="5">B14+B15</f>
        <v>1446.153846</v>
      </c>
      <c r="C16" s="7">
        <f t="shared" si="5"/>
        <v>2892.307692</v>
      </c>
      <c r="D16" s="7">
        <f t="shared" si="5"/>
        <v>4338.461538</v>
      </c>
      <c r="E16" s="7">
        <f t="shared" si="5"/>
        <v>5784.615385</v>
      </c>
      <c r="F16" s="7">
        <f t="shared" si="5"/>
        <v>7230.769231</v>
      </c>
      <c r="G16" s="7">
        <f t="shared" si="5"/>
        <v>8676.923077</v>
      </c>
      <c r="H16" s="7">
        <f t="shared" si="5"/>
        <v>10123.07692</v>
      </c>
      <c r="I16" s="7">
        <f t="shared" si="5"/>
        <v>11569.23077</v>
      </c>
      <c r="J16" s="7">
        <f t="shared" si="5"/>
        <v>13015.38462</v>
      </c>
      <c r="K16" s="7">
        <f t="shared" si="5"/>
        <v>14461.53846</v>
      </c>
      <c r="L16" s="7">
        <f t="shared" si="5"/>
        <v>15907.69231</v>
      </c>
      <c r="M16" s="7">
        <f t="shared" si="5"/>
        <v>17353.84615</v>
      </c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>
      <c r="A18" s="2" t="s">
        <v>86</v>
      </c>
      <c r="B18" s="7">
        <f t="shared" ref="B18:M18" si="6">B16-B12</f>
        <v>0</v>
      </c>
      <c r="C18" s="7">
        <f t="shared" si="6"/>
        <v>0</v>
      </c>
      <c r="D18" s="7">
        <f t="shared" si="6"/>
        <v>0</v>
      </c>
      <c r="E18" s="7">
        <f t="shared" si="6"/>
        <v>0</v>
      </c>
      <c r="F18" s="7">
        <f t="shared" si="6"/>
        <v>0</v>
      </c>
      <c r="G18" s="7">
        <f t="shared" si="6"/>
        <v>0</v>
      </c>
      <c r="H18" s="7">
        <f t="shared" si="6"/>
        <v>0</v>
      </c>
      <c r="I18" s="7">
        <f t="shared" si="6"/>
        <v>0</v>
      </c>
      <c r="J18" s="7">
        <f t="shared" si="6"/>
        <v>0</v>
      </c>
      <c r="K18" s="7">
        <f t="shared" si="6"/>
        <v>0</v>
      </c>
      <c r="L18" s="7">
        <f t="shared" si="6"/>
        <v>0</v>
      </c>
      <c r="M18" s="7">
        <f t="shared" si="6"/>
        <v>0</v>
      </c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</row>
    <row r="294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</row>
    <row r="29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</row>
    <row r="296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</row>
    <row r="298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</row>
    <row r="300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</row>
    <row r="310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</row>
    <row r="311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</row>
    <row r="312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</row>
    <row r="314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</row>
    <row r="31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</row>
    <row r="316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</row>
    <row r="328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</row>
    <row r="330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</row>
    <row r="331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</row>
    <row r="332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</row>
    <row r="334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</row>
    <row r="344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</row>
    <row r="347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</row>
    <row r="348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</row>
    <row r="350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</row>
    <row r="351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</row>
    <row r="352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</row>
    <row r="354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</row>
    <row r="363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</row>
    <row r="366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</row>
    <row r="367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</row>
    <row r="368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</row>
    <row r="370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</row>
    <row r="371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</row>
    <row r="372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</row>
    <row r="374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</row>
    <row r="37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</row>
    <row r="376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</row>
    <row r="378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</row>
    <row r="379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</row>
    <row r="380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</row>
    <row r="382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</row>
    <row r="383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</row>
    <row r="384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</row>
    <row r="386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</row>
    <row r="387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</row>
    <row r="388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</row>
    <row r="390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</row>
    <row r="391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</row>
    <row r="392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</row>
    <row r="394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</row>
    <row r="39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</row>
    <row r="396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</row>
    <row r="398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</row>
    <row r="399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</row>
    <row r="400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</row>
    <row r="402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</row>
    <row r="403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</row>
    <row r="404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</row>
    <row r="406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</row>
    <row r="407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</row>
    <row r="408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</row>
    <row r="410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</row>
    <row r="411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</row>
    <row r="412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</row>
    <row r="414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</row>
    <row r="41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</row>
    <row r="416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</row>
    <row r="418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</row>
    <row r="419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</row>
    <row r="420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</row>
    <row r="422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</row>
    <row r="423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</row>
    <row r="424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</row>
    <row r="426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</row>
    <row r="427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</row>
    <row r="428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</row>
    <row r="430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</row>
    <row r="431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</row>
    <row r="432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</row>
    <row r="434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</row>
    <row r="43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</row>
    <row r="436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</row>
    <row r="438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</row>
    <row r="439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</row>
    <row r="440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</row>
    <row r="442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</row>
    <row r="443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</row>
    <row r="444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</row>
    <row r="446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</row>
    <row r="447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</row>
    <row r="448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</row>
    <row r="450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</row>
    <row r="451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</row>
    <row r="452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</row>
    <row r="454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</row>
    <row r="45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</row>
    <row r="456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</row>
    <row r="458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</row>
    <row r="459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</row>
    <row r="460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</row>
    <row r="462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</row>
    <row r="463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</row>
    <row r="464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</row>
    <row r="466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</row>
    <row r="467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</row>
    <row r="468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</row>
    <row r="470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</row>
    <row r="471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</row>
    <row r="47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</row>
    <row r="474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</row>
    <row r="47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</row>
    <row r="476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</row>
    <row r="478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</row>
    <row r="479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</row>
    <row r="480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</row>
    <row r="482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</row>
    <row r="483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</row>
    <row r="484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</row>
    <row r="486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</row>
    <row r="487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</row>
    <row r="488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</row>
    <row r="490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</row>
    <row r="491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</row>
    <row r="492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</row>
    <row r="494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</row>
    <row r="49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</row>
    <row r="496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</row>
    <row r="498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</row>
    <row r="499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</row>
    <row r="500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</row>
    <row r="502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</row>
    <row r="503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</row>
    <row r="504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</row>
    <row r="506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</row>
    <row r="507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</row>
    <row r="508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</row>
    <row r="510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</row>
    <row r="511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</row>
    <row r="512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</row>
    <row r="514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</row>
    <row r="51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</row>
    <row r="516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</row>
    <row r="518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</row>
    <row r="519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</row>
    <row r="520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</row>
    <row r="522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</row>
    <row r="523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</row>
    <row r="524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</row>
    <row r="526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</row>
    <row r="527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</row>
    <row r="528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</row>
    <row r="530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</row>
    <row r="531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</row>
    <row r="532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</row>
    <row r="534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</row>
    <row r="53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</row>
    <row r="536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</row>
    <row r="538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</row>
    <row r="539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</row>
    <row r="540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</row>
    <row r="542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</row>
    <row r="543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</row>
    <row r="544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</row>
    <row r="546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</row>
    <row r="547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</row>
    <row r="548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</row>
    <row r="550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</row>
    <row r="551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</row>
    <row r="552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</row>
    <row r="554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</row>
    <row r="55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</row>
    <row r="556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</row>
    <row r="558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</row>
    <row r="559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</row>
    <row r="560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</row>
    <row r="562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</row>
    <row r="563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</row>
    <row r="564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</row>
    <row r="566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</row>
    <row r="567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</row>
    <row r="568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</row>
    <row r="569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</row>
    <row r="570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</row>
    <row r="571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</row>
    <row r="572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</row>
    <row r="573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</row>
    <row r="574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</row>
    <row r="57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</row>
    <row r="576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</row>
    <row r="577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</row>
    <row r="578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</row>
    <row r="579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</row>
    <row r="580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</row>
    <row r="581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</row>
    <row r="582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</row>
    <row r="583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</row>
    <row r="584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</row>
    <row r="58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</row>
    <row r="586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</row>
    <row r="587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</row>
    <row r="588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</row>
    <row r="589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</row>
    <row r="590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</row>
    <row r="591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</row>
    <row r="592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</row>
    <row r="593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</row>
    <row r="594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</row>
    <row r="59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</row>
    <row r="596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</row>
    <row r="597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</row>
    <row r="598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</row>
    <row r="599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</row>
    <row r="600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</row>
    <row r="601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</row>
    <row r="602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</row>
    <row r="603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</row>
    <row r="604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</row>
    <row r="60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</row>
    <row r="606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</row>
    <row r="607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</row>
    <row r="608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</row>
    <row r="609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</row>
    <row r="610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</row>
    <row r="611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</row>
    <row r="612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</row>
    <row r="613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</row>
    <row r="614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</row>
    <row r="61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</row>
    <row r="616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</row>
    <row r="617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</row>
    <row r="618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</row>
    <row r="619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</row>
    <row r="620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</row>
    <row r="621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</row>
    <row r="622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</row>
    <row r="623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</row>
    <row r="624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</row>
    <row r="6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</row>
    <row r="626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</row>
    <row r="627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</row>
    <row r="628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</row>
    <row r="629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</row>
    <row r="630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</row>
    <row r="631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</row>
    <row r="632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</row>
    <row r="633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</row>
    <row r="634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</row>
    <row r="63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</row>
    <row r="636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</row>
    <row r="637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</row>
    <row r="638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</row>
    <row r="639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</row>
    <row r="640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</row>
    <row r="641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</row>
    <row r="642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</row>
    <row r="643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</row>
    <row r="644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</row>
    <row r="64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</row>
    <row r="646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</row>
    <row r="647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</row>
    <row r="648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</row>
    <row r="649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</row>
    <row r="650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</row>
    <row r="651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</row>
    <row r="652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</row>
    <row r="653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</row>
    <row r="654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</row>
    <row r="65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</row>
    <row r="656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</row>
    <row r="657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</row>
    <row r="658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</row>
    <row r="659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</row>
    <row r="660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</row>
    <row r="661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</row>
    <row r="662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</row>
    <row r="663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</row>
    <row r="664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</row>
    <row r="66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</row>
    <row r="666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</row>
    <row r="667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</row>
    <row r="668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</row>
    <row r="669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</row>
    <row r="670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</row>
    <row r="671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</row>
    <row r="672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</row>
    <row r="673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</row>
    <row r="674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</row>
    <row r="67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</row>
    <row r="676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</row>
    <row r="677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</row>
    <row r="678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</row>
    <row r="679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</row>
    <row r="680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</row>
    <row r="681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</row>
    <row r="682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</row>
    <row r="683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</row>
    <row r="684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</row>
    <row r="68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</row>
    <row r="686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</row>
    <row r="687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</row>
    <row r="688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</row>
    <row r="689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</row>
    <row r="690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</row>
    <row r="691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</row>
    <row r="692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</row>
    <row r="69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</row>
    <row r="694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</row>
    <row r="69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</row>
    <row r="696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</row>
    <row r="697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</row>
    <row r="698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</row>
    <row r="699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</row>
    <row r="700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</row>
    <row r="701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</row>
    <row r="702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</row>
    <row r="703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</row>
    <row r="704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</row>
    <row r="70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</row>
    <row r="706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</row>
    <row r="707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</row>
    <row r="708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</row>
    <row r="709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</row>
    <row r="710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</row>
    <row r="711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</row>
    <row r="712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</row>
    <row r="713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</row>
    <row r="714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</row>
    <row r="71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</row>
    <row r="716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</row>
    <row r="717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</row>
    <row r="718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</row>
    <row r="719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</row>
    <row r="720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</row>
    <row r="721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</row>
    <row r="722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</row>
    <row r="723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</row>
    <row r="724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</row>
    <row r="7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</row>
    <row r="726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</row>
    <row r="727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</row>
    <row r="728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</row>
    <row r="729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</row>
    <row r="730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</row>
    <row r="731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</row>
    <row r="732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</row>
    <row r="733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</row>
    <row r="734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</row>
    <row r="73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</row>
    <row r="736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</row>
    <row r="737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</row>
    <row r="738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</row>
    <row r="739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</row>
    <row r="740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</row>
    <row r="741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</row>
    <row r="742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</row>
    <row r="743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</row>
    <row r="744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</row>
    <row r="74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</row>
    <row r="746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</row>
    <row r="747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</row>
    <row r="748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</row>
    <row r="749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</row>
    <row r="750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</row>
    <row r="751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</row>
    <row r="752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</row>
    <row r="753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</row>
    <row r="754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</row>
    <row r="75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</row>
    <row r="756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</row>
    <row r="757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</row>
    <row r="758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</row>
    <row r="759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</row>
    <row r="760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</row>
    <row r="761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</row>
    <row r="762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</row>
    <row r="763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</row>
    <row r="764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</row>
    <row r="76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</row>
    <row r="766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</row>
    <row r="767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</row>
    <row r="768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</row>
    <row r="769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</row>
    <row r="770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</row>
    <row r="771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</row>
    <row r="772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</row>
    <row r="773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</row>
    <row r="774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</row>
    <row r="77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</row>
    <row r="776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</row>
    <row r="777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</row>
    <row r="778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</row>
    <row r="779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</row>
    <row r="780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</row>
    <row r="781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</row>
    <row r="782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</row>
    <row r="783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</row>
    <row r="784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</row>
    <row r="78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</row>
    <row r="786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</row>
    <row r="787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</row>
    <row r="788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</row>
    <row r="789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</row>
    <row r="790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</row>
    <row r="791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</row>
    <row r="792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</row>
    <row r="793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</row>
    <row r="794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</row>
    <row r="79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</row>
    <row r="796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</row>
    <row r="797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</row>
    <row r="798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</row>
    <row r="799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</row>
    <row r="800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</row>
    <row r="801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</row>
    <row r="802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</row>
    <row r="803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</row>
    <row r="804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</row>
    <row r="80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</row>
    <row r="806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</row>
    <row r="807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</row>
    <row r="808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</row>
    <row r="809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</row>
    <row r="810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</row>
    <row r="811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</row>
    <row r="812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</row>
    <row r="813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</row>
    <row r="814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</row>
    <row r="81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</row>
    <row r="816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</row>
    <row r="817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</row>
    <row r="818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</row>
    <row r="819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</row>
    <row r="820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</row>
    <row r="821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</row>
    <row r="822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</row>
    <row r="823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</row>
    <row r="824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</row>
    <row r="82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</row>
    <row r="826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</row>
    <row r="827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</row>
    <row r="828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</row>
    <row r="829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</row>
    <row r="830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</row>
    <row r="831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</row>
    <row r="832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</row>
    <row r="833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</row>
    <row r="834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</row>
    <row r="83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</row>
    <row r="836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</row>
    <row r="837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</row>
    <row r="838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</row>
    <row r="839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</row>
    <row r="840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</row>
    <row r="841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</row>
    <row r="842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</row>
    <row r="843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</row>
    <row r="844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</row>
    <row r="84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</row>
    <row r="846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</row>
    <row r="847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</row>
    <row r="848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</row>
    <row r="849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</row>
    <row r="850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</row>
    <row r="851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</row>
    <row r="852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</row>
    <row r="853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</row>
    <row r="854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</row>
    <row r="85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</row>
    <row r="856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</row>
    <row r="857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</row>
    <row r="858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</row>
    <row r="859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</row>
    <row r="860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</row>
    <row r="861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</row>
    <row r="862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</row>
    <row r="863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</row>
    <row r="864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</row>
    <row r="865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</row>
    <row r="866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</row>
    <row r="867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</row>
    <row r="868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</row>
    <row r="869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</row>
    <row r="870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</row>
    <row r="871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</row>
    <row r="872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</row>
    <row r="873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</row>
    <row r="874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</row>
    <row r="875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</row>
    <row r="876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</row>
    <row r="877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</row>
    <row r="878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</row>
    <row r="879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</row>
    <row r="880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</row>
    <row r="881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</row>
    <row r="882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</row>
    <row r="883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</row>
    <row r="884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</row>
    <row r="885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</row>
    <row r="886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</row>
    <row r="887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</row>
    <row r="888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</row>
    <row r="889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</row>
    <row r="890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</row>
    <row r="891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</row>
    <row r="892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</row>
    <row r="893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</row>
    <row r="894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</row>
    <row r="895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</row>
    <row r="896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</row>
    <row r="897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</row>
    <row r="898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</row>
    <row r="899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</row>
    <row r="900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</row>
    <row r="901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</row>
    <row r="902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</row>
    <row r="903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</row>
    <row r="904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</row>
    <row r="905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</row>
    <row r="906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</row>
    <row r="907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</row>
    <row r="908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</row>
    <row r="909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</row>
    <row r="910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</row>
    <row r="911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</row>
    <row r="912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</row>
    <row r="913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</row>
    <row r="914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</row>
    <row r="915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</row>
    <row r="916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</row>
    <row r="917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</row>
    <row r="918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</row>
    <row r="919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</row>
    <row r="920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</row>
    <row r="921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</row>
    <row r="922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</row>
    <row r="923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</row>
    <row r="924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</row>
    <row r="925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</row>
    <row r="926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</row>
    <row r="927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</row>
    <row r="928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</row>
    <row r="929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</row>
    <row r="930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</row>
    <row r="931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</row>
    <row r="932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</row>
    <row r="933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</row>
    <row r="934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</row>
    <row r="935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</row>
    <row r="936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</row>
    <row r="937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</row>
    <row r="938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</row>
    <row r="939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</row>
    <row r="940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</row>
    <row r="941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</row>
    <row r="942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</row>
    <row r="943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</row>
    <row r="944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</row>
    <row r="945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</row>
    <row r="946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</row>
    <row r="947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</row>
    <row r="948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</row>
    <row r="949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</row>
    <row r="950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</row>
    <row r="951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</row>
    <row r="952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</row>
    <row r="953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</row>
    <row r="954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</row>
    <row r="955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</row>
    <row r="956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</row>
    <row r="957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</row>
    <row r="958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</row>
    <row r="959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</row>
    <row r="960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</row>
    <row r="961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</row>
    <row r="962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</row>
    <row r="963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</row>
    <row r="964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</row>
    <row r="965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</row>
    <row r="966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</row>
    <row r="967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</row>
    <row r="968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</row>
    <row r="969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</row>
    <row r="970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</row>
    <row r="971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</row>
    <row r="972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</row>
    <row r="973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</row>
    <row r="974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</row>
    <row r="975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</row>
    <row r="976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</row>
    <row r="977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</row>
    <row r="978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</row>
    <row r="979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</row>
    <row r="980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</row>
    <row r="981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</row>
    <row r="982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</row>
    <row r="986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</row>
    <row r="987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</row>
    <row r="988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</row>
    <row r="989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</row>
    <row r="990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</row>
    <row r="991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</row>
    <row r="992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</row>
    <row r="993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</row>
    <row r="994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</row>
    <row r="99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</row>
    <row r="996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</row>
    <row r="997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</row>
    <row r="998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</row>
    <row r="999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</row>
    <row r="1000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</row>
  </sheetData>
  <drawing r:id="rId1"/>
</worksheet>
</file>