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ixed Asset Register" sheetId="3" r:id="rId6"/>
    <sheet state="visible" name="Fixed Asset Balances" sheetId="4" r:id="rId7"/>
    <sheet state="visible" name="Depreciation" sheetId="5" r:id="rId8"/>
    <sheet state="visible" name="Calcs-1" sheetId="6" r:id="rId9"/>
    <sheet state="visible" name="Sales and Costs" sheetId="7" r:id="rId10"/>
    <sheet state="visible" name="Purchases" sheetId="8" r:id="rId11"/>
    <sheet state="visible" name="Stocks" sheetId="9" r:id="rId12"/>
    <sheet state="visible" name="Cash Details" sheetId="10" r:id="rId13"/>
    <sheet state="visible" name="Balances" sheetId="11" r:id="rId14"/>
  </sheets>
  <definedNames/>
  <calcPr/>
</workbook>
</file>

<file path=xl/sharedStrings.xml><?xml version="1.0" encoding="utf-8"?>
<sst xmlns="http://schemas.openxmlformats.org/spreadsheetml/2006/main" count="252" uniqueCount="94">
  <si>
    <t>Diamond Ice Cream corner sells  Ice cream candies to walk in customers. They bought 1 Ice cream candy at Rs 25 and sold it at Rs 45.</t>
  </si>
  <si>
    <t>Every month they purchased 800 candies and sold 780 candies. Rent was Rs 8000 per month and Electricity expenses were Rs 5000 per month.</t>
  </si>
  <si>
    <t>The payment for purchases was made after 2 months. All sales were made in Cash</t>
  </si>
  <si>
    <t>The company has purchased a 100 ltr deep freezer (model-VRD100)  in month 1 for Rs 30000 which has a life of 26 months. It purchases its fixed assets in the starting of the month.</t>
  </si>
  <si>
    <t>Make a Fixed Asset Register and calculate the balance of fixed assets for 12 months.</t>
  </si>
  <si>
    <t>Purchase(qty)</t>
  </si>
  <si>
    <t>Purchase Price</t>
  </si>
  <si>
    <t>Payments</t>
  </si>
  <si>
    <t>Ice cream candy</t>
  </si>
  <si>
    <t>months</t>
  </si>
  <si>
    <t>Sales(qty)</t>
  </si>
  <si>
    <t>Selling Price</t>
  </si>
  <si>
    <t>cash</t>
  </si>
  <si>
    <t>other costs</t>
  </si>
  <si>
    <t>Rent</t>
  </si>
  <si>
    <t>per month</t>
  </si>
  <si>
    <t>Electricity</t>
  </si>
  <si>
    <t>Item code</t>
  </si>
  <si>
    <t>Item type</t>
  </si>
  <si>
    <t>Item Details</t>
  </si>
  <si>
    <t>Month of Purchase</t>
  </si>
  <si>
    <t>Price</t>
  </si>
  <si>
    <t>Life of Asset(in months)</t>
  </si>
  <si>
    <t>FAS001</t>
  </si>
  <si>
    <t>Freezer</t>
  </si>
  <si>
    <t>VRD 100</t>
  </si>
  <si>
    <t>FAS002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</si>
  <si>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</si>
  <si>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</si>
  <si>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</si>
  <si>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</si>
  <si>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</si>
  <si>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</si>
  <si>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</si>
  <si>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</si>
  <si>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</si>
  <si>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</si>
  <si>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</si>
  <si>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</si>
  <si>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</si>
  <si>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</si>
  <si>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</si>
  <si>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</si>
  <si>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</si>
  <si>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</si>
  <si>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Opening Balance</t>
  </si>
  <si>
    <t xml:space="preserve">Total </t>
  </si>
  <si>
    <t>Purchase</t>
  </si>
  <si>
    <t>Total</t>
  </si>
  <si>
    <t>Closing Balance</t>
  </si>
  <si>
    <t>Purchase(Qty)</t>
  </si>
  <si>
    <t>Ice cream Candy</t>
  </si>
  <si>
    <t>Sales (Qty)</t>
  </si>
  <si>
    <t>Sales (in Rs)</t>
  </si>
  <si>
    <t>Total Sales</t>
  </si>
  <si>
    <t>Cost of goods sold</t>
  </si>
  <si>
    <t>Total Costs of goods</t>
  </si>
  <si>
    <t>Other costs</t>
  </si>
  <si>
    <t>Depreciation</t>
  </si>
  <si>
    <t>Total Costs</t>
  </si>
  <si>
    <t>Profit</t>
  </si>
  <si>
    <t>Purchases (in Rs)</t>
  </si>
  <si>
    <t>Payments for purchases</t>
  </si>
  <si>
    <t>Total payment for purchases</t>
  </si>
  <si>
    <t>Payment outstanding for purchases</t>
  </si>
  <si>
    <t>Total Payment Outstanding</t>
  </si>
  <si>
    <t>Opening Stock (Qty)</t>
  </si>
  <si>
    <t>Ice Cream Candy</t>
  </si>
  <si>
    <t>Change in Stock</t>
  </si>
  <si>
    <t>Closing Stock</t>
  </si>
  <si>
    <t>Total Closing Stock</t>
  </si>
  <si>
    <t>Cash Inflow</t>
  </si>
  <si>
    <t>Cash received from Sales</t>
  </si>
  <si>
    <t>Total Cash Inflow</t>
  </si>
  <si>
    <t>Cash Outflow</t>
  </si>
  <si>
    <t>Cash paid for purchases</t>
  </si>
  <si>
    <t>Fixed Asset cost</t>
  </si>
  <si>
    <t>Total Cash Outflow</t>
  </si>
  <si>
    <t>Net Cash for the month</t>
  </si>
  <si>
    <t>Opening Cash balance</t>
  </si>
  <si>
    <t>Net cash for the month</t>
  </si>
  <si>
    <t>Closing Cash balance</t>
  </si>
  <si>
    <t>Assets</t>
  </si>
  <si>
    <t>Cash Inhand</t>
  </si>
  <si>
    <t>Stocks</t>
  </si>
  <si>
    <t xml:space="preserve">Fixed Asset </t>
  </si>
  <si>
    <t>Total Assets (TA)</t>
  </si>
  <si>
    <t>Liabilities</t>
  </si>
  <si>
    <t>Total Liabilities (TL)</t>
  </si>
  <si>
    <t>Difference 1(TA-TL)</t>
  </si>
  <si>
    <t>Opening Profit</t>
  </si>
  <si>
    <t>Net Profit for the month</t>
  </si>
  <si>
    <t>Accumulated Profit</t>
  </si>
  <si>
    <t>Difference 2 (AP-D1)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</si>
</sst>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/>
    </row>
    <row r="6">
      <c r="A6" s="1" t="s">
        <v>3</v>
      </c>
    </row>
    <row r="7">
      <c r="A7" s="1"/>
    </row>
    <row r="8">
      <c r="A8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5</v>
      </c>
      <c r="C1" s="2" t="s">
        <v>6</v>
      </c>
      <c r="D1" s="2" t="s">
        <v>7</v>
      </c>
    </row>
    <row r="2">
      <c r="A2" s="2" t="s">
        <v>8</v>
      </c>
      <c r="B2" s="2">
        <v>800.0</v>
      </c>
      <c r="C2" s="2">
        <v>25.0</v>
      </c>
      <c r="D2" s="2">
        <v>2.0</v>
      </c>
      <c r="E2" s="2" t="s">
        <v>9</v>
      </c>
    </row>
    <row r="4">
      <c r="B4" s="2" t="s">
        <v>10</v>
      </c>
      <c r="C4" s="2" t="s">
        <v>11</v>
      </c>
      <c r="D4" s="2" t="s">
        <v>7</v>
      </c>
    </row>
    <row r="5">
      <c r="A5" s="2" t="s">
        <v>8</v>
      </c>
      <c r="B5" s="2">
        <v>780.0</v>
      </c>
      <c r="C5" s="2">
        <v>45.0</v>
      </c>
      <c r="D5" s="2" t="s">
        <v>12</v>
      </c>
    </row>
    <row r="8">
      <c r="A8" s="2" t="s">
        <v>13</v>
      </c>
    </row>
    <row r="9">
      <c r="A9" s="2" t="s">
        <v>14</v>
      </c>
      <c r="B9" s="2">
        <v>8000.0</v>
      </c>
      <c r="C9" s="3" t="s">
        <v>15</v>
      </c>
    </row>
    <row r="10">
      <c r="A10" s="2" t="s">
        <v>16</v>
      </c>
      <c r="B10" s="2">
        <v>5000.0</v>
      </c>
      <c r="C10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>
      <c r="A2" s="2" t="s">
        <v>23</v>
      </c>
      <c r="B2" s="2" t="s">
        <v>24</v>
      </c>
      <c r="C2" s="2" t="s">
        <v>25</v>
      </c>
      <c r="D2" s="2">
        <v>1.0</v>
      </c>
      <c r="E2" s="2">
        <v>30000.0</v>
      </c>
      <c r="F2" s="2">
        <v>26.0</v>
      </c>
    </row>
    <row r="3">
      <c r="A3" s="2" t="s">
        <v>26</v>
      </c>
      <c r="B3" s="2" t="s">
        <v>24</v>
      </c>
      <c r="C3" s="2" t="s">
        <v>25</v>
      </c>
      <c r="D3" s="2">
        <v>7.0</v>
      </c>
      <c r="E3" s="2">
        <v>30000.0</v>
      </c>
      <c r="F3" s="2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19" width="8.75"/>
  </cols>
  <sheetData>
    <row r="1"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</row>
    <row r="2">
      <c r="A2" s="2" t="s">
        <v>45</v>
      </c>
    </row>
    <row r="3">
      <c r="A3" s="2" t="s">
        <v>24</v>
      </c>
      <c r="B3" s="2">
        <v>0.0</v>
      </c>
      <c r="C3" s="6">
        <f t="shared" ref="C3:S3" si="1">B11</f>
        <v>30000</v>
      </c>
      <c r="D3" s="6">
        <f t="shared" si="1"/>
        <v>30000</v>
      </c>
      <c r="E3" s="6">
        <f t="shared" si="1"/>
        <v>30000</v>
      </c>
      <c r="F3" s="6">
        <f t="shared" si="1"/>
        <v>30000</v>
      </c>
      <c r="G3" s="6">
        <f t="shared" si="1"/>
        <v>30000</v>
      </c>
      <c r="H3" s="6">
        <f t="shared" si="1"/>
        <v>30000</v>
      </c>
      <c r="I3" s="6">
        <f t="shared" si="1"/>
        <v>60000</v>
      </c>
      <c r="J3" s="6">
        <f t="shared" si="1"/>
        <v>60000</v>
      </c>
      <c r="K3" s="6">
        <f t="shared" si="1"/>
        <v>60000</v>
      </c>
      <c r="L3" s="6">
        <f t="shared" si="1"/>
        <v>60000</v>
      </c>
      <c r="M3" s="6">
        <f t="shared" si="1"/>
        <v>60000</v>
      </c>
      <c r="N3" s="6">
        <f t="shared" si="1"/>
        <v>60000</v>
      </c>
      <c r="O3" s="6">
        <f t="shared" si="1"/>
        <v>60000</v>
      </c>
      <c r="P3" s="6">
        <f t="shared" si="1"/>
        <v>60000</v>
      </c>
      <c r="Q3" s="6">
        <f t="shared" si="1"/>
        <v>60000</v>
      </c>
      <c r="R3" s="6">
        <f t="shared" si="1"/>
        <v>60000</v>
      </c>
      <c r="S3" s="6">
        <f t="shared" si="1"/>
        <v>60000</v>
      </c>
    </row>
    <row r="4">
      <c r="A4" s="2" t="s">
        <v>46</v>
      </c>
      <c r="B4" s="2">
        <f>SUM(B3)</f>
        <v>0</v>
      </c>
      <c r="C4" s="6">
        <f t="shared" ref="C4:S4" si="2">B12</f>
        <v>30000</v>
      </c>
      <c r="D4" s="6">
        <f t="shared" si="2"/>
        <v>30000</v>
      </c>
      <c r="E4" s="6">
        <f t="shared" si="2"/>
        <v>30000</v>
      </c>
      <c r="F4" s="6">
        <f t="shared" si="2"/>
        <v>30000</v>
      </c>
      <c r="G4" s="6">
        <f t="shared" si="2"/>
        <v>30000</v>
      </c>
      <c r="H4" s="6">
        <f t="shared" si="2"/>
        <v>30000</v>
      </c>
      <c r="I4" s="6">
        <f t="shared" si="2"/>
        <v>60000</v>
      </c>
      <c r="J4" s="6">
        <f t="shared" si="2"/>
        <v>60000</v>
      </c>
      <c r="K4" s="6">
        <f t="shared" si="2"/>
        <v>60000</v>
      </c>
      <c r="L4" s="6">
        <f t="shared" si="2"/>
        <v>60000</v>
      </c>
      <c r="M4" s="6">
        <f t="shared" si="2"/>
        <v>60000</v>
      </c>
      <c r="N4" s="6">
        <f t="shared" si="2"/>
        <v>60000</v>
      </c>
      <c r="O4" s="6">
        <f t="shared" si="2"/>
        <v>60000</v>
      </c>
      <c r="P4" s="6">
        <f t="shared" si="2"/>
        <v>60000</v>
      </c>
      <c r="Q4" s="6">
        <f t="shared" si="2"/>
        <v>60000</v>
      </c>
      <c r="R4" s="6">
        <f t="shared" si="2"/>
        <v>60000</v>
      </c>
      <c r="S4" s="6">
        <f t="shared" si="2"/>
        <v>60000</v>
      </c>
    </row>
    <row r="5">
      <c r="C5" s="6" t="str">
        <f t="shared" ref="C5:S5" si="3">B14</f>
        <v/>
      </c>
      <c r="D5" s="6" t="str">
        <f t="shared" si="3"/>
        <v/>
      </c>
      <c r="E5" s="6" t="str">
        <f t="shared" si="3"/>
        <v/>
      </c>
      <c r="F5" s="6" t="str">
        <f t="shared" si="3"/>
        <v/>
      </c>
      <c r="G5" s="6" t="str">
        <f t="shared" si="3"/>
        <v/>
      </c>
      <c r="H5" s="6" t="str">
        <f t="shared" si="3"/>
        <v/>
      </c>
      <c r="I5" s="6" t="str">
        <f t="shared" si="3"/>
        <v/>
      </c>
      <c r="J5" s="6" t="str">
        <f t="shared" si="3"/>
        <v/>
      </c>
      <c r="K5" s="6" t="str">
        <f t="shared" si="3"/>
        <v/>
      </c>
      <c r="L5" s="6" t="str">
        <f t="shared" si="3"/>
        <v/>
      </c>
      <c r="M5" s="6" t="str">
        <f t="shared" si="3"/>
        <v/>
      </c>
      <c r="N5" s="6" t="str">
        <f t="shared" si="3"/>
        <v/>
      </c>
      <c r="O5" s="6" t="str">
        <f t="shared" si="3"/>
        <v/>
      </c>
      <c r="P5" s="6" t="str">
        <f t="shared" si="3"/>
        <v/>
      </c>
      <c r="Q5" s="6" t="str">
        <f t="shared" si="3"/>
        <v/>
      </c>
      <c r="R5" s="6" t="str">
        <f t="shared" si="3"/>
        <v/>
      </c>
      <c r="S5" s="6" t="str">
        <f t="shared" si="3"/>
        <v/>
      </c>
    </row>
    <row r="6">
      <c r="A6" s="2" t="s">
        <v>47</v>
      </c>
    </row>
    <row r="7">
      <c r="A7" s="2" t="s">
        <v>24</v>
      </c>
      <c r="B7" s="2">
        <f>'Fixed Asset Register'!$E$2</f>
        <v>30000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30000.0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</row>
    <row r="8">
      <c r="A8" s="2" t="s">
        <v>48</v>
      </c>
      <c r="B8" s="6">
        <f t="shared" ref="B8:S8" si="4">SUM(B7)</f>
        <v>30000</v>
      </c>
      <c r="C8" s="6">
        <f t="shared" si="4"/>
        <v>0</v>
      </c>
      <c r="D8" s="6">
        <f t="shared" si="4"/>
        <v>0</v>
      </c>
      <c r="E8" s="6">
        <f t="shared" si="4"/>
        <v>0</v>
      </c>
      <c r="F8" s="6">
        <f t="shared" si="4"/>
        <v>0</v>
      </c>
      <c r="G8" s="6">
        <f t="shared" si="4"/>
        <v>0</v>
      </c>
      <c r="H8" s="6">
        <f t="shared" si="4"/>
        <v>30000</v>
      </c>
      <c r="I8" s="6">
        <f t="shared" si="4"/>
        <v>0</v>
      </c>
      <c r="J8" s="6">
        <f t="shared" si="4"/>
        <v>0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6">
        <f t="shared" si="4"/>
        <v>0</v>
      </c>
      <c r="O8" s="6">
        <f t="shared" si="4"/>
        <v>0</v>
      </c>
      <c r="P8" s="6">
        <f t="shared" si="4"/>
        <v>0</v>
      </c>
      <c r="Q8" s="6">
        <f t="shared" si="4"/>
        <v>0</v>
      </c>
      <c r="R8" s="6">
        <f t="shared" si="4"/>
        <v>0</v>
      </c>
      <c r="S8" s="6">
        <f t="shared" si="4"/>
        <v>0</v>
      </c>
    </row>
    <row r="10">
      <c r="A10" s="2" t="s">
        <v>49</v>
      </c>
    </row>
    <row r="11">
      <c r="A11" s="2" t="s">
        <v>24</v>
      </c>
      <c r="B11" s="6">
        <f t="shared" ref="B11:S11" si="5">B3+B7</f>
        <v>30000</v>
      </c>
      <c r="C11" s="6">
        <f t="shared" si="5"/>
        <v>30000</v>
      </c>
      <c r="D11" s="6">
        <f t="shared" si="5"/>
        <v>30000</v>
      </c>
      <c r="E11" s="6">
        <f t="shared" si="5"/>
        <v>30000</v>
      </c>
      <c r="F11" s="6">
        <f t="shared" si="5"/>
        <v>30000</v>
      </c>
      <c r="G11" s="6">
        <f t="shared" si="5"/>
        <v>30000</v>
      </c>
      <c r="H11" s="6">
        <f t="shared" si="5"/>
        <v>60000</v>
      </c>
      <c r="I11" s="6">
        <f t="shared" si="5"/>
        <v>60000</v>
      </c>
      <c r="J11" s="6">
        <f t="shared" si="5"/>
        <v>60000</v>
      </c>
      <c r="K11" s="6">
        <f t="shared" si="5"/>
        <v>60000</v>
      </c>
      <c r="L11" s="6">
        <f t="shared" si="5"/>
        <v>60000</v>
      </c>
      <c r="M11" s="6">
        <f t="shared" si="5"/>
        <v>60000</v>
      </c>
      <c r="N11" s="6">
        <f t="shared" si="5"/>
        <v>60000</v>
      </c>
      <c r="O11" s="6">
        <f t="shared" si="5"/>
        <v>60000</v>
      </c>
      <c r="P11" s="6">
        <f t="shared" si="5"/>
        <v>60000</v>
      </c>
      <c r="Q11" s="6">
        <f t="shared" si="5"/>
        <v>60000</v>
      </c>
      <c r="R11" s="6">
        <f t="shared" si="5"/>
        <v>60000</v>
      </c>
      <c r="S11" s="6">
        <f t="shared" si="5"/>
        <v>60000</v>
      </c>
    </row>
    <row r="12">
      <c r="A12" s="2" t="s">
        <v>48</v>
      </c>
      <c r="B12" s="6">
        <f>SUM(B11)</f>
        <v>30000</v>
      </c>
      <c r="C12" s="6">
        <f t="shared" ref="C12:S12" si="6">C4+C8</f>
        <v>30000</v>
      </c>
      <c r="D12" s="6">
        <f t="shared" si="6"/>
        <v>30000</v>
      </c>
      <c r="E12" s="6">
        <f t="shared" si="6"/>
        <v>30000</v>
      </c>
      <c r="F12" s="6">
        <f t="shared" si="6"/>
        <v>30000</v>
      </c>
      <c r="G12" s="6">
        <f t="shared" si="6"/>
        <v>30000</v>
      </c>
      <c r="H12" s="6">
        <f t="shared" si="6"/>
        <v>60000</v>
      </c>
      <c r="I12" s="6">
        <f t="shared" si="6"/>
        <v>60000</v>
      </c>
      <c r="J12" s="6">
        <f t="shared" si="6"/>
        <v>60000</v>
      </c>
      <c r="K12" s="6">
        <f t="shared" si="6"/>
        <v>60000</v>
      </c>
      <c r="L12" s="6">
        <f t="shared" si="6"/>
        <v>60000</v>
      </c>
      <c r="M12" s="6">
        <f t="shared" si="6"/>
        <v>60000</v>
      </c>
      <c r="N12" s="6">
        <f t="shared" si="6"/>
        <v>60000</v>
      </c>
      <c r="O12" s="6">
        <f t="shared" si="6"/>
        <v>60000</v>
      </c>
      <c r="P12" s="6">
        <f t="shared" si="6"/>
        <v>60000</v>
      </c>
      <c r="Q12" s="6">
        <f t="shared" si="6"/>
        <v>60000</v>
      </c>
      <c r="R12" s="6">
        <f t="shared" si="6"/>
        <v>60000</v>
      </c>
      <c r="S12" s="6">
        <f t="shared" si="6"/>
        <v>60000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9" width="8.75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45</v>
      </c>
    </row>
    <row r="3">
      <c r="A3" s="2" t="s">
        <v>24</v>
      </c>
      <c r="B3" s="2">
        <v>0.0</v>
      </c>
      <c r="C3" s="7">
        <f t="shared" ref="C3:S3" si="1">B11</f>
        <v>1153.846154</v>
      </c>
      <c r="D3" s="7">
        <f t="shared" si="1"/>
        <v>2307.692308</v>
      </c>
      <c r="E3" s="7">
        <f t="shared" si="1"/>
        <v>3461.538462</v>
      </c>
      <c r="F3" s="7">
        <f t="shared" si="1"/>
        <v>4615.384615</v>
      </c>
      <c r="G3" s="7">
        <f t="shared" si="1"/>
        <v>5769.230769</v>
      </c>
      <c r="H3" s="7">
        <f t="shared" si="1"/>
        <v>6923.076923</v>
      </c>
      <c r="I3" s="7">
        <f t="shared" si="1"/>
        <v>9230.769231</v>
      </c>
      <c r="J3" s="7">
        <f t="shared" si="1"/>
        <v>11538.46154</v>
      </c>
      <c r="K3" s="7">
        <f t="shared" si="1"/>
        <v>13846.15385</v>
      </c>
      <c r="L3" s="7">
        <f t="shared" si="1"/>
        <v>16153.84615</v>
      </c>
      <c r="M3" s="7">
        <f t="shared" si="1"/>
        <v>18461.53846</v>
      </c>
      <c r="N3" s="7">
        <f t="shared" si="1"/>
        <v>20769.23077</v>
      </c>
      <c r="O3" s="7">
        <f t="shared" si="1"/>
        <v>23076.92308</v>
      </c>
      <c r="P3" s="7">
        <f t="shared" si="1"/>
        <v>25384.61538</v>
      </c>
      <c r="Q3" s="7">
        <f t="shared" si="1"/>
        <v>27692.30769</v>
      </c>
      <c r="R3" s="7">
        <f t="shared" si="1"/>
        <v>30000</v>
      </c>
      <c r="S3" s="7">
        <f t="shared" si="1"/>
        <v>32307.69231</v>
      </c>
    </row>
    <row r="4">
      <c r="A4" s="2" t="s">
        <v>46</v>
      </c>
      <c r="B4" s="6">
        <f t="shared" ref="B4:S4" si="2">SUM(B3)</f>
        <v>0</v>
      </c>
      <c r="C4" s="7">
        <f t="shared" si="2"/>
        <v>1153.846154</v>
      </c>
      <c r="D4" s="7">
        <f t="shared" si="2"/>
        <v>2307.692308</v>
      </c>
      <c r="E4" s="7">
        <f t="shared" si="2"/>
        <v>3461.538462</v>
      </c>
      <c r="F4" s="7">
        <f t="shared" si="2"/>
        <v>4615.384615</v>
      </c>
      <c r="G4" s="7">
        <f t="shared" si="2"/>
        <v>5769.230769</v>
      </c>
      <c r="H4" s="7">
        <f t="shared" si="2"/>
        <v>6923.076923</v>
      </c>
      <c r="I4" s="7">
        <f t="shared" si="2"/>
        <v>9230.769231</v>
      </c>
      <c r="J4" s="7">
        <f t="shared" si="2"/>
        <v>11538.46154</v>
      </c>
      <c r="K4" s="7">
        <f t="shared" si="2"/>
        <v>13846.15385</v>
      </c>
      <c r="L4" s="7">
        <f t="shared" si="2"/>
        <v>16153.84615</v>
      </c>
      <c r="M4" s="7">
        <f t="shared" si="2"/>
        <v>18461.53846</v>
      </c>
      <c r="N4" s="7">
        <f t="shared" si="2"/>
        <v>20769.23077</v>
      </c>
      <c r="O4" s="7">
        <f t="shared" si="2"/>
        <v>23076.92308</v>
      </c>
      <c r="P4" s="7">
        <f t="shared" si="2"/>
        <v>25384.61538</v>
      </c>
      <c r="Q4" s="7">
        <f t="shared" si="2"/>
        <v>27692.30769</v>
      </c>
      <c r="R4" s="7">
        <f t="shared" si="2"/>
        <v>30000</v>
      </c>
      <c r="S4" s="7">
        <f t="shared" si="2"/>
        <v>32307.69231</v>
      </c>
    </row>
    <row r="6">
      <c r="A6" s="2" t="s">
        <v>47</v>
      </c>
    </row>
    <row r="7">
      <c r="A7" s="2" t="s">
        <v>24</v>
      </c>
      <c r="B7" s="7">
        <f>'Fixed Asset Balances'!B11/'Fixed Asset Register'!$F$2</f>
        <v>1153.846154</v>
      </c>
      <c r="C7" s="7">
        <f>'Fixed Asset Balances'!C11/'Fixed Asset Register'!$F$2</f>
        <v>1153.846154</v>
      </c>
      <c r="D7" s="7">
        <f>'Fixed Asset Balances'!D11/'Fixed Asset Register'!$F$2</f>
        <v>1153.846154</v>
      </c>
      <c r="E7" s="7">
        <f>'Fixed Asset Balances'!E11/'Fixed Asset Register'!$F$2</f>
        <v>1153.846154</v>
      </c>
      <c r="F7" s="7">
        <f>'Fixed Asset Balances'!F11/'Fixed Asset Register'!$F$2</f>
        <v>1153.846154</v>
      </c>
      <c r="G7" s="7">
        <f>'Fixed Asset Balances'!G11/'Fixed Asset Register'!$F$2</f>
        <v>1153.846154</v>
      </c>
      <c r="H7" s="7">
        <f>'Fixed Asset Balances'!H11/'Fixed Asset Register'!$F$2</f>
        <v>2307.692308</v>
      </c>
      <c r="I7" s="7">
        <f>'Fixed Asset Balances'!I11/'Fixed Asset Register'!$F$2</f>
        <v>2307.692308</v>
      </c>
      <c r="J7" s="7">
        <f>'Fixed Asset Balances'!J11/'Fixed Asset Register'!$F$2</f>
        <v>2307.692308</v>
      </c>
      <c r="K7" s="7">
        <f>'Fixed Asset Balances'!K11/'Fixed Asset Register'!$F$2</f>
        <v>2307.692308</v>
      </c>
      <c r="L7" s="7">
        <f>'Fixed Asset Balances'!L11/'Fixed Asset Register'!$F$2</f>
        <v>2307.692308</v>
      </c>
      <c r="M7" s="7">
        <f>'Fixed Asset Balances'!M11/'Fixed Asset Register'!$F$2</f>
        <v>2307.692308</v>
      </c>
      <c r="N7" s="7">
        <f>'Fixed Asset Balances'!N11/'Fixed Asset Register'!$F$2</f>
        <v>2307.692308</v>
      </c>
      <c r="O7" s="7">
        <f>'Fixed Asset Balances'!O11/'Fixed Asset Register'!$F$2</f>
        <v>2307.692308</v>
      </c>
      <c r="P7" s="7">
        <f>'Fixed Asset Balances'!P11/'Fixed Asset Register'!$F$2</f>
        <v>2307.692308</v>
      </c>
      <c r="Q7" s="7">
        <f>'Fixed Asset Balances'!Q11/'Fixed Asset Register'!$F$2</f>
        <v>2307.692308</v>
      </c>
      <c r="R7" s="7">
        <f>'Fixed Asset Balances'!R11/'Fixed Asset Register'!$F$2</f>
        <v>2307.692308</v>
      </c>
      <c r="S7" s="7">
        <f>'Fixed Asset Balances'!S11/'Fixed Asset Register'!$F$2</f>
        <v>2307.692308</v>
      </c>
    </row>
    <row r="8">
      <c r="A8" s="2" t="s">
        <v>48</v>
      </c>
      <c r="B8" s="7">
        <f t="shared" ref="B8:S8" si="3">SUM(B7)</f>
        <v>1153.846154</v>
      </c>
      <c r="C8" s="7">
        <f t="shared" si="3"/>
        <v>1153.846154</v>
      </c>
      <c r="D8" s="7">
        <f t="shared" si="3"/>
        <v>1153.846154</v>
      </c>
      <c r="E8" s="7">
        <f t="shared" si="3"/>
        <v>1153.846154</v>
      </c>
      <c r="F8" s="7">
        <f t="shared" si="3"/>
        <v>1153.846154</v>
      </c>
      <c r="G8" s="7">
        <f t="shared" si="3"/>
        <v>1153.846154</v>
      </c>
      <c r="H8" s="7">
        <f t="shared" si="3"/>
        <v>2307.692308</v>
      </c>
      <c r="I8" s="7">
        <f t="shared" si="3"/>
        <v>2307.692308</v>
      </c>
      <c r="J8" s="7">
        <f t="shared" si="3"/>
        <v>2307.692308</v>
      </c>
      <c r="K8" s="7">
        <f t="shared" si="3"/>
        <v>2307.692308</v>
      </c>
      <c r="L8" s="7">
        <f t="shared" si="3"/>
        <v>2307.692308</v>
      </c>
      <c r="M8" s="7">
        <f t="shared" si="3"/>
        <v>2307.692308</v>
      </c>
      <c r="N8" s="7">
        <f t="shared" si="3"/>
        <v>2307.692308</v>
      </c>
      <c r="O8" s="7">
        <f t="shared" si="3"/>
        <v>2307.692308</v>
      </c>
      <c r="P8" s="7">
        <f t="shared" si="3"/>
        <v>2307.692308</v>
      </c>
      <c r="Q8" s="7">
        <f t="shared" si="3"/>
        <v>2307.692308</v>
      </c>
      <c r="R8" s="7">
        <f t="shared" si="3"/>
        <v>2307.692308</v>
      </c>
      <c r="S8" s="7">
        <f t="shared" si="3"/>
        <v>2307.692308</v>
      </c>
    </row>
    <row r="10">
      <c r="A10" s="2" t="s">
        <v>49</v>
      </c>
    </row>
    <row r="11">
      <c r="A11" s="2" t="s">
        <v>24</v>
      </c>
      <c r="B11" s="7">
        <f t="shared" ref="B11:S11" si="4">B3+B7</f>
        <v>1153.846154</v>
      </c>
      <c r="C11" s="7">
        <f t="shared" si="4"/>
        <v>2307.692308</v>
      </c>
      <c r="D11" s="7">
        <f t="shared" si="4"/>
        <v>3461.538462</v>
      </c>
      <c r="E11" s="7">
        <f t="shared" si="4"/>
        <v>4615.384615</v>
      </c>
      <c r="F11" s="7">
        <f t="shared" si="4"/>
        <v>5769.230769</v>
      </c>
      <c r="G11" s="7">
        <f t="shared" si="4"/>
        <v>6923.076923</v>
      </c>
      <c r="H11" s="7">
        <f t="shared" si="4"/>
        <v>9230.769231</v>
      </c>
      <c r="I11" s="7">
        <f t="shared" si="4"/>
        <v>11538.46154</v>
      </c>
      <c r="J11" s="7">
        <f t="shared" si="4"/>
        <v>13846.15385</v>
      </c>
      <c r="K11" s="7">
        <f t="shared" si="4"/>
        <v>16153.84615</v>
      </c>
      <c r="L11" s="7">
        <f t="shared" si="4"/>
        <v>18461.53846</v>
      </c>
      <c r="M11" s="7">
        <f t="shared" si="4"/>
        <v>20769.23077</v>
      </c>
      <c r="N11" s="7">
        <f t="shared" si="4"/>
        <v>23076.92308</v>
      </c>
      <c r="O11" s="7">
        <f t="shared" si="4"/>
        <v>25384.61538</v>
      </c>
      <c r="P11" s="7">
        <f t="shared" si="4"/>
        <v>27692.30769</v>
      </c>
      <c r="Q11" s="7">
        <f t="shared" si="4"/>
        <v>30000</v>
      </c>
      <c r="R11" s="7">
        <f t="shared" si="4"/>
        <v>32307.69231</v>
      </c>
      <c r="S11" s="7">
        <f t="shared" si="4"/>
        <v>34615.38462</v>
      </c>
    </row>
    <row r="12">
      <c r="A12" s="2" t="s">
        <v>48</v>
      </c>
      <c r="B12" s="7">
        <f>B4+B8</f>
        <v>1153.846154</v>
      </c>
      <c r="C12" s="7">
        <f t="shared" ref="C12:S12" si="5">SUM(C11)</f>
        <v>2307.692308</v>
      </c>
      <c r="D12" s="7">
        <f t="shared" si="5"/>
        <v>3461.538462</v>
      </c>
      <c r="E12" s="7">
        <f t="shared" si="5"/>
        <v>4615.384615</v>
      </c>
      <c r="F12" s="7">
        <f t="shared" si="5"/>
        <v>5769.230769</v>
      </c>
      <c r="G12" s="7">
        <f t="shared" si="5"/>
        <v>6923.076923</v>
      </c>
      <c r="H12" s="7">
        <f t="shared" si="5"/>
        <v>9230.769231</v>
      </c>
      <c r="I12" s="7">
        <f t="shared" si="5"/>
        <v>11538.46154</v>
      </c>
      <c r="J12" s="7">
        <f t="shared" si="5"/>
        <v>13846.15385</v>
      </c>
      <c r="K12" s="7">
        <f t="shared" si="5"/>
        <v>16153.84615</v>
      </c>
      <c r="L12" s="7">
        <f t="shared" si="5"/>
        <v>18461.53846</v>
      </c>
      <c r="M12" s="7">
        <f t="shared" si="5"/>
        <v>20769.23077</v>
      </c>
      <c r="N12" s="7">
        <f t="shared" si="5"/>
        <v>23076.92308</v>
      </c>
      <c r="O12" s="7">
        <f t="shared" si="5"/>
        <v>25384.61538</v>
      </c>
      <c r="P12" s="7">
        <f t="shared" si="5"/>
        <v>27692.30769</v>
      </c>
      <c r="Q12" s="7">
        <f t="shared" si="5"/>
        <v>30000</v>
      </c>
      <c r="R12" s="7">
        <f t="shared" si="5"/>
        <v>32307.69231</v>
      </c>
      <c r="S12" s="7">
        <f t="shared" si="5"/>
        <v>34615.38462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19" width="6.88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50</v>
      </c>
    </row>
    <row r="3">
      <c r="A3" s="2" t="s">
        <v>51</v>
      </c>
      <c r="B3" s="6">
        <f>Assumptions!$B2</f>
        <v>800</v>
      </c>
      <c r="C3" s="6">
        <f>Assumptions!$B2</f>
        <v>800</v>
      </c>
      <c r="D3" s="6">
        <f>Assumptions!$B2</f>
        <v>800</v>
      </c>
      <c r="E3" s="6">
        <f>Assumptions!$B2</f>
        <v>800</v>
      </c>
      <c r="F3" s="6">
        <f>Assumptions!$B2</f>
        <v>800</v>
      </c>
      <c r="G3" s="6">
        <f>Assumptions!$B2</f>
        <v>800</v>
      </c>
      <c r="H3" s="6">
        <f>Assumptions!$B2</f>
        <v>800</v>
      </c>
      <c r="I3" s="6">
        <f>Assumptions!$B2</f>
        <v>800</v>
      </c>
      <c r="J3" s="6">
        <f>Assumptions!$B2</f>
        <v>800</v>
      </c>
      <c r="K3" s="6">
        <f>Assumptions!$B2</f>
        <v>800</v>
      </c>
      <c r="L3" s="6">
        <f>Assumptions!$B2</f>
        <v>800</v>
      </c>
      <c r="M3" s="6">
        <f>Assumptions!$B2</f>
        <v>800</v>
      </c>
      <c r="N3" s="6">
        <f>Assumptions!$B2</f>
        <v>800</v>
      </c>
      <c r="O3" s="6">
        <f>Assumptions!$B2</f>
        <v>800</v>
      </c>
      <c r="P3" s="6">
        <f>Assumptions!$B2</f>
        <v>800</v>
      </c>
      <c r="Q3" s="6">
        <f>Assumptions!$B2</f>
        <v>800</v>
      </c>
      <c r="R3" s="6">
        <f>Assumptions!$B2</f>
        <v>800</v>
      </c>
      <c r="S3" s="6">
        <f>Assumptions!$B2</f>
        <v>800</v>
      </c>
    </row>
    <row r="5">
      <c r="A5" s="2" t="s">
        <v>52</v>
      </c>
    </row>
    <row r="6">
      <c r="A6" s="2" t="s">
        <v>51</v>
      </c>
      <c r="B6" s="6">
        <f>Assumptions!$B5</f>
        <v>780</v>
      </c>
      <c r="C6" s="6">
        <f>Assumptions!$B5</f>
        <v>780</v>
      </c>
      <c r="D6" s="6">
        <f>Assumptions!$B5</f>
        <v>780</v>
      </c>
      <c r="E6" s="6">
        <f>Assumptions!$B5</f>
        <v>780</v>
      </c>
      <c r="F6" s="6">
        <f>Assumptions!$B5</f>
        <v>780</v>
      </c>
      <c r="G6" s="6">
        <f>Assumptions!$B5</f>
        <v>780</v>
      </c>
      <c r="H6" s="6">
        <f>Assumptions!$B5</f>
        <v>780</v>
      </c>
      <c r="I6" s="6">
        <f>Assumptions!$B5</f>
        <v>780</v>
      </c>
      <c r="J6" s="6">
        <f>Assumptions!$B5</f>
        <v>780</v>
      </c>
      <c r="K6" s="6">
        <f>Assumptions!$B5</f>
        <v>780</v>
      </c>
      <c r="L6" s="6">
        <f>Assumptions!$B5</f>
        <v>780</v>
      </c>
      <c r="M6" s="6">
        <f>Assumptions!$B5</f>
        <v>780</v>
      </c>
      <c r="N6" s="6">
        <f>Assumptions!$B5</f>
        <v>780</v>
      </c>
      <c r="O6" s="6">
        <f>Assumptions!$B5</f>
        <v>780</v>
      </c>
      <c r="P6" s="6">
        <f>Assumptions!$B5</f>
        <v>780</v>
      </c>
      <c r="Q6" s="6">
        <f>Assumptions!$B5</f>
        <v>780</v>
      </c>
      <c r="R6" s="6">
        <f>Assumptions!$B5</f>
        <v>780</v>
      </c>
      <c r="S6" s="6">
        <f>Assumptions!$B5</f>
        <v>780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19" width="9.0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53</v>
      </c>
    </row>
    <row r="3">
      <c r="A3" s="2" t="s">
        <v>51</v>
      </c>
      <c r="B3" s="6">
        <f>'Calcs-1'!B6*Assumptions!$C5</f>
        <v>35100</v>
      </c>
      <c r="C3" s="6">
        <f>'Calcs-1'!C6*Assumptions!$C5</f>
        <v>35100</v>
      </c>
      <c r="D3" s="6">
        <f>'Calcs-1'!D6*Assumptions!$C5</f>
        <v>35100</v>
      </c>
      <c r="E3" s="6">
        <f>'Calcs-1'!E6*Assumptions!$C5</f>
        <v>35100</v>
      </c>
      <c r="F3" s="6">
        <f>'Calcs-1'!F6*Assumptions!$C5</f>
        <v>35100</v>
      </c>
      <c r="G3" s="6">
        <f>'Calcs-1'!G6*Assumptions!$C5</f>
        <v>35100</v>
      </c>
      <c r="H3" s="6">
        <f>'Calcs-1'!H6*Assumptions!$C5</f>
        <v>35100</v>
      </c>
      <c r="I3" s="6">
        <f>'Calcs-1'!I6*Assumptions!$C5</f>
        <v>35100</v>
      </c>
      <c r="J3" s="6">
        <f>'Calcs-1'!J6*Assumptions!$C5</f>
        <v>35100</v>
      </c>
      <c r="K3" s="6">
        <f>'Calcs-1'!K6*Assumptions!$C5</f>
        <v>35100</v>
      </c>
      <c r="L3" s="6">
        <f>'Calcs-1'!L6*Assumptions!$C5</f>
        <v>35100</v>
      </c>
      <c r="M3" s="6">
        <f>'Calcs-1'!M6*Assumptions!$C5</f>
        <v>35100</v>
      </c>
      <c r="N3" s="6">
        <f>'Calcs-1'!N6*Assumptions!$C5</f>
        <v>35100</v>
      </c>
      <c r="O3" s="6">
        <f>'Calcs-1'!O6*Assumptions!$C5</f>
        <v>35100</v>
      </c>
      <c r="P3" s="6">
        <f>'Calcs-1'!P6*Assumptions!$C5</f>
        <v>35100</v>
      </c>
      <c r="Q3" s="6">
        <f>'Calcs-1'!Q6*Assumptions!$C5</f>
        <v>35100</v>
      </c>
      <c r="R3" s="6">
        <f>'Calcs-1'!R6*Assumptions!$C5</f>
        <v>35100</v>
      </c>
      <c r="S3" s="6">
        <f>'Calcs-1'!S6*Assumptions!$C5</f>
        <v>35100</v>
      </c>
    </row>
    <row r="4">
      <c r="A4" s="2" t="s">
        <v>54</v>
      </c>
      <c r="B4" s="6">
        <f t="shared" ref="B4:S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  <c r="N4" s="6">
        <f t="shared" si="1"/>
        <v>35100</v>
      </c>
      <c r="O4" s="6">
        <f t="shared" si="1"/>
        <v>35100</v>
      </c>
      <c r="P4" s="6">
        <f t="shared" si="1"/>
        <v>35100</v>
      </c>
      <c r="Q4" s="6">
        <f t="shared" si="1"/>
        <v>35100</v>
      </c>
      <c r="R4" s="6">
        <f t="shared" si="1"/>
        <v>35100</v>
      </c>
      <c r="S4" s="6">
        <f t="shared" si="1"/>
        <v>35100</v>
      </c>
    </row>
    <row r="6">
      <c r="A6" s="2" t="s">
        <v>55</v>
      </c>
    </row>
    <row r="7">
      <c r="A7" s="2" t="s">
        <v>8</v>
      </c>
      <c r="B7" s="6">
        <f>'Calcs-1'!B6*Assumptions!$C2</f>
        <v>19500</v>
      </c>
      <c r="C7" s="6">
        <f>'Calcs-1'!C6*Assumptions!$C2</f>
        <v>19500</v>
      </c>
      <c r="D7" s="6">
        <f>'Calcs-1'!D6*Assumptions!$C2</f>
        <v>19500</v>
      </c>
      <c r="E7" s="6">
        <f>'Calcs-1'!E6*Assumptions!$C2</f>
        <v>19500</v>
      </c>
      <c r="F7" s="6">
        <f>'Calcs-1'!F6*Assumptions!$C2</f>
        <v>19500</v>
      </c>
      <c r="G7" s="6">
        <f>'Calcs-1'!G6*Assumptions!$C2</f>
        <v>19500</v>
      </c>
      <c r="H7" s="6">
        <f>'Calcs-1'!H6*Assumptions!$C2</f>
        <v>19500</v>
      </c>
      <c r="I7" s="6">
        <f>'Calcs-1'!I6*Assumptions!$C2</f>
        <v>19500</v>
      </c>
      <c r="J7" s="6">
        <f>'Calcs-1'!J6*Assumptions!$C2</f>
        <v>19500</v>
      </c>
      <c r="K7" s="6">
        <f>'Calcs-1'!K6*Assumptions!$C2</f>
        <v>19500</v>
      </c>
      <c r="L7" s="6">
        <f>'Calcs-1'!L6*Assumptions!$C2</f>
        <v>19500</v>
      </c>
      <c r="M7" s="6">
        <f>'Calcs-1'!M6*Assumptions!$C2</f>
        <v>19500</v>
      </c>
      <c r="N7" s="6">
        <f>'Calcs-1'!N6*Assumptions!$C2</f>
        <v>19500</v>
      </c>
      <c r="O7" s="6">
        <f>'Calcs-1'!O6*Assumptions!$C2</f>
        <v>19500</v>
      </c>
      <c r="P7" s="6">
        <f>'Calcs-1'!P6*Assumptions!$C2</f>
        <v>19500</v>
      </c>
      <c r="Q7" s="6">
        <f>'Calcs-1'!Q6*Assumptions!$C2</f>
        <v>19500</v>
      </c>
      <c r="R7" s="6">
        <f>'Calcs-1'!R6*Assumptions!$C2</f>
        <v>19500</v>
      </c>
      <c r="S7" s="6">
        <f>'Calcs-1'!S6*Assumptions!$C2</f>
        <v>19500</v>
      </c>
    </row>
    <row r="8">
      <c r="A8" s="2" t="s">
        <v>56</v>
      </c>
      <c r="B8" s="6">
        <f t="shared" ref="B8:S8" si="2">SUM(B7)</f>
        <v>19500</v>
      </c>
      <c r="C8" s="6">
        <f t="shared" si="2"/>
        <v>19500</v>
      </c>
      <c r="D8" s="6">
        <f t="shared" si="2"/>
        <v>19500</v>
      </c>
      <c r="E8" s="6">
        <f t="shared" si="2"/>
        <v>19500</v>
      </c>
      <c r="F8" s="6">
        <f t="shared" si="2"/>
        <v>19500</v>
      </c>
      <c r="G8" s="6">
        <f t="shared" si="2"/>
        <v>19500</v>
      </c>
      <c r="H8" s="6">
        <f t="shared" si="2"/>
        <v>19500</v>
      </c>
      <c r="I8" s="6">
        <f t="shared" si="2"/>
        <v>19500</v>
      </c>
      <c r="J8" s="6">
        <f t="shared" si="2"/>
        <v>19500</v>
      </c>
      <c r="K8" s="6">
        <f t="shared" si="2"/>
        <v>19500</v>
      </c>
      <c r="L8" s="6">
        <f t="shared" si="2"/>
        <v>19500</v>
      </c>
      <c r="M8" s="6">
        <f t="shared" si="2"/>
        <v>19500</v>
      </c>
      <c r="N8" s="6">
        <f t="shared" si="2"/>
        <v>19500</v>
      </c>
      <c r="O8" s="6">
        <f t="shared" si="2"/>
        <v>19500</v>
      </c>
      <c r="P8" s="6">
        <f t="shared" si="2"/>
        <v>19500</v>
      </c>
      <c r="Q8" s="6">
        <f t="shared" si="2"/>
        <v>19500</v>
      </c>
      <c r="R8" s="6">
        <f t="shared" si="2"/>
        <v>19500</v>
      </c>
      <c r="S8" s="6">
        <f t="shared" si="2"/>
        <v>19500</v>
      </c>
    </row>
    <row r="10">
      <c r="A10" s="2" t="s">
        <v>57</v>
      </c>
    </row>
    <row r="11">
      <c r="A11" s="2" t="s">
        <v>14</v>
      </c>
      <c r="B11" s="6">
        <f>Assumptions!$B9</f>
        <v>8000</v>
      </c>
      <c r="C11" s="6">
        <f>Assumptions!$B9</f>
        <v>8000</v>
      </c>
      <c r="D11" s="6">
        <f>Assumptions!$B9</f>
        <v>8000</v>
      </c>
      <c r="E11" s="6">
        <f>Assumptions!$B9</f>
        <v>8000</v>
      </c>
      <c r="F11" s="6">
        <f>Assumptions!$B9</f>
        <v>8000</v>
      </c>
      <c r="G11" s="6">
        <f>Assumptions!$B9</f>
        <v>8000</v>
      </c>
      <c r="H11" s="6">
        <f>Assumptions!$B9</f>
        <v>8000</v>
      </c>
      <c r="I11" s="6">
        <f>Assumptions!$B9</f>
        <v>8000</v>
      </c>
      <c r="J11" s="6">
        <f>Assumptions!$B9</f>
        <v>8000</v>
      </c>
      <c r="K11" s="6">
        <f>Assumptions!$B9</f>
        <v>8000</v>
      </c>
      <c r="L11" s="6">
        <f>Assumptions!$B9</f>
        <v>8000</v>
      </c>
      <c r="M11" s="6">
        <f>Assumptions!$B9</f>
        <v>8000</v>
      </c>
      <c r="N11" s="6">
        <f>Assumptions!$B9</f>
        <v>8000</v>
      </c>
      <c r="O11" s="6">
        <f>Assumptions!$B9</f>
        <v>8000</v>
      </c>
      <c r="P11" s="6">
        <f>Assumptions!$B9</f>
        <v>8000</v>
      </c>
      <c r="Q11" s="6">
        <f>Assumptions!$B9</f>
        <v>8000</v>
      </c>
      <c r="R11" s="6">
        <f>Assumptions!$B9</f>
        <v>8000</v>
      </c>
      <c r="S11" s="6">
        <f>Assumptions!$B9</f>
        <v>8000</v>
      </c>
    </row>
    <row r="12">
      <c r="A12" s="2" t="s">
        <v>16</v>
      </c>
      <c r="B12" s="6">
        <f>Assumptions!$B10</f>
        <v>5000</v>
      </c>
      <c r="C12" s="6">
        <f>Assumptions!$B10</f>
        <v>5000</v>
      </c>
      <c r="D12" s="6">
        <f>Assumptions!$B10</f>
        <v>5000</v>
      </c>
      <c r="E12" s="6">
        <f>Assumptions!$B10</f>
        <v>5000</v>
      </c>
      <c r="F12" s="6">
        <f>Assumptions!$B10</f>
        <v>5000</v>
      </c>
      <c r="G12" s="6">
        <f>Assumptions!$B10</f>
        <v>5000</v>
      </c>
      <c r="H12" s="6">
        <f>Assumptions!$B10</f>
        <v>5000</v>
      </c>
      <c r="I12" s="6">
        <f>Assumptions!$B10</f>
        <v>5000</v>
      </c>
      <c r="J12" s="6">
        <f>Assumptions!$B10</f>
        <v>5000</v>
      </c>
      <c r="K12" s="6">
        <f>Assumptions!$B10</f>
        <v>5000</v>
      </c>
      <c r="L12" s="6">
        <f>Assumptions!$B10</f>
        <v>5000</v>
      </c>
      <c r="M12" s="6">
        <f>Assumptions!$B10</f>
        <v>5000</v>
      </c>
      <c r="N12" s="6">
        <f>Assumptions!$B10</f>
        <v>5000</v>
      </c>
      <c r="O12" s="6">
        <f>Assumptions!$B10</f>
        <v>5000</v>
      </c>
      <c r="P12" s="6">
        <f>Assumptions!$B10</f>
        <v>5000</v>
      </c>
      <c r="Q12" s="6">
        <f>Assumptions!$B10</f>
        <v>5000</v>
      </c>
      <c r="R12" s="6">
        <f>Assumptions!$B10</f>
        <v>5000</v>
      </c>
      <c r="S12" s="6">
        <f>Assumptions!$B10</f>
        <v>5000</v>
      </c>
    </row>
    <row r="13">
      <c r="A13" s="2" t="s">
        <v>58</v>
      </c>
      <c r="B13" s="7">
        <f>Depreciation!B8</f>
        <v>1153.846154</v>
      </c>
      <c r="C13" s="7">
        <f>Depreciation!C8</f>
        <v>1153.846154</v>
      </c>
      <c r="D13" s="7">
        <f>Depreciation!D8</f>
        <v>1153.846154</v>
      </c>
      <c r="E13" s="7">
        <f>Depreciation!E8</f>
        <v>1153.846154</v>
      </c>
      <c r="F13" s="7">
        <f>Depreciation!F8</f>
        <v>1153.846154</v>
      </c>
      <c r="G13" s="7">
        <f>Depreciation!G8</f>
        <v>1153.846154</v>
      </c>
      <c r="H13" s="7">
        <f>Depreciation!H8</f>
        <v>2307.692308</v>
      </c>
      <c r="I13" s="7">
        <f>Depreciation!I8</f>
        <v>2307.692308</v>
      </c>
      <c r="J13" s="7">
        <f>Depreciation!J8</f>
        <v>2307.692308</v>
      </c>
      <c r="K13" s="7">
        <f>Depreciation!K8</f>
        <v>2307.692308</v>
      </c>
      <c r="L13" s="7">
        <f>Depreciation!L8</f>
        <v>2307.692308</v>
      </c>
      <c r="M13" s="7">
        <f>Depreciation!M8</f>
        <v>2307.692308</v>
      </c>
      <c r="N13" s="7">
        <f>Depreciation!N8</f>
        <v>2307.692308</v>
      </c>
      <c r="O13" s="7">
        <f>Depreciation!O8</f>
        <v>2307.692308</v>
      </c>
      <c r="P13" s="7">
        <f>Depreciation!P8</f>
        <v>2307.692308</v>
      </c>
      <c r="Q13" s="7">
        <f>Depreciation!Q8</f>
        <v>2307.692308</v>
      </c>
      <c r="R13" s="7">
        <f>Depreciation!R8</f>
        <v>2307.692308</v>
      </c>
      <c r="S13" s="7">
        <f>Depreciation!S8</f>
        <v>2307.692308</v>
      </c>
    </row>
    <row r="15">
      <c r="A15" s="2" t="s">
        <v>59</v>
      </c>
      <c r="B15" s="7">
        <f t="shared" ref="B15:S15" si="3">B8+B11+B12+B13</f>
        <v>33653.84615</v>
      </c>
      <c r="C15" s="7">
        <f t="shared" si="3"/>
        <v>33653.84615</v>
      </c>
      <c r="D15" s="7">
        <f t="shared" si="3"/>
        <v>33653.84615</v>
      </c>
      <c r="E15" s="7">
        <f t="shared" si="3"/>
        <v>33653.84615</v>
      </c>
      <c r="F15" s="7">
        <f t="shared" si="3"/>
        <v>33653.84615</v>
      </c>
      <c r="G15" s="7">
        <f t="shared" si="3"/>
        <v>33653.84615</v>
      </c>
      <c r="H15" s="7">
        <f t="shared" si="3"/>
        <v>34807.69231</v>
      </c>
      <c r="I15" s="7">
        <f t="shared" si="3"/>
        <v>34807.69231</v>
      </c>
      <c r="J15" s="7">
        <f t="shared" si="3"/>
        <v>34807.69231</v>
      </c>
      <c r="K15" s="7">
        <f t="shared" si="3"/>
        <v>34807.69231</v>
      </c>
      <c r="L15" s="7">
        <f t="shared" si="3"/>
        <v>34807.69231</v>
      </c>
      <c r="M15" s="7">
        <f t="shared" si="3"/>
        <v>34807.69231</v>
      </c>
      <c r="N15" s="7">
        <f t="shared" si="3"/>
        <v>34807.69231</v>
      </c>
      <c r="O15" s="7">
        <f t="shared" si="3"/>
        <v>34807.69231</v>
      </c>
      <c r="P15" s="7">
        <f t="shared" si="3"/>
        <v>34807.69231</v>
      </c>
      <c r="Q15" s="7">
        <f t="shared" si="3"/>
        <v>34807.69231</v>
      </c>
      <c r="R15" s="7">
        <f t="shared" si="3"/>
        <v>34807.69231</v>
      </c>
      <c r="S15" s="7">
        <f t="shared" si="3"/>
        <v>34807.69231</v>
      </c>
    </row>
    <row r="17">
      <c r="A17" s="2" t="s">
        <v>60</v>
      </c>
      <c r="B17" s="7">
        <f t="shared" ref="B17:S17" si="4">B4-B15</f>
        <v>1446.153846</v>
      </c>
      <c r="C17" s="7">
        <f t="shared" si="4"/>
        <v>1446.153846</v>
      </c>
      <c r="D17" s="7">
        <f t="shared" si="4"/>
        <v>1446.153846</v>
      </c>
      <c r="E17" s="7">
        <f t="shared" si="4"/>
        <v>1446.153846</v>
      </c>
      <c r="F17" s="7">
        <f t="shared" si="4"/>
        <v>1446.153846</v>
      </c>
      <c r="G17" s="7">
        <f t="shared" si="4"/>
        <v>1446.153846</v>
      </c>
      <c r="H17" s="7">
        <f t="shared" si="4"/>
        <v>292.3076923</v>
      </c>
      <c r="I17" s="7">
        <f t="shared" si="4"/>
        <v>292.3076923</v>
      </c>
      <c r="J17" s="7">
        <f t="shared" si="4"/>
        <v>292.3076923</v>
      </c>
      <c r="K17" s="7">
        <f t="shared" si="4"/>
        <v>292.3076923</v>
      </c>
      <c r="L17" s="7">
        <f t="shared" si="4"/>
        <v>292.3076923</v>
      </c>
      <c r="M17" s="7">
        <f t="shared" si="4"/>
        <v>292.3076923</v>
      </c>
      <c r="N17" s="7">
        <f t="shared" si="4"/>
        <v>292.3076923</v>
      </c>
      <c r="O17" s="7">
        <f t="shared" si="4"/>
        <v>292.3076923</v>
      </c>
      <c r="P17" s="7">
        <f t="shared" si="4"/>
        <v>292.3076923</v>
      </c>
      <c r="Q17" s="7">
        <f t="shared" si="4"/>
        <v>292.3076923</v>
      </c>
      <c r="R17" s="7">
        <f t="shared" si="4"/>
        <v>292.3076923</v>
      </c>
      <c r="S17" s="7">
        <f t="shared" si="4"/>
        <v>292.3076923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19" width="9.0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61</v>
      </c>
    </row>
    <row r="3">
      <c r="A3" s="2" t="s">
        <v>51</v>
      </c>
      <c r="B3" s="6">
        <f>'Calcs-1'!B3*Assumptions!$C2</f>
        <v>20000</v>
      </c>
      <c r="C3" s="6">
        <f>'Calcs-1'!C3*Assumptions!$C2</f>
        <v>20000</v>
      </c>
      <c r="D3" s="6">
        <f>'Calcs-1'!D3*Assumptions!$C2</f>
        <v>20000</v>
      </c>
      <c r="E3" s="6">
        <f>'Calcs-1'!E3*Assumptions!$C2</f>
        <v>20000</v>
      </c>
      <c r="F3" s="6">
        <f>'Calcs-1'!F3*Assumptions!$C2</f>
        <v>20000</v>
      </c>
      <c r="G3" s="6">
        <f>'Calcs-1'!G3*Assumptions!$C2</f>
        <v>20000</v>
      </c>
      <c r="H3" s="6">
        <f>'Calcs-1'!H3*Assumptions!$C2</f>
        <v>20000</v>
      </c>
      <c r="I3" s="6">
        <f>'Calcs-1'!I3*Assumptions!$C2</f>
        <v>20000</v>
      </c>
      <c r="J3" s="6">
        <f>'Calcs-1'!J3*Assumptions!$C2</f>
        <v>20000</v>
      </c>
      <c r="K3" s="6">
        <f>'Calcs-1'!K3*Assumptions!$C2</f>
        <v>20000</v>
      </c>
      <c r="L3" s="6">
        <f>'Calcs-1'!L3*Assumptions!$C2</f>
        <v>20000</v>
      </c>
      <c r="M3" s="6">
        <f>'Calcs-1'!M3*Assumptions!$C2</f>
        <v>20000</v>
      </c>
      <c r="N3" s="6">
        <f>'Calcs-1'!N3*Assumptions!$C2</f>
        <v>20000</v>
      </c>
      <c r="O3" s="6">
        <f>'Calcs-1'!O3*Assumptions!$C2</f>
        <v>20000</v>
      </c>
      <c r="P3" s="6">
        <f>'Calcs-1'!P3*Assumptions!$C2</f>
        <v>20000</v>
      </c>
      <c r="Q3" s="6">
        <f>'Calcs-1'!Q3*Assumptions!$C2</f>
        <v>20000</v>
      </c>
      <c r="R3" s="6">
        <f>'Calcs-1'!R3*Assumptions!$C2</f>
        <v>20000</v>
      </c>
      <c r="S3" s="6">
        <f>'Calcs-1'!S3*Assumptions!$C2</f>
        <v>20000</v>
      </c>
    </row>
    <row r="5">
      <c r="A5" s="2" t="s">
        <v>62</v>
      </c>
    </row>
    <row r="6">
      <c r="A6" s="2" t="s">
        <v>51</v>
      </c>
      <c r="B6" s="2">
        <v>0.0</v>
      </c>
      <c r="C6" s="2">
        <v>0.0</v>
      </c>
      <c r="D6" s="6">
        <f t="shared" ref="D6:S6" si="1">B3</f>
        <v>20000</v>
      </c>
      <c r="E6" s="6">
        <f t="shared" si="1"/>
        <v>20000</v>
      </c>
      <c r="F6" s="6">
        <f t="shared" si="1"/>
        <v>20000</v>
      </c>
      <c r="G6" s="6">
        <f t="shared" si="1"/>
        <v>20000</v>
      </c>
      <c r="H6" s="6">
        <f t="shared" si="1"/>
        <v>20000</v>
      </c>
      <c r="I6" s="6">
        <f t="shared" si="1"/>
        <v>20000</v>
      </c>
      <c r="J6" s="6">
        <f t="shared" si="1"/>
        <v>20000</v>
      </c>
      <c r="K6" s="6">
        <f t="shared" si="1"/>
        <v>20000</v>
      </c>
      <c r="L6" s="6">
        <f t="shared" si="1"/>
        <v>20000</v>
      </c>
      <c r="M6" s="6">
        <f t="shared" si="1"/>
        <v>20000</v>
      </c>
      <c r="N6" s="6">
        <f t="shared" si="1"/>
        <v>20000</v>
      </c>
      <c r="O6" s="6">
        <f t="shared" si="1"/>
        <v>20000</v>
      </c>
      <c r="P6" s="6">
        <f t="shared" si="1"/>
        <v>20000</v>
      </c>
      <c r="Q6" s="6">
        <f t="shared" si="1"/>
        <v>20000</v>
      </c>
      <c r="R6" s="6">
        <f t="shared" si="1"/>
        <v>20000</v>
      </c>
      <c r="S6" s="6">
        <f t="shared" si="1"/>
        <v>20000</v>
      </c>
    </row>
    <row r="7">
      <c r="A7" s="2" t="s">
        <v>63</v>
      </c>
      <c r="B7" s="6">
        <f t="shared" ref="B7:S7" si="2">SUM(B6)</f>
        <v>0</v>
      </c>
      <c r="C7" s="6">
        <f t="shared" si="2"/>
        <v>0</v>
      </c>
      <c r="D7" s="6">
        <f t="shared" si="2"/>
        <v>20000</v>
      </c>
      <c r="E7" s="6">
        <f t="shared" si="2"/>
        <v>20000</v>
      </c>
      <c r="F7" s="6">
        <f t="shared" si="2"/>
        <v>20000</v>
      </c>
      <c r="G7" s="6">
        <f t="shared" si="2"/>
        <v>20000</v>
      </c>
      <c r="H7" s="6">
        <f t="shared" si="2"/>
        <v>20000</v>
      </c>
      <c r="I7" s="6">
        <f t="shared" si="2"/>
        <v>20000</v>
      </c>
      <c r="J7" s="6">
        <f t="shared" si="2"/>
        <v>20000</v>
      </c>
      <c r="K7" s="6">
        <f t="shared" si="2"/>
        <v>20000</v>
      </c>
      <c r="L7" s="6">
        <f t="shared" si="2"/>
        <v>20000</v>
      </c>
      <c r="M7" s="6">
        <f t="shared" si="2"/>
        <v>20000</v>
      </c>
      <c r="N7" s="6">
        <f t="shared" si="2"/>
        <v>20000</v>
      </c>
      <c r="O7" s="6">
        <f t="shared" si="2"/>
        <v>20000</v>
      </c>
      <c r="P7" s="6">
        <f t="shared" si="2"/>
        <v>20000</v>
      </c>
      <c r="Q7" s="6">
        <f t="shared" si="2"/>
        <v>20000</v>
      </c>
      <c r="R7" s="6">
        <f t="shared" si="2"/>
        <v>20000</v>
      </c>
      <c r="S7" s="6">
        <f t="shared" si="2"/>
        <v>20000</v>
      </c>
    </row>
    <row r="9">
      <c r="A9" s="2" t="s">
        <v>64</v>
      </c>
    </row>
    <row r="10">
      <c r="A10" s="2" t="s">
        <v>51</v>
      </c>
      <c r="B10" s="6">
        <f>B3-B6</f>
        <v>20000</v>
      </c>
      <c r="C10" s="6">
        <f t="shared" ref="C10:S10" si="3">B10+C3-C6</f>
        <v>40000</v>
      </c>
      <c r="D10" s="6">
        <f t="shared" si="3"/>
        <v>40000</v>
      </c>
      <c r="E10" s="6">
        <f t="shared" si="3"/>
        <v>40000</v>
      </c>
      <c r="F10" s="6">
        <f t="shared" si="3"/>
        <v>40000</v>
      </c>
      <c r="G10" s="6">
        <f t="shared" si="3"/>
        <v>40000</v>
      </c>
      <c r="H10" s="6">
        <f t="shared" si="3"/>
        <v>40000</v>
      </c>
      <c r="I10" s="6">
        <f t="shared" si="3"/>
        <v>40000</v>
      </c>
      <c r="J10" s="6">
        <f t="shared" si="3"/>
        <v>40000</v>
      </c>
      <c r="K10" s="6">
        <f t="shared" si="3"/>
        <v>40000</v>
      </c>
      <c r="L10" s="6">
        <f t="shared" si="3"/>
        <v>40000</v>
      </c>
      <c r="M10" s="6">
        <f t="shared" si="3"/>
        <v>40000</v>
      </c>
      <c r="N10" s="6">
        <f t="shared" si="3"/>
        <v>40000</v>
      </c>
      <c r="O10" s="6">
        <f t="shared" si="3"/>
        <v>40000</v>
      </c>
      <c r="P10" s="6">
        <f t="shared" si="3"/>
        <v>40000</v>
      </c>
      <c r="Q10" s="6">
        <f t="shared" si="3"/>
        <v>40000</v>
      </c>
      <c r="R10" s="6">
        <f t="shared" si="3"/>
        <v>40000</v>
      </c>
      <c r="S10" s="6">
        <f t="shared" si="3"/>
        <v>40000</v>
      </c>
    </row>
    <row r="11">
      <c r="A11" s="2" t="s">
        <v>65</v>
      </c>
      <c r="B11" s="6">
        <f t="shared" ref="B11:S11" si="4">SUM(B10)</f>
        <v>20000</v>
      </c>
      <c r="C11" s="6">
        <f t="shared" si="4"/>
        <v>40000</v>
      </c>
      <c r="D11" s="6">
        <f t="shared" si="4"/>
        <v>40000</v>
      </c>
      <c r="E11" s="6">
        <f t="shared" si="4"/>
        <v>40000</v>
      </c>
      <c r="F11" s="6">
        <f t="shared" si="4"/>
        <v>40000</v>
      </c>
      <c r="G11" s="6">
        <f t="shared" si="4"/>
        <v>40000</v>
      </c>
      <c r="H11" s="6">
        <f t="shared" si="4"/>
        <v>40000</v>
      </c>
      <c r="I11" s="6">
        <f t="shared" si="4"/>
        <v>40000</v>
      </c>
      <c r="J11" s="6">
        <f t="shared" si="4"/>
        <v>40000</v>
      </c>
      <c r="K11" s="6">
        <f t="shared" si="4"/>
        <v>40000</v>
      </c>
      <c r="L11" s="6">
        <f t="shared" si="4"/>
        <v>40000</v>
      </c>
      <c r="M11" s="6">
        <f t="shared" si="4"/>
        <v>40000</v>
      </c>
      <c r="N11" s="6">
        <f t="shared" si="4"/>
        <v>40000</v>
      </c>
      <c r="O11" s="6">
        <f t="shared" si="4"/>
        <v>40000</v>
      </c>
      <c r="P11" s="6">
        <f t="shared" si="4"/>
        <v>40000</v>
      </c>
      <c r="Q11" s="6">
        <f t="shared" si="4"/>
        <v>40000</v>
      </c>
      <c r="R11" s="6">
        <f t="shared" si="4"/>
        <v>40000</v>
      </c>
      <c r="S11" s="6">
        <f t="shared" si="4"/>
        <v>40000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19" width="7.5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66</v>
      </c>
    </row>
    <row r="3">
      <c r="A3" s="2" t="s">
        <v>67</v>
      </c>
      <c r="B3" s="2">
        <v>0.0</v>
      </c>
      <c r="C3" s="6">
        <f t="shared" ref="C3:S3" si="1">B9</f>
        <v>20</v>
      </c>
      <c r="D3" s="6">
        <f t="shared" si="1"/>
        <v>40</v>
      </c>
      <c r="E3" s="6">
        <f t="shared" si="1"/>
        <v>60</v>
      </c>
      <c r="F3" s="6">
        <f t="shared" si="1"/>
        <v>80</v>
      </c>
      <c r="G3" s="6">
        <f t="shared" si="1"/>
        <v>100</v>
      </c>
      <c r="H3" s="6">
        <f t="shared" si="1"/>
        <v>120</v>
      </c>
      <c r="I3" s="6">
        <f t="shared" si="1"/>
        <v>140</v>
      </c>
      <c r="J3" s="6">
        <f t="shared" si="1"/>
        <v>160</v>
      </c>
      <c r="K3" s="6">
        <f t="shared" si="1"/>
        <v>180</v>
      </c>
      <c r="L3" s="6">
        <f t="shared" si="1"/>
        <v>200</v>
      </c>
      <c r="M3" s="6">
        <f t="shared" si="1"/>
        <v>220</v>
      </c>
      <c r="N3" s="6">
        <f t="shared" si="1"/>
        <v>240</v>
      </c>
      <c r="O3" s="6">
        <f t="shared" si="1"/>
        <v>260</v>
      </c>
      <c r="P3" s="6">
        <f t="shared" si="1"/>
        <v>280</v>
      </c>
      <c r="Q3" s="6">
        <f t="shared" si="1"/>
        <v>300</v>
      </c>
      <c r="R3" s="6">
        <f t="shared" si="1"/>
        <v>320</v>
      </c>
      <c r="S3" s="6">
        <f t="shared" si="1"/>
        <v>340</v>
      </c>
    </row>
    <row r="5">
      <c r="A5" s="2" t="s">
        <v>68</v>
      </c>
    </row>
    <row r="6">
      <c r="A6" s="2" t="s">
        <v>67</v>
      </c>
      <c r="B6" s="6">
        <f>'Calcs-1'!B3-'Calcs-1'!B6</f>
        <v>20</v>
      </c>
      <c r="C6" s="6">
        <f>'Calcs-1'!C3-'Calcs-1'!C6</f>
        <v>20</v>
      </c>
      <c r="D6" s="6">
        <f>'Calcs-1'!D3-'Calcs-1'!D6</f>
        <v>20</v>
      </c>
      <c r="E6" s="6">
        <f>'Calcs-1'!E3-'Calcs-1'!E6</f>
        <v>20</v>
      </c>
      <c r="F6" s="6">
        <f>'Calcs-1'!F3-'Calcs-1'!F6</f>
        <v>20</v>
      </c>
      <c r="G6" s="6">
        <f>'Calcs-1'!G3-'Calcs-1'!G6</f>
        <v>20</v>
      </c>
      <c r="H6" s="6">
        <f>'Calcs-1'!H3-'Calcs-1'!H6</f>
        <v>20</v>
      </c>
      <c r="I6" s="6">
        <f>'Calcs-1'!I3-'Calcs-1'!I6</f>
        <v>20</v>
      </c>
      <c r="J6" s="6">
        <f>'Calcs-1'!J3-'Calcs-1'!J6</f>
        <v>20</v>
      </c>
      <c r="K6" s="6">
        <f>'Calcs-1'!K3-'Calcs-1'!K6</f>
        <v>20</v>
      </c>
      <c r="L6" s="6">
        <f>'Calcs-1'!L3-'Calcs-1'!L6</f>
        <v>20</v>
      </c>
      <c r="M6" s="6">
        <f>'Calcs-1'!M3-'Calcs-1'!M6</f>
        <v>20</v>
      </c>
      <c r="N6" s="6">
        <f>'Calcs-1'!N3-'Calcs-1'!N6</f>
        <v>20</v>
      </c>
      <c r="O6" s="6">
        <f>'Calcs-1'!O3-'Calcs-1'!O6</f>
        <v>20</v>
      </c>
      <c r="P6" s="6">
        <f>'Calcs-1'!P3-'Calcs-1'!P6</f>
        <v>20</v>
      </c>
      <c r="Q6" s="6">
        <f>'Calcs-1'!Q3-'Calcs-1'!Q6</f>
        <v>20</v>
      </c>
      <c r="R6" s="6">
        <f>'Calcs-1'!R3-'Calcs-1'!R6</f>
        <v>20</v>
      </c>
      <c r="S6" s="6">
        <f>'Calcs-1'!S3-'Calcs-1'!S6</f>
        <v>20</v>
      </c>
    </row>
    <row r="8">
      <c r="A8" s="2" t="s">
        <v>69</v>
      </c>
    </row>
    <row r="9">
      <c r="A9" s="2" t="s">
        <v>67</v>
      </c>
      <c r="B9" s="6">
        <f t="shared" ref="B9:S9" si="2">B3+B6</f>
        <v>20</v>
      </c>
      <c r="C9" s="6">
        <f t="shared" si="2"/>
        <v>40</v>
      </c>
      <c r="D9" s="6">
        <f t="shared" si="2"/>
        <v>60</v>
      </c>
      <c r="E9" s="6">
        <f t="shared" si="2"/>
        <v>80</v>
      </c>
      <c r="F9" s="6">
        <f t="shared" si="2"/>
        <v>100</v>
      </c>
      <c r="G9" s="6">
        <f t="shared" si="2"/>
        <v>120</v>
      </c>
      <c r="H9" s="6">
        <f t="shared" si="2"/>
        <v>140</v>
      </c>
      <c r="I9" s="6">
        <f t="shared" si="2"/>
        <v>160</v>
      </c>
      <c r="J9" s="6">
        <f t="shared" si="2"/>
        <v>180</v>
      </c>
      <c r="K9" s="6">
        <f t="shared" si="2"/>
        <v>200</v>
      </c>
      <c r="L9" s="6">
        <f t="shared" si="2"/>
        <v>220</v>
      </c>
      <c r="M9" s="6">
        <f t="shared" si="2"/>
        <v>240</v>
      </c>
      <c r="N9" s="6">
        <f t="shared" si="2"/>
        <v>260</v>
      </c>
      <c r="O9" s="6">
        <f t="shared" si="2"/>
        <v>280</v>
      </c>
      <c r="P9" s="6">
        <f t="shared" si="2"/>
        <v>300</v>
      </c>
      <c r="Q9" s="6">
        <f t="shared" si="2"/>
        <v>320</v>
      </c>
      <c r="R9" s="6">
        <f t="shared" si="2"/>
        <v>340</v>
      </c>
      <c r="S9" s="6">
        <f t="shared" si="2"/>
        <v>360</v>
      </c>
    </row>
    <row r="11">
      <c r="A11" s="2" t="s">
        <v>69</v>
      </c>
    </row>
    <row r="12">
      <c r="A12" s="2" t="s">
        <v>67</v>
      </c>
      <c r="B12" s="6">
        <f>B9*Assumptions!$C2</f>
        <v>500</v>
      </c>
      <c r="C12" s="6">
        <f>C9*Assumptions!$C2</f>
        <v>1000</v>
      </c>
      <c r="D12" s="6">
        <f>D9*Assumptions!$C2</f>
        <v>1500</v>
      </c>
      <c r="E12" s="6">
        <f>E9*Assumptions!$C2</f>
        <v>2000</v>
      </c>
      <c r="F12" s="6">
        <f>F9*Assumptions!$C2</f>
        <v>2500</v>
      </c>
      <c r="G12" s="6">
        <f>G9*Assumptions!$C2</f>
        <v>3000</v>
      </c>
      <c r="H12" s="6">
        <f>H9*Assumptions!$C2</f>
        <v>3500</v>
      </c>
      <c r="I12" s="6">
        <f>I9*Assumptions!$C2</f>
        <v>4000</v>
      </c>
      <c r="J12" s="6">
        <f>J9*Assumptions!$C2</f>
        <v>4500</v>
      </c>
      <c r="K12" s="6">
        <f>K9*Assumptions!$C2</f>
        <v>5000</v>
      </c>
      <c r="L12" s="6">
        <f>L9*Assumptions!$C2</f>
        <v>5500</v>
      </c>
      <c r="M12" s="6">
        <f>M9*Assumptions!$C2</f>
        <v>6000</v>
      </c>
      <c r="N12" s="6">
        <f>N9*Assumptions!$C2</f>
        <v>6500</v>
      </c>
      <c r="O12" s="6">
        <f>O9*Assumptions!$C2</f>
        <v>7000</v>
      </c>
      <c r="P12" s="6">
        <f>P9*Assumptions!$C2</f>
        <v>7500</v>
      </c>
      <c r="Q12" s="6">
        <f>Q9*Assumptions!$C2</f>
        <v>8000</v>
      </c>
      <c r="R12" s="6">
        <f>R9*Assumptions!$C2</f>
        <v>8500</v>
      </c>
      <c r="S12" s="6">
        <f>S9*Assumptions!$C2</f>
        <v>9000</v>
      </c>
    </row>
    <row r="13">
      <c r="A13" s="2" t="s">
        <v>70</v>
      </c>
      <c r="B13" s="6">
        <f t="shared" ref="B13:S13" si="3">SUM(B12)</f>
        <v>500</v>
      </c>
      <c r="C13" s="6">
        <f t="shared" si="3"/>
        <v>1000</v>
      </c>
      <c r="D13" s="6">
        <f t="shared" si="3"/>
        <v>1500</v>
      </c>
      <c r="E13" s="6">
        <f t="shared" si="3"/>
        <v>2000</v>
      </c>
      <c r="F13" s="6">
        <f t="shared" si="3"/>
        <v>2500</v>
      </c>
      <c r="G13" s="6">
        <f t="shared" si="3"/>
        <v>3000</v>
      </c>
      <c r="H13" s="6">
        <f t="shared" si="3"/>
        <v>3500</v>
      </c>
      <c r="I13" s="6">
        <f t="shared" si="3"/>
        <v>4000</v>
      </c>
      <c r="J13" s="6">
        <f t="shared" si="3"/>
        <v>4500</v>
      </c>
      <c r="K13" s="6">
        <f t="shared" si="3"/>
        <v>5000</v>
      </c>
      <c r="L13" s="6">
        <f t="shared" si="3"/>
        <v>5500</v>
      </c>
      <c r="M13" s="6">
        <f t="shared" si="3"/>
        <v>6000</v>
      </c>
      <c r="N13" s="6">
        <f t="shared" si="3"/>
        <v>6500</v>
      </c>
      <c r="O13" s="6">
        <f t="shared" si="3"/>
        <v>7000</v>
      </c>
      <c r="P13" s="6">
        <f t="shared" si="3"/>
        <v>7500</v>
      </c>
      <c r="Q13" s="6">
        <f t="shared" si="3"/>
        <v>8000</v>
      </c>
      <c r="R13" s="6">
        <f t="shared" si="3"/>
        <v>8500</v>
      </c>
      <c r="S13" s="6">
        <f t="shared" si="3"/>
        <v>9000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19" width="8.5"/>
  </cols>
  <sheetData>
    <row r="1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>
      <c r="A2" s="2" t="s">
        <v>71</v>
      </c>
    </row>
    <row r="3">
      <c r="A3" s="2" t="s">
        <v>72</v>
      </c>
      <c r="B3" s="6">
        <f>'Sales and Costs'!B4</f>
        <v>35100</v>
      </c>
      <c r="C3" s="6">
        <f>'Sales and Costs'!C4</f>
        <v>35100</v>
      </c>
      <c r="D3" s="6">
        <f>'Sales and Costs'!D4</f>
        <v>35100</v>
      </c>
      <c r="E3" s="6">
        <f>'Sales and Costs'!E4</f>
        <v>35100</v>
      </c>
      <c r="F3" s="6">
        <f>'Sales and Costs'!F4</f>
        <v>35100</v>
      </c>
      <c r="G3" s="6">
        <f>'Sales and Costs'!G4</f>
        <v>35100</v>
      </c>
      <c r="H3" s="6">
        <f>'Sales and Costs'!H4</f>
        <v>35100</v>
      </c>
      <c r="I3" s="6">
        <f>'Sales and Costs'!I4</f>
        <v>35100</v>
      </c>
      <c r="J3" s="6">
        <f>'Sales and Costs'!J4</f>
        <v>35100</v>
      </c>
      <c r="K3" s="6">
        <f>'Sales and Costs'!K4</f>
        <v>35100</v>
      </c>
      <c r="L3" s="6">
        <f>'Sales and Costs'!L4</f>
        <v>35100</v>
      </c>
      <c r="M3" s="6">
        <f>'Sales and Costs'!M4</f>
        <v>35100</v>
      </c>
      <c r="N3" s="6">
        <f>'Sales and Costs'!N4</f>
        <v>35100</v>
      </c>
      <c r="O3" s="6">
        <f>'Sales and Costs'!O4</f>
        <v>35100</v>
      </c>
      <c r="P3" s="6">
        <f>'Sales and Costs'!P4</f>
        <v>35100</v>
      </c>
      <c r="Q3" s="6">
        <f>'Sales and Costs'!Q4</f>
        <v>35100</v>
      </c>
      <c r="R3" s="6">
        <f>'Sales and Costs'!R4</f>
        <v>35100</v>
      </c>
      <c r="S3" s="6">
        <f>'Sales and Costs'!S4</f>
        <v>35100</v>
      </c>
    </row>
    <row r="4">
      <c r="A4" s="2" t="s">
        <v>73</v>
      </c>
      <c r="B4" s="6">
        <f t="shared" ref="B4:S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  <c r="N4" s="6">
        <f t="shared" si="1"/>
        <v>35100</v>
      </c>
      <c r="O4" s="6">
        <f t="shared" si="1"/>
        <v>35100</v>
      </c>
      <c r="P4" s="6">
        <f t="shared" si="1"/>
        <v>35100</v>
      </c>
      <c r="Q4" s="6">
        <f t="shared" si="1"/>
        <v>35100</v>
      </c>
      <c r="R4" s="6">
        <f t="shared" si="1"/>
        <v>35100</v>
      </c>
      <c r="S4" s="6">
        <f t="shared" si="1"/>
        <v>35100</v>
      </c>
    </row>
    <row r="6">
      <c r="A6" s="2" t="s">
        <v>74</v>
      </c>
    </row>
    <row r="7">
      <c r="A7" s="2" t="s">
        <v>75</v>
      </c>
      <c r="B7" s="6">
        <f>Purchases!B7</f>
        <v>0</v>
      </c>
      <c r="C7" s="6">
        <f>Purchases!C7</f>
        <v>0</v>
      </c>
      <c r="D7" s="6">
        <f>Purchases!D7</f>
        <v>20000</v>
      </c>
      <c r="E7" s="6">
        <f>Purchases!E7</f>
        <v>20000</v>
      </c>
      <c r="F7" s="6">
        <f>Purchases!F7</f>
        <v>20000</v>
      </c>
      <c r="G7" s="6">
        <f>Purchases!G7</f>
        <v>20000</v>
      </c>
      <c r="H7" s="6">
        <f>Purchases!H7</f>
        <v>20000</v>
      </c>
      <c r="I7" s="6">
        <f>Purchases!I7</f>
        <v>20000</v>
      </c>
      <c r="J7" s="6">
        <f>Purchases!J7</f>
        <v>20000</v>
      </c>
      <c r="K7" s="6">
        <f>Purchases!K7</f>
        <v>20000</v>
      </c>
      <c r="L7" s="6">
        <f>Purchases!L7</f>
        <v>20000</v>
      </c>
      <c r="M7" s="6">
        <f>Purchases!M7</f>
        <v>20000</v>
      </c>
      <c r="N7" s="6">
        <f>Purchases!N7</f>
        <v>20000</v>
      </c>
      <c r="O7" s="6">
        <f>Purchases!O7</f>
        <v>20000</v>
      </c>
      <c r="P7" s="6">
        <f>Purchases!P7</f>
        <v>20000</v>
      </c>
      <c r="Q7" s="6">
        <f>Purchases!Q7</f>
        <v>20000</v>
      </c>
      <c r="R7" s="6">
        <f>Purchases!R7</f>
        <v>20000</v>
      </c>
      <c r="S7" s="6">
        <f>Purchases!S7</f>
        <v>20000</v>
      </c>
    </row>
    <row r="8">
      <c r="A8" s="2" t="s">
        <v>57</v>
      </c>
      <c r="B8" s="6">
        <f>'Sales and Costs'!B11+'Sales and Costs'!B12</f>
        <v>13000</v>
      </c>
      <c r="C8" s="6">
        <f>'Sales and Costs'!C11+'Sales and Costs'!C12</f>
        <v>13000</v>
      </c>
      <c r="D8" s="6">
        <f>'Sales and Costs'!D11+'Sales and Costs'!D12</f>
        <v>13000</v>
      </c>
      <c r="E8" s="6">
        <f>'Sales and Costs'!E11+'Sales and Costs'!E12</f>
        <v>13000</v>
      </c>
      <c r="F8" s="6">
        <f>'Sales and Costs'!F11+'Sales and Costs'!F12</f>
        <v>13000</v>
      </c>
      <c r="G8" s="6">
        <f>'Sales and Costs'!G11+'Sales and Costs'!G12</f>
        <v>13000</v>
      </c>
      <c r="H8" s="6">
        <f>'Sales and Costs'!H11+'Sales and Costs'!H12</f>
        <v>13000</v>
      </c>
      <c r="I8" s="6">
        <f>'Sales and Costs'!I11+'Sales and Costs'!I12</f>
        <v>13000</v>
      </c>
      <c r="J8" s="6">
        <f>'Sales and Costs'!J11+'Sales and Costs'!J12</f>
        <v>13000</v>
      </c>
      <c r="K8" s="6">
        <f>'Sales and Costs'!K11+'Sales and Costs'!K12</f>
        <v>13000</v>
      </c>
      <c r="L8" s="6">
        <f>'Sales and Costs'!L11+'Sales and Costs'!L12</f>
        <v>13000</v>
      </c>
      <c r="M8" s="6">
        <f>'Sales and Costs'!M11+'Sales and Costs'!M12</f>
        <v>13000</v>
      </c>
      <c r="N8" s="6">
        <f>'Sales and Costs'!N11+'Sales and Costs'!N12</f>
        <v>13000</v>
      </c>
      <c r="O8" s="6">
        <f>'Sales and Costs'!O11+'Sales and Costs'!O12</f>
        <v>13000</v>
      </c>
      <c r="P8" s="6">
        <f>'Sales and Costs'!P11+'Sales and Costs'!P12</f>
        <v>13000</v>
      </c>
      <c r="Q8" s="6">
        <f>'Sales and Costs'!Q11+'Sales and Costs'!Q12</f>
        <v>13000</v>
      </c>
      <c r="R8" s="6">
        <f>'Sales and Costs'!R11+'Sales and Costs'!R12</f>
        <v>13000</v>
      </c>
      <c r="S8" s="6">
        <f>'Sales and Costs'!S11+'Sales and Costs'!S12</f>
        <v>13000</v>
      </c>
    </row>
    <row r="9">
      <c r="A9" s="2" t="s">
        <v>76</v>
      </c>
      <c r="B9" s="6">
        <f>'Fixed Asset Balances'!B8</f>
        <v>30000</v>
      </c>
      <c r="C9" s="6">
        <f>'Fixed Asset Balances'!C8</f>
        <v>0</v>
      </c>
      <c r="D9" s="6">
        <f>'Fixed Asset Balances'!D8</f>
        <v>0</v>
      </c>
      <c r="E9" s="6">
        <f>'Fixed Asset Balances'!E8</f>
        <v>0</v>
      </c>
      <c r="F9" s="6">
        <f>'Fixed Asset Balances'!F8</f>
        <v>0</v>
      </c>
      <c r="G9" s="6">
        <f>'Fixed Asset Balances'!G8</f>
        <v>0</v>
      </c>
      <c r="H9" s="6">
        <f>'Fixed Asset Balances'!H8</f>
        <v>30000</v>
      </c>
      <c r="I9" s="6">
        <f>'Fixed Asset Balances'!I8</f>
        <v>0</v>
      </c>
      <c r="J9" s="6">
        <f>'Fixed Asset Balances'!J8</f>
        <v>0</v>
      </c>
      <c r="K9" s="6">
        <f>'Fixed Asset Balances'!K8</f>
        <v>0</v>
      </c>
      <c r="L9" s="6">
        <f>'Fixed Asset Balances'!L8</f>
        <v>0</v>
      </c>
      <c r="M9" s="6">
        <f>'Fixed Asset Balances'!M8</f>
        <v>0</v>
      </c>
      <c r="N9" s="6">
        <f>'Fixed Asset Balances'!N8</f>
        <v>0</v>
      </c>
      <c r="O9" s="6">
        <f>'Fixed Asset Balances'!O8</f>
        <v>0</v>
      </c>
      <c r="P9" s="6">
        <f>'Fixed Asset Balances'!P8</f>
        <v>0</v>
      </c>
      <c r="Q9" s="6">
        <f>'Fixed Asset Balances'!Q8</f>
        <v>0</v>
      </c>
      <c r="R9" s="6">
        <f>'Fixed Asset Balances'!R8</f>
        <v>0</v>
      </c>
      <c r="S9" s="6">
        <f>'Fixed Asset Balances'!S8</f>
        <v>0</v>
      </c>
    </row>
    <row r="10">
      <c r="A10" s="2" t="s">
        <v>77</v>
      </c>
      <c r="B10" s="6">
        <f t="shared" ref="B10:S10" si="2">SUM(B7:B9)</f>
        <v>43000</v>
      </c>
      <c r="C10" s="6">
        <f t="shared" si="2"/>
        <v>13000</v>
      </c>
      <c r="D10" s="6">
        <f t="shared" si="2"/>
        <v>33000</v>
      </c>
      <c r="E10" s="6">
        <f t="shared" si="2"/>
        <v>33000</v>
      </c>
      <c r="F10" s="6">
        <f t="shared" si="2"/>
        <v>33000</v>
      </c>
      <c r="G10" s="6">
        <f t="shared" si="2"/>
        <v>33000</v>
      </c>
      <c r="H10" s="6">
        <f t="shared" si="2"/>
        <v>63000</v>
      </c>
      <c r="I10" s="6">
        <f t="shared" si="2"/>
        <v>33000</v>
      </c>
      <c r="J10" s="6">
        <f t="shared" si="2"/>
        <v>33000</v>
      </c>
      <c r="K10" s="6">
        <f t="shared" si="2"/>
        <v>33000</v>
      </c>
      <c r="L10" s="6">
        <f t="shared" si="2"/>
        <v>33000</v>
      </c>
      <c r="M10" s="6">
        <f t="shared" si="2"/>
        <v>33000</v>
      </c>
      <c r="N10" s="6">
        <f t="shared" si="2"/>
        <v>33000</v>
      </c>
      <c r="O10" s="6">
        <f t="shared" si="2"/>
        <v>33000</v>
      </c>
      <c r="P10" s="6">
        <f t="shared" si="2"/>
        <v>33000</v>
      </c>
      <c r="Q10" s="6">
        <f t="shared" si="2"/>
        <v>33000</v>
      </c>
      <c r="R10" s="6">
        <f t="shared" si="2"/>
        <v>33000</v>
      </c>
      <c r="S10" s="6">
        <f t="shared" si="2"/>
        <v>33000</v>
      </c>
    </row>
    <row r="11">
      <c r="A11" s="2"/>
    </row>
    <row r="12">
      <c r="A12" s="2" t="s">
        <v>78</v>
      </c>
      <c r="B12" s="6">
        <f t="shared" ref="B12:S12" si="3">B4-B10</f>
        <v>-7900</v>
      </c>
      <c r="C12" s="6">
        <f t="shared" si="3"/>
        <v>22100</v>
      </c>
      <c r="D12" s="6">
        <f t="shared" si="3"/>
        <v>2100</v>
      </c>
      <c r="E12" s="6">
        <f t="shared" si="3"/>
        <v>2100</v>
      </c>
      <c r="F12" s="6">
        <f t="shared" si="3"/>
        <v>2100</v>
      </c>
      <c r="G12" s="6">
        <f t="shared" si="3"/>
        <v>2100</v>
      </c>
      <c r="H12" s="6">
        <f t="shared" si="3"/>
        <v>-27900</v>
      </c>
      <c r="I12" s="6">
        <f t="shared" si="3"/>
        <v>2100</v>
      </c>
      <c r="J12" s="6">
        <f t="shared" si="3"/>
        <v>2100</v>
      </c>
      <c r="K12" s="6">
        <f t="shared" si="3"/>
        <v>2100</v>
      </c>
      <c r="L12" s="6">
        <f t="shared" si="3"/>
        <v>2100</v>
      </c>
      <c r="M12" s="6">
        <f t="shared" si="3"/>
        <v>2100</v>
      </c>
      <c r="N12" s="6">
        <f t="shared" si="3"/>
        <v>2100</v>
      </c>
      <c r="O12" s="6">
        <f t="shared" si="3"/>
        <v>2100</v>
      </c>
      <c r="P12" s="6">
        <f t="shared" si="3"/>
        <v>2100</v>
      </c>
      <c r="Q12" s="6">
        <f t="shared" si="3"/>
        <v>2100</v>
      </c>
      <c r="R12" s="6">
        <f t="shared" si="3"/>
        <v>2100</v>
      </c>
      <c r="S12" s="6">
        <f t="shared" si="3"/>
        <v>2100</v>
      </c>
    </row>
    <row r="14">
      <c r="A14" s="2" t="s">
        <v>79</v>
      </c>
      <c r="B14" s="2">
        <v>0.0</v>
      </c>
      <c r="C14" s="6">
        <f t="shared" ref="C14:S14" si="4">B16</f>
        <v>-7900</v>
      </c>
      <c r="D14" s="6">
        <f t="shared" si="4"/>
        <v>14200</v>
      </c>
      <c r="E14" s="6">
        <f t="shared" si="4"/>
        <v>16300</v>
      </c>
      <c r="F14" s="6">
        <f t="shared" si="4"/>
        <v>18400</v>
      </c>
      <c r="G14" s="6">
        <f t="shared" si="4"/>
        <v>20500</v>
      </c>
      <c r="H14" s="6">
        <f t="shared" si="4"/>
        <v>22600</v>
      </c>
      <c r="I14" s="6">
        <f t="shared" si="4"/>
        <v>-5300</v>
      </c>
      <c r="J14" s="6">
        <f t="shared" si="4"/>
        <v>-3200</v>
      </c>
      <c r="K14" s="6">
        <f t="shared" si="4"/>
        <v>-1100</v>
      </c>
      <c r="L14" s="6">
        <f t="shared" si="4"/>
        <v>1000</v>
      </c>
      <c r="M14" s="6">
        <f t="shared" si="4"/>
        <v>3100</v>
      </c>
      <c r="N14" s="6">
        <f t="shared" si="4"/>
        <v>5200</v>
      </c>
      <c r="O14" s="6">
        <f t="shared" si="4"/>
        <v>7300</v>
      </c>
      <c r="P14" s="6">
        <f t="shared" si="4"/>
        <v>9400</v>
      </c>
      <c r="Q14" s="6">
        <f t="shared" si="4"/>
        <v>11500</v>
      </c>
      <c r="R14" s="6">
        <f t="shared" si="4"/>
        <v>13600</v>
      </c>
      <c r="S14" s="6">
        <f t="shared" si="4"/>
        <v>15700</v>
      </c>
    </row>
    <row r="15">
      <c r="A15" s="2" t="s">
        <v>80</v>
      </c>
      <c r="B15" s="6">
        <f t="shared" ref="B15:S15" si="5">B12</f>
        <v>-7900</v>
      </c>
      <c r="C15" s="6">
        <f t="shared" si="5"/>
        <v>22100</v>
      </c>
      <c r="D15" s="6">
        <f t="shared" si="5"/>
        <v>2100</v>
      </c>
      <c r="E15" s="6">
        <f t="shared" si="5"/>
        <v>2100</v>
      </c>
      <c r="F15" s="6">
        <f t="shared" si="5"/>
        <v>2100</v>
      </c>
      <c r="G15" s="6">
        <f t="shared" si="5"/>
        <v>2100</v>
      </c>
      <c r="H15" s="6">
        <f t="shared" si="5"/>
        <v>-27900</v>
      </c>
      <c r="I15" s="6">
        <f t="shared" si="5"/>
        <v>2100</v>
      </c>
      <c r="J15" s="6">
        <f t="shared" si="5"/>
        <v>2100</v>
      </c>
      <c r="K15" s="6">
        <f t="shared" si="5"/>
        <v>2100</v>
      </c>
      <c r="L15" s="6">
        <f t="shared" si="5"/>
        <v>2100</v>
      </c>
      <c r="M15" s="6">
        <f t="shared" si="5"/>
        <v>2100</v>
      </c>
      <c r="N15" s="6">
        <f t="shared" si="5"/>
        <v>2100</v>
      </c>
      <c r="O15" s="6">
        <f t="shared" si="5"/>
        <v>2100</v>
      </c>
      <c r="P15" s="6">
        <f t="shared" si="5"/>
        <v>2100</v>
      </c>
      <c r="Q15" s="6">
        <f t="shared" si="5"/>
        <v>2100</v>
      </c>
      <c r="R15" s="6">
        <f t="shared" si="5"/>
        <v>2100</v>
      </c>
      <c r="S15" s="6">
        <f t="shared" si="5"/>
        <v>2100</v>
      </c>
    </row>
    <row r="16">
      <c r="A16" s="2" t="s">
        <v>81</v>
      </c>
      <c r="B16" s="6">
        <f t="shared" ref="B16:S16" si="6">SUM(B14+B15)</f>
        <v>-7900</v>
      </c>
      <c r="C16" s="6">
        <f t="shared" si="6"/>
        <v>14200</v>
      </c>
      <c r="D16" s="6">
        <f t="shared" si="6"/>
        <v>16300</v>
      </c>
      <c r="E16" s="6">
        <f t="shared" si="6"/>
        <v>18400</v>
      </c>
      <c r="F16" s="6">
        <f t="shared" si="6"/>
        <v>20500</v>
      </c>
      <c r="G16" s="6">
        <f t="shared" si="6"/>
        <v>22600</v>
      </c>
      <c r="H16" s="6">
        <f t="shared" si="6"/>
        <v>-5300</v>
      </c>
      <c r="I16" s="6">
        <f t="shared" si="6"/>
        <v>-3200</v>
      </c>
      <c r="J16" s="6">
        <f t="shared" si="6"/>
        <v>-1100</v>
      </c>
      <c r="K16" s="6">
        <f t="shared" si="6"/>
        <v>1000</v>
      </c>
      <c r="L16" s="6">
        <f t="shared" si="6"/>
        <v>3100</v>
      </c>
      <c r="M16" s="6">
        <f t="shared" si="6"/>
        <v>5200</v>
      </c>
      <c r="N16" s="6">
        <f t="shared" si="6"/>
        <v>7300</v>
      </c>
      <c r="O16" s="6">
        <f t="shared" si="6"/>
        <v>9400</v>
      </c>
      <c r="P16" s="6">
        <f t="shared" si="6"/>
        <v>11500</v>
      </c>
      <c r="Q16" s="6">
        <f t="shared" si="6"/>
        <v>13600</v>
      </c>
      <c r="R16" s="6">
        <f t="shared" si="6"/>
        <v>15700</v>
      </c>
      <c r="S16" s="6">
        <f t="shared" si="6"/>
        <v>17800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19" width="7.63"/>
  </cols>
  <sheetData>
    <row r="1"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  <c r="N1" s="8" t="s">
        <v>39</v>
      </c>
      <c r="O1" s="8" t="s">
        <v>40</v>
      </c>
      <c r="P1" s="8" t="s">
        <v>41</v>
      </c>
      <c r="Q1" s="8" t="s">
        <v>42</v>
      </c>
      <c r="R1" s="8" t="s">
        <v>43</v>
      </c>
      <c r="S1" s="8" t="s">
        <v>44</v>
      </c>
    </row>
    <row r="2">
      <c r="A2" s="2" t="s">
        <v>82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>
      <c r="A3" s="2" t="s">
        <v>83</v>
      </c>
      <c r="B3" s="9">
        <f>'Cash Details'!B16</f>
        <v>-7900</v>
      </c>
      <c r="C3" s="9">
        <f>'Cash Details'!C16</f>
        <v>14200</v>
      </c>
      <c r="D3" s="9">
        <f>'Cash Details'!D16</f>
        <v>16300</v>
      </c>
      <c r="E3" s="9">
        <f>'Cash Details'!E16</f>
        <v>18400</v>
      </c>
      <c r="F3" s="9">
        <f>'Cash Details'!F16</f>
        <v>20500</v>
      </c>
      <c r="G3" s="9">
        <f>'Cash Details'!G16</f>
        <v>22600</v>
      </c>
      <c r="H3" s="9">
        <f>'Cash Details'!H16</f>
        <v>-5300</v>
      </c>
      <c r="I3" s="9">
        <f>'Cash Details'!I16</f>
        <v>-3200</v>
      </c>
      <c r="J3" s="9">
        <f>'Cash Details'!J16</f>
        <v>-1100</v>
      </c>
      <c r="K3" s="9">
        <f>'Cash Details'!K16</f>
        <v>1000</v>
      </c>
      <c r="L3" s="9">
        <f>'Cash Details'!L16</f>
        <v>3100</v>
      </c>
      <c r="M3" s="9">
        <f>'Cash Details'!M16</f>
        <v>5200</v>
      </c>
      <c r="N3" s="9">
        <f>'Cash Details'!N16</f>
        <v>7300</v>
      </c>
      <c r="O3" s="9">
        <f>'Cash Details'!O16</f>
        <v>9400</v>
      </c>
      <c r="P3" s="9">
        <f>'Cash Details'!P16</f>
        <v>11500</v>
      </c>
      <c r="Q3" s="9">
        <f>'Cash Details'!Q16</f>
        <v>13600</v>
      </c>
      <c r="R3" s="9">
        <f>'Cash Details'!R16</f>
        <v>15700</v>
      </c>
      <c r="S3" s="9">
        <f>'Cash Details'!S16</f>
        <v>17800</v>
      </c>
    </row>
    <row r="4">
      <c r="A4" s="2" t="s">
        <v>84</v>
      </c>
      <c r="B4" s="9">
        <f>Stocks!B13</f>
        <v>500</v>
      </c>
      <c r="C4" s="9">
        <f>Stocks!C13</f>
        <v>1000</v>
      </c>
      <c r="D4" s="9">
        <f>Stocks!D13</f>
        <v>1500</v>
      </c>
      <c r="E4" s="9">
        <f>Stocks!E13</f>
        <v>2000</v>
      </c>
      <c r="F4" s="9">
        <f>Stocks!F13</f>
        <v>2500</v>
      </c>
      <c r="G4" s="9">
        <f>Stocks!G13</f>
        <v>3000</v>
      </c>
      <c r="H4" s="9">
        <f>Stocks!H13</f>
        <v>3500</v>
      </c>
      <c r="I4" s="9">
        <f>Stocks!I13</f>
        <v>4000</v>
      </c>
      <c r="J4" s="9">
        <f>Stocks!J13</f>
        <v>4500</v>
      </c>
      <c r="K4" s="9">
        <f>Stocks!K13</f>
        <v>5000</v>
      </c>
      <c r="L4" s="9">
        <f>Stocks!L13</f>
        <v>5500</v>
      </c>
      <c r="M4" s="9">
        <f>Stocks!M13</f>
        <v>6000</v>
      </c>
      <c r="N4" s="9">
        <f>Stocks!N13</f>
        <v>6500</v>
      </c>
      <c r="O4" s="9">
        <f>Stocks!O13</f>
        <v>7000</v>
      </c>
      <c r="P4" s="9">
        <f>Stocks!P13</f>
        <v>7500</v>
      </c>
      <c r="Q4" s="9">
        <f>Stocks!Q13</f>
        <v>8000</v>
      </c>
      <c r="R4" s="9">
        <f>Stocks!R13</f>
        <v>8500</v>
      </c>
      <c r="S4" s="9">
        <f>Stocks!S13</f>
        <v>9000</v>
      </c>
    </row>
    <row r="5">
      <c r="A5" s="2" t="s">
        <v>85</v>
      </c>
      <c r="B5" s="9">
        <f>'Fixed Asset Balances'!B12-Depreciation!B12</f>
        <v>28846.15385</v>
      </c>
      <c r="C5" s="9">
        <f>'Fixed Asset Balances'!C12-Depreciation!C12</f>
        <v>27692.30769</v>
      </c>
      <c r="D5" s="9">
        <f>'Fixed Asset Balances'!D12-Depreciation!D12</f>
        <v>26538.46154</v>
      </c>
      <c r="E5" s="9">
        <f>'Fixed Asset Balances'!E12-Depreciation!E12</f>
        <v>25384.61538</v>
      </c>
      <c r="F5" s="9">
        <f>'Fixed Asset Balances'!F12-Depreciation!F12</f>
        <v>24230.76923</v>
      </c>
      <c r="G5" s="9">
        <f>'Fixed Asset Balances'!G12-Depreciation!G12</f>
        <v>23076.92308</v>
      </c>
      <c r="H5" s="9">
        <f>'Fixed Asset Balances'!H12-Depreciation!H12</f>
        <v>50769.23077</v>
      </c>
      <c r="I5" s="9">
        <f>'Fixed Asset Balances'!I12-Depreciation!I12</f>
        <v>48461.53846</v>
      </c>
      <c r="J5" s="9">
        <f>'Fixed Asset Balances'!J12-Depreciation!J12</f>
        <v>46153.84615</v>
      </c>
      <c r="K5" s="9">
        <f>'Fixed Asset Balances'!K12-Depreciation!K12</f>
        <v>43846.15385</v>
      </c>
      <c r="L5" s="9">
        <f>'Fixed Asset Balances'!L12-Depreciation!L12</f>
        <v>41538.46154</v>
      </c>
      <c r="M5" s="9">
        <f>'Fixed Asset Balances'!M12-Depreciation!M12</f>
        <v>39230.76923</v>
      </c>
      <c r="N5" s="9">
        <f>'Fixed Asset Balances'!N12-Depreciation!N12</f>
        <v>36923.07692</v>
      </c>
      <c r="O5" s="9">
        <f>'Fixed Asset Balances'!O12-Depreciation!O12</f>
        <v>34615.38462</v>
      </c>
      <c r="P5" s="9">
        <f>'Fixed Asset Balances'!P12-Depreciation!P12</f>
        <v>32307.69231</v>
      </c>
      <c r="Q5" s="9">
        <f>'Fixed Asset Balances'!Q12-Depreciation!Q12</f>
        <v>30000</v>
      </c>
      <c r="R5" s="9">
        <f>'Fixed Asset Balances'!R12-Depreciation!R12</f>
        <v>27692.30769</v>
      </c>
      <c r="S5" s="9">
        <f>'Fixed Asset Balances'!S12-Depreciation!S12</f>
        <v>25384.61538</v>
      </c>
    </row>
    <row r="6">
      <c r="A6" s="2" t="s">
        <v>86</v>
      </c>
      <c r="B6" s="9">
        <f t="shared" ref="B6:S6" si="1">SUM(B3:B5)</f>
        <v>21446.15385</v>
      </c>
      <c r="C6" s="9">
        <f t="shared" si="1"/>
        <v>42892.30769</v>
      </c>
      <c r="D6" s="9">
        <f t="shared" si="1"/>
        <v>44338.46154</v>
      </c>
      <c r="E6" s="9">
        <f t="shared" si="1"/>
        <v>45784.61538</v>
      </c>
      <c r="F6" s="9">
        <f t="shared" si="1"/>
        <v>47230.76923</v>
      </c>
      <c r="G6" s="9">
        <f t="shared" si="1"/>
        <v>48676.92308</v>
      </c>
      <c r="H6" s="9">
        <f t="shared" si="1"/>
        <v>48969.23077</v>
      </c>
      <c r="I6" s="9">
        <f t="shared" si="1"/>
        <v>49261.53846</v>
      </c>
      <c r="J6" s="9">
        <f t="shared" si="1"/>
        <v>49553.84615</v>
      </c>
      <c r="K6" s="9">
        <f t="shared" si="1"/>
        <v>49846.15385</v>
      </c>
      <c r="L6" s="9">
        <f t="shared" si="1"/>
        <v>50138.46154</v>
      </c>
      <c r="M6" s="9">
        <f t="shared" si="1"/>
        <v>50430.76923</v>
      </c>
      <c r="N6" s="9">
        <f t="shared" si="1"/>
        <v>50723.07692</v>
      </c>
      <c r="O6" s="9">
        <f t="shared" si="1"/>
        <v>51015.38462</v>
      </c>
      <c r="P6" s="9">
        <f t="shared" si="1"/>
        <v>51307.69231</v>
      </c>
      <c r="Q6" s="9">
        <f t="shared" si="1"/>
        <v>51600</v>
      </c>
      <c r="R6" s="9">
        <f t="shared" si="1"/>
        <v>51892.30769</v>
      </c>
      <c r="S6" s="9">
        <f t="shared" si="1"/>
        <v>52184.61538</v>
      </c>
    </row>
    <row r="7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>
      <c r="A8" s="2" t="s">
        <v>87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>
      <c r="A9" s="2" t="s">
        <v>64</v>
      </c>
      <c r="B9" s="9">
        <f>Purchases!B11</f>
        <v>20000</v>
      </c>
      <c r="C9" s="9">
        <f>Purchases!C11</f>
        <v>40000</v>
      </c>
      <c r="D9" s="9">
        <f>Purchases!D11</f>
        <v>40000</v>
      </c>
      <c r="E9" s="9">
        <f>Purchases!E11</f>
        <v>40000</v>
      </c>
      <c r="F9" s="9">
        <f>Purchases!F11</f>
        <v>40000</v>
      </c>
      <c r="G9" s="9">
        <f>Purchases!G11</f>
        <v>40000</v>
      </c>
      <c r="H9" s="9">
        <f>Purchases!H11</f>
        <v>40000</v>
      </c>
      <c r="I9" s="9">
        <f>Purchases!I11</f>
        <v>40000</v>
      </c>
      <c r="J9" s="9">
        <f>Purchases!J11</f>
        <v>40000</v>
      </c>
      <c r="K9" s="9">
        <f>Purchases!K11</f>
        <v>40000</v>
      </c>
      <c r="L9" s="9">
        <f>Purchases!L11</f>
        <v>40000</v>
      </c>
      <c r="M9" s="9">
        <f>Purchases!M11</f>
        <v>40000</v>
      </c>
      <c r="N9" s="9">
        <f>Purchases!N11</f>
        <v>40000</v>
      </c>
      <c r="O9" s="9">
        <f>Purchases!O11</f>
        <v>40000</v>
      </c>
      <c r="P9" s="9">
        <f>Purchases!P11</f>
        <v>40000</v>
      </c>
      <c r="Q9" s="9">
        <f>Purchases!Q11</f>
        <v>40000</v>
      </c>
      <c r="R9" s="9">
        <f>Purchases!R11</f>
        <v>40000</v>
      </c>
      <c r="S9" s="9">
        <f>Purchases!S11</f>
        <v>40000</v>
      </c>
    </row>
    <row r="10">
      <c r="A10" s="2" t="s">
        <v>88</v>
      </c>
      <c r="B10" s="9">
        <f t="shared" ref="B10:S10" si="2">SUM(B9)</f>
        <v>20000</v>
      </c>
      <c r="C10" s="9">
        <f t="shared" si="2"/>
        <v>40000</v>
      </c>
      <c r="D10" s="9">
        <f t="shared" si="2"/>
        <v>40000</v>
      </c>
      <c r="E10" s="9">
        <f t="shared" si="2"/>
        <v>40000</v>
      </c>
      <c r="F10" s="9">
        <f t="shared" si="2"/>
        <v>40000</v>
      </c>
      <c r="G10" s="9">
        <f t="shared" si="2"/>
        <v>40000</v>
      </c>
      <c r="H10" s="9">
        <f t="shared" si="2"/>
        <v>40000</v>
      </c>
      <c r="I10" s="9">
        <f t="shared" si="2"/>
        <v>40000</v>
      </c>
      <c r="J10" s="9">
        <f t="shared" si="2"/>
        <v>40000</v>
      </c>
      <c r="K10" s="9">
        <f t="shared" si="2"/>
        <v>40000</v>
      </c>
      <c r="L10" s="9">
        <f t="shared" si="2"/>
        <v>40000</v>
      </c>
      <c r="M10" s="9">
        <f t="shared" si="2"/>
        <v>40000</v>
      </c>
      <c r="N10" s="9">
        <f t="shared" si="2"/>
        <v>40000</v>
      </c>
      <c r="O10" s="9">
        <f t="shared" si="2"/>
        <v>40000</v>
      </c>
      <c r="P10" s="9">
        <f t="shared" si="2"/>
        <v>40000</v>
      </c>
      <c r="Q10" s="9">
        <f t="shared" si="2"/>
        <v>40000</v>
      </c>
      <c r="R10" s="9">
        <f t="shared" si="2"/>
        <v>40000</v>
      </c>
      <c r="S10" s="9">
        <f t="shared" si="2"/>
        <v>40000</v>
      </c>
    </row>
    <row r="1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>
      <c r="A12" s="2" t="s">
        <v>89</v>
      </c>
      <c r="B12" s="9">
        <f t="shared" ref="B12:S12" si="3">B6-B10</f>
        <v>1446.153846</v>
      </c>
      <c r="C12" s="9">
        <f t="shared" si="3"/>
        <v>2892.307692</v>
      </c>
      <c r="D12" s="9">
        <f t="shared" si="3"/>
        <v>4338.461538</v>
      </c>
      <c r="E12" s="9">
        <f t="shared" si="3"/>
        <v>5784.615385</v>
      </c>
      <c r="F12" s="9">
        <f t="shared" si="3"/>
        <v>7230.769231</v>
      </c>
      <c r="G12" s="9">
        <f t="shared" si="3"/>
        <v>8676.923077</v>
      </c>
      <c r="H12" s="9">
        <f t="shared" si="3"/>
        <v>8969.230769</v>
      </c>
      <c r="I12" s="9">
        <f t="shared" si="3"/>
        <v>9261.538462</v>
      </c>
      <c r="J12" s="9">
        <f t="shared" si="3"/>
        <v>9553.846154</v>
      </c>
      <c r="K12" s="9">
        <f t="shared" si="3"/>
        <v>9846.153846</v>
      </c>
      <c r="L12" s="9">
        <f t="shared" si="3"/>
        <v>10138.46154</v>
      </c>
      <c r="M12" s="9">
        <f t="shared" si="3"/>
        <v>10430.76923</v>
      </c>
      <c r="N12" s="9">
        <f t="shared" si="3"/>
        <v>10723.07692</v>
      </c>
      <c r="O12" s="9">
        <f t="shared" si="3"/>
        <v>11015.38462</v>
      </c>
      <c r="P12" s="9">
        <f t="shared" si="3"/>
        <v>11307.69231</v>
      </c>
      <c r="Q12" s="9">
        <f t="shared" si="3"/>
        <v>11600</v>
      </c>
      <c r="R12" s="9">
        <f t="shared" si="3"/>
        <v>11892.30769</v>
      </c>
      <c r="S12" s="9">
        <f t="shared" si="3"/>
        <v>12184.61538</v>
      </c>
    </row>
    <row r="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2" t="s">
        <v>90</v>
      </c>
      <c r="B14" s="8">
        <v>0.0</v>
      </c>
      <c r="C14" s="9">
        <f t="shared" ref="C14:S14" si="4">B16</f>
        <v>1446.153846</v>
      </c>
      <c r="D14" s="9">
        <f t="shared" si="4"/>
        <v>2892.307692</v>
      </c>
      <c r="E14" s="9">
        <f t="shared" si="4"/>
        <v>4338.461538</v>
      </c>
      <c r="F14" s="9">
        <f t="shared" si="4"/>
        <v>5784.615385</v>
      </c>
      <c r="G14" s="9">
        <f t="shared" si="4"/>
        <v>7230.769231</v>
      </c>
      <c r="H14" s="9">
        <f t="shared" si="4"/>
        <v>8676.923077</v>
      </c>
      <c r="I14" s="9">
        <f t="shared" si="4"/>
        <v>8969.230769</v>
      </c>
      <c r="J14" s="9">
        <f t="shared" si="4"/>
        <v>9261.538462</v>
      </c>
      <c r="K14" s="9">
        <f t="shared" si="4"/>
        <v>9553.846154</v>
      </c>
      <c r="L14" s="9">
        <f t="shared" si="4"/>
        <v>9846.153846</v>
      </c>
      <c r="M14" s="9">
        <f t="shared" si="4"/>
        <v>10138.46154</v>
      </c>
      <c r="N14" s="9">
        <f t="shared" si="4"/>
        <v>10430.76923</v>
      </c>
      <c r="O14" s="9">
        <f t="shared" si="4"/>
        <v>10723.07692</v>
      </c>
      <c r="P14" s="9">
        <f t="shared" si="4"/>
        <v>11015.38462</v>
      </c>
      <c r="Q14" s="9">
        <f t="shared" si="4"/>
        <v>11307.69231</v>
      </c>
      <c r="R14" s="9">
        <f t="shared" si="4"/>
        <v>11600</v>
      </c>
      <c r="S14" s="9">
        <f t="shared" si="4"/>
        <v>11892.30769</v>
      </c>
    </row>
    <row r="15">
      <c r="A15" s="2" t="s">
        <v>91</v>
      </c>
      <c r="B15" s="9">
        <f>'Sales and Costs'!B17</f>
        <v>1446.153846</v>
      </c>
      <c r="C15" s="9">
        <f>'Sales and Costs'!C17</f>
        <v>1446.153846</v>
      </c>
      <c r="D15" s="9">
        <f>'Sales and Costs'!D17</f>
        <v>1446.153846</v>
      </c>
      <c r="E15" s="9">
        <f>'Sales and Costs'!E17</f>
        <v>1446.153846</v>
      </c>
      <c r="F15" s="9">
        <f>'Sales and Costs'!F17</f>
        <v>1446.153846</v>
      </c>
      <c r="G15" s="9">
        <f>'Sales and Costs'!G17</f>
        <v>1446.153846</v>
      </c>
      <c r="H15" s="9">
        <f>'Sales and Costs'!H17</f>
        <v>292.3076923</v>
      </c>
      <c r="I15" s="9">
        <f>'Sales and Costs'!I17</f>
        <v>292.3076923</v>
      </c>
      <c r="J15" s="9">
        <f>'Sales and Costs'!J17</f>
        <v>292.3076923</v>
      </c>
      <c r="K15" s="9">
        <f>'Sales and Costs'!K17</f>
        <v>292.3076923</v>
      </c>
      <c r="L15" s="9">
        <f>'Sales and Costs'!L17</f>
        <v>292.3076923</v>
      </c>
      <c r="M15" s="9">
        <f>'Sales and Costs'!M17</f>
        <v>292.3076923</v>
      </c>
      <c r="N15" s="9">
        <f>'Sales and Costs'!N17</f>
        <v>292.3076923</v>
      </c>
      <c r="O15" s="9">
        <f>'Sales and Costs'!O17</f>
        <v>292.3076923</v>
      </c>
      <c r="P15" s="9">
        <f>'Sales and Costs'!P17</f>
        <v>292.3076923</v>
      </c>
      <c r="Q15" s="9">
        <f>'Sales and Costs'!Q17</f>
        <v>292.3076923</v>
      </c>
      <c r="R15" s="9">
        <f>'Sales and Costs'!R17</f>
        <v>292.3076923</v>
      </c>
      <c r="S15" s="9">
        <f>'Sales and Costs'!S17</f>
        <v>292.3076923</v>
      </c>
    </row>
    <row r="16">
      <c r="A16" s="2" t="s">
        <v>92</v>
      </c>
      <c r="B16" s="9">
        <f t="shared" ref="B16:S16" si="5">B14+B15</f>
        <v>1446.153846</v>
      </c>
      <c r="C16" s="9">
        <f t="shared" si="5"/>
        <v>2892.307692</v>
      </c>
      <c r="D16" s="9">
        <f t="shared" si="5"/>
        <v>4338.461538</v>
      </c>
      <c r="E16" s="9">
        <f t="shared" si="5"/>
        <v>5784.615385</v>
      </c>
      <c r="F16" s="9">
        <f t="shared" si="5"/>
        <v>7230.769231</v>
      </c>
      <c r="G16" s="9">
        <f t="shared" si="5"/>
        <v>8676.923077</v>
      </c>
      <c r="H16" s="9">
        <f t="shared" si="5"/>
        <v>8969.230769</v>
      </c>
      <c r="I16" s="9">
        <f t="shared" si="5"/>
        <v>9261.538462</v>
      </c>
      <c r="J16" s="9">
        <f t="shared" si="5"/>
        <v>9553.846154</v>
      </c>
      <c r="K16" s="9">
        <f t="shared" si="5"/>
        <v>9846.153846</v>
      </c>
      <c r="L16" s="9">
        <f t="shared" si="5"/>
        <v>10138.46154</v>
      </c>
      <c r="M16" s="9">
        <f t="shared" si="5"/>
        <v>10430.76923</v>
      </c>
      <c r="N16" s="9">
        <f t="shared" si="5"/>
        <v>10723.07692</v>
      </c>
      <c r="O16" s="9">
        <f t="shared" si="5"/>
        <v>11015.38462</v>
      </c>
      <c r="P16" s="9">
        <f t="shared" si="5"/>
        <v>11307.69231</v>
      </c>
      <c r="Q16" s="9">
        <f t="shared" si="5"/>
        <v>11600</v>
      </c>
      <c r="R16" s="9">
        <f t="shared" si="5"/>
        <v>11892.30769</v>
      </c>
      <c r="S16" s="9">
        <f t="shared" si="5"/>
        <v>12184.61538</v>
      </c>
    </row>
    <row r="17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>
      <c r="A18" s="2" t="s">
        <v>93</v>
      </c>
      <c r="B18" s="9">
        <f t="shared" ref="B18:S18" si="6">B16-B12</f>
        <v>0</v>
      </c>
      <c r="C18" s="9">
        <f t="shared" si="6"/>
        <v>0</v>
      </c>
      <c r="D18" s="9">
        <f t="shared" si="6"/>
        <v>0</v>
      </c>
      <c r="E18" s="9">
        <f t="shared" si="6"/>
        <v>0</v>
      </c>
      <c r="F18" s="9">
        <f t="shared" si="6"/>
        <v>0</v>
      </c>
      <c r="G18" s="9">
        <f t="shared" si="6"/>
        <v>0</v>
      </c>
      <c r="H18" s="9">
        <f t="shared" si="6"/>
        <v>0</v>
      </c>
      <c r="I18" s="9">
        <f t="shared" si="6"/>
        <v>0</v>
      </c>
      <c r="J18" s="9">
        <f t="shared" si="6"/>
        <v>0</v>
      </c>
      <c r="K18" s="9">
        <f t="shared" si="6"/>
        <v>0</v>
      </c>
      <c r="L18" s="9">
        <f t="shared" si="6"/>
        <v>0</v>
      </c>
      <c r="M18" s="9">
        <f t="shared" si="6"/>
        <v>0</v>
      </c>
      <c r="N18" s="9">
        <f t="shared" si="6"/>
        <v>0</v>
      </c>
      <c r="O18" s="9">
        <f t="shared" si="6"/>
        <v>0</v>
      </c>
      <c r="P18" s="9">
        <f t="shared" si="6"/>
        <v>0</v>
      </c>
      <c r="Q18" s="9">
        <f t="shared" si="6"/>
        <v>0</v>
      </c>
      <c r="R18" s="9">
        <f t="shared" si="6"/>
        <v>0</v>
      </c>
      <c r="S18" s="9">
        <f t="shared" si="6"/>
        <v>0</v>
      </c>
    </row>
    <row r="1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</sheetData>
  <drawing r:id="rId1"/>
</worksheet>
</file>