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<sst xmlns="http://schemas.openxmlformats.org/spreadsheetml/2006/main" count="270" uniqueCount="99">
  <si>
    <t>Description</t>
  </si>
  <si>
    <t>Footwear Haven sells shoe and slipper to walk in customers. They bought shoe and slipper for Rs 250 and Rs. 80 and sold these for Rs 450 and Rs. 150 respectively.</t>
  </si>
  <si>
    <t>Every month they purchased 400 shoes and 500 slippers and sold 380 shoes and 450 slippers. Rent was Rs 10000 per month and Electricity expenses was Rs 3000 per month.</t>
  </si>
  <si>
    <t>The payments for purchases were made after 4 months. All sales were made in Cash</t>
  </si>
  <si>
    <t>The company has purchased a furniture (FUR03) in month 1 for Rs 50000 which has a life of 25 months.</t>
  </si>
  <si>
    <t>It purchases its fixed assets in the starting of the month.</t>
  </si>
  <si>
    <t>Make a Fixed Asset Register and calculate the balance of fixed assets for 12 months.</t>
  </si>
  <si>
    <t>Purchase(qty)</t>
  </si>
  <si>
    <t>Purchase Price</t>
  </si>
  <si>
    <t>Payments</t>
  </si>
  <si>
    <t>Shoes</t>
  </si>
  <si>
    <t>months</t>
  </si>
  <si>
    <t>Slippers</t>
  </si>
  <si>
    <t>Sales(qty)</t>
  </si>
  <si>
    <t>Selling Price</t>
  </si>
  <si>
    <t>Cash</t>
  </si>
  <si>
    <t>other costs</t>
  </si>
  <si>
    <t>Rent</t>
  </si>
  <si>
    <t>per month</t>
  </si>
  <si>
    <t>Electricity</t>
  </si>
  <si>
    <t>Item code</t>
  </si>
  <si>
    <t>Item type</t>
  </si>
  <si>
    <t>Item Details</t>
  </si>
  <si>
    <t>Month of Purchase</t>
  </si>
  <si>
    <t>Price</t>
  </si>
  <si>
    <t>Life of Asset(in months)</t>
  </si>
  <si>
    <t>FAS001</t>
  </si>
  <si>
    <t>Furniture</t>
  </si>
  <si>
    <t>FUR03</t>
  </si>
  <si>
    <t>FAS002</t>
  </si>
  <si>
    <t>FUR04</t>
  </si>
  <si>
    <t>M1</t>
  </si>
  <si>
    <t>M2</t>
  </si>
  <si>
    <t>M3</t>
  </si>
  <si>
    <t>M4</t>
  </si>
  <si>
    <t>M5</t>
  </si>
  <si>
    <t>M6</t>
  </si>
  <si>
    <t>M7</t>
  </si>
  <si>
    <t>M8</t>
  </si>
  <si>
    <t>M9</t>
  </si>
  <si>
    <t>M10</t>
  </si>
  <si>
    <t>M11</t>
  </si>
  <si>
    <t>M12</t>
  </si>
  <si>
    <t>M13</t>
  </si>
  <si>
    <t>M14</t>
  </si>
  <si>
    <t>M15</t>
  </si>
  <si>
    <t>M16</t>
  </si>
  <si>
    <t>M17</t>
  </si>
  <si>
    <t>M18</t>
  </si>
  <si>
    <t>Opening Balance</t>
  </si>
  <si>
    <t>Total</t>
  </si>
  <si>
    <t>Purchase</t>
  </si>
  <si>
    <t>Closing Balance</t>
  </si>
  <si>
    <t>Depreciation for the months</t>
  </si>
  <si>
    <t>Purchase (Qty)</t>
  </si>
  <si>
    <t>Sales (Qty)</t>
  </si>
  <si>
    <t xml:space="preserve">Shoes </t>
  </si>
  <si>
    <t>Sales</t>
  </si>
  <si>
    <t>Total Sales</t>
  </si>
  <si>
    <t>Cost of goods sold</t>
  </si>
  <si>
    <t>Total Cost of goods</t>
  </si>
  <si>
    <t>Other costs</t>
  </si>
  <si>
    <t>Depreciation</t>
  </si>
  <si>
    <t>Total Costs</t>
  </si>
  <si>
    <t>Profit</t>
  </si>
  <si>
    <t>Purchases(in Rs)</t>
  </si>
  <si>
    <t>Total Purchases</t>
  </si>
  <si>
    <t>Payments for purchases</t>
  </si>
  <si>
    <t>Total Payment for purchases</t>
  </si>
  <si>
    <t>Payment outstanding for purchases</t>
  </si>
  <si>
    <t>Total Payment Outstanding</t>
  </si>
  <si>
    <t>Opening Stock</t>
  </si>
  <si>
    <t>Change in Stock</t>
  </si>
  <si>
    <t>Closing Stock</t>
  </si>
  <si>
    <t>Closing Stocks</t>
  </si>
  <si>
    <t>Total Closing stocks</t>
  </si>
  <si>
    <t>Cash Inflow</t>
  </si>
  <si>
    <t>Cash received from Sales</t>
  </si>
  <si>
    <t>Total Cash Inflow</t>
  </si>
  <si>
    <t>Cash Outflow</t>
  </si>
  <si>
    <t>Cash paid for purchases</t>
  </si>
  <si>
    <t>Fixed Asset cost</t>
  </si>
  <si>
    <t>Total Cash Outflow</t>
  </si>
  <si>
    <t>Net Cash for the month</t>
  </si>
  <si>
    <t>Opening Cash balance</t>
  </si>
  <si>
    <t>Net cash for the month</t>
  </si>
  <si>
    <t>Closing Cash balance</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</si>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</sst>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color theme="1"/>
      <name val="Arial"/>
    </font>
    <font>
      <sz val="12.0"/>
      <color theme="1"/>
      <name val="Arial"/>
      <scheme val="minor"/>
    </font>
    <font>
      <color theme="1"/>
      <name val="Arial"/>
      <scheme val="minor"/>
    </font>
  </fonts>
  <fills count="4">
    <fill>
      <patternFill patternType="none"/>
    </fill>
    <fill>
      <patternFill patternType="lightGray"/>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4" numFmtId="0" xfId="0" applyAlignment="1" applyFont="1">
      <alignment readingOrder="0"/>
    </xf>
    <xf borderId="0" fillId="0" fontId="2" numFmtId="0" xfId="0" applyAlignment="1" applyFont="1">
      <alignment horizontal="right" readingOrder="0" vertical="bottom"/>
    </xf>
    <xf borderId="0" fillId="2" fontId="2" numFmtId="0" xfId="0" applyAlignment="1" applyFill="1" applyFont="1">
      <alignment shrinkToFit="0" vertical="bottom" wrapText="1"/>
    </xf>
    <xf borderId="0" fillId="0" fontId="4" numFmtId="0" xfId="0" applyFont="1"/>
    <xf borderId="0" fillId="3"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3" t="s">
        <v>1</v>
      </c>
      <c r="B3" s="2"/>
      <c r="C3" s="2"/>
      <c r="D3" s="2"/>
      <c r="E3" s="2"/>
      <c r="F3" s="2"/>
      <c r="G3" s="2"/>
      <c r="H3" s="2"/>
      <c r="I3" s="2"/>
      <c r="J3" s="2"/>
      <c r="K3" s="2"/>
      <c r="L3" s="2"/>
      <c r="M3" s="2"/>
      <c r="N3" s="2"/>
      <c r="O3" s="2"/>
      <c r="P3" s="2"/>
      <c r="Q3" s="2"/>
      <c r="R3" s="2"/>
      <c r="S3" s="2"/>
      <c r="T3" s="2"/>
      <c r="U3" s="2"/>
      <c r="V3" s="2"/>
      <c r="W3" s="2"/>
      <c r="X3" s="2"/>
      <c r="Y3" s="2"/>
      <c r="Z3" s="2"/>
    </row>
    <row r="4">
      <c r="A4" s="3"/>
      <c r="B4" s="2"/>
      <c r="C4" s="2"/>
      <c r="D4" s="2"/>
      <c r="E4" s="2"/>
      <c r="F4" s="2"/>
      <c r="G4" s="2"/>
      <c r="H4" s="2"/>
      <c r="I4" s="2"/>
      <c r="J4" s="2"/>
      <c r="K4" s="2"/>
      <c r="L4" s="2"/>
      <c r="M4" s="2"/>
      <c r="N4" s="2"/>
      <c r="O4" s="2"/>
      <c r="P4" s="2"/>
      <c r="Q4" s="2"/>
      <c r="R4" s="2"/>
      <c r="S4" s="2"/>
      <c r="T4" s="2"/>
      <c r="U4" s="2"/>
      <c r="V4" s="2"/>
      <c r="W4" s="2"/>
      <c r="X4" s="2"/>
      <c r="Y4" s="2"/>
      <c r="Z4" s="2"/>
    </row>
    <row r="5">
      <c r="A5" s="3" t="s">
        <v>2</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3" t="s">
        <v>3</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3" t="s">
        <v>4</v>
      </c>
      <c r="B9" s="2"/>
      <c r="C9" s="2"/>
      <c r="D9" s="2"/>
      <c r="E9" s="2"/>
      <c r="F9" s="2"/>
      <c r="G9" s="2"/>
      <c r="H9" s="2"/>
      <c r="I9" s="2"/>
      <c r="J9" s="2"/>
      <c r="K9" s="2"/>
      <c r="L9" s="2"/>
      <c r="M9" s="2"/>
      <c r="N9" s="2"/>
      <c r="O9" s="2"/>
      <c r="P9" s="2"/>
      <c r="Q9" s="2"/>
      <c r="R9" s="2"/>
      <c r="S9" s="2"/>
      <c r="T9" s="2"/>
      <c r="U9" s="2"/>
      <c r="V9" s="2"/>
      <c r="W9" s="2"/>
      <c r="X9" s="2"/>
      <c r="Y9" s="2"/>
      <c r="Z9" s="2"/>
    </row>
    <row r="10">
      <c r="A10" s="3"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3"/>
      <c r="B11" s="2"/>
      <c r="C11" s="2"/>
      <c r="D11" s="2"/>
      <c r="E11" s="2"/>
      <c r="F11" s="2"/>
      <c r="G11" s="2"/>
      <c r="H11" s="2"/>
      <c r="I11" s="2"/>
      <c r="J11" s="2"/>
      <c r="K11" s="2"/>
      <c r="L11" s="2"/>
      <c r="M11" s="2"/>
      <c r="N11" s="2"/>
      <c r="O11" s="2"/>
      <c r="P11" s="2"/>
      <c r="Q11" s="2"/>
      <c r="R11" s="2"/>
      <c r="S11" s="2"/>
      <c r="T11" s="2"/>
      <c r="U11" s="2"/>
      <c r="V11" s="2"/>
      <c r="W11" s="2"/>
      <c r="X11" s="2"/>
      <c r="Y11" s="2"/>
      <c r="Z11" s="2"/>
    </row>
    <row r="12">
      <c r="A12" s="3"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3"/>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19" width="8.38"/>
  </cols>
  <sheetData>
    <row r="1">
      <c r="A1" s="2"/>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2" t="s">
        <v>76</v>
      </c>
    </row>
    <row r="3">
      <c r="A3" s="2" t="s">
        <v>77</v>
      </c>
      <c r="B3" s="8">
        <f>'Sales and Costs'!B5</f>
        <v>238500</v>
      </c>
      <c r="C3" s="8">
        <f>'Sales and Costs'!C5</f>
        <v>238500</v>
      </c>
      <c r="D3" s="8">
        <f>'Sales and Costs'!D5</f>
        <v>238500</v>
      </c>
      <c r="E3" s="8">
        <f>'Sales and Costs'!E5</f>
        <v>238500</v>
      </c>
      <c r="F3" s="8">
        <f>'Sales and Costs'!F5</f>
        <v>238500</v>
      </c>
      <c r="G3" s="8">
        <f>'Sales and Costs'!G5</f>
        <v>238500</v>
      </c>
      <c r="H3" s="8">
        <f>'Sales and Costs'!H5</f>
        <v>238500</v>
      </c>
      <c r="I3" s="8">
        <f>'Sales and Costs'!I5</f>
        <v>238500</v>
      </c>
      <c r="J3" s="8">
        <f>'Sales and Costs'!J5</f>
        <v>238500</v>
      </c>
      <c r="K3" s="8">
        <f>'Sales and Costs'!K5</f>
        <v>238500</v>
      </c>
      <c r="L3" s="8">
        <f>'Sales and Costs'!L5</f>
        <v>238500</v>
      </c>
      <c r="M3" s="8">
        <f>'Sales and Costs'!M5</f>
        <v>238500</v>
      </c>
      <c r="N3" s="8">
        <f>'Sales and Costs'!N5</f>
        <v>238500</v>
      </c>
      <c r="O3" s="8">
        <f>'Sales and Costs'!O5</f>
        <v>238500</v>
      </c>
      <c r="P3" s="8">
        <f>'Sales and Costs'!P5</f>
        <v>238500</v>
      </c>
      <c r="Q3" s="8">
        <f>'Sales and Costs'!Q5</f>
        <v>238500</v>
      </c>
      <c r="R3" s="8">
        <f>'Sales and Costs'!R5</f>
        <v>238500</v>
      </c>
      <c r="S3" s="8">
        <f>'Sales and Costs'!S5</f>
        <v>238500</v>
      </c>
    </row>
    <row r="4">
      <c r="A4" s="2" t="s">
        <v>78</v>
      </c>
      <c r="B4" s="8">
        <f t="shared" ref="B4:S4" si="1">SUM(B3)</f>
        <v>238500</v>
      </c>
      <c r="C4" s="8">
        <f t="shared" si="1"/>
        <v>238500</v>
      </c>
      <c r="D4" s="8">
        <f t="shared" si="1"/>
        <v>238500</v>
      </c>
      <c r="E4" s="8">
        <f t="shared" si="1"/>
        <v>238500</v>
      </c>
      <c r="F4" s="8">
        <f t="shared" si="1"/>
        <v>238500</v>
      </c>
      <c r="G4" s="8">
        <f t="shared" si="1"/>
        <v>238500</v>
      </c>
      <c r="H4" s="8">
        <f t="shared" si="1"/>
        <v>238500</v>
      </c>
      <c r="I4" s="8">
        <f t="shared" si="1"/>
        <v>238500</v>
      </c>
      <c r="J4" s="8">
        <f t="shared" si="1"/>
        <v>238500</v>
      </c>
      <c r="K4" s="8">
        <f t="shared" si="1"/>
        <v>238500</v>
      </c>
      <c r="L4" s="8">
        <f t="shared" si="1"/>
        <v>238500</v>
      </c>
      <c r="M4" s="8">
        <f t="shared" si="1"/>
        <v>238500</v>
      </c>
      <c r="N4" s="8">
        <f t="shared" si="1"/>
        <v>238500</v>
      </c>
      <c r="O4" s="8">
        <f t="shared" si="1"/>
        <v>238500</v>
      </c>
      <c r="P4" s="8">
        <f t="shared" si="1"/>
        <v>238500</v>
      </c>
      <c r="Q4" s="8">
        <f t="shared" si="1"/>
        <v>238500</v>
      </c>
      <c r="R4" s="8">
        <f t="shared" si="1"/>
        <v>238500</v>
      </c>
      <c r="S4" s="8">
        <f t="shared" si="1"/>
        <v>238500</v>
      </c>
    </row>
    <row r="5">
      <c r="A5" s="2"/>
    </row>
    <row r="6">
      <c r="A6" s="2" t="s">
        <v>79</v>
      </c>
    </row>
    <row r="7">
      <c r="A7" s="2" t="s">
        <v>80</v>
      </c>
      <c r="B7" s="8">
        <f>Purchases!B10</f>
        <v>0</v>
      </c>
      <c r="C7" s="8">
        <f>Purchases!C10</f>
        <v>0</v>
      </c>
      <c r="D7" s="8">
        <f>Purchases!D10</f>
        <v>0</v>
      </c>
      <c r="E7" s="8">
        <f>Purchases!E10</f>
        <v>0</v>
      </c>
      <c r="F7" s="8">
        <f>Purchases!F10</f>
        <v>140000</v>
      </c>
      <c r="G7" s="8">
        <f>Purchases!G10</f>
        <v>140000</v>
      </c>
      <c r="H7" s="8">
        <f>Purchases!H10</f>
        <v>140000</v>
      </c>
      <c r="I7" s="8">
        <f>Purchases!I10</f>
        <v>140000</v>
      </c>
      <c r="J7" s="8">
        <f>Purchases!J10</f>
        <v>140000</v>
      </c>
      <c r="K7" s="8">
        <f>Purchases!K10</f>
        <v>140000</v>
      </c>
      <c r="L7" s="8">
        <f>Purchases!L10</f>
        <v>140000</v>
      </c>
      <c r="M7" s="8">
        <f>Purchases!M10</f>
        <v>140000</v>
      </c>
      <c r="N7" s="8">
        <f>Purchases!N10</f>
        <v>140000</v>
      </c>
      <c r="O7" s="8">
        <f>Purchases!O10</f>
        <v>140000</v>
      </c>
      <c r="P7" s="8">
        <f>Purchases!P10</f>
        <v>140000</v>
      </c>
      <c r="Q7" s="8">
        <f>Purchases!Q10</f>
        <v>140000</v>
      </c>
      <c r="R7" s="8">
        <f>Purchases!R10</f>
        <v>140000</v>
      </c>
      <c r="S7" s="8">
        <f>Purchases!S10</f>
        <v>140000</v>
      </c>
    </row>
    <row r="8">
      <c r="A8" s="2" t="s">
        <v>61</v>
      </c>
      <c r="B8" s="8">
        <f>'Sales and Costs'!B13+'Sales and Costs'!B14</f>
        <v>13000</v>
      </c>
      <c r="C8" s="8">
        <f>'Sales and Costs'!C13+'Sales and Costs'!C14</f>
        <v>13000</v>
      </c>
      <c r="D8" s="8">
        <f>'Sales and Costs'!D13+'Sales and Costs'!D14</f>
        <v>13000</v>
      </c>
      <c r="E8" s="8">
        <f>'Sales and Costs'!E13+'Sales and Costs'!E14</f>
        <v>13000</v>
      </c>
      <c r="F8" s="8">
        <f>'Sales and Costs'!F13+'Sales and Costs'!F14</f>
        <v>13000</v>
      </c>
      <c r="G8" s="8">
        <f>'Sales and Costs'!G13+'Sales and Costs'!G14</f>
        <v>13000</v>
      </c>
      <c r="H8" s="8">
        <f>'Sales and Costs'!H13+'Sales and Costs'!H14</f>
        <v>13000</v>
      </c>
      <c r="I8" s="8">
        <f>'Sales and Costs'!I13+'Sales and Costs'!I14</f>
        <v>13000</v>
      </c>
      <c r="J8" s="8">
        <f>'Sales and Costs'!J13+'Sales and Costs'!J14</f>
        <v>13000</v>
      </c>
      <c r="K8" s="8">
        <f>'Sales and Costs'!K13+'Sales and Costs'!K14</f>
        <v>13000</v>
      </c>
      <c r="L8" s="8">
        <f>'Sales and Costs'!L13+'Sales and Costs'!L14</f>
        <v>13000</v>
      </c>
      <c r="M8" s="8">
        <f>'Sales and Costs'!M13+'Sales and Costs'!M14</f>
        <v>13000</v>
      </c>
      <c r="N8" s="8">
        <f>'Sales and Costs'!N13+'Sales and Costs'!N14</f>
        <v>13000</v>
      </c>
      <c r="O8" s="8">
        <f>'Sales and Costs'!O13+'Sales and Costs'!O14</f>
        <v>13000</v>
      </c>
      <c r="P8" s="8">
        <f>'Sales and Costs'!P13+'Sales and Costs'!P14</f>
        <v>13000</v>
      </c>
      <c r="Q8" s="8">
        <f>'Sales and Costs'!Q13+'Sales and Costs'!Q14</f>
        <v>13000</v>
      </c>
      <c r="R8" s="8">
        <f>'Sales and Costs'!R13+'Sales and Costs'!R14</f>
        <v>13000</v>
      </c>
      <c r="S8" s="8">
        <f>'Sales and Costs'!S13+'Sales and Costs'!S14</f>
        <v>13000</v>
      </c>
    </row>
    <row r="9">
      <c r="A9" s="2" t="s">
        <v>81</v>
      </c>
      <c r="B9" s="8">
        <f>'Fixed Asset Balances'!B8</f>
        <v>50000</v>
      </c>
      <c r="C9" s="8">
        <f>'Fixed Asset Balances'!C8</f>
        <v>0</v>
      </c>
      <c r="D9" s="8">
        <f>'Fixed Asset Balances'!D8</f>
        <v>0</v>
      </c>
      <c r="E9" s="8">
        <f>'Fixed Asset Balances'!E8</f>
        <v>0</v>
      </c>
      <c r="F9" s="8">
        <f>'Fixed Asset Balances'!F8</f>
        <v>0</v>
      </c>
      <c r="G9" s="8">
        <f>'Fixed Asset Balances'!G8</f>
        <v>0</v>
      </c>
      <c r="H9" s="8">
        <f>'Fixed Asset Balances'!H8</f>
        <v>0</v>
      </c>
      <c r="I9" s="8">
        <f>'Fixed Asset Balances'!I8</f>
        <v>0</v>
      </c>
      <c r="J9" s="8">
        <f>'Fixed Asset Balances'!J8</f>
        <v>30000</v>
      </c>
      <c r="K9" s="8">
        <f>'Fixed Asset Balances'!K8</f>
        <v>0</v>
      </c>
      <c r="L9" s="8">
        <f>'Fixed Asset Balances'!L8</f>
        <v>0</v>
      </c>
      <c r="M9" s="8">
        <f>'Fixed Asset Balances'!M8</f>
        <v>0</v>
      </c>
      <c r="N9" s="8">
        <f>'Fixed Asset Balances'!N8</f>
        <v>0</v>
      </c>
      <c r="O9" s="8">
        <f>'Fixed Asset Balances'!O8</f>
        <v>0</v>
      </c>
      <c r="P9" s="8">
        <f>'Fixed Asset Balances'!P8</f>
        <v>0</v>
      </c>
      <c r="Q9" s="8">
        <f>'Fixed Asset Balances'!Q8</f>
        <v>0</v>
      </c>
      <c r="R9" s="8">
        <f>'Fixed Asset Balances'!R8</f>
        <v>0</v>
      </c>
      <c r="S9" s="8">
        <f>'Fixed Asset Balances'!S8</f>
        <v>0</v>
      </c>
    </row>
    <row r="10">
      <c r="A10" s="2" t="s">
        <v>82</v>
      </c>
      <c r="B10" s="8">
        <f t="shared" ref="B10:S10" si="2">SUM(B7:B9)</f>
        <v>63000</v>
      </c>
      <c r="C10" s="8">
        <f t="shared" si="2"/>
        <v>13000</v>
      </c>
      <c r="D10" s="8">
        <f t="shared" si="2"/>
        <v>13000</v>
      </c>
      <c r="E10" s="8">
        <f t="shared" si="2"/>
        <v>13000</v>
      </c>
      <c r="F10" s="8">
        <f t="shared" si="2"/>
        <v>153000</v>
      </c>
      <c r="G10" s="8">
        <f t="shared" si="2"/>
        <v>153000</v>
      </c>
      <c r="H10" s="8">
        <f t="shared" si="2"/>
        <v>153000</v>
      </c>
      <c r="I10" s="8">
        <f t="shared" si="2"/>
        <v>153000</v>
      </c>
      <c r="J10" s="8">
        <f t="shared" si="2"/>
        <v>183000</v>
      </c>
      <c r="K10" s="8">
        <f t="shared" si="2"/>
        <v>153000</v>
      </c>
      <c r="L10" s="8">
        <f t="shared" si="2"/>
        <v>153000</v>
      </c>
      <c r="M10" s="8">
        <f t="shared" si="2"/>
        <v>153000</v>
      </c>
      <c r="N10" s="8">
        <f t="shared" si="2"/>
        <v>153000</v>
      </c>
      <c r="O10" s="8">
        <f t="shared" si="2"/>
        <v>153000</v>
      </c>
      <c r="P10" s="8">
        <f t="shared" si="2"/>
        <v>153000</v>
      </c>
      <c r="Q10" s="8">
        <f t="shared" si="2"/>
        <v>153000</v>
      </c>
      <c r="R10" s="8">
        <f t="shared" si="2"/>
        <v>153000</v>
      </c>
      <c r="S10" s="8">
        <f t="shared" si="2"/>
        <v>153000</v>
      </c>
    </row>
    <row r="11">
      <c r="A11" s="2"/>
    </row>
    <row r="12">
      <c r="A12" s="2" t="s">
        <v>83</v>
      </c>
      <c r="B12" s="8">
        <f t="shared" ref="B12:S12" si="3">B4-B10</f>
        <v>175500</v>
      </c>
      <c r="C12" s="8">
        <f t="shared" si="3"/>
        <v>225500</v>
      </c>
      <c r="D12" s="8">
        <f t="shared" si="3"/>
        <v>225500</v>
      </c>
      <c r="E12" s="8">
        <f t="shared" si="3"/>
        <v>225500</v>
      </c>
      <c r="F12" s="8">
        <f t="shared" si="3"/>
        <v>85500</v>
      </c>
      <c r="G12" s="8">
        <f t="shared" si="3"/>
        <v>85500</v>
      </c>
      <c r="H12" s="8">
        <f t="shared" si="3"/>
        <v>85500</v>
      </c>
      <c r="I12" s="8">
        <f t="shared" si="3"/>
        <v>85500</v>
      </c>
      <c r="J12" s="8">
        <f t="shared" si="3"/>
        <v>55500</v>
      </c>
      <c r="K12" s="8">
        <f t="shared" si="3"/>
        <v>85500</v>
      </c>
      <c r="L12" s="8">
        <f t="shared" si="3"/>
        <v>85500</v>
      </c>
      <c r="M12" s="8">
        <f t="shared" si="3"/>
        <v>85500</v>
      </c>
      <c r="N12" s="8">
        <f t="shared" si="3"/>
        <v>85500</v>
      </c>
      <c r="O12" s="8">
        <f t="shared" si="3"/>
        <v>85500</v>
      </c>
      <c r="P12" s="8">
        <f t="shared" si="3"/>
        <v>85500</v>
      </c>
      <c r="Q12" s="8">
        <f t="shared" si="3"/>
        <v>85500</v>
      </c>
      <c r="R12" s="8">
        <f t="shared" si="3"/>
        <v>85500</v>
      </c>
      <c r="S12" s="8">
        <f t="shared" si="3"/>
        <v>85500</v>
      </c>
    </row>
    <row r="13">
      <c r="A13" s="2"/>
    </row>
    <row r="14">
      <c r="A14" s="2" t="s">
        <v>84</v>
      </c>
      <c r="B14" s="5">
        <v>0.0</v>
      </c>
      <c r="C14" s="8">
        <f t="shared" ref="C14:S14" si="4">B16</f>
        <v>175500</v>
      </c>
      <c r="D14" s="8">
        <f t="shared" si="4"/>
        <v>401000</v>
      </c>
      <c r="E14" s="8">
        <f t="shared" si="4"/>
        <v>626500</v>
      </c>
      <c r="F14" s="8">
        <f t="shared" si="4"/>
        <v>852000</v>
      </c>
      <c r="G14" s="8">
        <f t="shared" si="4"/>
        <v>937500</v>
      </c>
      <c r="H14" s="8">
        <f t="shared" si="4"/>
        <v>1023000</v>
      </c>
      <c r="I14" s="8">
        <f t="shared" si="4"/>
        <v>1108500</v>
      </c>
      <c r="J14" s="8">
        <f t="shared" si="4"/>
        <v>1194000</v>
      </c>
      <c r="K14" s="8">
        <f t="shared" si="4"/>
        <v>1249500</v>
      </c>
      <c r="L14" s="8">
        <f t="shared" si="4"/>
        <v>1335000</v>
      </c>
      <c r="M14" s="8">
        <f t="shared" si="4"/>
        <v>1420500</v>
      </c>
      <c r="N14" s="8">
        <f t="shared" si="4"/>
        <v>1506000</v>
      </c>
      <c r="O14" s="8">
        <f t="shared" si="4"/>
        <v>1591500</v>
      </c>
      <c r="P14" s="8">
        <f t="shared" si="4"/>
        <v>1677000</v>
      </c>
      <c r="Q14" s="8">
        <f t="shared" si="4"/>
        <v>1762500</v>
      </c>
      <c r="R14" s="8">
        <f t="shared" si="4"/>
        <v>1848000</v>
      </c>
      <c r="S14" s="8">
        <f t="shared" si="4"/>
        <v>1933500</v>
      </c>
    </row>
    <row r="15">
      <c r="A15" s="2" t="s">
        <v>85</v>
      </c>
      <c r="B15" s="8">
        <f t="shared" ref="B15:S15" si="5">B12</f>
        <v>175500</v>
      </c>
      <c r="C15" s="8">
        <f t="shared" si="5"/>
        <v>225500</v>
      </c>
      <c r="D15" s="8">
        <f t="shared" si="5"/>
        <v>225500</v>
      </c>
      <c r="E15" s="8">
        <f t="shared" si="5"/>
        <v>225500</v>
      </c>
      <c r="F15" s="8">
        <f t="shared" si="5"/>
        <v>85500</v>
      </c>
      <c r="G15" s="8">
        <f t="shared" si="5"/>
        <v>85500</v>
      </c>
      <c r="H15" s="8">
        <f t="shared" si="5"/>
        <v>85500</v>
      </c>
      <c r="I15" s="8">
        <f t="shared" si="5"/>
        <v>85500</v>
      </c>
      <c r="J15" s="8">
        <f t="shared" si="5"/>
        <v>55500</v>
      </c>
      <c r="K15" s="8">
        <f t="shared" si="5"/>
        <v>85500</v>
      </c>
      <c r="L15" s="8">
        <f t="shared" si="5"/>
        <v>85500</v>
      </c>
      <c r="M15" s="8">
        <f t="shared" si="5"/>
        <v>85500</v>
      </c>
      <c r="N15" s="8">
        <f t="shared" si="5"/>
        <v>85500</v>
      </c>
      <c r="O15" s="8">
        <f t="shared" si="5"/>
        <v>85500</v>
      </c>
      <c r="P15" s="8">
        <f t="shared" si="5"/>
        <v>85500</v>
      </c>
      <c r="Q15" s="8">
        <f t="shared" si="5"/>
        <v>85500</v>
      </c>
      <c r="R15" s="8">
        <f t="shared" si="5"/>
        <v>85500</v>
      </c>
      <c r="S15" s="8">
        <f t="shared" si="5"/>
        <v>85500</v>
      </c>
    </row>
    <row r="16">
      <c r="A16" s="2" t="s">
        <v>86</v>
      </c>
      <c r="B16" s="8">
        <f t="shared" ref="B16:S16" si="6">B14+B15</f>
        <v>175500</v>
      </c>
      <c r="C16" s="8">
        <f t="shared" si="6"/>
        <v>401000</v>
      </c>
      <c r="D16" s="8">
        <f t="shared" si="6"/>
        <v>626500</v>
      </c>
      <c r="E16" s="8">
        <f t="shared" si="6"/>
        <v>852000</v>
      </c>
      <c r="F16" s="8">
        <f t="shared" si="6"/>
        <v>937500</v>
      </c>
      <c r="G16" s="8">
        <f t="shared" si="6"/>
        <v>1023000</v>
      </c>
      <c r="H16" s="8">
        <f t="shared" si="6"/>
        <v>1108500</v>
      </c>
      <c r="I16" s="8">
        <f t="shared" si="6"/>
        <v>1194000</v>
      </c>
      <c r="J16" s="8">
        <f t="shared" si="6"/>
        <v>1249500</v>
      </c>
      <c r="K16" s="8">
        <f t="shared" si="6"/>
        <v>1335000</v>
      </c>
      <c r="L16" s="8">
        <f t="shared" si="6"/>
        <v>1420500</v>
      </c>
      <c r="M16" s="8">
        <f t="shared" si="6"/>
        <v>1506000</v>
      </c>
      <c r="N16" s="8">
        <f t="shared" si="6"/>
        <v>1591500</v>
      </c>
      <c r="O16" s="8">
        <f t="shared" si="6"/>
        <v>1677000</v>
      </c>
      <c r="P16" s="8">
        <f t="shared" si="6"/>
        <v>1762500</v>
      </c>
      <c r="Q16" s="8">
        <f t="shared" si="6"/>
        <v>1848000</v>
      </c>
      <c r="R16" s="8">
        <f t="shared" si="6"/>
        <v>1933500</v>
      </c>
      <c r="S16" s="8">
        <f t="shared" si="6"/>
        <v>2019000</v>
      </c>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row r="1001">
      <c r="A1001"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19" width="8.25"/>
  </cols>
  <sheetData>
    <row r="1">
      <c r="A1" s="2"/>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2" t="s">
        <v>87</v>
      </c>
    </row>
    <row r="3">
      <c r="A3" s="2" t="s">
        <v>88</v>
      </c>
      <c r="B3" s="8">
        <f>'Cash Details'!B16</f>
        <v>175500</v>
      </c>
      <c r="C3" s="8">
        <f>'Cash Details'!C16</f>
        <v>401000</v>
      </c>
      <c r="D3" s="8">
        <f>'Cash Details'!D16</f>
        <v>626500</v>
      </c>
      <c r="E3" s="8">
        <f>'Cash Details'!E16</f>
        <v>852000</v>
      </c>
      <c r="F3" s="8">
        <f>'Cash Details'!F16</f>
        <v>937500</v>
      </c>
      <c r="G3" s="8">
        <f>'Cash Details'!G16</f>
        <v>1023000</v>
      </c>
      <c r="H3" s="8">
        <f>'Cash Details'!H16</f>
        <v>1108500</v>
      </c>
      <c r="I3" s="8">
        <f>'Cash Details'!I16</f>
        <v>1194000</v>
      </c>
      <c r="J3" s="8">
        <f>'Cash Details'!J16</f>
        <v>1249500</v>
      </c>
      <c r="K3" s="8">
        <f>'Cash Details'!K16</f>
        <v>1335000</v>
      </c>
      <c r="L3" s="8">
        <f>'Cash Details'!L16</f>
        <v>1420500</v>
      </c>
      <c r="M3" s="8">
        <f>'Cash Details'!M16</f>
        <v>1506000</v>
      </c>
      <c r="N3" s="8">
        <f>'Cash Details'!N16</f>
        <v>1591500</v>
      </c>
      <c r="O3" s="8">
        <f>'Cash Details'!O16</f>
        <v>1677000</v>
      </c>
      <c r="P3" s="8">
        <f>'Cash Details'!P16</f>
        <v>1762500</v>
      </c>
      <c r="Q3" s="8">
        <f>'Cash Details'!Q16</f>
        <v>1848000</v>
      </c>
      <c r="R3" s="8">
        <f>'Cash Details'!R16</f>
        <v>1933500</v>
      </c>
      <c r="S3" s="8">
        <f>'Cash Details'!S16</f>
        <v>2019000</v>
      </c>
    </row>
    <row r="4">
      <c r="A4" s="2" t="s">
        <v>89</v>
      </c>
      <c r="B4" s="8">
        <f>Stocks!B17</f>
        <v>9000</v>
      </c>
      <c r="C4" s="8">
        <f>Stocks!C17</f>
        <v>18000</v>
      </c>
      <c r="D4" s="8">
        <f>Stocks!D17</f>
        <v>27000</v>
      </c>
      <c r="E4" s="8">
        <f>Stocks!E17</f>
        <v>36000</v>
      </c>
      <c r="F4" s="8">
        <f>Stocks!F17</f>
        <v>45000</v>
      </c>
      <c r="G4" s="8">
        <f>Stocks!G17</f>
        <v>54000</v>
      </c>
      <c r="H4" s="8">
        <f>Stocks!H17</f>
        <v>63000</v>
      </c>
      <c r="I4" s="8">
        <f>Stocks!I17</f>
        <v>72000</v>
      </c>
      <c r="J4" s="8">
        <f>Stocks!J17</f>
        <v>81000</v>
      </c>
      <c r="K4" s="8">
        <f>Stocks!K17</f>
        <v>90000</v>
      </c>
      <c r="L4" s="8">
        <f>Stocks!L17</f>
        <v>99000</v>
      </c>
      <c r="M4" s="8">
        <f>Stocks!M17</f>
        <v>108000</v>
      </c>
      <c r="N4" s="8">
        <f>Stocks!N17</f>
        <v>117000</v>
      </c>
      <c r="O4" s="8">
        <f>Stocks!O17</f>
        <v>126000</v>
      </c>
      <c r="P4" s="8">
        <f>Stocks!P17</f>
        <v>135000</v>
      </c>
      <c r="Q4" s="8">
        <f>Stocks!Q17</f>
        <v>144000</v>
      </c>
      <c r="R4" s="8">
        <f>Stocks!R17</f>
        <v>153000</v>
      </c>
      <c r="S4" s="8">
        <f>Stocks!S17</f>
        <v>162000</v>
      </c>
    </row>
    <row r="5">
      <c r="A5" s="2" t="s">
        <v>90</v>
      </c>
      <c r="B5" s="8">
        <f>'Fixed Asset Balances'!B12-Depreciation!B12</f>
        <v>48000</v>
      </c>
      <c r="C5" s="8">
        <f>'Fixed Asset Balances'!C12-Depreciation!C12</f>
        <v>46000</v>
      </c>
      <c r="D5" s="8">
        <f>'Fixed Asset Balances'!D12-Depreciation!D12</f>
        <v>44000</v>
      </c>
      <c r="E5" s="8">
        <f>'Fixed Asset Balances'!E12-Depreciation!E12</f>
        <v>42000</v>
      </c>
      <c r="F5" s="8">
        <f>'Fixed Asset Balances'!F12-Depreciation!F12</f>
        <v>40000</v>
      </c>
      <c r="G5" s="8">
        <f>'Fixed Asset Balances'!G12-Depreciation!G12</f>
        <v>38000</v>
      </c>
      <c r="H5" s="8">
        <f>'Fixed Asset Balances'!H12-Depreciation!H12</f>
        <v>36000</v>
      </c>
      <c r="I5" s="8">
        <f>'Fixed Asset Balances'!I12-Depreciation!I12</f>
        <v>34000</v>
      </c>
      <c r="J5" s="8">
        <f>'Fixed Asset Balances'!J12-Depreciation!J12</f>
        <v>60800</v>
      </c>
      <c r="K5" s="8">
        <f>'Fixed Asset Balances'!K12-Depreciation!K12</f>
        <v>57600</v>
      </c>
      <c r="L5" s="8">
        <f>'Fixed Asset Balances'!L12-Depreciation!L12</f>
        <v>54400</v>
      </c>
      <c r="M5" s="8">
        <f>'Fixed Asset Balances'!M12-Depreciation!M12</f>
        <v>51200</v>
      </c>
      <c r="N5" s="8">
        <f>'Fixed Asset Balances'!N12-Depreciation!N12</f>
        <v>48000</v>
      </c>
      <c r="O5" s="8">
        <f>'Fixed Asset Balances'!O12-Depreciation!O12</f>
        <v>44800</v>
      </c>
      <c r="P5" s="8">
        <f>'Fixed Asset Balances'!P12-Depreciation!P12</f>
        <v>41600</v>
      </c>
      <c r="Q5" s="8">
        <f>'Fixed Asset Balances'!Q12-Depreciation!Q12</f>
        <v>38400</v>
      </c>
      <c r="R5" s="8">
        <f>'Fixed Asset Balances'!R12-Depreciation!R12</f>
        <v>35200</v>
      </c>
      <c r="S5" s="8">
        <f>'Fixed Asset Balances'!S12-Depreciation!S12</f>
        <v>32000</v>
      </c>
    </row>
    <row r="6">
      <c r="A6" s="2" t="s">
        <v>91</v>
      </c>
      <c r="B6" s="8">
        <f t="shared" ref="B6:S6" si="1">SUM(B3:B5)</f>
        <v>232500</v>
      </c>
      <c r="C6" s="8">
        <f t="shared" si="1"/>
        <v>465000</v>
      </c>
      <c r="D6" s="8">
        <f t="shared" si="1"/>
        <v>697500</v>
      </c>
      <c r="E6" s="8">
        <f t="shared" si="1"/>
        <v>930000</v>
      </c>
      <c r="F6" s="8">
        <f t="shared" si="1"/>
        <v>1022500</v>
      </c>
      <c r="G6" s="8">
        <f t="shared" si="1"/>
        <v>1115000</v>
      </c>
      <c r="H6" s="8">
        <f t="shared" si="1"/>
        <v>1207500</v>
      </c>
      <c r="I6" s="8">
        <f t="shared" si="1"/>
        <v>1300000</v>
      </c>
      <c r="J6" s="8">
        <f t="shared" si="1"/>
        <v>1391300</v>
      </c>
      <c r="K6" s="8">
        <f t="shared" si="1"/>
        <v>1482600</v>
      </c>
      <c r="L6" s="8">
        <f t="shared" si="1"/>
        <v>1573900</v>
      </c>
      <c r="M6" s="8">
        <f t="shared" si="1"/>
        <v>1665200</v>
      </c>
      <c r="N6" s="8">
        <f t="shared" si="1"/>
        <v>1756500</v>
      </c>
      <c r="O6" s="8">
        <f t="shared" si="1"/>
        <v>1847800</v>
      </c>
      <c r="P6" s="8">
        <f t="shared" si="1"/>
        <v>1939100</v>
      </c>
      <c r="Q6" s="8">
        <f t="shared" si="1"/>
        <v>2030400</v>
      </c>
      <c r="R6" s="8">
        <f t="shared" si="1"/>
        <v>2121700</v>
      </c>
      <c r="S6" s="8">
        <f t="shared" si="1"/>
        <v>2213000</v>
      </c>
    </row>
    <row r="7">
      <c r="A7" s="2"/>
    </row>
    <row r="8">
      <c r="A8" s="2" t="s">
        <v>92</v>
      </c>
    </row>
    <row r="9">
      <c r="A9" s="2" t="s">
        <v>69</v>
      </c>
      <c r="B9" s="8">
        <f>Purchases!B15</f>
        <v>140000</v>
      </c>
      <c r="C9" s="8">
        <f>Purchases!C15</f>
        <v>280000</v>
      </c>
      <c r="D9" s="8">
        <f>Purchases!D15</f>
        <v>420000</v>
      </c>
      <c r="E9" s="8">
        <f>Purchases!E15</f>
        <v>560000</v>
      </c>
      <c r="F9" s="8">
        <f>Purchases!F15</f>
        <v>560000</v>
      </c>
      <c r="G9" s="8">
        <f>Purchases!G15</f>
        <v>560000</v>
      </c>
      <c r="H9" s="8">
        <f>Purchases!H15</f>
        <v>560000</v>
      </c>
      <c r="I9" s="8">
        <f>Purchases!I15</f>
        <v>560000</v>
      </c>
      <c r="J9" s="8">
        <f>Purchases!J15</f>
        <v>560000</v>
      </c>
      <c r="K9" s="8">
        <f>Purchases!K15</f>
        <v>560000</v>
      </c>
      <c r="L9" s="8">
        <f>Purchases!L15</f>
        <v>560000</v>
      </c>
      <c r="M9" s="8">
        <f>Purchases!M15</f>
        <v>560000</v>
      </c>
      <c r="N9" s="8">
        <f>Purchases!N15</f>
        <v>560000</v>
      </c>
      <c r="O9" s="8">
        <f>Purchases!O15</f>
        <v>560000</v>
      </c>
      <c r="P9" s="8">
        <f>Purchases!P15</f>
        <v>560000</v>
      </c>
      <c r="Q9" s="8">
        <f>Purchases!Q15</f>
        <v>560000</v>
      </c>
      <c r="R9" s="8">
        <f>Purchases!R15</f>
        <v>560000</v>
      </c>
      <c r="S9" s="8">
        <f>Purchases!S15</f>
        <v>560000</v>
      </c>
    </row>
    <row r="10">
      <c r="A10" s="2" t="s">
        <v>93</v>
      </c>
      <c r="B10" s="8">
        <f t="shared" ref="B10:S10" si="2">SUM(B9)</f>
        <v>140000</v>
      </c>
      <c r="C10" s="8">
        <f t="shared" si="2"/>
        <v>280000</v>
      </c>
      <c r="D10" s="8">
        <f t="shared" si="2"/>
        <v>420000</v>
      </c>
      <c r="E10" s="8">
        <f t="shared" si="2"/>
        <v>560000</v>
      </c>
      <c r="F10" s="8">
        <f t="shared" si="2"/>
        <v>560000</v>
      </c>
      <c r="G10" s="8">
        <f t="shared" si="2"/>
        <v>560000</v>
      </c>
      <c r="H10" s="8">
        <f t="shared" si="2"/>
        <v>560000</v>
      </c>
      <c r="I10" s="8">
        <f t="shared" si="2"/>
        <v>560000</v>
      </c>
      <c r="J10" s="8">
        <f t="shared" si="2"/>
        <v>560000</v>
      </c>
      <c r="K10" s="8">
        <f t="shared" si="2"/>
        <v>560000</v>
      </c>
      <c r="L10" s="8">
        <f t="shared" si="2"/>
        <v>560000</v>
      </c>
      <c r="M10" s="8">
        <f t="shared" si="2"/>
        <v>560000</v>
      </c>
      <c r="N10" s="8">
        <f t="shared" si="2"/>
        <v>560000</v>
      </c>
      <c r="O10" s="8">
        <f t="shared" si="2"/>
        <v>560000</v>
      </c>
      <c r="P10" s="8">
        <f t="shared" si="2"/>
        <v>560000</v>
      </c>
      <c r="Q10" s="8">
        <f t="shared" si="2"/>
        <v>560000</v>
      </c>
      <c r="R10" s="8">
        <f t="shared" si="2"/>
        <v>560000</v>
      </c>
      <c r="S10" s="8">
        <f t="shared" si="2"/>
        <v>560000</v>
      </c>
    </row>
    <row r="11">
      <c r="A11" s="2"/>
    </row>
    <row r="12">
      <c r="A12" s="2" t="s">
        <v>94</v>
      </c>
      <c r="B12" s="8">
        <f t="shared" ref="B12:S12" si="3">B6-B10</f>
        <v>92500</v>
      </c>
      <c r="C12" s="8">
        <f t="shared" si="3"/>
        <v>185000</v>
      </c>
      <c r="D12" s="8">
        <f t="shared" si="3"/>
        <v>277500</v>
      </c>
      <c r="E12" s="8">
        <f t="shared" si="3"/>
        <v>370000</v>
      </c>
      <c r="F12" s="8">
        <f t="shared" si="3"/>
        <v>462500</v>
      </c>
      <c r="G12" s="8">
        <f t="shared" si="3"/>
        <v>555000</v>
      </c>
      <c r="H12" s="8">
        <f t="shared" si="3"/>
        <v>647500</v>
      </c>
      <c r="I12" s="8">
        <f t="shared" si="3"/>
        <v>740000</v>
      </c>
      <c r="J12" s="8">
        <f t="shared" si="3"/>
        <v>831300</v>
      </c>
      <c r="K12" s="8">
        <f t="shared" si="3"/>
        <v>922600</v>
      </c>
      <c r="L12" s="8">
        <f t="shared" si="3"/>
        <v>1013900</v>
      </c>
      <c r="M12" s="8">
        <f t="shared" si="3"/>
        <v>1105200</v>
      </c>
      <c r="N12" s="8">
        <f t="shared" si="3"/>
        <v>1196500</v>
      </c>
      <c r="O12" s="8">
        <f t="shared" si="3"/>
        <v>1287800</v>
      </c>
      <c r="P12" s="8">
        <f t="shared" si="3"/>
        <v>1379100</v>
      </c>
      <c r="Q12" s="8">
        <f t="shared" si="3"/>
        <v>1470400</v>
      </c>
      <c r="R12" s="8">
        <f t="shared" si="3"/>
        <v>1561700</v>
      </c>
      <c r="S12" s="8">
        <f t="shared" si="3"/>
        <v>1653000</v>
      </c>
    </row>
    <row r="13">
      <c r="A13" s="2"/>
    </row>
    <row r="14">
      <c r="A14" s="2" t="s">
        <v>95</v>
      </c>
      <c r="B14" s="5">
        <v>0.0</v>
      </c>
      <c r="C14" s="8">
        <f t="shared" ref="C14:S14" si="4">B16</f>
        <v>92500</v>
      </c>
      <c r="D14" s="8">
        <f t="shared" si="4"/>
        <v>185000</v>
      </c>
      <c r="E14" s="8">
        <f t="shared" si="4"/>
        <v>277500</v>
      </c>
      <c r="F14" s="8">
        <f t="shared" si="4"/>
        <v>370000</v>
      </c>
      <c r="G14" s="8">
        <f t="shared" si="4"/>
        <v>462500</v>
      </c>
      <c r="H14" s="8">
        <f t="shared" si="4"/>
        <v>555000</v>
      </c>
      <c r="I14" s="8">
        <f t="shared" si="4"/>
        <v>647500</v>
      </c>
      <c r="J14" s="8">
        <f t="shared" si="4"/>
        <v>740000</v>
      </c>
      <c r="K14" s="8">
        <f t="shared" si="4"/>
        <v>831300</v>
      </c>
      <c r="L14" s="8">
        <f t="shared" si="4"/>
        <v>922600</v>
      </c>
      <c r="M14" s="8">
        <f t="shared" si="4"/>
        <v>1013900</v>
      </c>
      <c r="N14" s="8">
        <f t="shared" si="4"/>
        <v>1105200</v>
      </c>
      <c r="O14" s="8">
        <f t="shared" si="4"/>
        <v>1196500</v>
      </c>
      <c r="P14" s="8">
        <f t="shared" si="4"/>
        <v>1287800</v>
      </c>
      <c r="Q14" s="8">
        <f t="shared" si="4"/>
        <v>1379100</v>
      </c>
      <c r="R14" s="8">
        <f t="shared" si="4"/>
        <v>1470400</v>
      </c>
      <c r="S14" s="8">
        <f t="shared" si="4"/>
        <v>1561700</v>
      </c>
    </row>
    <row r="15">
      <c r="A15" s="2" t="s">
        <v>96</v>
      </c>
      <c r="B15" s="8">
        <f>'Sales and Costs'!B19</f>
        <v>92500</v>
      </c>
      <c r="C15" s="8">
        <f>'Sales and Costs'!C19</f>
        <v>92500</v>
      </c>
      <c r="D15" s="8">
        <f>'Sales and Costs'!D19</f>
        <v>92500</v>
      </c>
      <c r="E15" s="8">
        <f>'Sales and Costs'!E19</f>
        <v>92500</v>
      </c>
      <c r="F15" s="8">
        <f>'Sales and Costs'!F19</f>
        <v>92500</v>
      </c>
      <c r="G15" s="8">
        <f>'Sales and Costs'!G19</f>
        <v>92500</v>
      </c>
      <c r="H15" s="8">
        <f>'Sales and Costs'!H19</f>
        <v>92500</v>
      </c>
      <c r="I15" s="8">
        <f>'Sales and Costs'!I19</f>
        <v>92500</v>
      </c>
      <c r="J15" s="8">
        <f>'Sales and Costs'!J19</f>
        <v>91300</v>
      </c>
      <c r="K15" s="8">
        <f>'Sales and Costs'!K19</f>
        <v>91300</v>
      </c>
      <c r="L15" s="8">
        <f>'Sales and Costs'!L19</f>
        <v>91300</v>
      </c>
      <c r="M15" s="8">
        <f>'Sales and Costs'!M19</f>
        <v>91300</v>
      </c>
      <c r="N15" s="8">
        <f>'Sales and Costs'!N19</f>
        <v>91300</v>
      </c>
      <c r="O15" s="8">
        <f>'Sales and Costs'!O19</f>
        <v>91300</v>
      </c>
      <c r="P15" s="8">
        <f>'Sales and Costs'!P19</f>
        <v>91300</v>
      </c>
      <c r="Q15" s="8">
        <f>'Sales and Costs'!Q19</f>
        <v>91300</v>
      </c>
      <c r="R15" s="8">
        <f>'Sales and Costs'!R19</f>
        <v>91300</v>
      </c>
      <c r="S15" s="8">
        <f>'Sales and Costs'!S19</f>
        <v>91300</v>
      </c>
    </row>
    <row r="16">
      <c r="A16" s="2" t="s">
        <v>97</v>
      </c>
      <c r="B16" s="8">
        <f t="shared" ref="B16:S16" si="5">B14+B15</f>
        <v>92500</v>
      </c>
      <c r="C16" s="8">
        <f t="shared" si="5"/>
        <v>185000</v>
      </c>
      <c r="D16" s="8">
        <f t="shared" si="5"/>
        <v>277500</v>
      </c>
      <c r="E16" s="8">
        <f t="shared" si="5"/>
        <v>370000</v>
      </c>
      <c r="F16" s="8">
        <f t="shared" si="5"/>
        <v>462500</v>
      </c>
      <c r="G16" s="8">
        <f t="shared" si="5"/>
        <v>555000</v>
      </c>
      <c r="H16" s="8">
        <f t="shared" si="5"/>
        <v>647500</v>
      </c>
      <c r="I16" s="8">
        <f t="shared" si="5"/>
        <v>740000</v>
      </c>
      <c r="J16" s="8">
        <f t="shared" si="5"/>
        <v>831300</v>
      </c>
      <c r="K16" s="8">
        <f t="shared" si="5"/>
        <v>922600</v>
      </c>
      <c r="L16" s="8">
        <f t="shared" si="5"/>
        <v>1013900</v>
      </c>
      <c r="M16" s="8">
        <f t="shared" si="5"/>
        <v>1105200</v>
      </c>
      <c r="N16" s="8">
        <f t="shared" si="5"/>
        <v>1196500</v>
      </c>
      <c r="O16" s="8">
        <f t="shared" si="5"/>
        <v>1287800</v>
      </c>
      <c r="P16" s="8">
        <f t="shared" si="5"/>
        <v>1379100</v>
      </c>
      <c r="Q16" s="8">
        <f t="shared" si="5"/>
        <v>1470400</v>
      </c>
      <c r="R16" s="8">
        <f t="shared" si="5"/>
        <v>1561700</v>
      </c>
      <c r="S16" s="8">
        <f t="shared" si="5"/>
        <v>1653000</v>
      </c>
    </row>
    <row r="17">
      <c r="A17" s="2"/>
    </row>
    <row r="18">
      <c r="A18" s="2" t="s">
        <v>98</v>
      </c>
      <c r="B18" s="8">
        <f t="shared" ref="B18:S18" si="6">B16-B12</f>
        <v>0</v>
      </c>
      <c r="C18" s="8">
        <f t="shared" si="6"/>
        <v>0</v>
      </c>
      <c r="D18" s="8">
        <f t="shared" si="6"/>
        <v>0</v>
      </c>
      <c r="E18" s="8">
        <f t="shared" si="6"/>
        <v>0</v>
      </c>
      <c r="F18" s="8">
        <f t="shared" si="6"/>
        <v>0</v>
      </c>
      <c r="G18" s="8">
        <f t="shared" si="6"/>
        <v>0</v>
      </c>
      <c r="H18" s="8">
        <f t="shared" si="6"/>
        <v>0</v>
      </c>
      <c r="I18" s="8">
        <f t="shared" si="6"/>
        <v>0</v>
      </c>
      <c r="J18" s="8">
        <f t="shared" si="6"/>
        <v>0</v>
      </c>
      <c r="K18" s="8">
        <f t="shared" si="6"/>
        <v>0</v>
      </c>
      <c r="L18" s="8">
        <f t="shared" si="6"/>
        <v>0</v>
      </c>
      <c r="M18" s="8">
        <f t="shared" si="6"/>
        <v>0</v>
      </c>
      <c r="N18" s="8">
        <f t="shared" si="6"/>
        <v>0</v>
      </c>
      <c r="O18" s="8">
        <f t="shared" si="6"/>
        <v>0</v>
      </c>
      <c r="P18" s="8">
        <f t="shared" si="6"/>
        <v>0</v>
      </c>
      <c r="Q18" s="8">
        <f t="shared" si="6"/>
        <v>0</v>
      </c>
      <c r="R18" s="8">
        <f t="shared" si="6"/>
        <v>0</v>
      </c>
      <c r="S18" s="8">
        <f t="shared" si="6"/>
        <v>0</v>
      </c>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7</v>
      </c>
      <c r="C1" s="2" t="s">
        <v>8</v>
      </c>
      <c r="D1" s="2" t="s">
        <v>9</v>
      </c>
      <c r="E1" s="2"/>
    </row>
    <row r="2">
      <c r="A2" s="4" t="s">
        <v>10</v>
      </c>
      <c r="B2" s="5">
        <v>400.0</v>
      </c>
      <c r="C2" s="6">
        <v>250.0</v>
      </c>
      <c r="D2" s="6">
        <v>4.0</v>
      </c>
      <c r="E2" s="4" t="s">
        <v>11</v>
      </c>
    </row>
    <row r="3">
      <c r="A3" s="4" t="s">
        <v>12</v>
      </c>
      <c r="B3" s="5">
        <v>500.0</v>
      </c>
      <c r="C3" s="4">
        <v>80.0</v>
      </c>
      <c r="D3" s="4">
        <v>4.0</v>
      </c>
      <c r="E3" s="4" t="s">
        <v>11</v>
      </c>
    </row>
    <row r="4">
      <c r="A4" s="2"/>
      <c r="B4" s="2" t="s">
        <v>13</v>
      </c>
      <c r="C4" s="2" t="s">
        <v>14</v>
      </c>
      <c r="D4" s="2" t="s">
        <v>9</v>
      </c>
      <c r="E4" s="2"/>
    </row>
    <row r="5">
      <c r="A5" s="4" t="s">
        <v>10</v>
      </c>
      <c r="B5" s="5">
        <v>380.0</v>
      </c>
      <c r="C5" s="6">
        <v>450.0</v>
      </c>
      <c r="D5" s="4" t="s">
        <v>15</v>
      </c>
      <c r="E5" s="2"/>
    </row>
    <row r="6">
      <c r="A6" s="4" t="s">
        <v>12</v>
      </c>
      <c r="B6" s="5">
        <v>450.0</v>
      </c>
      <c r="C6" s="4">
        <v>150.0</v>
      </c>
      <c r="D6" s="4" t="s">
        <v>15</v>
      </c>
      <c r="E6" s="2"/>
    </row>
    <row r="7">
      <c r="A7" s="2"/>
      <c r="B7" s="2"/>
      <c r="C7" s="2"/>
      <c r="D7" s="2"/>
      <c r="E7" s="2"/>
    </row>
    <row r="8">
      <c r="A8" s="2" t="s">
        <v>16</v>
      </c>
      <c r="B8" s="2"/>
      <c r="C8" s="2"/>
      <c r="D8" s="2"/>
      <c r="E8" s="2"/>
    </row>
    <row r="9">
      <c r="A9" s="2" t="s">
        <v>17</v>
      </c>
      <c r="B9" s="6">
        <v>10000.0</v>
      </c>
      <c r="C9" s="2" t="s">
        <v>18</v>
      </c>
      <c r="D9" s="2"/>
      <c r="E9" s="2"/>
    </row>
    <row r="10">
      <c r="A10" s="2" t="s">
        <v>19</v>
      </c>
      <c r="B10" s="6">
        <v>3000.0</v>
      </c>
      <c r="C10" s="2" t="s">
        <v>18</v>
      </c>
      <c r="D10" s="2"/>
      <c r="E10" s="2"/>
    </row>
    <row r="11">
      <c r="A11" s="2"/>
      <c r="B11" s="2"/>
      <c r="C11" s="2"/>
      <c r="D11" s="2"/>
      <c r="E1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20</v>
      </c>
      <c r="B1" s="7" t="s">
        <v>21</v>
      </c>
      <c r="C1" s="7" t="s">
        <v>22</v>
      </c>
      <c r="D1" s="7" t="s">
        <v>23</v>
      </c>
      <c r="E1" s="7" t="s">
        <v>24</v>
      </c>
      <c r="F1" s="7" t="s">
        <v>25</v>
      </c>
    </row>
    <row r="2">
      <c r="A2" s="5" t="s">
        <v>26</v>
      </c>
      <c r="B2" s="5" t="s">
        <v>27</v>
      </c>
      <c r="C2" s="5" t="s">
        <v>28</v>
      </c>
      <c r="D2" s="5">
        <v>1.0</v>
      </c>
      <c r="E2" s="5">
        <v>50000.0</v>
      </c>
      <c r="F2" s="5">
        <v>25.0</v>
      </c>
    </row>
    <row r="3">
      <c r="A3" s="5" t="s">
        <v>29</v>
      </c>
      <c r="B3" s="5" t="s">
        <v>27</v>
      </c>
      <c r="C3" s="5" t="s">
        <v>30</v>
      </c>
      <c r="D3" s="5">
        <v>9.0</v>
      </c>
      <c r="E3" s="5">
        <v>30000.0</v>
      </c>
      <c r="F3" s="5">
        <v>25.0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9" width="8.5"/>
    <col customWidth="1" min="10" max="19" width="7.38"/>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49</v>
      </c>
    </row>
    <row r="3">
      <c r="A3" s="5" t="s">
        <v>27</v>
      </c>
      <c r="B3" s="5">
        <v>0.0</v>
      </c>
      <c r="C3" s="8">
        <f t="shared" ref="C3:S3" si="1">B11</f>
        <v>50000</v>
      </c>
      <c r="D3" s="8">
        <f t="shared" si="1"/>
        <v>50000</v>
      </c>
      <c r="E3" s="8">
        <f t="shared" si="1"/>
        <v>50000</v>
      </c>
      <c r="F3" s="8">
        <f t="shared" si="1"/>
        <v>50000</v>
      </c>
      <c r="G3" s="8">
        <f t="shared" si="1"/>
        <v>50000</v>
      </c>
      <c r="H3" s="8">
        <f t="shared" si="1"/>
        <v>50000</v>
      </c>
      <c r="I3" s="8">
        <f t="shared" si="1"/>
        <v>50000</v>
      </c>
      <c r="J3" s="8">
        <f t="shared" si="1"/>
        <v>50000</v>
      </c>
      <c r="K3" s="8">
        <f t="shared" si="1"/>
        <v>80000</v>
      </c>
      <c r="L3" s="8">
        <f t="shared" si="1"/>
        <v>80000</v>
      </c>
      <c r="M3" s="8">
        <f t="shared" si="1"/>
        <v>80000</v>
      </c>
      <c r="N3" s="8">
        <f t="shared" si="1"/>
        <v>80000</v>
      </c>
      <c r="O3" s="8">
        <f t="shared" si="1"/>
        <v>80000</v>
      </c>
      <c r="P3" s="8">
        <f t="shared" si="1"/>
        <v>80000</v>
      </c>
      <c r="Q3" s="8">
        <f t="shared" si="1"/>
        <v>80000</v>
      </c>
      <c r="R3" s="8">
        <f t="shared" si="1"/>
        <v>80000</v>
      </c>
      <c r="S3" s="8">
        <f t="shared" si="1"/>
        <v>80000</v>
      </c>
    </row>
    <row r="4">
      <c r="A4" s="5" t="s">
        <v>50</v>
      </c>
      <c r="B4" s="5">
        <f>SUM(B3)</f>
        <v>0</v>
      </c>
      <c r="C4" s="8">
        <f t="shared" ref="C4:S4" si="2">B12</f>
        <v>50000</v>
      </c>
      <c r="D4" s="8">
        <f t="shared" si="2"/>
        <v>50000</v>
      </c>
      <c r="E4" s="8">
        <f t="shared" si="2"/>
        <v>50000</v>
      </c>
      <c r="F4" s="8">
        <f t="shared" si="2"/>
        <v>50000</v>
      </c>
      <c r="G4" s="8">
        <f t="shared" si="2"/>
        <v>50000</v>
      </c>
      <c r="H4" s="8">
        <f t="shared" si="2"/>
        <v>50000</v>
      </c>
      <c r="I4" s="8">
        <f t="shared" si="2"/>
        <v>50000</v>
      </c>
      <c r="J4" s="8">
        <f t="shared" si="2"/>
        <v>50000</v>
      </c>
      <c r="K4" s="8">
        <f t="shared" si="2"/>
        <v>80000</v>
      </c>
      <c r="L4" s="8">
        <f t="shared" si="2"/>
        <v>80000</v>
      </c>
      <c r="M4" s="8">
        <f t="shared" si="2"/>
        <v>80000</v>
      </c>
      <c r="N4" s="8">
        <f t="shared" si="2"/>
        <v>80000</v>
      </c>
      <c r="O4" s="8">
        <f t="shared" si="2"/>
        <v>80000</v>
      </c>
      <c r="P4" s="8">
        <f t="shared" si="2"/>
        <v>80000</v>
      </c>
      <c r="Q4" s="8">
        <f t="shared" si="2"/>
        <v>80000</v>
      </c>
      <c r="R4" s="8">
        <f t="shared" si="2"/>
        <v>80000</v>
      </c>
      <c r="S4" s="8">
        <f t="shared" si="2"/>
        <v>80000</v>
      </c>
    </row>
    <row r="6">
      <c r="A6" s="5" t="s">
        <v>51</v>
      </c>
    </row>
    <row r="7">
      <c r="A7" s="5" t="s">
        <v>27</v>
      </c>
      <c r="B7" s="8">
        <f>'Fixed Asset Register'!E$2</f>
        <v>50000</v>
      </c>
      <c r="C7" s="5">
        <v>0.0</v>
      </c>
      <c r="D7" s="5">
        <v>0.0</v>
      </c>
      <c r="E7" s="5">
        <v>0.0</v>
      </c>
      <c r="F7" s="5">
        <v>0.0</v>
      </c>
      <c r="G7" s="5">
        <v>0.0</v>
      </c>
      <c r="H7" s="5">
        <v>0.0</v>
      </c>
      <c r="I7" s="5">
        <v>0.0</v>
      </c>
      <c r="J7" s="5">
        <v>30000.0</v>
      </c>
      <c r="K7" s="5">
        <v>0.0</v>
      </c>
      <c r="L7" s="5">
        <v>0.0</v>
      </c>
      <c r="M7" s="5">
        <v>0.0</v>
      </c>
      <c r="N7" s="5">
        <v>0.0</v>
      </c>
      <c r="O7" s="5">
        <v>0.0</v>
      </c>
      <c r="P7" s="5">
        <v>0.0</v>
      </c>
      <c r="Q7" s="5">
        <v>0.0</v>
      </c>
      <c r="R7" s="5">
        <v>0.0</v>
      </c>
      <c r="S7" s="5">
        <v>0.0</v>
      </c>
    </row>
    <row r="8">
      <c r="A8" s="5" t="s">
        <v>50</v>
      </c>
      <c r="B8" s="8">
        <f t="shared" ref="B8:S8" si="3">SUM(B7)</f>
        <v>50000</v>
      </c>
      <c r="C8" s="8">
        <f t="shared" si="3"/>
        <v>0</v>
      </c>
      <c r="D8" s="8">
        <f t="shared" si="3"/>
        <v>0</v>
      </c>
      <c r="E8" s="8">
        <f t="shared" si="3"/>
        <v>0</v>
      </c>
      <c r="F8" s="8">
        <f t="shared" si="3"/>
        <v>0</v>
      </c>
      <c r="G8" s="8">
        <f t="shared" si="3"/>
        <v>0</v>
      </c>
      <c r="H8" s="8">
        <f t="shared" si="3"/>
        <v>0</v>
      </c>
      <c r="I8" s="8">
        <f t="shared" si="3"/>
        <v>0</v>
      </c>
      <c r="J8" s="8">
        <f t="shared" si="3"/>
        <v>30000</v>
      </c>
      <c r="K8" s="8">
        <f t="shared" si="3"/>
        <v>0</v>
      </c>
      <c r="L8" s="8">
        <f t="shared" si="3"/>
        <v>0</v>
      </c>
      <c r="M8" s="8">
        <f t="shared" si="3"/>
        <v>0</v>
      </c>
      <c r="N8" s="8">
        <f t="shared" si="3"/>
        <v>0</v>
      </c>
      <c r="O8" s="8">
        <f t="shared" si="3"/>
        <v>0</v>
      </c>
      <c r="P8" s="8">
        <f t="shared" si="3"/>
        <v>0</v>
      </c>
      <c r="Q8" s="8">
        <f t="shared" si="3"/>
        <v>0</v>
      </c>
      <c r="R8" s="8">
        <f t="shared" si="3"/>
        <v>0</v>
      </c>
      <c r="S8" s="8">
        <f t="shared" si="3"/>
        <v>0</v>
      </c>
    </row>
    <row r="10">
      <c r="A10" s="5" t="s">
        <v>52</v>
      </c>
    </row>
    <row r="11">
      <c r="A11" s="5" t="s">
        <v>27</v>
      </c>
      <c r="B11" s="8">
        <f t="shared" ref="B11:S11" si="4">B3+B7</f>
        <v>50000</v>
      </c>
      <c r="C11" s="8">
        <f t="shared" si="4"/>
        <v>50000</v>
      </c>
      <c r="D11" s="8">
        <f t="shared" si="4"/>
        <v>50000</v>
      </c>
      <c r="E11" s="8">
        <f t="shared" si="4"/>
        <v>50000</v>
      </c>
      <c r="F11" s="8">
        <f t="shared" si="4"/>
        <v>50000</v>
      </c>
      <c r="G11" s="8">
        <f t="shared" si="4"/>
        <v>50000</v>
      </c>
      <c r="H11" s="8">
        <f t="shared" si="4"/>
        <v>50000</v>
      </c>
      <c r="I11" s="8">
        <f t="shared" si="4"/>
        <v>50000</v>
      </c>
      <c r="J11" s="8">
        <f t="shared" si="4"/>
        <v>80000</v>
      </c>
      <c r="K11" s="8">
        <f t="shared" si="4"/>
        <v>80000</v>
      </c>
      <c r="L11" s="8">
        <f t="shared" si="4"/>
        <v>80000</v>
      </c>
      <c r="M11" s="8">
        <f t="shared" si="4"/>
        <v>80000</v>
      </c>
      <c r="N11" s="8">
        <f t="shared" si="4"/>
        <v>80000</v>
      </c>
      <c r="O11" s="8">
        <f t="shared" si="4"/>
        <v>80000</v>
      </c>
      <c r="P11" s="8">
        <f t="shared" si="4"/>
        <v>80000</v>
      </c>
      <c r="Q11" s="8">
        <f t="shared" si="4"/>
        <v>80000</v>
      </c>
      <c r="R11" s="8">
        <f t="shared" si="4"/>
        <v>80000</v>
      </c>
      <c r="S11" s="8">
        <f t="shared" si="4"/>
        <v>80000</v>
      </c>
    </row>
    <row r="12">
      <c r="A12" s="5" t="s">
        <v>50</v>
      </c>
      <c r="B12" s="8">
        <f t="shared" ref="B12:S12" si="5">SUM(B11)</f>
        <v>50000</v>
      </c>
      <c r="C12" s="8">
        <f t="shared" si="5"/>
        <v>50000</v>
      </c>
      <c r="D12" s="8">
        <f t="shared" si="5"/>
        <v>50000</v>
      </c>
      <c r="E12" s="8">
        <f t="shared" si="5"/>
        <v>50000</v>
      </c>
      <c r="F12" s="8">
        <f t="shared" si="5"/>
        <v>50000</v>
      </c>
      <c r="G12" s="8">
        <f t="shared" si="5"/>
        <v>50000</v>
      </c>
      <c r="H12" s="8">
        <f t="shared" si="5"/>
        <v>50000</v>
      </c>
      <c r="I12" s="8">
        <f t="shared" si="5"/>
        <v>50000</v>
      </c>
      <c r="J12" s="8">
        <f t="shared" si="5"/>
        <v>80000</v>
      </c>
      <c r="K12" s="8">
        <f t="shared" si="5"/>
        <v>80000</v>
      </c>
      <c r="L12" s="8">
        <f t="shared" si="5"/>
        <v>80000</v>
      </c>
      <c r="M12" s="8">
        <f t="shared" si="5"/>
        <v>80000</v>
      </c>
      <c r="N12" s="8">
        <f t="shared" si="5"/>
        <v>80000</v>
      </c>
      <c r="O12" s="8">
        <f t="shared" si="5"/>
        <v>80000</v>
      </c>
      <c r="P12" s="8">
        <f t="shared" si="5"/>
        <v>80000</v>
      </c>
      <c r="Q12" s="8">
        <f t="shared" si="5"/>
        <v>80000</v>
      </c>
      <c r="R12" s="8">
        <f t="shared" si="5"/>
        <v>80000</v>
      </c>
      <c r="S12" s="8">
        <f t="shared" si="5"/>
        <v>80000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2" max="19" width="8.25"/>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49</v>
      </c>
    </row>
    <row r="3">
      <c r="A3" s="5" t="s">
        <v>27</v>
      </c>
      <c r="B3" s="5">
        <v>0.0</v>
      </c>
      <c r="C3" s="8">
        <f t="shared" ref="C3:S3" si="1">B11</f>
        <v>2000</v>
      </c>
      <c r="D3" s="8">
        <f t="shared" si="1"/>
        <v>4000</v>
      </c>
      <c r="E3" s="8">
        <f t="shared" si="1"/>
        <v>6000</v>
      </c>
      <c r="F3" s="8">
        <f t="shared" si="1"/>
        <v>8000</v>
      </c>
      <c r="G3" s="8">
        <f t="shared" si="1"/>
        <v>10000</v>
      </c>
      <c r="H3" s="8">
        <f t="shared" si="1"/>
        <v>12000</v>
      </c>
      <c r="I3" s="8">
        <f t="shared" si="1"/>
        <v>14000</v>
      </c>
      <c r="J3" s="8">
        <f t="shared" si="1"/>
        <v>16000</v>
      </c>
      <c r="K3" s="8">
        <f t="shared" si="1"/>
        <v>19200</v>
      </c>
      <c r="L3" s="8">
        <f t="shared" si="1"/>
        <v>22400</v>
      </c>
      <c r="M3" s="8">
        <f t="shared" si="1"/>
        <v>25600</v>
      </c>
      <c r="N3" s="8">
        <f t="shared" si="1"/>
        <v>28800</v>
      </c>
      <c r="O3" s="8">
        <f t="shared" si="1"/>
        <v>32000</v>
      </c>
      <c r="P3" s="8">
        <f t="shared" si="1"/>
        <v>35200</v>
      </c>
      <c r="Q3" s="8">
        <f t="shared" si="1"/>
        <v>38400</v>
      </c>
      <c r="R3" s="8">
        <f t="shared" si="1"/>
        <v>41600</v>
      </c>
      <c r="S3" s="8">
        <f t="shared" si="1"/>
        <v>44800</v>
      </c>
    </row>
    <row r="4">
      <c r="A4" s="5" t="s">
        <v>50</v>
      </c>
      <c r="B4" s="8">
        <f t="shared" ref="B4:S4" si="2">SUM(B3)</f>
        <v>0</v>
      </c>
      <c r="C4" s="8">
        <f t="shared" si="2"/>
        <v>2000</v>
      </c>
      <c r="D4" s="8">
        <f t="shared" si="2"/>
        <v>4000</v>
      </c>
      <c r="E4" s="8">
        <f t="shared" si="2"/>
        <v>6000</v>
      </c>
      <c r="F4" s="8">
        <f t="shared" si="2"/>
        <v>8000</v>
      </c>
      <c r="G4" s="8">
        <f t="shared" si="2"/>
        <v>10000</v>
      </c>
      <c r="H4" s="8">
        <f t="shared" si="2"/>
        <v>12000</v>
      </c>
      <c r="I4" s="8">
        <f t="shared" si="2"/>
        <v>14000</v>
      </c>
      <c r="J4" s="8">
        <f t="shared" si="2"/>
        <v>16000</v>
      </c>
      <c r="K4" s="8">
        <f t="shared" si="2"/>
        <v>19200</v>
      </c>
      <c r="L4" s="8">
        <f t="shared" si="2"/>
        <v>22400</v>
      </c>
      <c r="M4" s="8">
        <f t="shared" si="2"/>
        <v>25600</v>
      </c>
      <c r="N4" s="8">
        <f t="shared" si="2"/>
        <v>28800</v>
      </c>
      <c r="O4" s="8">
        <f t="shared" si="2"/>
        <v>32000</v>
      </c>
      <c r="P4" s="8">
        <f t="shared" si="2"/>
        <v>35200</v>
      </c>
      <c r="Q4" s="8">
        <f t="shared" si="2"/>
        <v>38400</v>
      </c>
      <c r="R4" s="8">
        <f t="shared" si="2"/>
        <v>41600</v>
      </c>
      <c r="S4" s="8">
        <f t="shared" si="2"/>
        <v>44800</v>
      </c>
    </row>
    <row r="6">
      <c r="A6" s="5" t="s">
        <v>53</v>
      </c>
    </row>
    <row r="7">
      <c r="A7" s="5" t="s">
        <v>27</v>
      </c>
      <c r="B7" s="8">
        <f>'Fixed Asset Balances'!B11/'Fixed Asset Register'!$F$2</f>
        <v>2000</v>
      </c>
      <c r="C7" s="8">
        <f>'Fixed Asset Balances'!C11/'Fixed Asset Register'!$F$2</f>
        <v>2000</v>
      </c>
      <c r="D7" s="8">
        <f>'Fixed Asset Balances'!D11/'Fixed Asset Register'!$F$2</f>
        <v>2000</v>
      </c>
      <c r="E7" s="8">
        <f>'Fixed Asset Balances'!E11/'Fixed Asset Register'!$F$2</f>
        <v>2000</v>
      </c>
      <c r="F7" s="8">
        <f>'Fixed Asset Balances'!F11/'Fixed Asset Register'!$F$2</f>
        <v>2000</v>
      </c>
      <c r="G7" s="8">
        <f>'Fixed Asset Balances'!G11/'Fixed Asset Register'!$F$2</f>
        <v>2000</v>
      </c>
      <c r="H7" s="8">
        <f>'Fixed Asset Balances'!H11/'Fixed Asset Register'!$F$2</f>
        <v>2000</v>
      </c>
      <c r="I7" s="8">
        <f>'Fixed Asset Balances'!I11/'Fixed Asset Register'!$F$2</f>
        <v>2000</v>
      </c>
      <c r="J7" s="8">
        <f>'Fixed Asset Balances'!J11/'Fixed Asset Register'!$F$2</f>
        <v>3200</v>
      </c>
      <c r="K7" s="8">
        <f>'Fixed Asset Balances'!K11/'Fixed Asset Register'!$F$2</f>
        <v>3200</v>
      </c>
      <c r="L7" s="8">
        <f>'Fixed Asset Balances'!L11/'Fixed Asset Register'!$F$2</f>
        <v>3200</v>
      </c>
      <c r="M7" s="8">
        <f>'Fixed Asset Balances'!M11/'Fixed Asset Register'!$F$2</f>
        <v>3200</v>
      </c>
      <c r="N7" s="8">
        <f>'Fixed Asset Balances'!N11/'Fixed Asset Register'!$F$2</f>
        <v>3200</v>
      </c>
      <c r="O7" s="8">
        <f>'Fixed Asset Balances'!O11/'Fixed Asset Register'!$F$2</f>
        <v>3200</v>
      </c>
      <c r="P7" s="8">
        <f>'Fixed Asset Balances'!P11/'Fixed Asset Register'!$F$2</f>
        <v>3200</v>
      </c>
      <c r="Q7" s="8">
        <f>'Fixed Asset Balances'!Q11/'Fixed Asset Register'!$F$2</f>
        <v>3200</v>
      </c>
      <c r="R7" s="8">
        <f>'Fixed Asset Balances'!R11/'Fixed Asset Register'!$F$2</f>
        <v>3200</v>
      </c>
      <c r="S7" s="8">
        <f>'Fixed Asset Balances'!S11/'Fixed Asset Register'!$F$2</f>
        <v>3200</v>
      </c>
    </row>
    <row r="8">
      <c r="A8" s="5" t="s">
        <v>50</v>
      </c>
      <c r="B8" s="8">
        <f t="shared" ref="B8:S8" si="3">SUM(B7)</f>
        <v>2000</v>
      </c>
      <c r="C8" s="8">
        <f t="shared" si="3"/>
        <v>2000</v>
      </c>
      <c r="D8" s="8">
        <f t="shared" si="3"/>
        <v>2000</v>
      </c>
      <c r="E8" s="8">
        <f t="shared" si="3"/>
        <v>2000</v>
      </c>
      <c r="F8" s="8">
        <f t="shared" si="3"/>
        <v>2000</v>
      </c>
      <c r="G8" s="8">
        <f t="shared" si="3"/>
        <v>2000</v>
      </c>
      <c r="H8" s="8">
        <f t="shared" si="3"/>
        <v>2000</v>
      </c>
      <c r="I8" s="8">
        <f t="shared" si="3"/>
        <v>2000</v>
      </c>
      <c r="J8" s="8">
        <f t="shared" si="3"/>
        <v>3200</v>
      </c>
      <c r="K8" s="8">
        <f t="shared" si="3"/>
        <v>3200</v>
      </c>
      <c r="L8" s="8">
        <f t="shared" si="3"/>
        <v>3200</v>
      </c>
      <c r="M8" s="8">
        <f t="shared" si="3"/>
        <v>3200</v>
      </c>
      <c r="N8" s="8">
        <f t="shared" si="3"/>
        <v>3200</v>
      </c>
      <c r="O8" s="8">
        <f t="shared" si="3"/>
        <v>3200</v>
      </c>
      <c r="P8" s="8">
        <f t="shared" si="3"/>
        <v>3200</v>
      </c>
      <c r="Q8" s="8">
        <f t="shared" si="3"/>
        <v>3200</v>
      </c>
      <c r="R8" s="8">
        <f t="shared" si="3"/>
        <v>3200</v>
      </c>
      <c r="S8" s="8">
        <f t="shared" si="3"/>
        <v>3200</v>
      </c>
    </row>
    <row r="10">
      <c r="A10" s="5" t="s">
        <v>52</v>
      </c>
    </row>
    <row r="11">
      <c r="A11" s="5" t="s">
        <v>27</v>
      </c>
      <c r="B11" s="8">
        <f t="shared" ref="B11:S11" si="4">B3+B7</f>
        <v>2000</v>
      </c>
      <c r="C11" s="8">
        <f t="shared" si="4"/>
        <v>4000</v>
      </c>
      <c r="D11" s="8">
        <f t="shared" si="4"/>
        <v>6000</v>
      </c>
      <c r="E11" s="8">
        <f t="shared" si="4"/>
        <v>8000</v>
      </c>
      <c r="F11" s="8">
        <f t="shared" si="4"/>
        <v>10000</v>
      </c>
      <c r="G11" s="8">
        <f t="shared" si="4"/>
        <v>12000</v>
      </c>
      <c r="H11" s="8">
        <f t="shared" si="4"/>
        <v>14000</v>
      </c>
      <c r="I11" s="8">
        <f t="shared" si="4"/>
        <v>16000</v>
      </c>
      <c r="J11" s="8">
        <f t="shared" si="4"/>
        <v>19200</v>
      </c>
      <c r="K11" s="8">
        <f t="shared" si="4"/>
        <v>22400</v>
      </c>
      <c r="L11" s="8">
        <f t="shared" si="4"/>
        <v>25600</v>
      </c>
      <c r="M11" s="8">
        <f t="shared" si="4"/>
        <v>28800</v>
      </c>
      <c r="N11" s="8">
        <f t="shared" si="4"/>
        <v>32000</v>
      </c>
      <c r="O11" s="8">
        <f t="shared" si="4"/>
        <v>35200</v>
      </c>
      <c r="P11" s="8">
        <f t="shared" si="4"/>
        <v>38400</v>
      </c>
      <c r="Q11" s="8">
        <f t="shared" si="4"/>
        <v>41600</v>
      </c>
      <c r="R11" s="8">
        <f t="shared" si="4"/>
        <v>44800</v>
      </c>
      <c r="S11" s="8">
        <f t="shared" si="4"/>
        <v>48000</v>
      </c>
    </row>
    <row r="12">
      <c r="A12" s="5" t="s">
        <v>50</v>
      </c>
      <c r="B12" s="8">
        <f t="shared" ref="B12:S12" si="5">SUM(B11)</f>
        <v>2000</v>
      </c>
      <c r="C12" s="8">
        <f t="shared" si="5"/>
        <v>4000</v>
      </c>
      <c r="D12" s="8">
        <f t="shared" si="5"/>
        <v>6000</v>
      </c>
      <c r="E12" s="8">
        <f t="shared" si="5"/>
        <v>8000</v>
      </c>
      <c r="F12" s="8">
        <f t="shared" si="5"/>
        <v>10000</v>
      </c>
      <c r="G12" s="8">
        <f t="shared" si="5"/>
        <v>12000</v>
      </c>
      <c r="H12" s="8">
        <f t="shared" si="5"/>
        <v>14000</v>
      </c>
      <c r="I12" s="8">
        <f t="shared" si="5"/>
        <v>16000</v>
      </c>
      <c r="J12" s="8">
        <f t="shared" si="5"/>
        <v>19200</v>
      </c>
      <c r="K12" s="8">
        <f t="shared" si="5"/>
        <v>22400</v>
      </c>
      <c r="L12" s="8">
        <f t="shared" si="5"/>
        <v>25600</v>
      </c>
      <c r="M12" s="8">
        <f t="shared" si="5"/>
        <v>28800</v>
      </c>
      <c r="N12" s="8">
        <f t="shared" si="5"/>
        <v>32000</v>
      </c>
      <c r="O12" s="8">
        <f t="shared" si="5"/>
        <v>35200</v>
      </c>
      <c r="P12" s="8">
        <f t="shared" si="5"/>
        <v>38400</v>
      </c>
      <c r="Q12" s="8">
        <f t="shared" si="5"/>
        <v>41600</v>
      </c>
      <c r="R12" s="8">
        <f t="shared" si="5"/>
        <v>44800</v>
      </c>
      <c r="S12" s="8">
        <f t="shared" si="5"/>
        <v>48000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13"/>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54</v>
      </c>
    </row>
    <row r="3">
      <c r="A3" s="5" t="s">
        <v>10</v>
      </c>
      <c r="B3" s="8">
        <f>Assumptions!$B2</f>
        <v>400</v>
      </c>
      <c r="C3" s="8">
        <f>Assumptions!$B2</f>
        <v>400</v>
      </c>
      <c r="D3" s="8">
        <f>Assumptions!$B2</f>
        <v>400</v>
      </c>
      <c r="E3" s="8">
        <f>Assumptions!$B2</f>
        <v>400</v>
      </c>
      <c r="F3" s="8">
        <f>Assumptions!$B2</f>
        <v>400</v>
      </c>
      <c r="G3" s="8">
        <f>Assumptions!$B2</f>
        <v>400</v>
      </c>
      <c r="H3" s="8">
        <f>Assumptions!$B2</f>
        <v>400</v>
      </c>
      <c r="I3" s="8">
        <f>Assumptions!$B2</f>
        <v>400</v>
      </c>
      <c r="J3" s="8">
        <f>Assumptions!$B2</f>
        <v>400</v>
      </c>
      <c r="K3" s="8">
        <f>Assumptions!$B2</f>
        <v>400</v>
      </c>
      <c r="L3" s="8">
        <f>Assumptions!$B2</f>
        <v>400</v>
      </c>
      <c r="M3" s="8">
        <f>Assumptions!$B2</f>
        <v>400</v>
      </c>
      <c r="N3" s="8">
        <f>Assumptions!$B2</f>
        <v>400</v>
      </c>
      <c r="O3" s="8">
        <f>Assumptions!$B2</f>
        <v>400</v>
      </c>
      <c r="P3" s="8">
        <f>Assumptions!$B2</f>
        <v>400</v>
      </c>
      <c r="Q3" s="8">
        <f>Assumptions!$B2</f>
        <v>400</v>
      </c>
      <c r="R3" s="8">
        <f>Assumptions!$B2</f>
        <v>400</v>
      </c>
      <c r="S3" s="8">
        <f>Assumptions!$B2</f>
        <v>400</v>
      </c>
    </row>
    <row r="4">
      <c r="A4" s="5" t="s">
        <v>12</v>
      </c>
      <c r="B4" s="8">
        <f>Assumptions!$B3</f>
        <v>500</v>
      </c>
      <c r="C4" s="8">
        <f>Assumptions!$B3</f>
        <v>500</v>
      </c>
      <c r="D4" s="8">
        <f>Assumptions!$B3</f>
        <v>500</v>
      </c>
      <c r="E4" s="8">
        <f>Assumptions!$B3</f>
        <v>500</v>
      </c>
      <c r="F4" s="8">
        <f>Assumptions!$B3</f>
        <v>500</v>
      </c>
      <c r="G4" s="8">
        <f>Assumptions!$B3</f>
        <v>500</v>
      </c>
      <c r="H4" s="8">
        <f>Assumptions!$B3</f>
        <v>500</v>
      </c>
      <c r="I4" s="8">
        <f>Assumptions!$B3</f>
        <v>500</v>
      </c>
      <c r="J4" s="8">
        <f>Assumptions!$B3</f>
        <v>500</v>
      </c>
      <c r="K4" s="8">
        <f>Assumptions!$B3</f>
        <v>500</v>
      </c>
      <c r="L4" s="8">
        <f>Assumptions!$B3</f>
        <v>500</v>
      </c>
      <c r="M4" s="8">
        <f>Assumptions!$B3</f>
        <v>500</v>
      </c>
      <c r="N4" s="8">
        <f>Assumptions!$B3</f>
        <v>500</v>
      </c>
      <c r="O4" s="8">
        <f>Assumptions!$B3</f>
        <v>500</v>
      </c>
      <c r="P4" s="8">
        <f>Assumptions!$B3</f>
        <v>500</v>
      </c>
      <c r="Q4" s="8">
        <f>Assumptions!$B3</f>
        <v>500</v>
      </c>
      <c r="R4" s="8">
        <f>Assumptions!$B3</f>
        <v>500</v>
      </c>
      <c r="S4" s="8">
        <f>Assumptions!$B3</f>
        <v>500</v>
      </c>
    </row>
    <row r="6">
      <c r="A6" s="5" t="s">
        <v>55</v>
      </c>
    </row>
    <row r="7">
      <c r="A7" s="5" t="s">
        <v>56</v>
      </c>
      <c r="B7" s="8">
        <f>Assumptions!$B5</f>
        <v>380</v>
      </c>
      <c r="C7" s="8">
        <f>Assumptions!$B5</f>
        <v>380</v>
      </c>
      <c r="D7" s="8">
        <f>Assumptions!$B5</f>
        <v>380</v>
      </c>
      <c r="E7" s="8">
        <f>Assumptions!$B5</f>
        <v>380</v>
      </c>
      <c r="F7" s="8">
        <f>Assumptions!$B5</f>
        <v>380</v>
      </c>
      <c r="G7" s="8">
        <f>Assumptions!$B5</f>
        <v>380</v>
      </c>
      <c r="H7" s="8">
        <f>Assumptions!$B5</f>
        <v>380</v>
      </c>
      <c r="I7" s="8">
        <f>Assumptions!$B5</f>
        <v>380</v>
      </c>
      <c r="J7" s="8">
        <f>Assumptions!$B5</f>
        <v>380</v>
      </c>
      <c r="K7" s="8">
        <f>Assumptions!$B5</f>
        <v>380</v>
      </c>
      <c r="L7" s="8">
        <f>Assumptions!$B5</f>
        <v>380</v>
      </c>
      <c r="M7" s="8">
        <f>Assumptions!$B5</f>
        <v>380</v>
      </c>
      <c r="N7" s="8">
        <f>Assumptions!$B5</f>
        <v>380</v>
      </c>
      <c r="O7" s="8">
        <f>Assumptions!$B5</f>
        <v>380</v>
      </c>
      <c r="P7" s="8">
        <f>Assumptions!$B5</f>
        <v>380</v>
      </c>
      <c r="Q7" s="8">
        <f>Assumptions!$B5</f>
        <v>380</v>
      </c>
      <c r="R7" s="8">
        <f>Assumptions!$B5</f>
        <v>380</v>
      </c>
      <c r="S7" s="8">
        <f>Assumptions!$B5</f>
        <v>380</v>
      </c>
    </row>
    <row r="8">
      <c r="A8" s="5" t="s">
        <v>12</v>
      </c>
      <c r="B8" s="8">
        <f>Assumptions!$B6</f>
        <v>450</v>
      </c>
      <c r="C8" s="8">
        <f>Assumptions!$B6</f>
        <v>450</v>
      </c>
      <c r="D8" s="8">
        <f>Assumptions!$B6</f>
        <v>450</v>
      </c>
      <c r="E8" s="8">
        <f>Assumptions!$B6</f>
        <v>450</v>
      </c>
      <c r="F8" s="8">
        <f>Assumptions!$B6</f>
        <v>450</v>
      </c>
      <c r="G8" s="8">
        <f>Assumptions!$B6</f>
        <v>450</v>
      </c>
      <c r="H8" s="8">
        <f>Assumptions!$B6</f>
        <v>450</v>
      </c>
      <c r="I8" s="8">
        <f>Assumptions!$B6</f>
        <v>450</v>
      </c>
      <c r="J8" s="8">
        <f>Assumptions!$B6</f>
        <v>450</v>
      </c>
      <c r="K8" s="8">
        <f>Assumptions!$B6</f>
        <v>450</v>
      </c>
      <c r="L8" s="8">
        <f>Assumptions!$B6</f>
        <v>450</v>
      </c>
      <c r="M8" s="8">
        <f>Assumptions!$B6</f>
        <v>450</v>
      </c>
      <c r="N8" s="8">
        <f>Assumptions!$B6</f>
        <v>450</v>
      </c>
      <c r="O8" s="8">
        <f>Assumptions!$B6</f>
        <v>450</v>
      </c>
      <c r="P8" s="8">
        <f>Assumptions!$B6</f>
        <v>450</v>
      </c>
      <c r="Q8" s="8">
        <f>Assumptions!$B6</f>
        <v>450</v>
      </c>
      <c r="R8" s="8">
        <f>Assumptions!$B6</f>
        <v>450</v>
      </c>
      <c r="S8" s="8">
        <f>Assumptions!$B6</f>
        <v>450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5"/>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57</v>
      </c>
    </row>
    <row r="3">
      <c r="A3" s="5" t="s">
        <v>10</v>
      </c>
      <c r="B3" s="8">
        <f>'Calcs-1'!B7*Assumptions!$C5</f>
        <v>171000</v>
      </c>
      <c r="C3" s="8">
        <f>'Calcs-1'!C7*Assumptions!$C5</f>
        <v>171000</v>
      </c>
      <c r="D3" s="8">
        <f>'Calcs-1'!D7*Assumptions!$C5</f>
        <v>171000</v>
      </c>
      <c r="E3" s="8">
        <f>'Calcs-1'!E7*Assumptions!$C5</f>
        <v>171000</v>
      </c>
      <c r="F3" s="8">
        <f>'Calcs-1'!F7*Assumptions!$C5</f>
        <v>171000</v>
      </c>
      <c r="G3" s="8">
        <f>'Calcs-1'!G7*Assumptions!$C5</f>
        <v>171000</v>
      </c>
      <c r="H3" s="8">
        <f>'Calcs-1'!H7*Assumptions!$C5</f>
        <v>171000</v>
      </c>
      <c r="I3" s="8">
        <f>'Calcs-1'!I7*Assumptions!$C5</f>
        <v>171000</v>
      </c>
      <c r="J3" s="8">
        <f>'Calcs-1'!J7*Assumptions!$C5</f>
        <v>171000</v>
      </c>
      <c r="K3" s="8">
        <f>'Calcs-1'!K7*Assumptions!$C5</f>
        <v>171000</v>
      </c>
      <c r="L3" s="8">
        <f>'Calcs-1'!L7*Assumptions!$C5</f>
        <v>171000</v>
      </c>
      <c r="M3" s="8">
        <f>'Calcs-1'!M7*Assumptions!$C5</f>
        <v>171000</v>
      </c>
      <c r="N3" s="8">
        <f>'Calcs-1'!N7*Assumptions!$C5</f>
        <v>171000</v>
      </c>
      <c r="O3" s="8">
        <f>'Calcs-1'!O7*Assumptions!$C5</f>
        <v>171000</v>
      </c>
      <c r="P3" s="8">
        <f>'Calcs-1'!P7*Assumptions!$C5</f>
        <v>171000</v>
      </c>
      <c r="Q3" s="8">
        <f>'Calcs-1'!Q7*Assumptions!$C5</f>
        <v>171000</v>
      </c>
      <c r="R3" s="8">
        <f>'Calcs-1'!R7*Assumptions!$C5</f>
        <v>171000</v>
      </c>
      <c r="S3" s="8">
        <f>'Calcs-1'!S7*Assumptions!$C5</f>
        <v>171000</v>
      </c>
    </row>
    <row r="4">
      <c r="A4" s="5" t="s">
        <v>12</v>
      </c>
      <c r="B4" s="8">
        <f>'Calcs-1'!B8*Assumptions!$C6</f>
        <v>67500</v>
      </c>
      <c r="C4" s="8">
        <f>'Calcs-1'!C8*Assumptions!$C6</f>
        <v>67500</v>
      </c>
      <c r="D4" s="8">
        <f>'Calcs-1'!D8*Assumptions!$C6</f>
        <v>67500</v>
      </c>
      <c r="E4" s="8">
        <f>'Calcs-1'!E8*Assumptions!$C6</f>
        <v>67500</v>
      </c>
      <c r="F4" s="8">
        <f>'Calcs-1'!F8*Assumptions!$C6</f>
        <v>67500</v>
      </c>
      <c r="G4" s="8">
        <f>'Calcs-1'!G8*Assumptions!$C6</f>
        <v>67500</v>
      </c>
      <c r="H4" s="8">
        <f>'Calcs-1'!H8*Assumptions!$C6</f>
        <v>67500</v>
      </c>
      <c r="I4" s="8">
        <f>'Calcs-1'!I8*Assumptions!$C6</f>
        <v>67500</v>
      </c>
      <c r="J4" s="8">
        <f>'Calcs-1'!J8*Assumptions!$C6</f>
        <v>67500</v>
      </c>
      <c r="K4" s="8">
        <f>'Calcs-1'!K8*Assumptions!$C6</f>
        <v>67500</v>
      </c>
      <c r="L4" s="8">
        <f>'Calcs-1'!L8*Assumptions!$C6</f>
        <v>67500</v>
      </c>
      <c r="M4" s="8">
        <f>'Calcs-1'!M8*Assumptions!$C6</f>
        <v>67500</v>
      </c>
      <c r="N4" s="8">
        <f>'Calcs-1'!N8*Assumptions!$C6</f>
        <v>67500</v>
      </c>
      <c r="O4" s="8">
        <f>'Calcs-1'!O8*Assumptions!$C6</f>
        <v>67500</v>
      </c>
      <c r="P4" s="8">
        <f>'Calcs-1'!P8*Assumptions!$C6</f>
        <v>67500</v>
      </c>
      <c r="Q4" s="8">
        <f>'Calcs-1'!Q8*Assumptions!$C6</f>
        <v>67500</v>
      </c>
      <c r="R4" s="8">
        <f>'Calcs-1'!R8*Assumptions!$C6</f>
        <v>67500</v>
      </c>
      <c r="S4" s="8">
        <f>'Calcs-1'!S8*Assumptions!$C6</f>
        <v>67500</v>
      </c>
    </row>
    <row r="5">
      <c r="A5" s="5" t="s">
        <v>58</v>
      </c>
      <c r="B5" s="8">
        <f t="shared" ref="B5:S5" si="1">SUM(B3:B4)</f>
        <v>238500</v>
      </c>
      <c r="C5" s="8">
        <f t="shared" si="1"/>
        <v>238500</v>
      </c>
      <c r="D5" s="8">
        <f t="shared" si="1"/>
        <v>238500</v>
      </c>
      <c r="E5" s="8">
        <f t="shared" si="1"/>
        <v>238500</v>
      </c>
      <c r="F5" s="8">
        <f t="shared" si="1"/>
        <v>238500</v>
      </c>
      <c r="G5" s="8">
        <f t="shared" si="1"/>
        <v>238500</v>
      </c>
      <c r="H5" s="8">
        <f t="shared" si="1"/>
        <v>238500</v>
      </c>
      <c r="I5" s="8">
        <f t="shared" si="1"/>
        <v>238500</v>
      </c>
      <c r="J5" s="8">
        <f t="shared" si="1"/>
        <v>238500</v>
      </c>
      <c r="K5" s="8">
        <f t="shared" si="1"/>
        <v>238500</v>
      </c>
      <c r="L5" s="8">
        <f t="shared" si="1"/>
        <v>238500</v>
      </c>
      <c r="M5" s="8">
        <f t="shared" si="1"/>
        <v>238500</v>
      </c>
      <c r="N5" s="8">
        <f t="shared" si="1"/>
        <v>238500</v>
      </c>
      <c r="O5" s="8">
        <f t="shared" si="1"/>
        <v>238500</v>
      </c>
      <c r="P5" s="8">
        <f t="shared" si="1"/>
        <v>238500</v>
      </c>
      <c r="Q5" s="8">
        <f t="shared" si="1"/>
        <v>238500</v>
      </c>
      <c r="R5" s="8">
        <f t="shared" si="1"/>
        <v>238500</v>
      </c>
      <c r="S5" s="8">
        <f t="shared" si="1"/>
        <v>238500</v>
      </c>
    </row>
    <row r="7">
      <c r="A7" s="5" t="s">
        <v>59</v>
      </c>
    </row>
    <row r="8">
      <c r="A8" s="5" t="s">
        <v>10</v>
      </c>
      <c r="B8" s="8">
        <f>'Calcs-1'!B7*Assumptions!$C2</f>
        <v>95000</v>
      </c>
      <c r="C8" s="8">
        <f>'Calcs-1'!C7*Assumptions!$C2</f>
        <v>95000</v>
      </c>
      <c r="D8" s="8">
        <f>'Calcs-1'!D7*Assumptions!$C2</f>
        <v>95000</v>
      </c>
      <c r="E8" s="8">
        <f>'Calcs-1'!E7*Assumptions!$C2</f>
        <v>95000</v>
      </c>
      <c r="F8" s="8">
        <f>'Calcs-1'!F7*Assumptions!$C2</f>
        <v>95000</v>
      </c>
      <c r="G8" s="8">
        <f>'Calcs-1'!G7*Assumptions!$C2</f>
        <v>95000</v>
      </c>
      <c r="H8" s="8">
        <f>'Calcs-1'!H7*Assumptions!$C2</f>
        <v>95000</v>
      </c>
      <c r="I8" s="8">
        <f>'Calcs-1'!I7*Assumptions!$C2</f>
        <v>95000</v>
      </c>
      <c r="J8" s="8">
        <f>'Calcs-1'!J7*Assumptions!$C2</f>
        <v>95000</v>
      </c>
      <c r="K8" s="8">
        <f>'Calcs-1'!K7*Assumptions!$C2</f>
        <v>95000</v>
      </c>
      <c r="L8" s="8">
        <f>'Calcs-1'!L7*Assumptions!$C2</f>
        <v>95000</v>
      </c>
      <c r="M8" s="8">
        <f>'Calcs-1'!M7*Assumptions!$C2</f>
        <v>95000</v>
      </c>
      <c r="N8" s="8">
        <f>'Calcs-1'!N7*Assumptions!$C2</f>
        <v>95000</v>
      </c>
      <c r="O8" s="8">
        <f>'Calcs-1'!O7*Assumptions!$C2</f>
        <v>95000</v>
      </c>
      <c r="P8" s="8">
        <f>'Calcs-1'!P7*Assumptions!$C2</f>
        <v>95000</v>
      </c>
      <c r="Q8" s="8">
        <f>'Calcs-1'!Q7*Assumptions!$C2</f>
        <v>95000</v>
      </c>
      <c r="R8" s="8">
        <f>'Calcs-1'!R7*Assumptions!$C2</f>
        <v>95000</v>
      </c>
      <c r="S8" s="8">
        <f>'Calcs-1'!S7*Assumptions!$C2</f>
        <v>95000</v>
      </c>
    </row>
    <row r="9">
      <c r="A9" s="5" t="s">
        <v>12</v>
      </c>
      <c r="B9" s="8">
        <f>'Calcs-1'!B8*Assumptions!$C3</f>
        <v>36000</v>
      </c>
      <c r="C9" s="8">
        <f>'Calcs-1'!C8*Assumptions!$C3</f>
        <v>36000</v>
      </c>
      <c r="D9" s="8">
        <f>'Calcs-1'!D8*Assumptions!$C3</f>
        <v>36000</v>
      </c>
      <c r="E9" s="8">
        <f>'Calcs-1'!E8*Assumptions!$C3</f>
        <v>36000</v>
      </c>
      <c r="F9" s="8">
        <f>'Calcs-1'!F8*Assumptions!$C3</f>
        <v>36000</v>
      </c>
      <c r="G9" s="8">
        <f>'Calcs-1'!G8*Assumptions!$C3</f>
        <v>36000</v>
      </c>
      <c r="H9" s="8">
        <f>'Calcs-1'!H8*Assumptions!$C3</f>
        <v>36000</v>
      </c>
      <c r="I9" s="8">
        <f>'Calcs-1'!I8*Assumptions!$C3</f>
        <v>36000</v>
      </c>
      <c r="J9" s="8">
        <f>'Calcs-1'!J8*Assumptions!$C3</f>
        <v>36000</v>
      </c>
      <c r="K9" s="8">
        <f>'Calcs-1'!K8*Assumptions!$C3</f>
        <v>36000</v>
      </c>
      <c r="L9" s="8">
        <f>'Calcs-1'!L8*Assumptions!$C3</f>
        <v>36000</v>
      </c>
      <c r="M9" s="8">
        <f>'Calcs-1'!M8*Assumptions!$C3</f>
        <v>36000</v>
      </c>
      <c r="N9" s="8">
        <f>'Calcs-1'!N8*Assumptions!$C3</f>
        <v>36000</v>
      </c>
      <c r="O9" s="8">
        <f>'Calcs-1'!O8*Assumptions!$C3</f>
        <v>36000</v>
      </c>
      <c r="P9" s="8">
        <f>'Calcs-1'!P8*Assumptions!$C3</f>
        <v>36000</v>
      </c>
      <c r="Q9" s="8">
        <f>'Calcs-1'!Q8*Assumptions!$C3</f>
        <v>36000</v>
      </c>
      <c r="R9" s="8">
        <f>'Calcs-1'!R8*Assumptions!$C3</f>
        <v>36000</v>
      </c>
      <c r="S9" s="8">
        <f>'Calcs-1'!S8*Assumptions!$C3</f>
        <v>36000</v>
      </c>
    </row>
    <row r="10">
      <c r="A10" s="5" t="s">
        <v>60</v>
      </c>
      <c r="B10" s="8">
        <f t="shared" ref="B10:S10" si="2">SUM(B8:B9)</f>
        <v>131000</v>
      </c>
      <c r="C10" s="8">
        <f t="shared" si="2"/>
        <v>131000</v>
      </c>
      <c r="D10" s="8">
        <f t="shared" si="2"/>
        <v>131000</v>
      </c>
      <c r="E10" s="8">
        <f t="shared" si="2"/>
        <v>131000</v>
      </c>
      <c r="F10" s="8">
        <f t="shared" si="2"/>
        <v>131000</v>
      </c>
      <c r="G10" s="8">
        <f t="shared" si="2"/>
        <v>131000</v>
      </c>
      <c r="H10" s="8">
        <f t="shared" si="2"/>
        <v>131000</v>
      </c>
      <c r="I10" s="8">
        <f t="shared" si="2"/>
        <v>131000</v>
      </c>
      <c r="J10" s="8">
        <f t="shared" si="2"/>
        <v>131000</v>
      </c>
      <c r="K10" s="8">
        <f t="shared" si="2"/>
        <v>131000</v>
      </c>
      <c r="L10" s="8">
        <f t="shared" si="2"/>
        <v>131000</v>
      </c>
      <c r="M10" s="8">
        <f t="shared" si="2"/>
        <v>131000</v>
      </c>
      <c r="N10" s="8">
        <f t="shared" si="2"/>
        <v>131000</v>
      </c>
      <c r="O10" s="8">
        <f t="shared" si="2"/>
        <v>131000</v>
      </c>
      <c r="P10" s="8">
        <f t="shared" si="2"/>
        <v>131000</v>
      </c>
      <c r="Q10" s="8">
        <f t="shared" si="2"/>
        <v>131000</v>
      </c>
      <c r="R10" s="8">
        <f t="shared" si="2"/>
        <v>131000</v>
      </c>
      <c r="S10" s="8">
        <f t="shared" si="2"/>
        <v>131000</v>
      </c>
    </row>
    <row r="12">
      <c r="A12" s="5" t="s">
        <v>61</v>
      </c>
    </row>
    <row r="13">
      <c r="A13" s="5" t="s">
        <v>17</v>
      </c>
      <c r="B13" s="8">
        <f>Assumptions!$B9</f>
        <v>10000</v>
      </c>
      <c r="C13" s="8">
        <f>Assumptions!$B9</f>
        <v>10000</v>
      </c>
      <c r="D13" s="8">
        <f>Assumptions!$B9</f>
        <v>10000</v>
      </c>
      <c r="E13" s="8">
        <f>Assumptions!$B9</f>
        <v>10000</v>
      </c>
      <c r="F13" s="8">
        <f>Assumptions!$B9</f>
        <v>10000</v>
      </c>
      <c r="G13" s="8">
        <f>Assumptions!$B9</f>
        <v>10000</v>
      </c>
      <c r="H13" s="8">
        <f>Assumptions!$B9</f>
        <v>10000</v>
      </c>
      <c r="I13" s="8">
        <f>Assumptions!$B9</f>
        <v>10000</v>
      </c>
      <c r="J13" s="8">
        <f>Assumptions!$B9</f>
        <v>10000</v>
      </c>
      <c r="K13" s="8">
        <f>Assumptions!$B9</f>
        <v>10000</v>
      </c>
      <c r="L13" s="8">
        <f>Assumptions!$B9</f>
        <v>10000</v>
      </c>
      <c r="M13" s="8">
        <f>Assumptions!$B9</f>
        <v>10000</v>
      </c>
      <c r="N13" s="8">
        <f>Assumptions!$B9</f>
        <v>10000</v>
      </c>
      <c r="O13" s="8">
        <f>Assumptions!$B9</f>
        <v>10000</v>
      </c>
      <c r="P13" s="8">
        <f>Assumptions!$B9</f>
        <v>10000</v>
      </c>
      <c r="Q13" s="8">
        <f>Assumptions!$B9</f>
        <v>10000</v>
      </c>
      <c r="R13" s="8">
        <f>Assumptions!$B9</f>
        <v>10000</v>
      </c>
      <c r="S13" s="8">
        <f>Assumptions!$B9</f>
        <v>10000</v>
      </c>
    </row>
    <row r="14">
      <c r="A14" s="5" t="s">
        <v>19</v>
      </c>
      <c r="B14" s="8">
        <f>Assumptions!$B10</f>
        <v>3000</v>
      </c>
      <c r="C14" s="8">
        <f>Assumptions!$B10</f>
        <v>3000</v>
      </c>
      <c r="D14" s="8">
        <f>Assumptions!$B10</f>
        <v>3000</v>
      </c>
      <c r="E14" s="8">
        <f>Assumptions!$B10</f>
        <v>3000</v>
      </c>
      <c r="F14" s="8">
        <f>Assumptions!$B10</f>
        <v>3000</v>
      </c>
      <c r="G14" s="8">
        <f>Assumptions!$B10</f>
        <v>3000</v>
      </c>
      <c r="H14" s="8">
        <f>Assumptions!$B10</f>
        <v>3000</v>
      </c>
      <c r="I14" s="8">
        <f>Assumptions!$B10</f>
        <v>3000</v>
      </c>
      <c r="J14" s="8">
        <f>Assumptions!$B10</f>
        <v>3000</v>
      </c>
      <c r="K14" s="8">
        <f>Assumptions!$B10</f>
        <v>3000</v>
      </c>
      <c r="L14" s="8">
        <f>Assumptions!$B10</f>
        <v>3000</v>
      </c>
      <c r="M14" s="8">
        <f>Assumptions!$B10</f>
        <v>3000</v>
      </c>
      <c r="N14" s="8">
        <f>Assumptions!$B10</f>
        <v>3000</v>
      </c>
      <c r="O14" s="8">
        <f>Assumptions!$B10</f>
        <v>3000</v>
      </c>
      <c r="P14" s="8">
        <f>Assumptions!$B10</f>
        <v>3000</v>
      </c>
      <c r="Q14" s="8">
        <f>Assumptions!$B10</f>
        <v>3000</v>
      </c>
      <c r="R14" s="8">
        <f>Assumptions!$B10</f>
        <v>3000</v>
      </c>
      <c r="S14" s="8">
        <f>Assumptions!$B10</f>
        <v>3000</v>
      </c>
    </row>
    <row r="15">
      <c r="A15" s="5" t="s">
        <v>62</v>
      </c>
      <c r="B15" s="8">
        <f>Depreciation!B8</f>
        <v>2000</v>
      </c>
      <c r="C15" s="8">
        <f>Depreciation!C8</f>
        <v>2000</v>
      </c>
      <c r="D15" s="8">
        <f>Depreciation!D8</f>
        <v>2000</v>
      </c>
      <c r="E15" s="8">
        <f>Depreciation!E8</f>
        <v>2000</v>
      </c>
      <c r="F15" s="8">
        <f>Depreciation!F8</f>
        <v>2000</v>
      </c>
      <c r="G15" s="8">
        <f>Depreciation!G8</f>
        <v>2000</v>
      </c>
      <c r="H15" s="8">
        <f>Depreciation!H8</f>
        <v>2000</v>
      </c>
      <c r="I15" s="8">
        <f>Depreciation!I8</f>
        <v>2000</v>
      </c>
      <c r="J15" s="8">
        <f>Depreciation!J8</f>
        <v>3200</v>
      </c>
      <c r="K15" s="8">
        <f>Depreciation!K8</f>
        <v>3200</v>
      </c>
      <c r="L15" s="8">
        <f>Depreciation!L8</f>
        <v>3200</v>
      </c>
      <c r="M15" s="8">
        <f>Depreciation!M8</f>
        <v>3200</v>
      </c>
      <c r="N15" s="8">
        <f>Depreciation!N8</f>
        <v>3200</v>
      </c>
      <c r="O15" s="8">
        <f>Depreciation!O8</f>
        <v>3200</v>
      </c>
      <c r="P15" s="8">
        <f>Depreciation!P8</f>
        <v>3200</v>
      </c>
      <c r="Q15" s="8">
        <f>Depreciation!Q8</f>
        <v>3200</v>
      </c>
      <c r="R15" s="8">
        <f>Depreciation!R8</f>
        <v>3200</v>
      </c>
      <c r="S15" s="8">
        <f>Depreciation!S8</f>
        <v>3200</v>
      </c>
    </row>
    <row r="17">
      <c r="A17" s="5" t="s">
        <v>63</v>
      </c>
      <c r="B17" s="8">
        <f t="shared" ref="B17:S17" si="3">B10+B13+B14+B15</f>
        <v>146000</v>
      </c>
      <c r="C17" s="8">
        <f t="shared" si="3"/>
        <v>146000</v>
      </c>
      <c r="D17" s="8">
        <f t="shared" si="3"/>
        <v>146000</v>
      </c>
      <c r="E17" s="8">
        <f t="shared" si="3"/>
        <v>146000</v>
      </c>
      <c r="F17" s="8">
        <f t="shared" si="3"/>
        <v>146000</v>
      </c>
      <c r="G17" s="8">
        <f t="shared" si="3"/>
        <v>146000</v>
      </c>
      <c r="H17" s="8">
        <f t="shared" si="3"/>
        <v>146000</v>
      </c>
      <c r="I17" s="8">
        <f t="shared" si="3"/>
        <v>146000</v>
      </c>
      <c r="J17" s="8">
        <f t="shared" si="3"/>
        <v>147200</v>
      </c>
      <c r="K17" s="8">
        <f t="shared" si="3"/>
        <v>147200</v>
      </c>
      <c r="L17" s="8">
        <f t="shared" si="3"/>
        <v>147200</v>
      </c>
      <c r="M17" s="8">
        <f t="shared" si="3"/>
        <v>147200</v>
      </c>
      <c r="N17" s="8">
        <f t="shared" si="3"/>
        <v>147200</v>
      </c>
      <c r="O17" s="8">
        <f t="shared" si="3"/>
        <v>147200</v>
      </c>
      <c r="P17" s="8">
        <f t="shared" si="3"/>
        <v>147200</v>
      </c>
      <c r="Q17" s="8">
        <f t="shared" si="3"/>
        <v>147200</v>
      </c>
      <c r="R17" s="8">
        <f t="shared" si="3"/>
        <v>147200</v>
      </c>
      <c r="S17" s="8">
        <f t="shared" si="3"/>
        <v>147200</v>
      </c>
    </row>
    <row r="19">
      <c r="A19" s="5" t="s">
        <v>64</v>
      </c>
      <c r="B19" s="8">
        <f t="shared" ref="B19:S19" si="4">B5-B17</f>
        <v>92500</v>
      </c>
      <c r="C19" s="8">
        <f t="shared" si="4"/>
        <v>92500</v>
      </c>
      <c r="D19" s="8">
        <f t="shared" si="4"/>
        <v>92500</v>
      </c>
      <c r="E19" s="8">
        <f t="shared" si="4"/>
        <v>92500</v>
      </c>
      <c r="F19" s="8">
        <f t="shared" si="4"/>
        <v>92500</v>
      </c>
      <c r="G19" s="8">
        <f t="shared" si="4"/>
        <v>92500</v>
      </c>
      <c r="H19" s="8">
        <f t="shared" si="4"/>
        <v>92500</v>
      </c>
      <c r="I19" s="8">
        <f t="shared" si="4"/>
        <v>92500</v>
      </c>
      <c r="J19" s="8">
        <f t="shared" si="4"/>
        <v>91300</v>
      </c>
      <c r="K19" s="8">
        <f t="shared" si="4"/>
        <v>91300</v>
      </c>
      <c r="L19" s="8">
        <f t="shared" si="4"/>
        <v>91300</v>
      </c>
      <c r="M19" s="8">
        <f t="shared" si="4"/>
        <v>91300</v>
      </c>
      <c r="N19" s="8">
        <f t="shared" si="4"/>
        <v>91300</v>
      </c>
      <c r="O19" s="8">
        <f t="shared" si="4"/>
        <v>91300</v>
      </c>
      <c r="P19" s="8">
        <f t="shared" si="4"/>
        <v>91300</v>
      </c>
      <c r="Q19" s="8">
        <f t="shared" si="4"/>
        <v>91300</v>
      </c>
      <c r="R19" s="8">
        <f t="shared" si="4"/>
        <v>91300</v>
      </c>
      <c r="S19" s="8">
        <f t="shared" si="4"/>
        <v>91300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19" width="6.5"/>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65</v>
      </c>
    </row>
    <row r="3">
      <c r="A3" s="5" t="s">
        <v>10</v>
      </c>
      <c r="B3" s="8">
        <f>'Calcs-1'!B3*Assumptions!$C2</f>
        <v>100000</v>
      </c>
      <c r="C3" s="8">
        <f>'Calcs-1'!C3*Assumptions!$C2</f>
        <v>100000</v>
      </c>
      <c r="D3" s="8">
        <f>'Calcs-1'!D3*Assumptions!$C2</f>
        <v>100000</v>
      </c>
      <c r="E3" s="8">
        <f>'Calcs-1'!E3*Assumptions!$C2</f>
        <v>100000</v>
      </c>
      <c r="F3" s="8">
        <f>'Calcs-1'!F3*Assumptions!$C2</f>
        <v>100000</v>
      </c>
      <c r="G3" s="8">
        <f>'Calcs-1'!G3*Assumptions!$C2</f>
        <v>100000</v>
      </c>
      <c r="H3" s="8">
        <f>'Calcs-1'!H3*Assumptions!$C2</f>
        <v>100000</v>
      </c>
      <c r="I3" s="8">
        <f>'Calcs-1'!I3*Assumptions!$C2</f>
        <v>100000</v>
      </c>
      <c r="J3" s="8">
        <f>'Calcs-1'!J3*Assumptions!$C2</f>
        <v>100000</v>
      </c>
      <c r="K3" s="8">
        <f>'Calcs-1'!K3*Assumptions!$C2</f>
        <v>100000</v>
      </c>
      <c r="L3" s="8">
        <f>'Calcs-1'!L3*Assumptions!$C2</f>
        <v>100000</v>
      </c>
      <c r="M3" s="8">
        <f>'Calcs-1'!M3*Assumptions!$C2</f>
        <v>100000</v>
      </c>
      <c r="N3" s="8">
        <f>'Calcs-1'!N3*Assumptions!$C2</f>
        <v>100000</v>
      </c>
      <c r="O3" s="8">
        <f>'Calcs-1'!O3*Assumptions!$C2</f>
        <v>100000</v>
      </c>
      <c r="P3" s="8">
        <f>'Calcs-1'!P3*Assumptions!$C2</f>
        <v>100000</v>
      </c>
      <c r="Q3" s="8">
        <f>'Calcs-1'!Q3*Assumptions!$C2</f>
        <v>100000</v>
      </c>
      <c r="R3" s="8">
        <f>'Calcs-1'!R3*Assumptions!$C2</f>
        <v>100000</v>
      </c>
      <c r="S3" s="8">
        <f>'Calcs-1'!S3*Assumptions!$C2</f>
        <v>100000</v>
      </c>
    </row>
    <row r="4">
      <c r="A4" s="5" t="s">
        <v>12</v>
      </c>
      <c r="B4" s="8">
        <f>'Calcs-1'!B4*Assumptions!$C3</f>
        <v>40000</v>
      </c>
      <c r="C4" s="8">
        <f>'Calcs-1'!C4*Assumptions!$C3</f>
        <v>40000</v>
      </c>
      <c r="D4" s="8">
        <f>'Calcs-1'!D4*Assumptions!$C3</f>
        <v>40000</v>
      </c>
      <c r="E4" s="8">
        <f>'Calcs-1'!E4*Assumptions!$C3</f>
        <v>40000</v>
      </c>
      <c r="F4" s="8">
        <f>'Calcs-1'!F4*Assumptions!$C3</f>
        <v>40000</v>
      </c>
      <c r="G4" s="8">
        <f>'Calcs-1'!G4*Assumptions!$C3</f>
        <v>40000</v>
      </c>
      <c r="H4" s="8">
        <f>'Calcs-1'!H4*Assumptions!$C3</f>
        <v>40000</v>
      </c>
      <c r="I4" s="8">
        <f>'Calcs-1'!I4*Assumptions!$C3</f>
        <v>40000</v>
      </c>
      <c r="J4" s="8">
        <f>'Calcs-1'!J4*Assumptions!$C3</f>
        <v>40000</v>
      </c>
      <c r="K4" s="8">
        <f>'Calcs-1'!K4*Assumptions!$C3</f>
        <v>40000</v>
      </c>
      <c r="L4" s="8">
        <f>'Calcs-1'!L4*Assumptions!$C3</f>
        <v>40000</v>
      </c>
      <c r="M4" s="8">
        <f>'Calcs-1'!M4*Assumptions!$C3</f>
        <v>40000</v>
      </c>
      <c r="N4" s="8">
        <f>'Calcs-1'!N4*Assumptions!$C3</f>
        <v>40000</v>
      </c>
      <c r="O4" s="8">
        <f>'Calcs-1'!O4*Assumptions!$C3</f>
        <v>40000</v>
      </c>
      <c r="P4" s="8">
        <f>'Calcs-1'!P4*Assumptions!$C3</f>
        <v>40000</v>
      </c>
      <c r="Q4" s="8">
        <f>'Calcs-1'!Q4*Assumptions!$C3</f>
        <v>40000</v>
      </c>
      <c r="R4" s="8">
        <f>'Calcs-1'!R4*Assumptions!$C3</f>
        <v>40000</v>
      </c>
      <c r="S4" s="8">
        <f>'Calcs-1'!S4*Assumptions!$C3</f>
        <v>40000</v>
      </c>
    </row>
    <row r="5">
      <c r="A5" s="5" t="s">
        <v>66</v>
      </c>
      <c r="B5" s="8">
        <f t="shared" ref="B5:S5" si="1">SUM(B3:B4)</f>
        <v>140000</v>
      </c>
      <c r="C5" s="8">
        <f t="shared" si="1"/>
        <v>140000</v>
      </c>
      <c r="D5" s="8">
        <f t="shared" si="1"/>
        <v>140000</v>
      </c>
      <c r="E5" s="8">
        <f t="shared" si="1"/>
        <v>140000</v>
      </c>
      <c r="F5" s="8">
        <f t="shared" si="1"/>
        <v>140000</v>
      </c>
      <c r="G5" s="8">
        <f t="shared" si="1"/>
        <v>140000</v>
      </c>
      <c r="H5" s="8">
        <f t="shared" si="1"/>
        <v>140000</v>
      </c>
      <c r="I5" s="8">
        <f t="shared" si="1"/>
        <v>140000</v>
      </c>
      <c r="J5" s="8">
        <f t="shared" si="1"/>
        <v>140000</v>
      </c>
      <c r="K5" s="8">
        <f t="shared" si="1"/>
        <v>140000</v>
      </c>
      <c r="L5" s="8">
        <f t="shared" si="1"/>
        <v>140000</v>
      </c>
      <c r="M5" s="8">
        <f t="shared" si="1"/>
        <v>140000</v>
      </c>
      <c r="N5" s="8">
        <f t="shared" si="1"/>
        <v>140000</v>
      </c>
      <c r="O5" s="8">
        <f t="shared" si="1"/>
        <v>140000</v>
      </c>
      <c r="P5" s="8">
        <f t="shared" si="1"/>
        <v>140000</v>
      </c>
      <c r="Q5" s="8">
        <f t="shared" si="1"/>
        <v>140000</v>
      </c>
      <c r="R5" s="8">
        <f t="shared" si="1"/>
        <v>140000</v>
      </c>
      <c r="S5" s="8">
        <f t="shared" si="1"/>
        <v>140000</v>
      </c>
    </row>
    <row r="7">
      <c r="A7" s="5" t="s">
        <v>67</v>
      </c>
    </row>
    <row r="8">
      <c r="A8" s="5" t="s">
        <v>10</v>
      </c>
      <c r="B8" s="5">
        <v>0.0</v>
      </c>
      <c r="C8" s="5">
        <v>0.0</v>
      </c>
      <c r="D8" s="5">
        <v>0.0</v>
      </c>
      <c r="E8" s="5">
        <v>0.0</v>
      </c>
      <c r="F8" s="8">
        <f t="shared" ref="F8:S8" si="2">B3</f>
        <v>100000</v>
      </c>
      <c r="G8" s="8">
        <f t="shared" si="2"/>
        <v>100000</v>
      </c>
      <c r="H8" s="8">
        <f t="shared" si="2"/>
        <v>100000</v>
      </c>
      <c r="I8" s="8">
        <f t="shared" si="2"/>
        <v>100000</v>
      </c>
      <c r="J8" s="8">
        <f t="shared" si="2"/>
        <v>100000</v>
      </c>
      <c r="K8" s="8">
        <f t="shared" si="2"/>
        <v>100000</v>
      </c>
      <c r="L8" s="8">
        <f t="shared" si="2"/>
        <v>100000</v>
      </c>
      <c r="M8" s="8">
        <f t="shared" si="2"/>
        <v>100000</v>
      </c>
      <c r="N8" s="8">
        <f t="shared" si="2"/>
        <v>100000</v>
      </c>
      <c r="O8" s="8">
        <f t="shared" si="2"/>
        <v>100000</v>
      </c>
      <c r="P8" s="8">
        <f t="shared" si="2"/>
        <v>100000</v>
      </c>
      <c r="Q8" s="8">
        <f t="shared" si="2"/>
        <v>100000</v>
      </c>
      <c r="R8" s="8">
        <f t="shared" si="2"/>
        <v>100000</v>
      </c>
      <c r="S8" s="8">
        <f t="shared" si="2"/>
        <v>100000</v>
      </c>
    </row>
    <row r="9">
      <c r="A9" s="5" t="s">
        <v>12</v>
      </c>
      <c r="B9" s="5">
        <v>0.0</v>
      </c>
      <c r="C9" s="5">
        <v>0.0</v>
      </c>
      <c r="D9" s="5">
        <v>0.0</v>
      </c>
      <c r="E9" s="5">
        <v>0.0</v>
      </c>
      <c r="F9" s="8">
        <f t="shared" ref="F9:S9" si="3">B4</f>
        <v>40000</v>
      </c>
      <c r="G9" s="8">
        <f t="shared" si="3"/>
        <v>40000</v>
      </c>
      <c r="H9" s="8">
        <f t="shared" si="3"/>
        <v>40000</v>
      </c>
      <c r="I9" s="8">
        <f t="shared" si="3"/>
        <v>40000</v>
      </c>
      <c r="J9" s="8">
        <f t="shared" si="3"/>
        <v>40000</v>
      </c>
      <c r="K9" s="8">
        <f t="shared" si="3"/>
        <v>40000</v>
      </c>
      <c r="L9" s="8">
        <f t="shared" si="3"/>
        <v>40000</v>
      </c>
      <c r="M9" s="8">
        <f t="shared" si="3"/>
        <v>40000</v>
      </c>
      <c r="N9" s="8">
        <f t="shared" si="3"/>
        <v>40000</v>
      </c>
      <c r="O9" s="8">
        <f t="shared" si="3"/>
        <v>40000</v>
      </c>
      <c r="P9" s="8">
        <f t="shared" si="3"/>
        <v>40000</v>
      </c>
      <c r="Q9" s="8">
        <f t="shared" si="3"/>
        <v>40000</v>
      </c>
      <c r="R9" s="8">
        <f t="shared" si="3"/>
        <v>40000</v>
      </c>
      <c r="S9" s="8">
        <f t="shared" si="3"/>
        <v>40000</v>
      </c>
    </row>
    <row r="10">
      <c r="A10" s="5" t="s">
        <v>68</v>
      </c>
      <c r="B10" s="8">
        <f t="shared" ref="B10:S10" si="4">SUM(B8:B9)</f>
        <v>0</v>
      </c>
      <c r="C10" s="8">
        <f t="shared" si="4"/>
        <v>0</v>
      </c>
      <c r="D10" s="8">
        <f t="shared" si="4"/>
        <v>0</v>
      </c>
      <c r="E10" s="8">
        <f t="shared" si="4"/>
        <v>0</v>
      </c>
      <c r="F10" s="8">
        <f t="shared" si="4"/>
        <v>140000</v>
      </c>
      <c r="G10" s="8">
        <f t="shared" si="4"/>
        <v>140000</v>
      </c>
      <c r="H10" s="8">
        <f t="shared" si="4"/>
        <v>140000</v>
      </c>
      <c r="I10" s="8">
        <f t="shared" si="4"/>
        <v>140000</v>
      </c>
      <c r="J10" s="8">
        <f t="shared" si="4"/>
        <v>140000</v>
      </c>
      <c r="K10" s="8">
        <f t="shared" si="4"/>
        <v>140000</v>
      </c>
      <c r="L10" s="8">
        <f t="shared" si="4"/>
        <v>140000</v>
      </c>
      <c r="M10" s="8">
        <f t="shared" si="4"/>
        <v>140000</v>
      </c>
      <c r="N10" s="8">
        <f t="shared" si="4"/>
        <v>140000</v>
      </c>
      <c r="O10" s="8">
        <f t="shared" si="4"/>
        <v>140000</v>
      </c>
      <c r="P10" s="8">
        <f t="shared" si="4"/>
        <v>140000</v>
      </c>
      <c r="Q10" s="8">
        <f t="shared" si="4"/>
        <v>140000</v>
      </c>
      <c r="R10" s="8">
        <f t="shared" si="4"/>
        <v>140000</v>
      </c>
      <c r="S10" s="8">
        <f t="shared" si="4"/>
        <v>140000</v>
      </c>
    </row>
    <row r="12">
      <c r="A12" s="5" t="s">
        <v>69</v>
      </c>
    </row>
    <row r="13">
      <c r="A13" s="5" t="s">
        <v>10</v>
      </c>
      <c r="B13" s="8">
        <f t="shared" ref="B13:B14" si="6">B3-B8</f>
        <v>100000</v>
      </c>
      <c r="C13" s="8">
        <f t="shared" ref="C13:S13" si="5">B13+C3-C8</f>
        <v>200000</v>
      </c>
      <c r="D13" s="8">
        <f t="shared" si="5"/>
        <v>300000</v>
      </c>
      <c r="E13" s="8">
        <f t="shared" si="5"/>
        <v>400000</v>
      </c>
      <c r="F13" s="8">
        <f t="shared" si="5"/>
        <v>400000</v>
      </c>
      <c r="G13" s="8">
        <f t="shared" si="5"/>
        <v>400000</v>
      </c>
      <c r="H13" s="8">
        <f t="shared" si="5"/>
        <v>400000</v>
      </c>
      <c r="I13" s="8">
        <f t="shared" si="5"/>
        <v>400000</v>
      </c>
      <c r="J13" s="8">
        <f t="shared" si="5"/>
        <v>400000</v>
      </c>
      <c r="K13" s="8">
        <f t="shared" si="5"/>
        <v>400000</v>
      </c>
      <c r="L13" s="8">
        <f t="shared" si="5"/>
        <v>400000</v>
      </c>
      <c r="M13" s="8">
        <f t="shared" si="5"/>
        <v>400000</v>
      </c>
      <c r="N13" s="8">
        <f t="shared" si="5"/>
        <v>400000</v>
      </c>
      <c r="O13" s="8">
        <f t="shared" si="5"/>
        <v>400000</v>
      </c>
      <c r="P13" s="8">
        <f t="shared" si="5"/>
        <v>400000</v>
      </c>
      <c r="Q13" s="8">
        <f t="shared" si="5"/>
        <v>400000</v>
      </c>
      <c r="R13" s="8">
        <f t="shared" si="5"/>
        <v>400000</v>
      </c>
      <c r="S13" s="8">
        <f t="shared" si="5"/>
        <v>400000</v>
      </c>
    </row>
    <row r="14">
      <c r="A14" s="5" t="s">
        <v>12</v>
      </c>
      <c r="B14" s="8">
        <f t="shared" si="6"/>
        <v>40000</v>
      </c>
      <c r="C14" s="8">
        <f t="shared" ref="C14:S14" si="7">B14+C4-C9</f>
        <v>80000</v>
      </c>
      <c r="D14" s="8">
        <f t="shared" si="7"/>
        <v>120000</v>
      </c>
      <c r="E14" s="8">
        <f t="shared" si="7"/>
        <v>160000</v>
      </c>
      <c r="F14" s="8">
        <f t="shared" si="7"/>
        <v>160000</v>
      </c>
      <c r="G14" s="8">
        <f t="shared" si="7"/>
        <v>160000</v>
      </c>
      <c r="H14" s="8">
        <f t="shared" si="7"/>
        <v>160000</v>
      </c>
      <c r="I14" s="8">
        <f t="shared" si="7"/>
        <v>160000</v>
      </c>
      <c r="J14" s="8">
        <f t="shared" si="7"/>
        <v>160000</v>
      </c>
      <c r="K14" s="8">
        <f t="shared" si="7"/>
        <v>160000</v>
      </c>
      <c r="L14" s="8">
        <f t="shared" si="7"/>
        <v>160000</v>
      </c>
      <c r="M14" s="8">
        <f t="shared" si="7"/>
        <v>160000</v>
      </c>
      <c r="N14" s="8">
        <f t="shared" si="7"/>
        <v>160000</v>
      </c>
      <c r="O14" s="8">
        <f t="shared" si="7"/>
        <v>160000</v>
      </c>
      <c r="P14" s="8">
        <f t="shared" si="7"/>
        <v>160000</v>
      </c>
      <c r="Q14" s="8">
        <f t="shared" si="7"/>
        <v>160000</v>
      </c>
      <c r="R14" s="8">
        <f t="shared" si="7"/>
        <v>160000</v>
      </c>
      <c r="S14" s="8">
        <f t="shared" si="7"/>
        <v>160000</v>
      </c>
    </row>
    <row r="15">
      <c r="A15" s="5" t="s">
        <v>70</v>
      </c>
      <c r="B15" s="8">
        <f t="shared" ref="B15:S15" si="8">SUM(B13:B14)</f>
        <v>140000</v>
      </c>
      <c r="C15" s="8">
        <f t="shared" si="8"/>
        <v>280000</v>
      </c>
      <c r="D15" s="8">
        <f t="shared" si="8"/>
        <v>420000</v>
      </c>
      <c r="E15" s="8">
        <f t="shared" si="8"/>
        <v>560000</v>
      </c>
      <c r="F15" s="8">
        <f t="shared" si="8"/>
        <v>560000</v>
      </c>
      <c r="G15" s="8">
        <f t="shared" si="8"/>
        <v>560000</v>
      </c>
      <c r="H15" s="8">
        <f t="shared" si="8"/>
        <v>560000</v>
      </c>
      <c r="I15" s="8">
        <f t="shared" si="8"/>
        <v>560000</v>
      </c>
      <c r="J15" s="8">
        <f t="shared" si="8"/>
        <v>560000</v>
      </c>
      <c r="K15" s="8">
        <f t="shared" si="8"/>
        <v>560000</v>
      </c>
      <c r="L15" s="8">
        <f t="shared" si="8"/>
        <v>560000</v>
      </c>
      <c r="M15" s="8">
        <f t="shared" si="8"/>
        <v>560000</v>
      </c>
      <c r="N15" s="8">
        <f t="shared" si="8"/>
        <v>560000</v>
      </c>
      <c r="O15" s="8">
        <f t="shared" si="8"/>
        <v>560000</v>
      </c>
      <c r="P15" s="8">
        <f t="shared" si="8"/>
        <v>560000</v>
      </c>
      <c r="Q15" s="8">
        <f t="shared" si="8"/>
        <v>560000</v>
      </c>
      <c r="R15" s="8">
        <f t="shared" si="8"/>
        <v>560000</v>
      </c>
      <c r="S15" s="8">
        <f t="shared" si="8"/>
        <v>560000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19" width="8.75"/>
  </cols>
  <sheetData>
    <row r="1">
      <c r="B1" s="5" t="s">
        <v>31</v>
      </c>
      <c r="C1" s="5" t="s">
        <v>32</v>
      </c>
      <c r="D1" s="5" t="s">
        <v>33</v>
      </c>
      <c r="E1" s="5" t="s">
        <v>34</v>
      </c>
      <c r="F1" s="5" t="s">
        <v>35</v>
      </c>
      <c r="G1" s="5" t="s">
        <v>36</v>
      </c>
      <c r="H1" s="5" t="s">
        <v>37</v>
      </c>
      <c r="I1" s="5" t="s">
        <v>38</v>
      </c>
      <c r="J1" s="5" t="s">
        <v>39</v>
      </c>
      <c r="K1" s="5" t="s">
        <v>40</v>
      </c>
      <c r="L1" s="5" t="s">
        <v>41</v>
      </c>
      <c r="M1" s="5" t="s">
        <v>42</v>
      </c>
      <c r="N1" s="5" t="s">
        <v>43</v>
      </c>
      <c r="O1" s="5" t="s">
        <v>44</v>
      </c>
      <c r="P1" s="5" t="s">
        <v>45</v>
      </c>
      <c r="Q1" s="5" t="s">
        <v>46</v>
      </c>
      <c r="R1" s="5" t="s">
        <v>47</v>
      </c>
      <c r="S1" s="5" t="s">
        <v>48</v>
      </c>
    </row>
    <row r="2">
      <c r="A2" s="5" t="s">
        <v>71</v>
      </c>
    </row>
    <row r="3">
      <c r="A3" s="5" t="s">
        <v>10</v>
      </c>
      <c r="B3" s="5">
        <v>0.0</v>
      </c>
      <c r="C3" s="8">
        <f t="shared" ref="C3:S3" si="1">B11</f>
        <v>20</v>
      </c>
      <c r="D3" s="8">
        <f t="shared" si="1"/>
        <v>40</v>
      </c>
      <c r="E3" s="8">
        <f t="shared" si="1"/>
        <v>60</v>
      </c>
      <c r="F3" s="8">
        <f t="shared" si="1"/>
        <v>80</v>
      </c>
      <c r="G3" s="8">
        <f t="shared" si="1"/>
        <v>100</v>
      </c>
      <c r="H3" s="8">
        <f t="shared" si="1"/>
        <v>120</v>
      </c>
      <c r="I3" s="8">
        <f t="shared" si="1"/>
        <v>140</v>
      </c>
      <c r="J3" s="8">
        <f t="shared" si="1"/>
        <v>160</v>
      </c>
      <c r="K3" s="8">
        <f t="shared" si="1"/>
        <v>180</v>
      </c>
      <c r="L3" s="8">
        <f t="shared" si="1"/>
        <v>200</v>
      </c>
      <c r="M3" s="8">
        <f t="shared" si="1"/>
        <v>220</v>
      </c>
      <c r="N3" s="8">
        <f t="shared" si="1"/>
        <v>240</v>
      </c>
      <c r="O3" s="8">
        <f t="shared" si="1"/>
        <v>260</v>
      </c>
      <c r="P3" s="8">
        <f t="shared" si="1"/>
        <v>280</v>
      </c>
      <c r="Q3" s="8">
        <f t="shared" si="1"/>
        <v>300</v>
      </c>
      <c r="R3" s="8">
        <f t="shared" si="1"/>
        <v>320</v>
      </c>
      <c r="S3" s="8">
        <f t="shared" si="1"/>
        <v>340</v>
      </c>
    </row>
    <row r="4">
      <c r="A4" s="5" t="s">
        <v>12</v>
      </c>
      <c r="B4" s="5">
        <v>0.0</v>
      </c>
      <c r="C4" s="8">
        <f t="shared" ref="C4:S4" si="2">B12</f>
        <v>50</v>
      </c>
      <c r="D4" s="8">
        <f t="shared" si="2"/>
        <v>100</v>
      </c>
      <c r="E4" s="8">
        <f t="shared" si="2"/>
        <v>150</v>
      </c>
      <c r="F4" s="8">
        <f t="shared" si="2"/>
        <v>200</v>
      </c>
      <c r="G4" s="8">
        <f t="shared" si="2"/>
        <v>250</v>
      </c>
      <c r="H4" s="8">
        <f t="shared" si="2"/>
        <v>300</v>
      </c>
      <c r="I4" s="8">
        <f t="shared" si="2"/>
        <v>350</v>
      </c>
      <c r="J4" s="8">
        <f t="shared" si="2"/>
        <v>400</v>
      </c>
      <c r="K4" s="8">
        <f t="shared" si="2"/>
        <v>450</v>
      </c>
      <c r="L4" s="8">
        <f t="shared" si="2"/>
        <v>500</v>
      </c>
      <c r="M4" s="8">
        <f t="shared" si="2"/>
        <v>550</v>
      </c>
      <c r="N4" s="8">
        <f t="shared" si="2"/>
        <v>600</v>
      </c>
      <c r="O4" s="8">
        <f t="shared" si="2"/>
        <v>650</v>
      </c>
      <c r="P4" s="8">
        <f t="shared" si="2"/>
        <v>700</v>
      </c>
      <c r="Q4" s="8">
        <f t="shared" si="2"/>
        <v>750</v>
      </c>
      <c r="R4" s="8">
        <f t="shared" si="2"/>
        <v>800</v>
      </c>
      <c r="S4" s="8">
        <f t="shared" si="2"/>
        <v>850</v>
      </c>
    </row>
    <row r="6">
      <c r="A6" s="5" t="s">
        <v>72</v>
      </c>
    </row>
    <row r="7">
      <c r="A7" s="5" t="s">
        <v>10</v>
      </c>
      <c r="B7" s="8">
        <f>'Calcs-1'!B3-'Calcs-1'!B7</f>
        <v>20</v>
      </c>
      <c r="C7" s="8">
        <f>'Calcs-1'!C3-'Calcs-1'!C7</f>
        <v>20</v>
      </c>
      <c r="D7" s="8">
        <f>'Calcs-1'!D3-'Calcs-1'!D7</f>
        <v>20</v>
      </c>
      <c r="E7" s="8">
        <f>'Calcs-1'!E3-'Calcs-1'!E7</f>
        <v>20</v>
      </c>
      <c r="F7" s="8">
        <f>'Calcs-1'!F3-'Calcs-1'!F7</f>
        <v>20</v>
      </c>
      <c r="G7" s="8">
        <f>'Calcs-1'!G3-'Calcs-1'!G7</f>
        <v>20</v>
      </c>
      <c r="H7" s="8">
        <f>'Calcs-1'!H3-'Calcs-1'!H7</f>
        <v>20</v>
      </c>
      <c r="I7" s="8">
        <f>'Calcs-1'!I3-'Calcs-1'!I7</f>
        <v>20</v>
      </c>
      <c r="J7" s="8">
        <f>'Calcs-1'!J3-'Calcs-1'!J7</f>
        <v>20</v>
      </c>
      <c r="K7" s="8">
        <f>'Calcs-1'!K3-'Calcs-1'!K7</f>
        <v>20</v>
      </c>
      <c r="L7" s="8">
        <f>'Calcs-1'!L3-'Calcs-1'!L7</f>
        <v>20</v>
      </c>
      <c r="M7" s="8">
        <f>'Calcs-1'!M3-'Calcs-1'!M7</f>
        <v>20</v>
      </c>
      <c r="N7" s="8">
        <f>'Calcs-1'!N3-'Calcs-1'!N7</f>
        <v>20</v>
      </c>
      <c r="O7" s="8">
        <f>'Calcs-1'!O3-'Calcs-1'!O7</f>
        <v>20</v>
      </c>
      <c r="P7" s="8">
        <f>'Calcs-1'!P3-'Calcs-1'!P7</f>
        <v>20</v>
      </c>
      <c r="Q7" s="8">
        <f>'Calcs-1'!Q3-'Calcs-1'!Q7</f>
        <v>20</v>
      </c>
      <c r="R7" s="8">
        <f>'Calcs-1'!R3-'Calcs-1'!R7</f>
        <v>20</v>
      </c>
      <c r="S7" s="8">
        <f>'Calcs-1'!S3-'Calcs-1'!S7</f>
        <v>20</v>
      </c>
    </row>
    <row r="8">
      <c r="A8" s="5" t="s">
        <v>12</v>
      </c>
      <c r="B8" s="8">
        <f>'Calcs-1'!B4-'Calcs-1'!B8</f>
        <v>50</v>
      </c>
      <c r="C8" s="8">
        <f>'Calcs-1'!C4-'Calcs-1'!C8</f>
        <v>50</v>
      </c>
      <c r="D8" s="8">
        <f>'Calcs-1'!D4-'Calcs-1'!D8</f>
        <v>50</v>
      </c>
      <c r="E8" s="8">
        <f>'Calcs-1'!E4-'Calcs-1'!E8</f>
        <v>50</v>
      </c>
      <c r="F8" s="8">
        <f>'Calcs-1'!F4-'Calcs-1'!F8</f>
        <v>50</v>
      </c>
      <c r="G8" s="8">
        <f>'Calcs-1'!G4-'Calcs-1'!G8</f>
        <v>50</v>
      </c>
      <c r="H8" s="8">
        <f>'Calcs-1'!H4-'Calcs-1'!H8</f>
        <v>50</v>
      </c>
      <c r="I8" s="8">
        <f>'Calcs-1'!I4-'Calcs-1'!I8</f>
        <v>50</v>
      </c>
      <c r="J8" s="8">
        <f>'Calcs-1'!J4-'Calcs-1'!J8</f>
        <v>50</v>
      </c>
      <c r="K8" s="8">
        <f>'Calcs-1'!K4-'Calcs-1'!K8</f>
        <v>50</v>
      </c>
      <c r="L8" s="8">
        <f>'Calcs-1'!L4-'Calcs-1'!L8</f>
        <v>50</v>
      </c>
      <c r="M8" s="8">
        <f>'Calcs-1'!M4-'Calcs-1'!M8</f>
        <v>50</v>
      </c>
      <c r="N8" s="8">
        <f>'Calcs-1'!N4-'Calcs-1'!N8</f>
        <v>50</v>
      </c>
      <c r="O8" s="8">
        <f>'Calcs-1'!O4-'Calcs-1'!O8</f>
        <v>50</v>
      </c>
      <c r="P8" s="8">
        <f>'Calcs-1'!P4-'Calcs-1'!P8</f>
        <v>50</v>
      </c>
      <c r="Q8" s="8">
        <f>'Calcs-1'!Q4-'Calcs-1'!Q8</f>
        <v>50</v>
      </c>
      <c r="R8" s="8">
        <f>'Calcs-1'!R4-'Calcs-1'!R8</f>
        <v>50</v>
      </c>
      <c r="S8" s="8">
        <f>'Calcs-1'!S4-'Calcs-1'!S8</f>
        <v>50</v>
      </c>
    </row>
    <row r="10">
      <c r="A10" s="5" t="s">
        <v>73</v>
      </c>
    </row>
    <row r="11">
      <c r="A11" s="5" t="s">
        <v>10</v>
      </c>
      <c r="B11" s="8">
        <f t="shared" ref="B11:S11" si="3">B3+B7</f>
        <v>20</v>
      </c>
      <c r="C11" s="8">
        <f t="shared" si="3"/>
        <v>40</v>
      </c>
      <c r="D11" s="8">
        <f t="shared" si="3"/>
        <v>60</v>
      </c>
      <c r="E11" s="8">
        <f t="shared" si="3"/>
        <v>80</v>
      </c>
      <c r="F11" s="8">
        <f t="shared" si="3"/>
        <v>100</v>
      </c>
      <c r="G11" s="8">
        <f t="shared" si="3"/>
        <v>120</v>
      </c>
      <c r="H11" s="8">
        <f t="shared" si="3"/>
        <v>140</v>
      </c>
      <c r="I11" s="8">
        <f t="shared" si="3"/>
        <v>160</v>
      </c>
      <c r="J11" s="8">
        <f t="shared" si="3"/>
        <v>180</v>
      </c>
      <c r="K11" s="8">
        <f t="shared" si="3"/>
        <v>200</v>
      </c>
      <c r="L11" s="8">
        <f t="shared" si="3"/>
        <v>220</v>
      </c>
      <c r="M11" s="8">
        <f t="shared" si="3"/>
        <v>240</v>
      </c>
      <c r="N11" s="8">
        <f t="shared" si="3"/>
        <v>260</v>
      </c>
      <c r="O11" s="8">
        <f t="shared" si="3"/>
        <v>280</v>
      </c>
      <c r="P11" s="8">
        <f t="shared" si="3"/>
        <v>300</v>
      </c>
      <c r="Q11" s="8">
        <f t="shared" si="3"/>
        <v>320</v>
      </c>
      <c r="R11" s="8">
        <f t="shared" si="3"/>
        <v>340</v>
      </c>
      <c r="S11" s="8">
        <f t="shared" si="3"/>
        <v>360</v>
      </c>
    </row>
    <row r="12">
      <c r="A12" s="5" t="s">
        <v>12</v>
      </c>
      <c r="B12" s="8">
        <f t="shared" ref="B12:S12" si="4">B4+B8</f>
        <v>50</v>
      </c>
      <c r="C12" s="8">
        <f t="shared" si="4"/>
        <v>100</v>
      </c>
      <c r="D12" s="8">
        <f t="shared" si="4"/>
        <v>150</v>
      </c>
      <c r="E12" s="8">
        <f t="shared" si="4"/>
        <v>200</v>
      </c>
      <c r="F12" s="8">
        <f t="shared" si="4"/>
        <v>250</v>
      </c>
      <c r="G12" s="8">
        <f t="shared" si="4"/>
        <v>300</v>
      </c>
      <c r="H12" s="8">
        <f t="shared" si="4"/>
        <v>350</v>
      </c>
      <c r="I12" s="8">
        <f t="shared" si="4"/>
        <v>400</v>
      </c>
      <c r="J12" s="8">
        <f t="shared" si="4"/>
        <v>450</v>
      </c>
      <c r="K12" s="8">
        <f t="shared" si="4"/>
        <v>500</v>
      </c>
      <c r="L12" s="8">
        <f t="shared" si="4"/>
        <v>550</v>
      </c>
      <c r="M12" s="8">
        <f t="shared" si="4"/>
        <v>600</v>
      </c>
      <c r="N12" s="8">
        <f t="shared" si="4"/>
        <v>650</v>
      </c>
      <c r="O12" s="8">
        <f t="shared" si="4"/>
        <v>700</v>
      </c>
      <c r="P12" s="8">
        <f t="shared" si="4"/>
        <v>750</v>
      </c>
      <c r="Q12" s="8">
        <f t="shared" si="4"/>
        <v>800</v>
      </c>
      <c r="R12" s="8">
        <f t="shared" si="4"/>
        <v>850</v>
      </c>
      <c r="S12" s="8">
        <f t="shared" si="4"/>
        <v>900</v>
      </c>
    </row>
    <row r="14">
      <c r="A14" s="5" t="s">
        <v>74</v>
      </c>
    </row>
    <row r="15">
      <c r="A15" s="5" t="s">
        <v>56</v>
      </c>
      <c r="B15" s="8">
        <f>B11*Assumptions!$C2</f>
        <v>5000</v>
      </c>
      <c r="C15" s="8">
        <f>C11*Assumptions!$C2</f>
        <v>10000</v>
      </c>
      <c r="D15" s="8">
        <f>D11*Assumptions!$C2</f>
        <v>15000</v>
      </c>
      <c r="E15" s="8">
        <f>E11*Assumptions!$C2</f>
        <v>20000</v>
      </c>
      <c r="F15" s="8">
        <f>F11*Assumptions!$C2</f>
        <v>25000</v>
      </c>
      <c r="G15" s="8">
        <f>G11*Assumptions!$C2</f>
        <v>30000</v>
      </c>
      <c r="H15" s="8">
        <f>H11*Assumptions!$C2</f>
        <v>35000</v>
      </c>
      <c r="I15" s="8">
        <f>I11*Assumptions!$C2</f>
        <v>40000</v>
      </c>
      <c r="J15" s="8">
        <f>J11*Assumptions!$C2</f>
        <v>45000</v>
      </c>
      <c r="K15" s="8">
        <f>K11*Assumptions!$C2</f>
        <v>50000</v>
      </c>
      <c r="L15" s="8">
        <f>L11*Assumptions!$C2</f>
        <v>55000</v>
      </c>
      <c r="M15" s="8">
        <f>M11*Assumptions!$C2</f>
        <v>60000</v>
      </c>
      <c r="N15" s="8">
        <f>N11*Assumptions!$C2</f>
        <v>65000</v>
      </c>
      <c r="O15" s="8">
        <f>O11*Assumptions!$C2</f>
        <v>70000</v>
      </c>
      <c r="P15" s="8">
        <f>P11*Assumptions!$C2</f>
        <v>75000</v>
      </c>
      <c r="Q15" s="8">
        <f>Q11*Assumptions!$C2</f>
        <v>80000</v>
      </c>
      <c r="R15" s="8">
        <f>R11*Assumptions!$C2</f>
        <v>85000</v>
      </c>
      <c r="S15" s="8">
        <f>S11*Assumptions!$C2</f>
        <v>90000</v>
      </c>
    </row>
    <row r="16">
      <c r="A16" s="5" t="s">
        <v>12</v>
      </c>
      <c r="B16" s="8">
        <f>B12*Assumptions!$C3</f>
        <v>4000</v>
      </c>
      <c r="C16" s="8">
        <f>C12*Assumptions!$C3</f>
        <v>8000</v>
      </c>
      <c r="D16" s="8">
        <f>D12*Assumptions!$C3</f>
        <v>12000</v>
      </c>
      <c r="E16" s="8">
        <f>E12*Assumptions!$C3</f>
        <v>16000</v>
      </c>
      <c r="F16" s="8">
        <f>F12*Assumptions!$C3</f>
        <v>20000</v>
      </c>
      <c r="G16" s="8">
        <f>G12*Assumptions!$C3</f>
        <v>24000</v>
      </c>
      <c r="H16" s="8">
        <f>H12*Assumptions!$C3</f>
        <v>28000</v>
      </c>
      <c r="I16" s="8">
        <f>I12*Assumptions!$C3</f>
        <v>32000</v>
      </c>
      <c r="J16" s="8">
        <f>J12*Assumptions!$C3</f>
        <v>36000</v>
      </c>
      <c r="K16" s="8">
        <f>K12*Assumptions!$C3</f>
        <v>40000</v>
      </c>
      <c r="L16" s="8">
        <f>L12*Assumptions!$C3</f>
        <v>44000</v>
      </c>
      <c r="M16" s="8">
        <f>M12*Assumptions!$C3</f>
        <v>48000</v>
      </c>
      <c r="N16" s="8">
        <f>N12*Assumptions!$C3</f>
        <v>52000</v>
      </c>
      <c r="O16" s="8">
        <f>O12*Assumptions!$C3</f>
        <v>56000</v>
      </c>
      <c r="P16" s="8">
        <f>P12*Assumptions!$C3</f>
        <v>60000</v>
      </c>
      <c r="Q16" s="8">
        <f>Q12*Assumptions!$C3</f>
        <v>64000</v>
      </c>
      <c r="R16" s="8">
        <f>R12*Assumptions!$C3</f>
        <v>68000</v>
      </c>
      <c r="S16" s="8">
        <f>S12*Assumptions!$C3</f>
        <v>72000</v>
      </c>
    </row>
    <row r="17">
      <c r="A17" s="5" t="s">
        <v>75</v>
      </c>
      <c r="B17" s="8">
        <f t="shared" ref="B17:S17" si="5">SUM(B15:B16)</f>
        <v>9000</v>
      </c>
      <c r="C17" s="8">
        <f t="shared" si="5"/>
        <v>18000</v>
      </c>
      <c r="D17" s="8">
        <f t="shared" si="5"/>
        <v>27000</v>
      </c>
      <c r="E17" s="8">
        <f t="shared" si="5"/>
        <v>36000</v>
      </c>
      <c r="F17" s="8">
        <f t="shared" si="5"/>
        <v>45000</v>
      </c>
      <c r="G17" s="8">
        <f t="shared" si="5"/>
        <v>54000</v>
      </c>
      <c r="H17" s="8">
        <f t="shared" si="5"/>
        <v>63000</v>
      </c>
      <c r="I17" s="8">
        <f t="shared" si="5"/>
        <v>72000</v>
      </c>
      <c r="J17" s="8">
        <f t="shared" si="5"/>
        <v>81000</v>
      </c>
      <c r="K17" s="8">
        <f t="shared" si="5"/>
        <v>90000</v>
      </c>
      <c r="L17" s="8">
        <f t="shared" si="5"/>
        <v>99000</v>
      </c>
      <c r="M17" s="8">
        <f t="shared" si="5"/>
        <v>108000</v>
      </c>
      <c r="N17" s="8">
        <f t="shared" si="5"/>
        <v>117000</v>
      </c>
      <c r="O17" s="8">
        <f t="shared" si="5"/>
        <v>126000</v>
      </c>
      <c r="P17" s="8">
        <f t="shared" si="5"/>
        <v>135000</v>
      </c>
      <c r="Q17" s="8">
        <f t="shared" si="5"/>
        <v>144000</v>
      </c>
      <c r="R17" s="8">
        <f t="shared" si="5"/>
        <v>153000</v>
      </c>
      <c r="S17" s="8">
        <f t="shared" si="5"/>
        <v>162000</v>
      </c>
    </row>
  </sheetData>
  <drawing r:id="rId1"/>
</worksheet>
</file>