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<sst xmlns="http://schemas.openxmlformats.org/spreadsheetml/2006/main" count="362" uniqueCount="114">
  <si>
    <t>Diamond Ice Cream corner sells  Ice cream candies to walk in customers. They bought 1 Ice cream candy at Rs 25 and sold it at Rs 45.</t>
  </si>
  <si>
    <t>Every month they purchased 800 candies and sold 780 candies. Rent was Rs 8000 per month and Electricity expenses were Rs 5000 per month.</t>
  </si>
  <si>
    <t>The payment for purchases was made after 2 months. All sales were made in Cash</t>
  </si>
  <si>
    <t>The company has purchased a 100 ltr deep freezer (model-VRD100)  in month 1 for Rs 30000 which has a life of 26 months. It purchases its fixed assets in the starting of the month.</t>
  </si>
  <si>
    <t>Make a Fixed Asset Register and calculate the balance of fixed assets for 12 months.</t>
  </si>
  <si>
    <t>Purchase(qty)</t>
  </si>
  <si>
    <t>Purchase Price</t>
  </si>
  <si>
    <t>Payments</t>
  </si>
  <si>
    <t>Ice cream candy</t>
  </si>
  <si>
    <t>months</t>
  </si>
  <si>
    <t>Sales(qty)</t>
  </si>
  <si>
    <t>Selling Price</t>
  </si>
  <si>
    <t>cash</t>
  </si>
  <si>
    <t>other costs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</si>
  <si>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</si>
  <si>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</si>
  <si>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</si>
  <si>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</si>
  <si>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</si>
  <si>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</si>
  <si>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</si>
  <si>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</si>
  <si>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</si>
  <si>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Month of Disposal</t>
  </si>
  <si>
    <t>Accumulated Depreciation of Disposal</t>
  </si>
  <si>
    <t>FAS001</t>
  </si>
  <si>
    <t>Freezer</t>
  </si>
  <si>
    <t>VRD 100</t>
  </si>
  <si>
    <t>FAS002</t>
  </si>
  <si>
    <t>FAS003</t>
  </si>
  <si>
    <t>VRD 180</t>
  </si>
  <si>
    <t>FAS004</t>
  </si>
  <si>
    <t>VRD 190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</si>
  <si>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</si>
  <si>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</si>
  <si>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</si>
  <si>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</si>
  <si>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</si>
  <si>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</si>
  <si>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</si>
  <si>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</si>
  <si>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</si>
  <si>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</si>
  <si>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</si>
  <si>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</si>
  <si>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</si>
  <si>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</si>
  <si>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</si>
  <si>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</si>
  <si>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</si>
  <si>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</si>
  <si>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</si>
  <si>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</si>
  <si>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</si>
  <si>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</si>
  <si>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</si>
  <si>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</si>
  <si>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</si>
  <si>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</si>
  <si>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</si>
  <si>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</si>
  <si>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</si>
  <si>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</si>
  <si>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Opening Balance</t>
  </si>
  <si>
    <t xml:space="preserve">Total </t>
  </si>
  <si>
    <t>Purchase</t>
  </si>
  <si>
    <t>Total</t>
  </si>
  <si>
    <t xml:space="preserve">Disposal </t>
  </si>
  <si>
    <t>Closing Balance</t>
  </si>
  <si>
    <t>Accumulated Depreciation</t>
  </si>
  <si>
    <t>Purchase(Qty)</t>
  </si>
  <si>
    <t>Ice cream Candy</t>
  </si>
  <si>
    <t>Sales (Qty)</t>
  </si>
  <si>
    <t>Sales (in Rs)</t>
  </si>
  <si>
    <t>Total Sales</t>
  </si>
  <si>
    <t>Cost of goods sold</t>
  </si>
  <si>
    <t>Total Costs of goods</t>
  </si>
  <si>
    <t>Other costs</t>
  </si>
  <si>
    <t>Depreciation</t>
  </si>
  <si>
    <t>Total Costs</t>
  </si>
  <si>
    <t>Profit</t>
  </si>
  <si>
    <t>Purchases (in Rs)</t>
  </si>
  <si>
    <t>Payments for purchases</t>
  </si>
  <si>
    <t>Total payment for purchases</t>
  </si>
  <si>
    <t>Payment outstanding for purchases</t>
  </si>
  <si>
    <t>Total Payment Outstanding</t>
  </si>
  <si>
    <t>Opening Stock (Qty)</t>
  </si>
  <si>
    <t>Ice Cream Candy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</si>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</sst>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readingOrder="0" shrinkToFit="0" wrapText="1"/>
    </xf>
    <xf borderId="0" fillId="0" fontId="2" numFmtId="0" xfId="0" applyFont="1"/>
    <xf borderId="0" fillId="3" fontId="4" numFmtId="0" xfId="0" applyAlignment="1" applyFill="1" applyFont="1">
      <alignment readingOrder="0"/>
    </xf>
    <xf borderId="0" fillId="0" fontId="2" numFmtId="4" xfId="0" applyFont="1" applyNumberFormat="1"/>
    <xf borderId="0" fillId="0" fontId="2" numFmtId="0" xfId="0" applyAlignment="1" applyFont="1">
      <alignment readingOrder="0" shrinkToFit="0" wrapText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1" t="s">
        <v>2</v>
      </c>
    </row>
    <row r="5">
      <c r="A5" s="1"/>
    </row>
    <row r="6">
      <c r="A6" s="1" t="s">
        <v>3</v>
      </c>
    </row>
    <row r="7">
      <c r="A7" s="1"/>
    </row>
    <row r="8">
      <c r="A8" s="1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31" width="7.38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</row>
    <row r="2">
      <c r="A2" s="2" t="s">
        <v>91</v>
      </c>
    </row>
    <row r="3">
      <c r="A3" s="2" t="s">
        <v>92</v>
      </c>
      <c r="B3" s="5">
        <f>'Sales and Costs'!B4</f>
        <v>35100</v>
      </c>
      <c r="C3" s="5">
        <f>'Sales and Costs'!C4</f>
        <v>35100</v>
      </c>
      <c r="D3" s="5">
        <f>'Sales and Costs'!D4</f>
        <v>35100</v>
      </c>
      <c r="E3" s="5">
        <f>'Sales and Costs'!E4</f>
        <v>35100</v>
      </c>
      <c r="F3" s="5">
        <f>'Sales and Costs'!F4</f>
        <v>35100</v>
      </c>
      <c r="G3" s="5">
        <f>'Sales and Costs'!G4</f>
        <v>35100</v>
      </c>
      <c r="H3" s="5">
        <f>'Sales and Costs'!H4</f>
        <v>35100</v>
      </c>
      <c r="I3" s="5">
        <f>'Sales and Costs'!I4</f>
        <v>35100</v>
      </c>
      <c r="J3" s="5">
        <f>'Sales and Costs'!J4</f>
        <v>35100</v>
      </c>
      <c r="K3" s="5">
        <f>'Sales and Costs'!K4</f>
        <v>35100</v>
      </c>
      <c r="L3" s="5">
        <f>'Sales and Costs'!L4</f>
        <v>35100</v>
      </c>
      <c r="M3" s="5">
        <f>'Sales and Costs'!M4</f>
        <v>35100</v>
      </c>
      <c r="N3" s="5">
        <f>'Sales and Costs'!N4</f>
        <v>35100</v>
      </c>
      <c r="O3" s="5">
        <f>'Sales and Costs'!O4</f>
        <v>35100</v>
      </c>
      <c r="P3" s="5">
        <f>'Sales and Costs'!P4</f>
        <v>35100</v>
      </c>
      <c r="Q3" s="5">
        <f>'Sales and Costs'!Q4</f>
        <v>35100</v>
      </c>
      <c r="R3" s="5">
        <f>'Sales and Costs'!R4</f>
        <v>35100</v>
      </c>
      <c r="S3" s="5">
        <f>'Sales and Costs'!S4</f>
        <v>35100</v>
      </c>
      <c r="T3" s="5">
        <f>'Sales and Costs'!T4</f>
        <v>35100</v>
      </c>
      <c r="U3" s="5">
        <f>'Sales and Costs'!U4</f>
        <v>35100</v>
      </c>
      <c r="V3" s="5">
        <f>'Sales and Costs'!V4</f>
        <v>35100</v>
      </c>
      <c r="W3" s="5">
        <f>'Sales and Costs'!W4</f>
        <v>35100</v>
      </c>
      <c r="X3" s="5">
        <f>'Sales and Costs'!X4</f>
        <v>35100</v>
      </c>
      <c r="Y3" s="5">
        <f>'Sales and Costs'!Y4</f>
        <v>35100</v>
      </c>
      <c r="Z3" s="5">
        <f>'Sales and Costs'!Z4</f>
        <v>35100</v>
      </c>
      <c r="AA3" s="5">
        <f>'Sales and Costs'!AA4</f>
        <v>35100</v>
      </c>
      <c r="AB3" s="5">
        <f>'Sales and Costs'!AB4</f>
        <v>35100</v>
      </c>
      <c r="AC3" s="5">
        <f>'Sales and Costs'!AC4</f>
        <v>35100</v>
      </c>
      <c r="AD3" s="5">
        <f>'Sales and Costs'!AD4</f>
        <v>35100</v>
      </c>
      <c r="AE3" s="5">
        <f>'Sales and Costs'!AE4</f>
        <v>35100</v>
      </c>
    </row>
    <row r="4">
      <c r="A4" s="2" t="s">
        <v>93</v>
      </c>
      <c r="B4" s="5">
        <f t="shared" ref="B4:AE4" si="1">SUM(B3)</f>
        <v>35100</v>
      </c>
      <c r="C4" s="5">
        <f t="shared" si="1"/>
        <v>35100</v>
      </c>
      <c r="D4" s="5">
        <f t="shared" si="1"/>
        <v>35100</v>
      </c>
      <c r="E4" s="5">
        <f t="shared" si="1"/>
        <v>35100</v>
      </c>
      <c r="F4" s="5">
        <f t="shared" si="1"/>
        <v>35100</v>
      </c>
      <c r="G4" s="5">
        <f t="shared" si="1"/>
        <v>35100</v>
      </c>
      <c r="H4" s="5">
        <f t="shared" si="1"/>
        <v>35100</v>
      </c>
      <c r="I4" s="5">
        <f t="shared" si="1"/>
        <v>35100</v>
      </c>
      <c r="J4" s="5">
        <f t="shared" si="1"/>
        <v>35100</v>
      </c>
      <c r="K4" s="5">
        <f t="shared" si="1"/>
        <v>35100</v>
      </c>
      <c r="L4" s="5">
        <f t="shared" si="1"/>
        <v>35100</v>
      </c>
      <c r="M4" s="5">
        <f t="shared" si="1"/>
        <v>35100</v>
      </c>
      <c r="N4" s="5">
        <f t="shared" si="1"/>
        <v>35100</v>
      </c>
      <c r="O4" s="5">
        <f t="shared" si="1"/>
        <v>35100</v>
      </c>
      <c r="P4" s="5">
        <f t="shared" si="1"/>
        <v>35100</v>
      </c>
      <c r="Q4" s="5">
        <f t="shared" si="1"/>
        <v>35100</v>
      </c>
      <c r="R4" s="5">
        <f t="shared" si="1"/>
        <v>35100</v>
      </c>
      <c r="S4" s="5">
        <f t="shared" si="1"/>
        <v>35100</v>
      </c>
      <c r="T4" s="5">
        <f t="shared" si="1"/>
        <v>35100</v>
      </c>
      <c r="U4" s="5">
        <f t="shared" si="1"/>
        <v>35100</v>
      </c>
      <c r="V4" s="5">
        <f t="shared" si="1"/>
        <v>35100</v>
      </c>
      <c r="W4" s="5">
        <f t="shared" si="1"/>
        <v>35100</v>
      </c>
      <c r="X4" s="5">
        <f t="shared" si="1"/>
        <v>35100</v>
      </c>
      <c r="Y4" s="5">
        <f t="shared" si="1"/>
        <v>35100</v>
      </c>
      <c r="Z4" s="5">
        <f t="shared" si="1"/>
        <v>35100</v>
      </c>
      <c r="AA4" s="5">
        <f t="shared" si="1"/>
        <v>35100</v>
      </c>
      <c r="AB4" s="5">
        <f t="shared" si="1"/>
        <v>35100</v>
      </c>
      <c r="AC4" s="5">
        <f t="shared" si="1"/>
        <v>35100</v>
      </c>
      <c r="AD4" s="5">
        <f t="shared" si="1"/>
        <v>35100</v>
      </c>
      <c r="AE4" s="5">
        <f t="shared" si="1"/>
        <v>35100</v>
      </c>
    </row>
    <row r="6">
      <c r="A6" s="2" t="s">
        <v>94</v>
      </c>
    </row>
    <row r="7">
      <c r="A7" s="2" t="s">
        <v>95</v>
      </c>
      <c r="B7" s="5">
        <f>Purchases!B7</f>
        <v>0</v>
      </c>
      <c r="C7" s="5">
        <f>Purchases!C7</f>
        <v>0</v>
      </c>
      <c r="D7" s="5">
        <f>Purchases!D7</f>
        <v>20000</v>
      </c>
      <c r="E7" s="5">
        <f>Purchases!E7</f>
        <v>20000</v>
      </c>
      <c r="F7" s="5">
        <f>Purchases!F7</f>
        <v>20000</v>
      </c>
      <c r="G7" s="5">
        <f>Purchases!G7</f>
        <v>20000</v>
      </c>
      <c r="H7" s="5">
        <f>Purchases!H7</f>
        <v>20000</v>
      </c>
      <c r="I7" s="5">
        <f>Purchases!I7</f>
        <v>20000</v>
      </c>
      <c r="J7" s="5">
        <f>Purchases!J7</f>
        <v>20000</v>
      </c>
      <c r="K7" s="5">
        <f>Purchases!K7</f>
        <v>20000</v>
      </c>
      <c r="L7" s="5">
        <f>Purchases!L7</f>
        <v>20000</v>
      </c>
      <c r="M7" s="5">
        <f>Purchases!M7</f>
        <v>20000</v>
      </c>
      <c r="N7" s="5">
        <f>Purchases!N7</f>
        <v>20000</v>
      </c>
      <c r="O7" s="5">
        <f>Purchases!O7</f>
        <v>20000</v>
      </c>
      <c r="P7" s="5">
        <f>Purchases!P7</f>
        <v>20000</v>
      </c>
      <c r="Q7" s="5">
        <f>Purchases!Q7</f>
        <v>20000</v>
      </c>
      <c r="R7" s="5">
        <f>Purchases!R7</f>
        <v>20000</v>
      </c>
      <c r="S7" s="5">
        <f>Purchases!S7</f>
        <v>20000</v>
      </c>
      <c r="T7" s="5">
        <f>Purchases!T7</f>
        <v>20000</v>
      </c>
      <c r="U7" s="5">
        <f>Purchases!U7</f>
        <v>20000</v>
      </c>
      <c r="V7" s="5">
        <f>Purchases!V7</f>
        <v>20000</v>
      </c>
      <c r="W7" s="5">
        <f>Purchases!W7</f>
        <v>20000</v>
      </c>
      <c r="X7" s="5">
        <f>Purchases!X7</f>
        <v>20000</v>
      </c>
      <c r="Y7" s="5">
        <f>Purchases!Y7</f>
        <v>20000</v>
      </c>
      <c r="Z7" s="5">
        <f>Purchases!Z7</f>
        <v>20000</v>
      </c>
      <c r="AA7" s="5">
        <f>Purchases!AA7</f>
        <v>20000</v>
      </c>
      <c r="AB7" s="5">
        <f>Purchases!AB7</f>
        <v>20000</v>
      </c>
      <c r="AC7" s="5">
        <f>Purchases!AC7</f>
        <v>20000</v>
      </c>
      <c r="AD7" s="5">
        <f>Purchases!AD7</f>
        <v>20000</v>
      </c>
      <c r="AE7" s="5">
        <f>Purchases!AE7</f>
        <v>20000</v>
      </c>
    </row>
    <row r="8">
      <c r="A8" s="2" t="s">
        <v>77</v>
      </c>
      <c r="B8" s="5">
        <f>'Sales and Costs'!B11+'Sales and Costs'!B12</f>
        <v>13000</v>
      </c>
      <c r="C8" s="5">
        <f>'Sales and Costs'!C11+'Sales and Costs'!C12</f>
        <v>13000</v>
      </c>
      <c r="D8" s="5">
        <f>'Sales and Costs'!D11+'Sales and Costs'!D12</f>
        <v>13000</v>
      </c>
      <c r="E8" s="5">
        <f>'Sales and Costs'!E11+'Sales and Costs'!E12</f>
        <v>13000</v>
      </c>
      <c r="F8" s="5">
        <f>'Sales and Costs'!F11+'Sales and Costs'!F12</f>
        <v>13000</v>
      </c>
      <c r="G8" s="5">
        <f>'Sales and Costs'!G11+'Sales and Costs'!G12</f>
        <v>13000</v>
      </c>
      <c r="H8" s="5">
        <f>'Sales and Costs'!H11+'Sales and Costs'!H12</f>
        <v>13000</v>
      </c>
      <c r="I8" s="5">
        <f>'Sales and Costs'!I11+'Sales and Costs'!I12</f>
        <v>13000</v>
      </c>
      <c r="J8" s="5">
        <f>'Sales and Costs'!J11+'Sales and Costs'!J12</f>
        <v>13000</v>
      </c>
      <c r="K8" s="5">
        <f>'Sales and Costs'!K11+'Sales and Costs'!K12</f>
        <v>13000</v>
      </c>
      <c r="L8" s="5">
        <f>'Sales and Costs'!L11+'Sales and Costs'!L12</f>
        <v>13000</v>
      </c>
      <c r="M8" s="5">
        <f>'Sales and Costs'!M11+'Sales and Costs'!M12</f>
        <v>13000</v>
      </c>
      <c r="N8" s="5">
        <f>'Sales and Costs'!N11+'Sales and Costs'!N12</f>
        <v>13000</v>
      </c>
      <c r="O8" s="5">
        <f>'Sales and Costs'!O11+'Sales and Costs'!O12</f>
        <v>13000</v>
      </c>
      <c r="P8" s="5">
        <f>'Sales and Costs'!P11+'Sales and Costs'!P12</f>
        <v>13000</v>
      </c>
      <c r="Q8" s="5">
        <f>'Sales and Costs'!Q11+'Sales and Costs'!Q12</f>
        <v>13000</v>
      </c>
      <c r="R8" s="5">
        <f>'Sales and Costs'!R11+'Sales and Costs'!R12</f>
        <v>13000</v>
      </c>
      <c r="S8" s="5">
        <f>'Sales and Costs'!S11+'Sales and Costs'!S12</f>
        <v>13000</v>
      </c>
      <c r="T8" s="5">
        <f>'Sales and Costs'!T11+'Sales and Costs'!T12</f>
        <v>13000</v>
      </c>
      <c r="U8" s="5">
        <f>'Sales and Costs'!U11+'Sales and Costs'!U12</f>
        <v>13000</v>
      </c>
      <c r="V8" s="5">
        <f>'Sales and Costs'!V11+'Sales and Costs'!V12</f>
        <v>13000</v>
      </c>
      <c r="W8" s="5">
        <f>'Sales and Costs'!W11+'Sales and Costs'!W12</f>
        <v>13000</v>
      </c>
      <c r="X8" s="5">
        <f>'Sales and Costs'!X11+'Sales and Costs'!X12</f>
        <v>13000</v>
      </c>
      <c r="Y8" s="5">
        <f>'Sales and Costs'!Y11+'Sales and Costs'!Y12</f>
        <v>13000</v>
      </c>
      <c r="Z8" s="5">
        <f>'Sales and Costs'!Z11+'Sales and Costs'!Z12</f>
        <v>13000</v>
      </c>
      <c r="AA8" s="5">
        <f>'Sales and Costs'!AA11+'Sales and Costs'!AA12</f>
        <v>13000</v>
      </c>
      <c r="AB8" s="5">
        <f>'Sales and Costs'!AB11+'Sales and Costs'!AB12</f>
        <v>13000</v>
      </c>
      <c r="AC8" s="5">
        <f>'Sales and Costs'!AC11+'Sales and Costs'!AC12</f>
        <v>13000</v>
      </c>
      <c r="AD8" s="5">
        <f>'Sales and Costs'!AD11+'Sales and Costs'!AD12</f>
        <v>13000</v>
      </c>
      <c r="AE8" s="5">
        <f>'Sales and Costs'!AE11+'Sales and Costs'!AE12</f>
        <v>13000</v>
      </c>
    </row>
    <row r="9">
      <c r="A9" s="2" t="s">
        <v>96</v>
      </c>
      <c r="B9" s="5">
        <f>'Fixed Asset Balances'!B8</f>
        <v>30000</v>
      </c>
      <c r="C9" s="5">
        <f>'Fixed Asset Balances'!C8</f>
        <v>0</v>
      </c>
      <c r="D9" s="5">
        <f>'Fixed Asset Balances'!D8</f>
        <v>0</v>
      </c>
      <c r="E9" s="5">
        <f>'Fixed Asset Balances'!E8</f>
        <v>0</v>
      </c>
      <c r="F9" s="5">
        <f>'Fixed Asset Balances'!F8</f>
        <v>0</v>
      </c>
      <c r="G9" s="5">
        <f>'Fixed Asset Balances'!G8</f>
        <v>0</v>
      </c>
      <c r="H9" s="5">
        <f>'Fixed Asset Balances'!H8</f>
        <v>30000</v>
      </c>
      <c r="I9" s="5">
        <f>'Fixed Asset Balances'!I8</f>
        <v>0</v>
      </c>
      <c r="J9" s="5">
        <f>'Fixed Asset Balances'!J8</f>
        <v>45000</v>
      </c>
      <c r="K9" s="5">
        <f>'Fixed Asset Balances'!K8</f>
        <v>0</v>
      </c>
      <c r="L9" s="5">
        <f>'Fixed Asset Balances'!L8</f>
        <v>32000</v>
      </c>
      <c r="M9" s="5">
        <f>'Fixed Asset Balances'!M8</f>
        <v>0</v>
      </c>
      <c r="N9" s="5">
        <f>'Fixed Asset Balances'!N8</f>
        <v>0</v>
      </c>
      <c r="O9" s="5">
        <f>'Fixed Asset Balances'!O8</f>
        <v>0</v>
      </c>
      <c r="P9" s="5">
        <f>'Fixed Asset Balances'!P8</f>
        <v>0</v>
      </c>
      <c r="Q9" s="5">
        <f>'Fixed Asset Balances'!Q8</f>
        <v>0</v>
      </c>
      <c r="R9" s="5">
        <f>'Fixed Asset Balances'!R8</f>
        <v>0</v>
      </c>
      <c r="S9" s="5">
        <f>'Fixed Asset Balances'!S8</f>
        <v>0</v>
      </c>
      <c r="T9" s="5">
        <f>'Fixed Asset Balances'!T8</f>
        <v>0</v>
      </c>
      <c r="U9" s="5">
        <f>'Fixed Asset Balances'!U8</f>
        <v>0</v>
      </c>
      <c r="V9" s="5">
        <f>'Fixed Asset Balances'!V8</f>
        <v>0</v>
      </c>
      <c r="W9" s="5">
        <f>'Fixed Asset Balances'!W8</f>
        <v>0</v>
      </c>
      <c r="X9" s="5">
        <f>'Fixed Asset Balances'!X8</f>
        <v>0</v>
      </c>
      <c r="Y9" s="5">
        <f>'Fixed Asset Balances'!Y8</f>
        <v>0</v>
      </c>
      <c r="Z9" s="5">
        <f>'Fixed Asset Balances'!Z8</f>
        <v>0</v>
      </c>
      <c r="AA9" s="5">
        <f>'Fixed Asset Balances'!AA8</f>
        <v>0</v>
      </c>
      <c r="AB9" s="5">
        <f>'Fixed Asset Balances'!AB8</f>
        <v>0</v>
      </c>
      <c r="AC9" s="5">
        <f>'Fixed Asset Balances'!AC8</f>
        <v>0</v>
      </c>
      <c r="AD9" s="5">
        <f>'Fixed Asset Balances'!AD8</f>
        <v>0</v>
      </c>
      <c r="AE9" s="5">
        <f>'Fixed Asset Balances'!AE8</f>
        <v>0</v>
      </c>
    </row>
    <row r="10">
      <c r="A10" s="2" t="s">
        <v>97</v>
      </c>
      <c r="B10" s="5">
        <f t="shared" ref="B10:AE10" si="2">SUM(B7:B9)</f>
        <v>43000</v>
      </c>
      <c r="C10" s="5">
        <f t="shared" si="2"/>
        <v>13000</v>
      </c>
      <c r="D10" s="5">
        <f t="shared" si="2"/>
        <v>33000</v>
      </c>
      <c r="E10" s="5">
        <f t="shared" si="2"/>
        <v>33000</v>
      </c>
      <c r="F10" s="5">
        <f t="shared" si="2"/>
        <v>33000</v>
      </c>
      <c r="G10" s="5">
        <f t="shared" si="2"/>
        <v>33000</v>
      </c>
      <c r="H10" s="5">
        <f t="shared" si="2"/>
        <v>63000</v>
      </c>
      <c r="I10" s="5">
        <f t="shared" si="2"/>
        <v>33000</v>
      </c>
      <c r="J10" s="5">
        <f t="shared" si="2"/>
        <v>78000</v>
      </c>
      <c r="K10" s="5">
        <f t="shared" si="2"/>
        <v>33000</v>
      </c>
      <c r="L10" s="5">
        <f t="shared" si="2"/>
        <v>65000</v>
      </c>
      <c r="M10" s="5">
        <f t="shared" si="2"/>
        <v>33000</v>
      </c>
      <c r="N10" s="5">
        <f t="shared" si="2"/>
        <v>33000</v>
      </c>
      <c r="O10" s="5">
        <f t="shared" si="2"/>
        <v>33000</v>
      </c>
      <c r="P10" s="5">
        <f t="shared" si="2"/>
        <v>33000</v>
      </c>
      <c r="Q10" s="5">
        <f t="shared" si="2"/>
        <v>33000</v>
      </c>
      <c r="R10" s="5">
        <f t="shared" si="2"/>
        <v>33000</v>
      </c>
      <c r="S10" s="5">
        <f t="shared" si="2"/>
        <v>33000</v>
      </c>
      <c r="T10" s="5">
        <f t="shared" si="2"/>
        <v>33000</v>
      </c>
      <c r="U10" s="5">
        <f t="shared" si="2"/>
        <v>33000</v>
      </c>
      <c r="V10" s="5">
        <f t="shared" si="2"/>
        <v>33000</v>
      </c>
      <c r="W10" s="5">
        <f t="shared" si="2"/>
        <v>33000</v>
      </c>
      <c r="X10" s="5">
        <f t="shared" si="2"/>
        <v>33000</v>
      </c>
      <c r="Y10" s="5">
        <f t="shared" si="2"/>
        <v>33000</v>
      </c>
      <c r="Z10" s="5">
        <f t="shared" si="2"/>
        <v>33000</v>
      </c>
      <c r="AA10" s="5">
        <f t="shared" si="2"/>
        <v>33000</v>
      </c>
      <c r="AB10" s="5">
        <f t="shared" si="2"/>
        <v>33000</v>
      </c>
      <c r="AC10" s="5">
        <f t="shared" si="2"/>
        <v>33000</v>
      </c>
      <c r="AD10" s="5">
        <f t="shared" si="2"/>
        <v>33000</v>
      </c>
      <c r="AE10" s="5">
        <f t="shared" si="2"/>
        <v>33000</v>
      </c>
    </row>
    <row r="11">
      <c r="A11" s="2"/>
    </row>
    <row r="12">
      <c r="A12" s="2" t="s">
        <v>98</v>
      </c>
      <c r="B12" s="5">
        <f t="shared" ref="B12:AE12" si="3">B4-B10</f>
        <v>-7900</v>
      </c>
      <c r="C12" s="5">
        <f t="shared" si="3"/>
        <v>22100</v>
      </c>
      <c r="D12" s="5">
        <f t="shared" si="3"/>
        <v>2100</v>
      </c>
      <c r="E12" s="5">
        <f t="shared" si="3"/>
        <v>2100</v>
      </c>
      <c r="F12" s="5">
        <f t="shared" si="3"/>
        <v>2100</v>
      </c>
      <c r="G12" s="5">
        <f t="shared" si="3"/>
        <v>2100</v>
      </c>
      <c r="H12" s="5">
        <f t="shared" si="3"/>
        <v>-27900</v>
      </c>
      <c r="I12" s="5">
        <f t="shared" si="3"/>
        <v>2100</v>
      </c>
      <c r="J12" s="5">
        <f t="shared" si="3"/>
        <v>-42900</v>
      </c>
      <c r="K12" s="5">
        <f t="shared" si="3"/>
        <v>2100</v>
      </c>
      <c r="L12" s="5">
        <f t="shared" si="3"/>
        <v>-29900</v>
      </c>
      <c r="M12" s="5">
        <f t="shared" si="3"/>
        <v>2100</v>
      </c>
      <c r="N12" s="5">
        <f t="shared" si="3"/>
        <v>2100</v>
      </c>
      <c r="O12" s="5">
        <f t="shared" si="3"/>
        <v>2100</v>
      </c>
      <c r="P12" s="5">
        <f t="shared" si="3"/>
        <v>2100</v>
      </c>
      <c r="Q12" s="5">
        <f t="shared" si="3"/>
        <v>2100</v>
      </c>
      <c r="R12" s="5">
        <f t="shared" si="3"/>
        <v>2100</v>
      </c>
      <c r="S12" s="5">
        <f t="shared" si="3"/>
        <v>2100</v>
      </c>
      <c r="T12" s="5">
        <f t="shared" si="3"/>
        <v>2100</v>
      </c>
      <c r="U12" s="5">
        <f t="shared" si="3"/>
        <v>2100</v>
      </c>
      <c r="V12" s="5">
        <f t="shared" si="3"/>
        <v>2100</v>
      </c>
      <c r="W12" s="5">
        <f t="shared" si="3"/>
        <v>2100</v>
      </c>
      <c r="X12" s="5">
        <f t="shared" si="3"/>
        <v>2100</v>
      </c>
      <c r="Y12" s="5">
        <f t="shared" si="3"/>
        <v>2100</v>
      </c>
      <c r="Z12" s="5">
        <f t="shared" si="3"/>
        <v>2100</v>
      </c>
      <c r="AA12" s="5">
        <f t="shared" si="3"/>
        <v>2100</v>
      </c>
      <c r="AB12" s="5">
        <f t="shared" si="3"/>
        <v>2100</v>
      </c>
      <c r="AC12" s="5">
        <f t="shared" si="3"/>
        <v>2100</v>
      </c>
      <c r="AD12" s="5">
        <f t="shared" si="3"/>
        <v>2100</v>
      </c>
      <c r="AE12" s="5">
        <f t="shared" si="3"/>
        <v>2100</v>
      </c>
    </row>
    <row r="14">
      <c r="A14" s="2" t="s">
        <v>99</v>
      </c>
      <c r="B14" s="2">
        <v>0.0</v>
      </c>
      <c r="C14" s="5">
        <f t="shared" ref="C14:AE14" si="4">B16</f>
        <v>-7900</v>
      </c>
      <c r="D14" s="5">
        <f t="shared" si="4"/>
        <v>14200</v>
      </c>
      <c r="E14" s="5">
        <f t="shared" si="4"/>
        <v>16300</v>
      </c>
      <c r="F14" s="5">
        <f t="shared" si="4"/>
        <v>18400</v>
      </c>
      <c r="G14" s="5">
        <f t="shared" si="4"/>
        <v>20500</v>
      </c>
      <c r="H14" s="5">
        <f t="shared" si="4"/>
        <v>22600</v>
      </c>
      <c r="I14" s="5">
        <f t="shared" si="4"/>
        <v>-5300</v>
      </c>
      <c r="J14" s="5">
        <f t="shared" si="4"/>
        <v>-3200</v>
      </c>
      <c r="K14" s="5">
        <f t="shared" si="4"/>
        <v>-46100</v>
      </c>
      <c r="L14" s="5">
        <f t="shared" si="4"/>
        <v>-44000</v>
      </c>
      <c r="M14" s="5">
        <f t="shared" si="4"/>
        <v>-73900</v>
      </c>
      <c r="N14" s="5">
        <f t="shared" si="4"/>
        <v>-71800</v>
      </c>
      <c r="O14" s="5">
        <f t="shared" si="4"/>
        <v>-69700</v>
      </c>
      <c r="P14" s="5">
        <f t="shared" si="4"/>
        <v>-67600</v>
      </c>
      <c r="Q14" s="5">
        <f t="shared" si="4"/>
        <v>-65500</v>
      </c>
      <c r="R14" s="5">
        <f t="shared" si="4"/>
        <v>-63400</v>
      </c>
      <c r="S14" s="5">
        <f t="shared" si="4"/>
        <v>-61300</v>
      </c>
      <c r="T14" s="5">
        <f t="shared" si="4"/>
        <v>-59200</v>
      </c>
      <c r="U14" s="5">
        <f t="shared" si="4"/>
        <v>-57100</v>
      </c>
      <c r="V14" s="5">
        <f t="shared" si="4"/>
        <v>-55000</v>
      </c>
      <c r="W14" s="5">
        <f t="shared" si="4"/>
        <v>-52900</v>
      </c>
      <c r="X14" s="5">
        <f t="shared" si="4"/>
        <v>-50800</v>
      </c>
      <c r="Y14" s="5">
        <f t="shared" si="4"/>
        <v>-48700</v>
      </c>
      <c r="Z14" s="5">
        <f t="shared" si="4"/>
        <v>-46600</v>
      </c>
      <c r="AA14" s="5">
        <f t="shared" si="4"/>
        <v>-44500</v>
      </c>
      <c r="AB14" s="5">
        <f t="shared" si="4"/>
        <v>-42400</v>
      </c>
      <c r="AC14" s="5">
        <f t="shared" si="4"/>
        <v>-40300</v>
      </c>
      <c r="AD14" s="5">
        <f t="shared" si="4"/>
        <v>-38200</v>
      </c>
      <c r="AE14" s="5">
        <f t="shared" si="4"/>
        <v>-36100</v>
      </c>
    </row>
    <row r="15">
      <c r="A15" s="2" t="s">
        <v>100</v>
      </c>
      <c r="B15" s="5">
        <f t="shared" ref="B15:AE15" si="5">B12</f>
        <v>-7900</v>
      </c>
      <c r="C15" s="5">
        <f t="shared" si="5"/>
        <v>22100</v>
      </c>
      <c r="D15" s="5">
        <f t="shared" si="5"/>
        <v>2100</v>
      </c>
      <c r="E15" s="5">
        <f t="shared" si="5"/>
        <v>2100</v>
      </c>
      <c r="F15" s="5">
        <f t="shared" si="5"/>
        <v>2100</v>
      </c>
      <c r="G15" s="5">
        <f t="shared" si="5"/>
        <v>2100</v>
      </c>
      <c r="H15" s="5">
        <f t="shared" si="5"/>
        <v>-27900</v>
      </c>
      <c r="I15" s="5">
        <f t="shared" si="5"/>
        <v>2100</v>
      </c>
      <c r="J15" s="5">
        <f t="shared" si="5"/>
        <v>-42900</v>
      </c>
      <c r="K15" s="5">
        <f t="shared" si="5"/>
        <v>2100</v>
      </c>
      <c r="L15" s="5">
        <f t="shared" si="5"/>
        <v>-29900</v>
      </c>
      <c r="M15" s="5">
        <f t="shared" si="5"/>
        <v>2100</v>
      </c>
      <c r="N15" s="5">
        <f t="shared" si="5"/>
        <v>2100</v>
      </c>
      <c r="O15" s="5">
        <f t="shared" si="5"/>
        <v>2100</v>
      </c>
      <c r="P15" s="5">
        <f t="shared" si="5"/>
        <v>2100</v>
      </c>
      <c r="Q15" s="5">
        <f t="shared" si="5"/>
        <v>2100</v>
      </c>
      <c r="R15" s="5">
        <f t="shared" si="5"/>
        <v>2100</v>
      </c>
      <c r="S15" s="5">
        <f t="shared" si="5"/>
        <v>2100</v>
      </c>
      <c r="T15" s="5">
        <f t="shared" si="5"/>
        <v>2100</v>
      </c>
      <c r="U15" s="5">
        <f t="shared" si="5"/>
        <v>2100</v>
      </c>
      <c r="V15" s="5">
        <f t="shared" si="5"/>
        <v>2100</v>
      </c>
      <c r="W15" s="5">
        <f t="shared" si="5"/>
        <v>2100</v>
      </c>
      <c r="X15" s="5">
        <f t="shared" si="5"/>
        <v>2100</v>
      </c>
      <c r="Y15" s="5">
        <f t="shared" si="5"/>
        <v>2100</v>
      </c>
      <c r="Z15" s="5">
        <f t="shared" si="5"/>
        <v>2100</v>
      </c>
      <c r="AA15" s="5">
        <f t="shared" si="5"/>
        <v>2100</v>
      </c>
      <c r="AB15" s="5">
        <f t="shared" si="5"/>
        <v>2100</v>
      </c>
      <c r="AC15" s="5">
        <f t="shared" si="5"/>
        <v>2100</v>
      </c>
      <c r="AD15" s="5">
        <f t="shared" si="5"/>
        <v>2100</v>
      </c>
      <c r="AE15" s="5">
        <f t="shared" si="5"/>
        <v>2100</v>
      </c>
    </row>
    <row r="16">
      <c r="A16" s="2" t="s">
        <v>101</v>
      </c>
      <c r="B16" s="5">
        <f t="shared" ref="B16:AE16" si="6">SUM(B14+B15)</f>
        <v>-7900</v>
      </c>
      <c r="C16" s="5">
        <f t="shared" si="6"/>
        <v>14200</v>
      </c>
      <c r="D16" s="5">
        <f t="shared" si="6"/>
        <v>16300</v>
      </c>
      <c r="E16" s="5">
        <f t="shared" si="6"/>
        <v>18400</v>
      </c>
      <c r="F16" s="5">
        <f t="shared" si="6"/>
        <v>20500</v>
      </c>
      <c r="G16" s="5">
        <f t="shared" si="6"/>
        <v>22600</v>
      </c>
      <c r="H16" s="5">
        <f t="shared" si="6"/>
        <v>-5300</v>
      </c>
      <c r="I16" s="5">
        <f t="shared" si="6"/>
        <v>-3200</v>
      </c>
      <c r="J16" s="5">
        <f t="shared" si="6"/>
        <v>-46100</v>
      </c>
      <c r="K16" s="5">
        <f t="shared" si="6"/>
        <v>-44000</v>
      </c>
      <c r="L16" s="5">
        <f t="shared" si="6"/>
        <v>-73900</v>
      </c>
      <c r="M16" s="5">
        <f t="shared" si="6"/>
        <v>-71800</v>
      </c>
      <c r="N16" s="5">
        <f t="shared" si="6"/>
        <v>-69700</v>
      </c>
      <c r="O16" s="5">
        <f t="shared" si="6"/>
        <v>-67600</v>
      </c>
      <c r="P16" s="5">
        <f t="shared" si="6"/>
        <v>-65500</v>
      </c>
      <c r="Q16" s="5">
        <f t="shared" si="6"/>
        <v>-63400</v>
      </c>
      <c r="R16" s="5">
        <f t="shared" si="6"/>
        <v>-61300</v>
      </c>
      <c r="S16" s="5">
        <f t="shared" si="6"/>
        <v>-59200</v>
      </c>
      <c r="T16" s="5">
        <f t="shared" si="6"/>
        <v>-57100</v>
      </c>
      <c r="U16" s="5">
        <f t="shared" si="6"/>
        <v>-55000</v>
      </c>
      <c r="V16" s="5">
        <f t="shared" si="6"/>
        <v>-52900</v>
      </c>
      <c r="W16" s="5">
        <f t="shared" si="6"/>
        <v>-50800</v>
      </c>
      <c r="X16" s="5">
        <f t="shared" si="6"/>
        <v>-48700</v>
      </c>
      <c r="Y16" s="5">
        <f t="shared" si="6"/>
        <v>-46600</v>
      </c>
      <c r="Z16" s="5">
        <f t="shared" si="6"/>
        <v>-44500</v>
      </c>
      <c r="AA16" s="5">
        <f t="shared" si="6"/>
        <v>-42400</v>
      </c>
      <c r="AB16" s="5">
        <f t="shared" si="6"/>
        <v>-40300</v>
      </c>
      <c r="AC16" s="5">
        <f t="shared" si="6"/>
        <v>-38200</v>
      </c>
      <c r="AD16" s="5">
        <f t="shared" si="6"/>
        <v>-36100</v>
      </c>
      <c r="AE16" s="5">
        <f t="shared" si="6"/>
        <v>-34000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31" width="6.63"/>
  </cols>
  <sheetData>
    <row r="1"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54</v>
      </c>
      <c r="X1" s="9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9" t="s">
        <v>60</v>
      </c>
      <c r="AD1" s="9" t="s">
        <v>61</v>
      </c>
      <c r="AE1" s="9" t="s">
        <v>62</v>
      </c>
    </row>
    <row r="2">
      <c r="A2" s="2" t="s">
        <v>102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2" t="s">
        <v>103</v>
      </c>
      <c r="B3" s="10">
        <f>'Cash Details'!B16</f>
        <v>-7900</v>
      </c>
      <c r="C3" s="10">
        <f>'Cash Details'!C16</f>
        <v>14200</v>
      </c>
      <c r="D3" s="10">
        <f>'Cash Details'!D16</f>
        <v>16300</v>
      </c>
      <c r="E3" s="10">
        <f>'Cash Details'!E16</f>
        <v>18400</v>
      </c>
      <c r="F3" s="10">
        <f>'Cash Details'!F16</f>
        <v>20500</v>
      </c>
      <c r="G3" s="10">
        <f>'Cash Details'!G16</f>
        <v>22600</v>
      </c>
      <c r="H3" s="10">
        <f>'Cash Details'!H16</f>
        <v>-5300</v>
      </c>
      <c r="I3" s="10">
        <f>'Cash Details'!I16</f>
        <v>-3200</v>
      </c>
      <c r="J3" s="10">
        <f>'Cash Details'!J16</f>
        <v>-46100</v>
      </c>
      <c r="K3" s="10">
        <f>'Cash Details'!K16</f>
        <v>-44000</v>
      </c>
      <c r="L3" s="10">
        <f>'Cash Details'!L16</f>
        <v>-73900</v>
      </c>
      <c r="M3" s="10">
        <f>'Cash Details'!M16</f>
        <v>-71800</v>
      </c>
      <c r="N3" s="10">
        <f>'Cash Details'!N16</f>
        <v>-69700</v>
      </c>
      <c r="O3" s="10">
        <f>'Cash Details'!O16</f>
        <v>-67600</v>
      </c>
      <c r="P3" s="10">
        <f>'Cash Details'!P16</f>
        <v>-65500</v>
      </c>
      <c r="Q3" s="10">
        <f>'Cash Details'!Q16</f>
        <v>-63400</v>
      </c>
      <c r="R3" s="10">
        <f>'Cash Details'!R16</f>
        <v>-61300</v>
      </c>
      <c r="S3" s="10">
        <f>'Cash Details'!S16</f>
        <v>-59200</v>
      </c>
      <c r="T3" s="10">
        <f>'Cash Details'!T16</f>
        <v>-57100</v>
      </c>
      <c r="U3" s="10">
        <f>'Cash Details'!U16</f>
        <v>-55000</v>
      </c>
      <c r="V3" s="10">
        <f>'Cash Details'!V16</f>
        <v>-52900</v>
      </c>
      <c r="W3" s="10">
        <f>'Cash Details'!W16</f>
        <v>-50800</v>
      </c>
      <c r="X3" s="10">
        <f>'Cash Details'!X16</f>
        <v>-48700</v>
      </c>
      <c r="Y3" s="10">
        <f>'Cash Details'!Y16</f>
        <v>-46600</v>
      </c>
      <c r="Z3" s="10">
        <f>'Cash Details'!Z16</f>
        <v>-44500</v>
      </c>
      <c r="AA3" s="10">
        <f>'Cash Details'!AA16</f>
        <v>-42400</v>
      </c>
      <c r="AB3" s="10">
        <f>'Cash Details'!AB16</f>
        <v>-40300</v>
      </c>
      <c r="AC3" s="10">
        <f>'Cash Details'!AC16</f>
        <v>-38200</v>
      </c>
      <c r="AD3" s="10">
        <f>'Cash Details'!AD16</f>
        <v>-36100</v>
      </c>
      <c r="AE3" s="10">
        <f>'Cash Details'!AE16</f>
        <v>-34000</v>
      </c>
    </row>
    <row r="4">
      <c r="A4" s="2" t="s">
        <v>104</v>
      </c>
      <c r="B4" s="10">
        <f>Stocks!B13</f>
        <v>500</v>
      </c>
      <c r="C4" s="10">
        <f>Stocks!C13</f>
        <v>1000</v>
      </c>
      <c r="D4" s="10">
        <f>Stocks!D13</f>
        <v>1500</v>
      </c>
      <c r="E4" s="10">
        <f>Stocks!E13</f>
        <v>2000</v>
      </c>
      <c r="F4" s="10">
        <f>Stocks!F13</f>
        <v>2500</v>
      </c>
      <c r="G4" s="10">
        <f>Stocks!G13</f>
        <v>3000</v>
      </c>
      <c r="H4" s="10">
        <f>Stocks!H13</f>
        <v>3500</v>
      </c>
      <c r="I4" s="10">
        <f>Stocks!I13</f>
        <v>4000</v>
      </c>
      <c r="J4" s="10">
        <f>Stocks!J13</f>
        <v>4500</v>
      </c>
      <c r="K4" s="10">
        <f>Stocks!K13</f>
        <v>5000</v>
      </c>
      <c r="L4" s="10">
        <f>Stocks!L13</f>
        <v>5500</v>
      </c>
      <c r="M4" s="10">
        <f>Stocks!M13</f>
        <v>6000</v>
      </c>
      <c r="N4" s="10">
        <f>Stocks!N13</f>
        <v>6500</v>
      </c>
      <c r="O4" s="10">
        <f>Stocks!O13</f>
        <v>7000</v>
      </c>
      <c r="P4" s="10">
        <f>Stocks!P13</f>
        <v>7500</v>
      </c>
      <c r="Q4" s="10">
        <f>Stocks!Q13</f>
        <v>8000</v>
      </c>
      <c r="R4" s="10">
        <f>Stocks!R13</f>
        <v>8500</v>
      </c>
      <c r="S4" s="10">
        <f>Stocks!S13</f>
        <v>9000</v>
      </c>
      <c r="T4" s="10">
        <f>Stocks!T13</f>
        <v>9500</v>
      </c>
      <c r="U4" s="10">
        <f>Stocks!U13</f>
        <v>10000</v>
      </c>
      <c r="V4" s="10">
        <f>Stocks!V13</f>
        <v>10500</v>
      </c>
      <c r="W4" s="10">
        <f>Stocks!W13</f>
        <v>11000</v>
      </c>
      <c r="X4" s="10">
        <f>Stocks!X13</f>
        <v>11500</v>
      </c>
      <c r="Y4" s="10">
        <f>Stocks!Y13</f>
        <v>12000</v>
      </c>
      <c r="Z4" s="10">
        <f>Stocks!Z13</f>
        <v>12500</v>
      </c>
      <c r="AA4" s="10">
        <f>Stocks!AA13</f>
        <v>13000</v>
      </c>
      <c r="AB4" s="10">
        <f>Stocks!AB13</f>
        <v>13500</v>
      </c>
      <c r="AC4" s="10">
        <f>Stocks!AC13</f>
        <v>14000</v>
      </c>
      <c r="AD4" s="10">
        <f>Stocks!AD13</f>
        <v>14500</v>
      </c>
      <c r="AE4" s="10">
        <f>Stocks!AE13</f>
        <v>15000</v>
      </c>
    </row>
    <row r="5">
      <c r="A5" s="2" t="s">
        <v>105</v>
      </c>
      <c r="B5" s="10">
        <f>'Fixed Asset Balances'!B16-Depreciation!B16</f>
        <v>28846.15385</v>
      </c>
      <c r="C5" s="10">
        <f>'Fixed Asset Balances'!C16-Depreciation!C16</f>
        <v>27692.30769</v>
      </c>
      <c r="D5" s="10">
        <f>'Fixed Asset Balances'!D16-Depreciation!D16</f>
        <v>26538.46154</v>
      </c>
      <c r="E5" s="10">
        <f>'Fixed Asset Balances'!E16-Depreciation!E16</f>
        <v>25384.61538</v>
      </c>
      <c r="F5" s="10">
        <f>'Fixed Asset Balances'!F16-Depreciation!F16</f>
        <v>24230.76923</v>
      </c>
      <c r="G5" s="10">
        <f>'Fixed Asset Balances'!G16-Depreciation!G16</f>
        <v>23076.92308</v>
      </c>
      <c r="H5" s="10">
        <f>'Fixed Asset Balances'!H16-Depreciation!H16</f>
        <v>50769.23077</v>
      </c>
      <c r="I5" s="10">
        <f>'Fixed Asset Balances'!I16-Depreciation!I16</f>
        <v>48461.53846</v>
      </c>
      <c r="J5" s="10">
        <f>'Fixed Asset Balances'!J16-Depreciation!J16</f>
        <v>89423.07692</v>
      </c>
      <c r="K5" s="10">
        <f>'Fixed Asset Balances'!K16-Depreciation!K16</f>
        <v>85384.61538</v>
      </c>
      <c r="L5" s="10">
        <f>'Fixed Asset Balances'!L16-Depreciation!L16</f>
        <v>112115.3846</v>
      </c>
      <c r="M5" s="10">
        <f>'Fixed Asset Balances'!M16-Depreciation!M16</f>
        <v>106846.1538</v>
      </c>
      <c r="N5" s="10">
        <f>'Fixed Asset Balances'!N16-Depreciation!N16</f>
        <v>101576.9231</v>
      </c>
      <c r="O5" s="10">
        <f>'Fixed Asset Balances'!O16-Depreciation!O16</f>
        <v>96307.69231</v>
      </c>
      <c r="P5" s="10">
        <f>'Fixed Asset Balances'!P16-Depreciation!P16</f>
        <v>91038.46154</v>
      </c>
      <c r="Q5" s="10">
        <f>'Fixed Asset Balances'!Q16-Depreciation!Q16</f>
        <v>85769.23077</v>
      </c>
      <c r="R5" s="10">
        <f>'Fixed Asset Balances'!R16-Depreciation!R16</f>
        <v>80500</v>
      </c>
      <c r="S5" s="10">
        <f>'Fixed Asset Balances'!S16-Depreciation!S16</f>
        <v>75230.76923</v>
      </c>
      <c r="T5" s="10">
        <f>'Fixed Asset Balances'!T16-Depreciation!T16</f>
        <v>69961.53846</v>
      </c>
      <c r="U5" s="10">
        <f>'Fixed Asset Balances'!U16-Depreciation!U16</f>
        <v>64692.30769</v>
      </c>
      <c r="V5" s="10">
        <f>'Fixed Asset Balances'!V16-Depreciation!V16</f>
        <v>59423.07692</v>
      </c>
      <c r="W5" s="10">
        <f>'Fixed Asset Balances'!W16-Depreciation!W16</f>
        <v>54153.84615</v>
      </c>
      <c r="X5" s="10">
        <f>'Fixed Asset Balances'!X16-Depreciation!X16</f>
        <v>48884.61538</v>
      </c>
      <c r="Y5" s="10">
        <f>'Fixed Asset Balances'!Y16-Depreciation!Y16</f>
        <v>43615.38462</v>
      </c>
      <c r="Z5" s="10">
        <f>'Fixed Asset Balances'!Z16-Depreciation!Z16</f>
        <v>38346.15385</v>
      </c>
      <c r="AA5" s="10">
        <f>'Fixed Asset Balances'!AA16-Depreciation!AA16</f>
        <v>33076.92308</v>
      </c>
      <c r="AB5" s="10">
        <f>'Fixed Asset Balances'!AB16-Depreciation!AB16</f>
        <v>28961.53846</v>
      </c>
      <c r="AC5" s="10">
        <f>'Fixed Asset Balances'!AC16-Depreciation!AC16</f>
        <v>24846.15385</v>
      </c>
      <c r="AD5" s="10">
        <f>'Fixed Asset Balances'!AD16-Depreciation!AD16</f>
        <v>20730.76923</v>
      </c>
      <c r="AE5" s="10">
        <f>'Fixed Asset Balances'!AE16-Depreciation!AE16</f>
        <v>16615.38462</v>
      </c>
    </row>
    <row r="6">
      <c r="A6" s="2" t="s">
        <v>106</v>
      </c>
      <c r="B6" s="10">
        <f t="shared" ref="B6:AE6" si="1">SUM(B3:B5)</f>
        <v>21446.15385</v>
      </c>
      <c r="C6" s="10">
        <f t="shared" si="1"/>
        <v>42892.30769</v>
      </c>
      <c r="D6" s="10">
        <f t="shared" si="1"/>
        <v>44338.46154</v>
      </c>
      <c r="E6" s="10">
        <f t="shared" si="1"/>
        <v>45784.61538</v>
      </c>
      <c r="F6" s="10">
        <f t="shared" si="1"/>
        <v>47230.76923</v>
      </c>
      <c r="G6" s="10">
        <f t="shared" si="1"/>
        <v>48676.92308</v>
      </c>
      <c r="H6" s="10">
        <f t="shared" si="1"/>
        <v>48969.23077</v>
      </c>
      <c r="I6" s="10">
        <f t="shared" si="1"/>
        <v>49261.53846</v>
      </c>
      <c r="J6" s="10">
        <f t="shared" si="1"/>
        <v>47823.07692</v>
      </c>
      <c r="K6" s="10">
        <f t="shared" si="1"/>
        <v>46384.61538</v>
      </c>
      <c r="L6" s="10">
        <f t="shared" si="1"/>
        <v>43715.38462</v>
      </c>
      <c r="M6" s="10">
        <f t="shared" si="1"/>
        <v>41046.15385</v>
      </c>
      <c r="N6" s="10">
        <f t="shared" si="1"/>
        <v>38376.92308</v>
      </c>
      <c r="O6" s="10">
        <f t="shared" si="1"/>
        <v>35707.69231</v>
      </c>
      <c r="P6" s="10">
        <f t="shared" si="1"/>
        <v>33038.46154</v>
      </c>
      <c r="Q6" s="10">
        <f t="shared" si="1"/>
        <v>30369.23077</v>
      </c>
      <c r="R6" s="10">
        <f t="shared" si="1"/>
        <v>27700</v>
      </c>
      <c r="S6" s="10">
        <f t="shared" si="1"/>
        <v>25030.76923</v>
      </c>
      <c r="T6" s="10">
        <f t="shared" si="1"/>
        <v>22361.53846</v>
      </c>
      <c r="U6" s="10">
        <f t="shared" si="1"/>
        <v>19692.30769</v>
      </c>
      <c r="V6" s="10">
        <f t="shared" si="1"/>
        <v>17023.07692</v>
      </c>
      <c r="W6" s="10">
        <f t="shared" si="1"/>
        <v>14353.84615</v>
      </c>
      <c r="X6" s="10">
        <f t="shared" si="1"/>
        <v>11684.61538</v>
      </c>
      <c r="Y6" s="10">
        <f t="shared" si="1"/>
        <v>9015.384615</v>
      </c>
      <c r="Z6" s="10">
        <f t="shared" si="1"/>
        <v>6346.153846</v>
      </c>
      <c r="AA6" s="10">
        <f t="shared" si="1"/>
        <v>3676.923077</v>
      </c>
      <c r="AB6" s="10">
        <f t="shared" si="1"/>
        <v>2161.538462</v>
      </c>
      <c r="AC6" s="10">
        <f t="shared" si="1"/>
        <v>646.1538462</v>
      </c>
      <c r="AD6" s="10">
        <f t="shared" si="1"/>
        <v>-869.2307692</v>
      </c>
      <c r="AE6" s="10">
        <f t="shared" si="1"/>
        <v>-2384.615385</v>
      </c>
    </row>
    <row r="7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2" t="s">
        <v>107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2" t="s">
        <v>84</v>
      </c>
      <c r="B9" s="10">
        <f>Purchases!B11</f>
        <v>20000</v>
      </c>
      <c r="C9" s="10">
        <f>Purchases!C11</f>
        <v>40000</v>
      </c>
      <c r="D9" s="10">
        <f>Purchases!D11</f>
        <v>40000</v>
      </c>
      <c r="E9" s="10">
        <f>Purchases!E11</f>
        <v>40000</v>
      </c>
      <c r="F9" s="10">
        <f>Purchases!F11</f>
        <v>40000</v>
      </c>
      <c r="G9" s="10">
        <f>Purchases!G11</f>
        <v>40000</v>
      </c>
      <c r="H9" s="10">
        <f>Purchases!H11</f>
        <v>40000</v>
      </c>
      <c r="I9" s="10">
        <f>Purchases!I11</f>
        <v>40000</v>
      </c>
      <c r="J9" s="10">
        <f>Purchases!J11</f>
        <v>40000</v>
      </c>
      <c r="K9" s="10">
        <f>Purchases!K11</f>
        <v>40000</v>
      </c>
      <c r="L9" s="10">
        <f>Purchases!L11</f>
        <v>40000</v>
      </c>
      <c r="M9" s="10">
        <f>Purchases!M11</f>
        <v>40000</v>
      </c>
      <c r="N9" s="10">
        <f>Purchases!N11</f>
        <v>40000</v>
      </c>
      <c r="O9" s="10">
        <f>Purchases!O11</f>
        <v>40000</v>
      </c>
      <c r="P9" s="10">
        <f>Purchases!P11</f>
        <v>40000</v>
      </c>
      <c r="Q9" s="10">
        <f>Purchases!Q11</f>
        <v>40000</v>
      </c>
      <c r="R9" s="10">
        <f>Purchases!R11</f>
        <v>40000</v>
      </c>
      <c r="S9" s="10">
        <f>Purchases!S11</f>
        <v>40000</v>
      </c>
      <c r="T9" s="10">
        <f>Purchases!T11</f>
        <v>40000</v>
      </c>
      <c r="U9" s="10">
        <f>Purchases!U11</f>
        <v>40000</v>
      </c>
      <c r="V9" s="10">
        <f>Purchases!V11</f>
        <v>40000</v>
      </c>
      <c r="W9" s="10">
        <f>Purchases!W11</f>
        <v>40000</v>
      </c>
      <c r="X9" s="10">
        <f>Purchases!X11</f>
        <v>40000</v>
      </c>
      <c r="Y9" s="10">
        <f>Purchases!Y11</f>
        <v>40000</v>
      </c>
      <c r="Z9" s="10">
        <f>Purchases!Z11</f>
        <v>40000</v>
      </c>
      <c r="AA9" s="10">
        <f>Purchases!AA11</f>
        <v>40000</v>
      </c>
      <c r="AB9" s="10">
        <f>Purchases!AB11</f>
        <v>40000</v>
      </c>
      <c r="AC9" s="10">
        <f>Purchases!AC11</f>
        <v>40000</v>
      </c>
      <c r="AD9" s="10">
        <f>Purchases!AD11</f>
        <v>40000</v>
      </c>
      <c r="AE9" s="10">
        <f>Purchases!AE11</f>
        <v>40000</v>
      </c>
    </row>
    <row r="10">
      <c r="A10" s="2" t="s">
        <v>108</v>
      </c>
      <c r="B10" s="10">
        <f t="shared" ref="B10:AE10" si="2">SUM(B9)</f>
        <v>20000</v>
      </c>
      <c r="C10" s="10">
        <f t="shared" si="2"/>
        <v>40000</v>
      </c>
      <c r="D10" s="10">
        <f t="shared" si="2"/>
        <v>40000</v>
      </c>
      <c r="E10" s="10">
        <f t="shared" si="2"/>
        <v>40000</v>
      </c>
      <c r="F10" s="10">
        <f t="shared" si="2"/>
        <v>40000</v>
      </c>
      <c r="G10" s="10">
        <f t="shared" si="2"/>
        <v>40000</v>
      </c>
      <c r="H10" s="10">
        <f t="shared" si="2"/>
        <v>40000</v>
      </c>
      <c r="I10" s="10">
        <f t="shared" si="2"/>
        <v>40000</v>
      </c>
      <c r="J10" s="10">
        <f t="shared" si="2"/>
        <v>40000</v>
      </c>
      <c r="K10" s="10">
        <f t="shared" si="2"/>
        <v>40000</v>
      </c>
      <c r="L10" s="10">
        <f t="shared" si="2"/>
        <v>40000</v>
      </c>
      <c r="M10" s="10">
        <f t="shared" si="2"/>
        <v>40000</v>
      </c>
      <c r="N10" s="10">
        <f t="shared" si="2"/>
        <v>40000</v>
      </c>
      <c r="O10" s="10">
        <f t="shared" si="2"/>
        <v>40000</v>
      </c>
      <c r="P10" s="10">
        <f t="shared" si="2"/>
        <v>40000</v>
      </c>
      <c r="Q10" s="10">
        <f t="shared" si="2"/>
        <v>40000</v>
      </c>
      <c r="R10" s="10">
        <f t="shared" si="2"/>
        <v>40000</v>
      </c>
      <c r="S10" s="10">
        <f t="shared" si="2"/>
        <v>40000</v>
      </c>
      <c r="T10" s="10">
        <f t="shared" si="2"/>
        <v>40000</v>
      </c>
      <c r="U10" s="10">
        <f t="shared" si="2"/>
        <v>40000</v>
      </c>
      <c r="V10" s="10">
        <f t="shared" si="2"/>
        <v>40000</v>
      </c>
      <c r="W10" s="10">
        <f t="shared" si="2"/>
        <v>40000</v>
      </c>
      <c r="X10" s="10">
        <f t="shared" si="2"/>
        <v>40000</v>
      </c>
      <c r="Y10" s="10">
        <f t="shared" si="2"/>
        <v>40000</v>
      </c>
      <c r="Z10" s="10">
        <f t="shared" si="2"/>
        <v>40000</v>
      </c>
      <c r="AA10" s="10">
        <f t="shared" si="2"/>
        <v>40000</v>
      </c>
      <c r="AB10" s="10">
        <f t="shared" si="2"/>
        <v>40000</v>
      </c>
      <c r="AC10" s="10">
        <f t="shared" si="2"/>
        <v>40000</v>
      </c>
      <c r="AD10" s="10">
        <f t="shared" si="2"/>
        <v>40000</v>
      </c>
      <c r="AE10" s="10">
        <f t="shared" si="2"/>
        <v>40000</v>
      </c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2" t="s">
        <v>109</v>
      </c>
      <c r="B12" s="10">
        <f t="shared" ref="B12:AE12" si="3">B6-B10</f>
        <v>1446.153846</v>
      </c>
      <c r="C12" s="10">
        <f t="shared" si="3"/>
        <v>2892.307692</v>
      </c>
      <c r="D12" s="10">
        <f t="shared" si="3"/>
        <v>4338.461538</v>
      </c>
      <c r="E12" s="10">
        <f t="shared" si="3"/>
        <v>5784.615385</v>
      </c>
      <c r="F12" s="10">
        <f t="shared" si="3"/>
        <v>7230.769231</v>
      </c>
      <c r="G12" s="10">
        <f t="shared" si="3"/>
        <v>8676.923077</v>
      </c>
      <c r="H12" s="10">
        <f t="shared" si="3"/>
        <v>8969.230769</v>
      </c>
      <c r="I12" s="10">
        <f t="shared" si="3"/>
        <v>9261.538462</v>
      </c>
      <c r="J12" s="10">
        <f t="shared" si="3"/>
        <v>7823.076923</v>
      </c>
      <c r="K12" s="10">
        <f t="shared" si="3"/>
        <v>6384.615385</v>
      </c>
      <c r="L12" s="10">
        <f t="shared" si="3"/>
        <v>3715.384615</v>
      </c>
      <c r="M12" s="10">
        <f t="shared" si="3"/>
        <v>1046.153846</v>
      </c>
      <c r="N12" s="10">
        <f t="shared" si="3"/>
        <v>-1623.076923</v>
      </c>
      <c r="O12" s="10">
        <f t="shared" si="3"/>
        <v>-4292.307692</v>
      </c>
      <c r="P12" s="10">
        <f t="shared" si="3"/>
        <v>-6961.538462</v>
      </c>
      <c r="Q12" s="10">
        <f t="shared" si="3"/>
        <v>-9630.769231</v>
      </c>
      <c r="R12" s="10">
        <f t="shared" si="3"/>
        <v>-12300</v>
      </c>
      <c r="S12" s="10">
        <f t="shared" si="3"/>
        <v>-14969.23077</v>
      </c>
      <c r="T12" s="10">
        <f t="shared" si="3"/>
        <v>-17638.46154</v>
      </c>
      <c r="U12" s="10">
        <f t="shared" si="3"/>
        <v>-20307.69231</v>
      </c>
      <c r="V12" s="10">
        <f t="shared" si="3"/>
        <v>-22976.92308</v>
      </c>
      <c r="W12" s="10">
        <f t="shared" si="3"/>
        <v>-25646.15385</v>
      </c>
      <c r="X12" s="10">
        <f t="shared" si="3"/>
        <v>-28315.38462</v>
      </c>
      <c r="Y12" s="10">
        <f t="shared" si="3"/>
        <v>-30984.61538</v>
      </c>
      <c r="Z12" s="10">
        <f t="shared" si="3"/>
        <v>-33653.84615</v>
      </c>
      <c r="AA12" s="10">
        <f t="shared" si="3"/>
        <v>-36323.07692</v>
      </c>
      <c r="AB12" s="10">
        <f t="shared" si="3"/>
        <v>-37838.46154</v>
      </c>
      <c r="AC12" s="10">
        <f t="shared" si="3"/>
        <v>-39353.84615</v>
      </c>
      <c r="AD12" s="10">
        <f t="shared" si="3"/>
        <v>-40869.23077</v>
      </c>
      <c r="AE12" s="10">
        <f t="shared" si="3"/>
        <v>-42384.61538</v>
      </c>
    </row>
    <row r="1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2" t="s">
        <v>110</v>
      </c>
      <c r="B14" s="9">
        <v>0.0</v>
      </c>
      <c r="C14" s="10">
        <f t="shared" ref="C14:AE14" si="4">B16</f>
        <v>1446.153846</v>
      </c>
      <c r="D14" s="10">
        <f t="shared" si="4"/>
        <v>2892.307692</v>
      </c>
      <c r="E14" s="10">
        <f t="shared" si="4"/>
        <v>4338.461538</v>
      </c>
      <c r="F14" s="10">
        <f t="shared" si="4"/>
        <v>5784.615385</v>
      </c>
      <c r="G14" s="10">
        <f t="shared" si="4"/>
        <v>7230.769231</v>
      </c>
      <c r="H14" s="10">
        <f t="shared" si="4"/>
        <v>8676.923077</v>
      </c>
      <c r="I14" s="10">
        <f t="shared" si="4"/>
        <v>8969.230769</v>
      </c>
      <c r="J14" s="10">
        <f t="shared" si="4"/>
        <v>9261.538462</v>
      </c>
      <c r="K14" s="10">
        <f t="shared" si="4"/>
        <v>7823.076923</v>
      </c>
      <c r="L14" s="10">
        <f t="shared" si="4"/>
        <v>6384.615385</v>
      </c>
      <c r="M14" s="10">
        <f t="shared" si="4"/>
        <v>3715.384615</v>
      </c>
      <c r="N14" s="10">
        <f t="shared" si="4"/>
        <v>1046.153846</v>
      </c>
      <c r="O14" s="10">
        <f t="shared" si="4"/>
        <v>-1623.076923</v>
      </c>
      <c r="P14" s="10">
        <f t="shared" si="4"/>
        <v>-4292.307692</v>
      </c>
      <c r="Q14" s="10">
        <f t="shared" si="4"/>
        <v>-6961.538462</v>
      </c>
      <c r="R14" s="10">
        <f t="shared" si="4"/>
        <v>-9630.769231</v>
      </c>
      <c r="S14" s="10">
        <f t="shared" si="4"/>
        <v>-12300</v>
      </c>
      <c r="T14" s="10">
        <f t="shared" si="4"/>
        <v>-14969.23077</v>
      </c>
      <c r="U14" s="10">
        <f t="shared" si="4"/>
        <v>-17638.46154</v>
      </c>
      <c r="V14" s="10">
        <f t="shared" si="4"/>
        <v>-20307.69231</v>
      </c>
      <c r="W14" s="10">
        <f t="shared" si="4"/>
        <v>-22976.92308</v>
      </c>
      <c r="X14" s="10">
        <f t="shared" si="4"/>
        <v>-25646.15385</v>
      </c>
      <c r="Y14" s="10">
        <f t="shared" si="4"/>
        <v>-28315.38462</v>
      </c>
      <c r="Z14" s="10">
        <f t="shared" si="4"/>
        <v>-30984.61538</v>
      </c>
      <c r="AA14" s="10">
        <f t="shared" si="4"/>
        <v>-33653.84615</v>
      </c>
      <c r="AB14" s="10">
        <f t="shared" si="4"/>
        <v>-36323.07692</v>
      </c>
      <c r="AC14" s="10">
        <f t="shared" si="4"/>
        <v>-37838.46154</v>
      </c>
      <c r="AD14" s="10">
        <f t="shared" si="4"/>
        <v>-39353.84615</v>
      </c>
      <c r="AE14" s="10">
        <f t="shared" si="4"/>
        <v>-40869.23077</v>
      </c>
    </row>
    <row r="15">
      <c r="A15" s="2" t="s">
        <v>111</v>
      </c>
      <c r="B15" s="10">
        <f>'Sales and Costs'!B17</f>
        <v>1446.153846</v>
      </c>
      <c r="C15" s="10">
        <f>'Sales and Costs'!C17</f>
        <v>1446.153846</v>
      </c>
      <c r="D15" s="10">
        <f>'Sales and Costs'!D17</f>
        <v>1446.153846</v>
      </c>
      <c r="E15" s="10">
        <f>'Sales and Costs'!E17</f>
        <v>1446.153846</v>
      </c>
      <c r="F15" s="10">
        <f>'Sales and Costs'!F17</f>
        <v>1446.153846</v>
      </c>
      <c r="G15" s="10">
        <f>'Sales and Costs'!G17</f>
        <v>1446.153846</v>
      </c>
      <c r="H15" s="10">
        <f>'Sales and Costs'!H17</f>
        <v>292.3076923</v>
      </c>
      <c r="I15" s="10">
        <f>'Sales and Costs'!I17</f>
        <v>292.3076923</v>
      </c>
      <c r="J15" s="10">
        <f>'Sales and Costs'!J17</f>
        <v>-1438.461538</v>
      </c>
      <c r="K15" s="10">
        <f>'Sales and Costs'!K17</f>
        <v>-1438.461538</v>
      </c>
      <c r="L15" s="10">
        <f>'Sales and Costs'!L17</f>
        <v>-2669.230769</v>
      </c>
      <c r="M15" s="10">
        <f>'Sales and Costs'!M17</f>
        <v>-2669.230769</v>
      </c>
      <c r="N15" s="10">
        <f>'Sales and Costs'!N17</f>
        <v>-2669.230769</v>
      </c>
      <c r="O15" s="10">
        <f>'Sales and Costs'!O17</f>
        <v>-2669.230769</v>
      </c>
      <c r="P15" s="10">
        <f>'Sales and Costs'!P17</f>
        <v>-2669.230769</v>
      </c>
      <c r="Q15" s="10">
        <f>'Sales and Costs'!Q17</f>
        <v>-2669.230769</v>
      </c>
      <c r="R15" s="10">
        <f>'Sales and Costs'!R17</f>
        <v>-2669.230769</v>
      </c>
      <c r="S15" s="10">
        <f>'Sales and Costs'!S17</f>
        <v>-2669.230769</v>
      </c>
      <c r="T15" s="10">
        <f>'Sales and Costs'!T17</f>
        <v>-2669.230769</v>
      </c>
      <c r="U15" s="10">
        <f>'Sales and Costs'!U17</f>
        <v>-2669.230769</v>
      </c>
      <c r="V15" s="10">
        <f>'Sales and Costs'!V17</f>
        <v>-2669.230769</v>
      </c>
      <c r="W15" s="10">
        <f>'Sales and Costs'!W17</f>
        <v>-2669.230769</v>
      </c>
      <c r="X15" s="10">
        <f>'Sales and Costs'!X17</f>
        <v>-2669.230769</v>
      </c>
      <c r="Y15" s="10">
        <f>'Sales and Costs'!Y17</f>
        <v>-2669.230769</v>
      </c>
      <c r="Z15" s="10">
        <f>'Sales and Costs'!Z17</f>
        <v>-2669.230769</v>
      </c>
      <c r="AA15" s="10">
        <f>'Sales and Costs'!AA17</f>
        <v>-2669.230769</v>
      </c>
      <c r="AB15" s="10">
        <f>'Sales and Costs'!AB17</f>
        <v>-1515.384615</v>
      </c>
      <c r="AC15" s="10">
        <f>'Sales and Costs'!AC17</f>
        <v>-1515.384615</v>
      </c>
      <c r="AD15" s="10">
        <f>'Sales and Costs'!AD17</f>
        <v>-1515.384615</v>
      </c>
      <c r="AE15" s="10">
        <f>'Sales and Costs'!AE17</f>
        <v>-1515.384615</v>
      </c>
    </row>
    <row r="16">
      <c r="A16" s="2" t="s">
        <v>112</v>
      </c>
      <c r="B16" s="10">
        <f t="shared" ref="B16:AE16" si="5">B14+B15</f>
        <v>1446.153846</v>
      </c>
      <c r="C16" s="10">
        <f t="shared" si="5"/>
        <v>2892.307692</v>
      </c>
      <c r="D16" s="10">
        <f t="shared" si="5"/>
        <v>4338.461538</v>
      </c>
      <c r="E16" s="10">
        <f t="shared" si="5"/>
        <v>5784.615385</v>
      </c>
      <c r="F16" s="10">
        <f t="shared" si="5"/>
        <v>7230.769231</v>
      </c>
      <c r="G16" s="10">
        <f t="shared" si="5"/>
        <v>8676.923077</v>
      </c>
      <c r="H16" s="10">
        <f t="shared" si="5"/>
        <v>8969.230769</v>
      </c>
      <c r="I16" s="10">
        <f t="shared" si="5"/>
        <v>9261.538462</v>
      </c>
      <c r="J16" s="10">
        <f t="shared" si="5"/>
        <v>7823.076923</v>
      </c>
      <c r="K16" s="10">
        <f t="shared" si="5"/>
        <v>6384.615385</v>
      </c>
      <c r="L16" s="10">
        <f t="shared" si="5"/>
        <v>3715.384615</v>
      </c>
      <c r="M16" s="10">
        <f t="shared" si="5"/>
        <v>1046.153846</v>
      </c>
      <c r="N16" s="10">
        <f t="shared" si="5"/>
        <v>-1623.076923</v>
      </c>
      <c r="O16" s="10">
        <f t="shared" si="5"/>
        <v>-4292.307692</v>
      </c>
      <c r="P16" s="10">
        <f t="shared" si="5"/>
        <v>-6961.538462</v>
      </c>
      <c r="Q16" s="10">
        <f t="shared" si="5"/>
        <v>-9630.769231</v>
      </c>
      <c r="R16" s="10">
        <f t="shared" si="5"/>
        <v>-12300</v>
      </c>
      <c r="S16" s="10">
        <f t="shared" si="5"/>
        <v>-14969.23077</v>
      </c>
      <c r="T16" s="10">
        <f t="shared" si="5"/>
        <v>-17638.46154</v>
      </c>
      <c r="U16" s="10">
        <f t="shared" si="5"/>
        <v>-20307.69231</v>
      </c>
      <c r="V16" s="10">
        <f t="shared" si="5"/>
        <v>-22976.92308</v>
      </c>
      <c r="W16" s="10">
        <f t="shared" si="5"/>
        <v>-25646.15385</v>
      </c>
      <c r="X16" s="10">
        <f t="shared" si="5"/>
        <v>-28315.38462</v>
      </c>
      <c r="Y16" s="10">
        <f t="shared" si="5"/>
        <v>-30984.61538</v>
      </c>
      <c r="Z16" s="10">
        <f t="shared" si="5"/>
        <v>-33653.84615</v>
      </c>
      <c r="AA16" s="10">
        <f t="shared" si="5"/>
        <v>-36323.07692</v>
      </c>
      <c r="AB16" s="10">
        <f t="shared" si="5"/>
        <v>-37838.46154</v>
      </c>
      <c r="AC16" s="10">
        <f t="shared" si="5"/>
        <v>-39353.84615</v>
      </c>
      <c r="AD16" s="10">
        <f t="shared" si="5"/>
        <v>-40869.23077</v>
      </c>
      <c r="AE16" s="10">
        <f t="shared" si="5"/>
        <v>-42384.61538</v>
      </c>
    </row>
    <row r="17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2" t="s">
        <v>113</v>
      </c>
      <c r="B18" s="10">
        <f t="shared" ref="B18:AE18" si="6">B16-B12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0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0">
        <f t="shared" si="6"/>
        <v>0</v>
      </c>
      <c r="Y18" s="10">
        <f t="shared" si="6"/>
        <v>0</v>
      </c>
      <c r="Z18" s="10">
        <f t="shared" si="6"/>
        <v>0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</row>
    <row r="19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</row>
    <row r="2">
      <c r="A2" s="2" t="s">
        <v>8</v>
      </c>
      <c r="B2" s="2">
        <v>800.0</v>
      </c>
      <c r="C2" s="2">
        <v>25.0</v>
      </c>
      <c r="D2" s="2">
        <v>2.0</v>
      </c>
      <c r="E2" s="2" t="s">
        <v>9</v>
      </c>
    </row>
    <row r="4">
      <c r="B4" s="2" t="s">
        <v>10</v>
      </c>
      <c r="C4" s="2" t="s">
        <v>11</v>
      </c>
      <c r="D4" s="2" t="s">
        <v>7</v>
      </c>
    </row>
    <row r="5">
      <c r="A5" s="2" t="s">
        <v>8</v>
      </c>
      <c r="B5" s="2">
        <v>780.0</v>
      </c>
      <c r="C5" s="2">
        <v>45.0</v>
      </c>
      <c r="D5" s="2" t="s">
        <v>12</v>
      </c>
    </row>
    <row r="8">
      <c r="A8" s="2" t="s">
        <v>13</v>
      </c>
    </row>
    <row r="9">
      <c r="A9" s="2" t="s">
        <v>14</v>
      </c>
      <c r="B9" s="2">
        <v>8000.0</v>
      </c>
      <c r="C9" s="3" t="s">
        <v>15</v>
      </c>
    </row>
    <row r="10">
      <c r="A10" s="2" t="s">
        <v>16</v>
      </c>
      <c r="B10" s="2">
        <v>5000.0</v>
      </c>
      <c r="C10" s="3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2" t="s">
        <v>23</v>
      </c>
      <c r="H1" s="2" t="s">
        <v>24</v>
      </c>
    </row>
    <row r="2">
      <c r="A2" s="2" t="s">
        <v>25</v>
      </c>
      <c r="B2" s="2" t="s">
        <v>26</v>
      </c>
      <c r="C2" s="2" t="s">
        <v>27</v>
      </c>
      <c r="D2" s="2">
        <v>1.0</v>
      </c>
      <c r="E2" s="2">
        <v>30000.0</v>
      </c>
      <c r="F2" s="2">
        <v>26.0</v>
      </c>
      <c r="G2" s="2">
        <f>F2+D2</f>
        <v>27</v>
      </c>
      <c r="H2" s="5">
        <f>E2/F2*F2</f>
        <v>30000</v>
      </c>
    </row>
    <row r="3">
      <c r="A3" s="2" t="s">
        <v>28</v>
      </c>
      <c r="B3" s="2" t="s">
        <v>26</v>
      </c>
      <c r="C3" s="2" t="s">
        <v>27</v>
      </c>
      <c r="D3" s="2">
        <v>7.0</v>
      </c>
      <c r="E3" s="2">
        <v>30000.0</v>
      </c>
      <c r="F3" s="2">
        <v>26.0</v>
      </c>
    </row>
    <row r="4">
      <c r="A4" s="2" t="s">
        <v>29</v>
      </c>
      <c r="B4" s="2" t="s">
        <v>26</v>
      </c>
      <c r="C4" s="2" t="s">
        <v>30</v>
      </c>
      <c r="D4" s="2">
        <v>9.0</v>
      </c>
      <c r="E4" s="2">
        <v>45000.0</v>
      </c>
      <c r="F4" s="2">
        <v>26.0</v>
      </c>
    </row>
    <row r="5">
      <c r="A5" s="2" t="s">
        <v>31</v>
      </c>
      <c r="B5" s="2" t="s">
        <v>26</v>
      </c>
      <c r="C5" s="2" t="s">
        <v>32</v>
      </c>
      <c r="D5" s="2">
        <v>11.0</v>
      </c>
      <c r="E5" s="2">
        <v>32000.0</v>
      </c>
      <c r="F5" s="2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4" width="6.88"/>
    <col customWidth="1" min="25" max="31" width="7.5"/>
  </cols>
  <sheetData>
    <row r="1"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</row>
    <row r="2">
      <c r="A2" s="2" t="s">
        <v>63</v>
      </c>
    </row>
    <row r="3">
      <c r="A3" s="2" t="s">
        <v>26</v>
      </c>
      <c r="B3" s="2">
        <v>0.0</v>
      </c>
      <c r="C3" s="5">
        <f t="shared" ref="C3:AE3" si="1">B15</f>
        <v>30000</v>
      </c>
      <c r="D3" s="5">
        <f t="shared" si="1"/>
        <v>30000</v>
      </c>
      <c r="E3" s="5">
        <f t="shared" si="1"/>
        <v>30000</v>
      </c>
      <c r="F3" s="5">
        <f t="shared" si="1"/>
        <v>30000</v>
      </c>
      <c r="G3" s="5">
        <f t="shared" si="1"/>
        <v>30000</v>
      </c>
      <c r="H3" s="5">
        <f t="shared" si="1"/>
        <v>30000</v>
      </c>
      <c r="I3" s="5">
        <f t="shared" si="1"/>
        <v>60000</v>
      </c>
      <c r="J3" s="5">
        <f t="shared" si="1"/>
        <v>60000</v>
      </c>
      <c r="K3" s="5">
        <f t="shared" si="1"/>
        <v>105000</v>
      </c>
      <c r="L3" s="5">
        <f t="shared" si="1"/>
        <v>105000</v>
      </c>
      <c r="M3" s="5">
        <f t="shared" si="1"/>
        <v>137000</v>
      </c>
      <c r="N3" s="5">
        <f t="shared" si="1"/>
        <v>137000</v>
      </c>
      <c r="O3" s="5">
        <f t="shared" si="1"/>
        <v>137000</v>
      </c>
      <c r="P3" s="5">
        <f t="shared" si="1"/>
        <v>137000</v>
      </c>
      <c r="Q3" s="5">
        <f t="shared" si="1"/>
        <v>137000</v>
      </c>
      <c r="R3" s="5">
        <f t="shared" si="1"/>
        <v>137000</v>
      </c>
      <c r="S3" s="5">
        <f t="shared" si="1"/>
        <v>137000</v>
      </c>
      <c r="T3" s="5">
        <f t="shared" si="1"/>
        <v>137000</v>
      </c>
      <c r="U3" s="5">
        <f t="shared" si="1"/>
        <v>137000</v>
      </c>
      <c r="V3" s="5">
        <f t="shared" si="1"/>
        <v>137000</v>
      </c>
      <c r="W3" s="5">
        <f t="shared" si="1"/>
        <v>137000</v>
      </c>
      <c r="X3" s="5">
        <f t="shared" si="1"/>
        <v>137000</v>
      </c>
      <c r="Y3" s="5">
        <f t="shared" si="1"/>
        <v>137000</v>
      </c>
      <c r="Z3" s="5">
        <f t="shared" si="1"/>
        <v>137000</v>
      </c>
      <c r="AA3" s="5">
        <f t="shared" si="1"/>
        <v>137000</v>
      </c>
      <c r="AB3" s="5">
        <f t="shared" si="1"/>
        <v>137000</v>
      </c>
      <c r="AC3" s="5">
        <f t="shared" si="1"/>
        <v>107000</v>
      </c>
      <c r="AD3" s="5">
        <f t="shared" si="1"/>
        <v>107000</v>
      </c>
      <c r="AE3" s="5">
        <f t="shared" si="1"/>
        <v>107000</v>
      </c>
    </row>
    <row r="4">
      <c r="A4" s="2" t="s">
        <v>64</v>
      </c>
      <c r="B4" s="2">
        <f>SUM(B3)</f>
        <v>0</v>
      </c>
      <c r="C4" s="5">
        <f t="shared" ref="C4:AE4" si="2">B16</f>
        <v>30000</v>
      </c>
      <c r="D4" s="5">
        <f t="shared" si="2"/>
        <v>30000</v>
      </c>
      <c r="E4" s="5">
        <f t="shared" si="2"/>
        <v>30000</v>
      </c>
      <c r="F4" s="5">
        <f t="shared" si="2"/>
        <v>30000</v>
      </c>
      <c r="G4" s="5">
        <f t="shared" si="2"/>
        <v>30000</v>
      </c>
      <c r="H4" s="5">
        <f t="shared" si="2"/>
        <v>30000</v>
      </c>
      <c r="I4" s="5">
        <f t="shared" si="2"/>
        <v>60000</v>
      </c>
      <c r="J4" s="5">
        <f t="shared" si="2"/>
        <v>60000</v>
      </c>
      <c r="K4" s="5">
        <f t="shared" si="2"/>
        <v>105000</v>
      </c>
      <c r="L4" s="5">
        <f t="shared" si="2"/>
        <v>105000</v>
      </c>
      <c r="M4" s="5">
        <f t="shared" si="2"/>
        <v>137000</v>
      </c>
      <c r="N4" s="5">
        <f t="shared" si="2"/>
        <v>137000</v>
      </c>
      <c r="O4" s="5">
        <f t="shared" si="2"/>
        <v>137000</v>
      </c>
      <c r="P4" s="5">
        <f t="shared" si="2"/>
        <v>137000</v>
      </c>
      <c r="Q4" s="5">
        <f t="shared" si="2"/>
        <v>137000</v>
      </c>
      <c r="R4" s="5">
        <f t="shared" si="2"/>
        <v>137000</v>
      </c>
      <c r="S4" s="5">
        <f t="shared" si="2"/>
        <v>137000</v>
      </c>
      <c r="T4" s="5">
        <f t="shared" si="2"/>
        <v>137000</v>
      </c>
      <c r="U4" s="5">
        <f t="shared" si="2"/>
        <v>137000</v>
      </c>
      <c r="V4" s="5">
        <f t="shared" si="2"/>
        <v>137000</v>
      </c>
      <c r="W4" s="5">
        <f t="shared" si="2"/>
        <v>137000</v>
      </c>
      <c r="X4" s="5">
        <f t="shared" si="2"/>
        <v>137000</v>
      </c>
      <c r="Y4" s="5">
        <f t="shared" si="2"/>
        <v>137000</v>
      </c>
      <c r="Z4" s="5">
        <f t="shared" si="2"/>
        <v>137000</v>
      </c>
      <c r="AA4" s="5">
        <f t="shared" si="2"/>
        <v>137000</v>
      </c>
      <c r="AB4" s="5">
        <f t="shared" si="2"/>
        <v>137000</v>
      </c>
      <c r="AC4" s="5">
        <f t="shared" si="2"/>
        <v>107000</v>
      </c>
      <c r="AD4" s="5">
        <f t="shared" si="2"/>
        <v>107000</v>
      </c>
      <c r="AE4" s="5">
        <f t="shared" si="2"/>
        <v>107000</v>
      </c>
    </row>
    <row r="5">
      <c r="C5" s="5" t="str">
        <f t="shared" ref="C5:Y5" si="3">B18</f>
        <v/>
      </c>
      <c r="D5" s="5" t="str">
        <f t="shared" si="3"/>
        <v/>
      </c>
      <c r="E5" s="5" t="str">
        <f t="shared" si="3"/>
        <v/>
      </c>
      <c r="F5" s="5" t="str">
        <f t="shared" si="3"/>
        <v/>
      </c>
      <c r="G5" s="5" t="str">
        <f t="shared" si="3"/>
        <v/>
      </c>
      <c r="H5" s="5" t="str">
        <f t="shared" si="3"/>
        <v/>
      </c>
      <c r="I5" s="5" t="str">
        <f t="shared" si="3"/>
        <v/>
      </c>
      <c r="J5" s="5" t="str">
        <f t="shared" si="3"/>
        <v/>
      </c>
      <c r="K5" s="5" t="str">
        <f t="shared" si="3"/>
        <v/>
      </c>
      <c r="L5" s="5" t="str">
        <f t="shared" si="3"/>
        <v/>
      </c>
      <c r="M5" s="5" t="str">
        <f t="shared" si="3"/>
        <v/>
      </c>
      <c r="N5" s="5" t="str">
        <f t="shared" si="3"/>
        <v/>
      </c>
      <c r="O5" s="5" t="str">
        <f t="shared" si="3"/>
        <v/>
      </c>
      <c r="P5" s="5" t="str">
        <f t="shared" si="3"/>
        <v/>
      </c>
      <c r="Q5" s="5" t="str">
        <f t="shared" si="3"/>
        <v/>
      </c>
      <c r="R5" s="5" t="str">
        <f t="shared" si="3"/>
        <v/>
      </c>
      <c r="S5" s="5" t="str">
        <f t="shared" si="3"/>
        <v/>
      </c>
      <c r="T5" s="5" t="str">
        <f t="shared" si="3"/>
        <v/>
      </c>
      <c r="U5" s="5" t="str">
        <f t="shared" si="3"/>
        <v/>
      </c>
      <c r="V5" s="5" t="str">
        <f t="shared" si="3"/>
        <v/>
      </c>
      <c r="W5" s="5" t="str">
        <f t="shared" si="3"/>
        <v/>
      </c>
      <c r="X5" s="5" t="str">
        <f t="shared" si="3"/>
        <v/>
      </c>
      <c r="Y5" s="5" t="str">
        <f t="shared" si="3"/>
        <v/>
      </c>
    </row>
    <row r="6">
      <c r="A6" s="2" t="s">
        <v>65</v>
      </c>
    </row>
    <row r="7">
      <c r="A7" s="2" t="s">
        <v>26</v>
      </c>
      <c r="B7" s="2">
        <f>'Fixed Asset Register'!$E$2</f>
        <v>30000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30000.0</v>
      </c>
      <c r="I7" s="2">
        <v>0.0</v>
      </c>
      <c r="J7" s="2">
        <v>45000.0</v>
      </c>
      <c r="K7" s="2">
        <v>0.0</v>
      </c>
      <c r="L7" s="2">
        <v>32000.0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</row>
    <row r="8">
      <c r="A8" s="2" t="s">
        <v>66</v>
      </c>
      <c r="B8" s="5">
        <f t="shared" ref="B8:AE8" si="4">SUM(B7)</f>
        <v>30000</v>
      </c>
      <c r="C8" s="5">
        <f t="shared" si="4"/>
        <v>0</v>
      </c>
      <c r="D8" s="5">
        <f t="shared" si="4"/>
        <v>0</v>
      </c>
      <c r="E8" s="5">
        <f t="shared" si="4"/>
        <v>0</v>
      </c>
      <c r="F8" s="5">
        <f t="shared" si="4"/>
        <v>0</v>
      </c>
      <c r="G8" s="5">
        <f t="shared" si="4"/>
        <v>0</v>
      </c>
      <c r="H8" s="5">
        <f t="shared" si="4"/>
        <v>30000</v>
      </c>
      <c r="I8" s="5">
        <f t="shared" si="4"/>
        <v>0</v>
      </c>
      <c r="J8" s="5">
        <f t="shared" si="4"/>
        <v>45000</v>
      </c>
      <c r="K8" s="5">
        <f t="shared" si="4"/>
        <v>0</v>
      </c>
      <c r="L8" s="5">
        <f t="shared" si="4"/>
        <v>32000</v>
      </c>
      <c r="M8" s="5">
        <f t="shared" si="4"/>
        <v>0</v>
      </c>
      <c r="N8" s="5">
        <f t="shared" si="4"/>
        <v>0</v>
      </c>
      <c r="O8" s="5">
        <f t="shared" si="4"/>
        <v>0</v>
      </c>
      <c r="P8" s="5">
        <f t="shared" si="4"/>
        <v>0</v>
      </c>
      <c r="Q8" s="5">
        <f t="shared" si="4"/>
        <v>0</v>
      </c>
      <c r="R8" s="5">
        <f t="shared" si="4"/>
        <v>0</v>
      </c>
      <c r="S8" s="5">
        <f t="shared" si="4"/>
        <v>0</v>
      </c>
      <c r="T8" s="5">
        <f t="shared" si="4"/>
        <v>0</v>
      </c>
      <c r="U8" s="5">
        <f t="shared" si="4"/>
        <v>0</v>
      </c>
      <c r="V8" s="5">
        <f t="shared" si="4"/>
        <v>0</v>
      </c>
      <c r="W8" s="5">
        <f t="shared" si="4"/>
        <v>0</v>
      </c>
      <c r="X8" s="5">
        <f t="shared" si="4"/>
        <v>0</v>
      </c>
      <c r="Y8" s="5">
        <f t="shared" si="4"/>
        <v>0</v>
      </c>
      <c r="Z8" s="5">
        <f t="shared" si="4"/>
        <v>0</v>
      </c>
      <c r="AA8" s="5">
        <f t="shared" si="4"/>
        <v>0</v>
      </c>
      <c r="AB8" s="5">
        <f t="shared" si="4"/>
        <v>0</v>
      </c>
      <c r="AC8" s="5">
        <f t="shared" si="4"/>
        <v>0</v>
      </c>
      <c r="AD8" s="5">
        <f t="shared" si="4"/>
        <v>0</v>
      </c>
      <c r="AE8" s="5">
        <f t="shared" si="4"/>
        <v>0</v>
      </c>
    </row>
    <row r="10">
      <c r="A10" s="2" t="s">
        <v>67</v>
      </c>
    </row>
    <row r="11">
      <c r="A11" s="2" t="s">
        <v>26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30000.0</v>
      </c>
      <c r="AC11" s="2">
        <v>0.0</v>
      </c>
      <c r="AD11" s="2">
        <v>0.0</v>
      </c>
      <c r="AE11" s="2">
        <v>0.0</v>
      </c>
    </row>
    <row r="12">
      <c r="A12" s="2" t="s">
        <v>66</v>
      </c>
      <c r="B12" s="5">
        <f t="shared" ref="B12:AE12" si="5">SUM(B11)</f>
        <v>0</v>
      </c>
      <c r="C12" s="5">
        <f t="shared" si="5"/>
        <v>0</v>
      </c>
      <c r="D12" s="5">
        <f t="shared" si="5"/>
        <v>0</v>
      </c>
      <c r="E12" s="5">
        <f t="shared" si="5"/>
        <v>0</v>
      </c>
      <c r="F12" s="5">
        <f t="shared" si="5"/>
        <v>0</v>
      </c>
      <c r="G12" s="5">
        <f t="shared" si="5"/>
        <v>0</v>
      </c>
      <c r="H12" s="5">
        <f t="shared" si="5"/>
        <v>0</v>
      </c>
      <c r="I12" s="5">
        <f t="shared" si="5"/>
        <v>0</v>
      </c>
      <c r="J12" s="5">
        <f t="shared" si="5"/>
        <v>0</v>
      </c>
      <c r="K12" s="5">
        <f t="shared" si="5"/>
        <v>0</v>
      </c>
      <c r="L12" s="5">
        <f t="shared" si="5"/>
        <v>0</v>
      </c>
      <c r="M12" s="5">
        <f t="shared" si="5"/>
        <v>0</v>
      </c>
      <c r="N12" s="5">
        <f t="shared" si="5"/>
        <v>0</v>
      </c>
      <c r="O12" s="5">
        <f t="shared" si="5"/>
        <v>0</v>
      </c>
      <c r="P12" s="5">
        <f t="shared" si="5"/>
        <v>0</v>
      </c>
      <c r="Q12" s="5">
        <f t="shared" si="5"/>
        <v>0</v>
      </c>
      <c r="R12" s="5">
        <f t="shared" si="5"/>
        <v>0</v>
      </c>
      <c r="S12" s="5">
        <f t="shared" si="5"/>
        <v>0</v>
      </c>
      <c r="T12" s="5">
        <f t="shared" si="5"/>
        <v>0</v>
      </c>
      <c r="U12" s="5">
        <f t="shared" si="5"/>
        <v>0</v>
      </c>
      <c r="V12" s="5">
        <f t="shared" si="5"/>
        <v>0</v>
      </c>
      <c r="W12" s="5">
        <f t="shared" si="5"/>
        <v>0</v>
      </c>
      <c r="X12" s="5">
        <f t="shared" si="5"/>
        <v>0</v>
      </c>
      <c r="Y12" s="5">
        <f t="shared" si="5"/>
        <v>0</v>
      </c>
      <c r="Z12" s="5">
        <f t="shared" si="5"/>
        <v>0</v>
      </c>
      <c r="AA12" s="5">
        <f t="shared" si="5"/>
        <v>0</v>
      </c>
      <c r="AB12" s="5">
        <f t="shared" si="5"/>
        <v>30000</v>
      </c>
      <c r="AC12" s="5">
        <f t="shared" si="5"/>
        <v>0</v>
      </c>
      <c r="AD12" s="5">
        <f t="shared" si="5"/>
        <v>0</v>
      </c>
      <c r="AE12" s="5">
        <f t="shared" si="5"/>
        <v>0</v>
      </c>
    </row>
    <row r="13">
      <c r="A13" s="2"/>
    </row>
    <row r="14">
      <c r="A14" s="2" t="s">
        <v>68</v>
      </c>
    </row>
    <row r="15">
      <c r="A15" s="2" t="s">
        <v>26</v>
      </c>
      <c r="B15" s="5">
        <f t="shared" ref="B15:AE15" si="6">B3+B7-B11</f>
        <v>30000</v>
      </c>
      <c r="C15" s="5">
        <f t="shared" si="6"/>
        <v>30000</v>
      </c>
      <c r="D15" s="5">
        <f t="shared" si="6"/>
        <v>30000</v>
      </c>
      <c r="E15" s="5">
        <f t="shared" si="6"/>
        <v>30000</v>
      </c>
      <c r="F15" s="5">
        <f t="shared" si="6"/>
        <v>30000</v>
      </c>
      <c r="G15" s="5">
        <f t="shared" si="6"/>
        <v>30000</v>
      </c>
      <c r="H15" s="5">
        <f t="shared" si="6"/>
        <v>60000</v>
      </c>
      <c r="I15" s="5">
        <f t="shared" si="6"/>
        <v>60000</v>
      </c>
      <c r="J15" s="5">
        <f t="shared" si="6"/>
        <v>105000</v>
      </c>
      <c r="K15" s="5">
        <f t="shared" si="6"/>
        <v>105000</v>
      </c>
      <c r="L15" s="5">
        <f t="shared" si="6"/>
        <v>137000</v>
      </c>
      <c r="M15" s="5">
        <f t="shared" si="6"/>
        <v>137000</v>
      </c>
      <c r="N15" s="5">
        <f t="shared" si="6"/>
        <v>137000</v>
      </c>
      <c r="O15" s="5">
        <f t="shared" si="6"/>
        <v>137000</v>
      </c>
      <c r="P15" s="5">
        <f t="shared" si="6"/>
        <v>137000</v>
      </c>
      <c r="Q15" s="5">
        <f t="shared" si="6"/>
        <v>137000</v>
      </c>
      <c r="R15" s="5">
        <f t="shared" si="6"/>
        <v>137000</v>
      </c>
      <c r="S15" s="5">
        <f t="shared" si="6"/>
        <v>137000</v>
      </c>
      <c r="T15" s="5">
        <f t="shared" si="6"/>
        <v>137000</v>
      </c>
      <c r="U15" s="5">
        <f t="shared" si="6"/>
        <v>137000</v>
      </c>
      <c r="V15" s="5">
        <f t="shared" si="6"/>
        <v>137000</v>
      </c>
      <c r="W15" s="5">
        <f t="shared" si="6"/>
        <v>137000</v>
      </c>
      <c r="X15" s="5">
        <f t="shared" si="6"/>
        <v>137000</v>
      </c>
      <c r="Y15" s="5">
        <f t="shared" si="6"/>
        <v>137000</v>
      </c>
      <c r="Z15" s="5">
        <f t="shared" si="6"/>
        <v>137000</v>
      </c>
      <c r="AA15" s="5">
        <f t="shared" si="6"/>
        <v>137000</v>
      </c>
      <c r="AB15" s="5">
        <f t="shared" si="6"/>
        <v>107000</v>
      </c>
      <c r="AC15" s="5">
        <f t="shared" si="6"/>
        <v>107000</v>
      </c>
      <c r="AD15" s="5">
        <f t="shared" si="6"/>
        <v>107000</v>
      </c>
      <c r="AE15" s="5">
        <f t="shared" si="6"/>
        <v>107000</v>
      </c>
    </row>
    <row r="16">
      <c r="A16" s="2" t="s">
        <v>66</v>
      </c>
      <c r="B16" s="5">
        <f t="shared" ref="B16:AE16" si="7">SUM(B15)</f>
        <v>30000</v>
      </c>
      <c r="C16" s="5">
        <f t="shared" si="7"/>
        <v>30000</v>
      </c>
      <c r="D16" s="5">
        <f t="shared" si="7"/>
        <v>30000</v>
      </c>
      <c r="E16" s="5">
        <f t="shared" si="7"/>
        <v>30000</v>
      </c>
      <c r="F16" s="5">
        <f t="shared" si="7"/>
        <v>30000</v>
      </c>
      <c r="G16" s="5">
        <f t="shared" si="7"/>
        <v>30000</v>
      </c>
      <c r="H16" s="5">
        <f t="shared" si="7"/>
        <v>60000</v>
      </c>
      <c r="I16" s="5">
        <f t="shared" si="7"/>
        <v>60000</v>
      </c>
      <c r="J16" s="5">
        <f t="shared" si="7"/>
        <v>105000</v>
      </c>
      <c r="K16" s="5">
        <f t="shared" si="7"/>
        <v>105000</v>
      </c>
      <c r="L16" s="5">
        <f t="shared" si="7"/>
        <v>137000</v>
      </c>
      <c r="M16" s="5">
        <f t="shared" si="7"/>
        <v>137000</v>
      </c>
      <c r="N16" s="5">
        <f t="shared" si="7"/>
        <v>137000</v>
      </c>
      <c r="O16" s="5">
        <f t="shared" si="7"/>
        <v>137000</v>
      </c>
      <c r="P16" s="5">
        <f t="shared" si="7"/>
        <v>137000</v>
      </c>
      <c r="Q16" s="5">
        <f t="shared" si="7"/>
        <v>137000</v>
      </c>
      <c r="R16" s="5">
        <f t="shared" si="7"/>
        <v>137000</v>
      </c>
      <c r="S16" s="5">
        <f t="shared" si="7"/>
        <v>137000</v>
      </c>
      <c r="T16" s="5">
        <f t="shared" si="7"/>
        <v>137000</v>
      </c>
      <c r="U16" s="5">
        <f t="shared" si="7"/>
        <v>137000</v>
      </c>
      <c r="V16" s="5">
        <f t="shared" si="7"/>
        <v>137000</v>
      </c>
      <c r="W16" s="5">
        <f t="shared" si="7"/>
        <v>137000</v>
      </c>
      <c r="X16" s="5">
        <f t="shared" si="7"/>
        <v>137000</v>
      </c>
      <c r="Y16" s="5">
        <f t="shared" si="7"/>
        <v>137000</v>
      </c>
      <c r="Z16" s="5">
        <f t="shared" si="7"/>
        <v>137000</v>
      </c>
      <c r="AA16" s="5">
        <f t="shared" si="7"/>
        <v>137000</v>
      </c>
      <c r="AB16" s="5">
        <f t="shared" si="7"/>
        <v>107000</v>
      </c>
      <c r="AC16" s="5">
        <f t="shared" si="7"/>
        <v>107000</v>
      </c>
      <c r="AD16" s="5">
        <f t="shared" si="7"/>
        <v>107000</v>
      </c>
      <c r="AE16" s="5">
        <f t="shared" si="7"/>
        <v>107000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75"/>
    <col customWidth="1" min="25" max="31" width="7.88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</row>
    <row r="2">
      <c r="A2" s="2" t="s">
        <v>63</v>
      </c>
    </row>
    <row r="3">
      <c r="A3" s="2" t="s">
        <v>26</v>
      </c>
      <c r="B3" s="2">
        <v>0.0</v>
      </c>
      <c r="C3" s="7">
        <f t="shared" ref="C3:AE3" si="1">B15</f>
        <v>1153.846154</v>
      </c>
      <c r="D3" s="7">
        <f t="shared" si="1"/>
        <v>2307.692308</v>
      </c>
      <c r="E3" s="7">
        <f t="shared" si="1"/>
        <v>3461.538462</v>
      </c>
      <c r="F3" s="7">
        <f t="shared" si="1"/>
        <v>4615.384615</v>
      </c>
      <c r="G3" s="7">
        <f t="shared" si="1"/>
        <v>5769.230769</v>
      </c>
      <c r="H3" s="7">
        <f t="shared" si="1"/>
        <v>6923.076923</v>
      </c>
      <c r="I3" s="7">
        <f t="shared" si="1"/>
        <v>9230.769231</v>
      </c>
      <c r="J3" s="7">
        <f t="shared" si="1"/>
        <v>11538.46154</v>
      </c>
      <c r="K3" s="7">
        <f t="shared" si="1"/>
        <v>15576.92308</v>
      </c>
      <c r="L3" s="7">
        <f t="shared" si="1"/>
        <v>19615.38462</v>
      </c>
      <c r="M3" s="7">
        <f t="shared" si="1"/>
        <v>24884.61538</v>
      </c>
      <c r="N3" s="7">
        <f t="shared" si="1"/>
        <v>30153.84615</v>
      </c>
      <c r="O3" s="7">
        <f t="shared" si="1"/>
        <v>35423.07692</v>
      </c>
      <c r="P3" s="7">
        <f t="shared" si="1"/>
        <v>40692.30769</v>
      </c>
      <c r="Q3" s="7">
        <f t="shared" si="1"/>
        <v>45961.53846</v>
      </c>
      <c r="R3" s="7">
        <f t="shared" si="1"/>
        <v>51230.76923</v>
      </c>
      <c r="S3" s="7">
        <f t="shared" si="1"/>
        <v>56500</v>
      </c>
      <c r="T3" s="7">
        <f t="shared" si="1"/>
        <v>61769.23077</v>
      </c>
      <c r="U3" s="7">
        <f t="shared" si="1"/>
        <v>67038.46154</v>
      </c>
      <c r="V3" s="7">
        <f t="shared" si="1"/>
        <v>72307.69231</v>
      </c>
      <c r="W3" s="7">
        <f t="shared" si="1"/>
        <v>77576.92308</v>
      </c>
      <c r="X3" s="7">
        <f t="shared" si="1"/>
        <v>82846.15385</v>
      </c>
      <c r="Y3" s="7">
        <f t="shared" si="1"/>
        <v>88115.38462</v>
      </c>
      <c r="Z3" s="7">
        <f t="shared" si="1"/>
        <v>93384.61538</v>
      </c>
      <c r="AA3" s="7">
        <f t="shared" si="1"/>
        <v>98653.84615</v>
      </c>
      <c r="AB3" s="7">
        <f t="shared" si="1"/>
        <v>103923.0769</v>
      </c>
      <c r="AC3" s="7">
        <f t="shared" si="1"/>
        <v>78038.46154</v>
      </c>
      <c r="AD3" s="7">
        <f t="shared" si="1"/>
        <v>82153.84615</v>
      </c>
      <c r="AE3" s="7">
        <f t="shared" si="1"/>
        <v>86269.23077</v>
      </c>
    </row>
    <row r="4">
      <c r="A4" s="2" t="s">
        <v>64</v>
      </c>
      <c r="B4" s="5">
        <f t="shared" ref="B4:AE4" si="2">SUM(B3)</f>
        <v>0</v>
      </c>
      <c r="C4" s="7">
        <f t="shared" si="2"/>
        <v>1153.846154</v>
      </c>
      <c r="D4" s="7">
        <f t="shared" si="2"/>
        <v>2307.692308</v>
      </c>
      <c r="E4" s="7">
        <f t="shared" si="2"/>
        <v>3461.538462</v>
      </c>
      <c r="F4" s="7">
        <f t="shared" si="2"/>
        <v>4615.384615</v>
      </c>
      <c r="G4" s="7">
        <f t="shared" si="2"/>
        <v>5769.230769</v>
      </c>
      <c r="H4" s="7">
        <f t="shared" si="2"/>
        <v>6923.076923</v>
      </c>
      <c r="I4" s="7">
        <f t="shared" si="2"/>
        <v>9230.769231</v>
      </c>
      <c r="J4" s="7">
        <f t="shared" si="2"/>
        <v>11538.46154</v>
      </c>
      <c r="K4" s="7">
        <f t="shared" si="2"/>
        <v>15576.92308</v>
      </c>
      <c r="L4" s="7">
        <f t="shared" si="2"/>
        <v>19615.38462</v>
      </c>
      <c r="M4" s="7">
        <f t="shared" si="2"/>
        <v>24884.61538</v>
      </c>
      <c r="N4" s="7">
        <f t="shared" si="2"/>
        <v>30153.84615</v>
      </c>
      <c r="O4" s="7">
        <f t="shared" si="2"/>
        <v>35423.07692</v>
      </c>
      <c r="P4" s="7">
        <f t="shared" si="2"/>
        <v>40692.30769</v>
      </c>
      <c r="Q4" s="7">
        <f t="shared" si="2"/>
        <v>45961.53846</v>
      </c>
      <c r="R4" s="7">
        <f t="shared" si="2"/>
        <v>51230.76923</v>
      </c>
      <c r="S4" s="7">
        <f t="shared" si="2"/>
        <v>56500</v>
      </c>
      <c r="T4" s="7">
        <f t="shared" si="2"/>
        <v>61769.23077</v>
      </c>
      <c r="U4" s="7">
        <f t="shared" si="2"/>
        <v>67038.46154</v>
      </c>
      <c r="V4" s="7">
        <f t="shared" si="2"/>
        <v>72307.69231</v>
      </c>
      <c r="W4" s="7">
        <f t="shared" si="2"/>
        <v>77576.92308</v>
      </c>
      <c r="X4" s="7">
        <f t="shared" si="2"/>
        <v>82846.15385</v>
      </c>
      <c r="Y4" s="7">
        <f t="shared" si="2"/>
        <v>88115.38462</v>
      </c>
      <c r="Z4" s="7">
        <f t="shared" si="2"/>
        <v>93384.61538</v>
      </c>
      <c r="AA4" s="7">
        <f t="shared" si="2"/>
        <v>98653.84615</v>
      </c>
      <c r="AB4" s="7">
        <f t="shared" si="2"/>
        <v>103923.0769</v>
      </c>
      <c r="AC4" s="7">
        <f t="shared" si="2"/>
        <v>78038.46154</v>
      </c>
      <c r="AD4" s="7">
        <f t="shared" si="2"/>
        <v>82153.84615</v>
      </c>
      <c r="AE4" s="7">
        <f t="shared" si="2"/>
        <v>86269.23077</v>
      </c>
    </row>
    <row r="6">
      <c r="A6" s="2" t="s">
        <v>65</v>
      </c>
    </row>
    <row r="7">
      <c r="A7" s="2" t="s">
        <v>26</v>
      </c>
      <c r="B7" s="7">
        <f>'Fixed Asset Balances'!B15/'Fixed Asset Register'!$F$2</f>
        <v>1153.846154</v>
      </c>
      <c r="C7" s="7">
        <f>'Fixed Asset Balances'!C15/'Fixed Asset Register'!$F$2</f>
        <v>1153.846154</v>
      </c>
      <c r="D7" s="7">
        <f>'Fixed Asset Balances'!D15/'Fixed Asset Register'!$F$2</f>
        <v>1153.846154</v>
      </c>
      <c r="E7" s="7">
        <f>'Fixed Asset Balances'!E15/'Fixed Asset Register'!$F$2</f>
        <v>1153.846154</v>
      </c>
      <c r="F7" s="7">
        <f>'Fixed Asset Balances'!F15/'Fixed Asset Register'!$F$2</f>
        <v>1153.846154</v>
      </c>
      <c r="G7" s="7">
        <f>'Fixed Asset Balances'!G15/'Fixed Asset Register'!$F$2</f>
        <v>1153.846154</v>
      </c>
      <c r="H7" s="7">
        <f>'Fixed Asset Balances'!H15/'Fixed Asset Register'!$F$2</f>
        <v>2307.692308</v>
      </c>
      <c r="I7" s="7">
        <f>'Fixed Asset Balances'!I15/'Fixed Asset Register'!$F$2</f>
        <v>2307.692308</v>
      </c>
      <c r="J7" s="7">
        <f>'Fixed Asset Balances'!J15/'Fixed Asset Register'!$F$2</f>
        <v>4038.461538</v>
      </c>
      <c r="K7" s="7">
        <f>'Fixed Asset Balances'!K15/'Fixed Asset Register'!$F$2</f>
        <v>4038.461538</v>
      </c>
      <c r="L7" s="7">
        <f>'Fixed Asset Balances'!L15/'Fixed Asset Register'!$F$2</f>
        <v>5269.230769</v>
      </c>
      <c r="M7" s="7">
        <f>'Fixed Asset Balances'!M15/'Fixed Asset Register'!$F$2</f>
        <v>5269.230769</v>
      </c>
      <c r="N7" s="7">
        <f>'Fixed Asset Balances'!N15/'Fixed Asset Register'!$F$2</f>
        <v>5269.230769</v>
      </c>
      <c r="O7" s="7">
        <f>'Fixed Asset Balances'!O15/'Fixed Asset Register'!$F$2</f>
        <v>5269.230769</v>
      </c>
      <c r="P7" s="7">
        <f>'Fixed Asset Balances'!P15/'Fixed Asset Register'!$F$2</f>
        <v>5269.230769</v>
      </c>
      <c r="Q7" s="7">
        <f>'Fixed Asset Balances'!Q15/'Fixed Asset Register'!$F$2</f>
        <v>5269.230769</v>
      </c>
      <c r="R7" s="7">
        <f>'Fixed Asset Balances'!R15/'Fixed Asset Register'!$F$2</f>
        <v>5269.230769</v>
      </c>
      <c r="S7" s="7">
        <f>'Fixed Asset Balances'!S15/'Fixed Asset Register'!$F$2</f>
        <v>5269.230769</v>
      </c>
      <c r="T7" s="7">
        <f>'Fixed Asset Balances'!T15/'Fixed Asset Register'!$F$2</f>
        <v>5269.230769</v>
      </c>
      <c r="U7" s="7">
        <f>'Fixed Asset Balances'!U15/'Fixed Asset Register'!$F$2</f>
        <v>5269.230769</v>
      </c>
      <c r="V7" s="7">
        <f>'Fixed Asset Balances'!V15/'Fixed Asset Register'!$F$2</f>
        <v>5269.230769</v>
      </c>
      <c r="W7" s="7">
        <f>'Fixed Asset Balances'!W15/'Fixed Asset Register'!$F$2</f>
        <v>5269.230769</v>
      </c>
      <c r="X7" s="7">
        <f>'Fixed Asset Balances'!X15/'Fixed Asset Register'!$F$2</f>
        <v>5269.230769</v>
      </c>
      <c r="Y7" s="7">
        <f>'Fixed Asset Balances'!Y15/'Fixed Asset Register'!$F$2</f>
        <v>5269.230769</v>
      </c>
      <c r="Z7" s="7">
        <f>'Fixed Asset Balances'!Z15/'Fixed Asset Register'!$F$2</f>
        <v>5269.230769</v>
      </c>
      <c r="AA7" s="7">
        <f>'Fixed Asset Balances'!AA15/'Fixed Asset Register'!$F$2</f>
        <v>5269.230769</v>
      </c>
      <c r="AB7" s="7">
        <f>'Fixed Asset Balances'!AB15/'Fixed Asset Register'!$F$2</f>
        <v>4115.384615</v>
      </c>
      <c r="AC7" s="7">
        <f>'Fixed Asset Balances'!AC15/'Fixed Asset Register'!$F$2</f>
        <v>4115.384615</v>
      </c>
      <c r="AD7" s="7">
        <f>'Fixed Asset Balances'!AD15/'Fixed Asset Register'!$F$2</f>
        <v>4115.384615</v>
      </c>
      <c r="AE7" s="7">
        <f>'Fixed Asset Balances'!AE15/'Fixed Asset Register'!$F$2</f>
        <v>4115.384615</v>
      </c>
    </row>
    <row r="8">
      <c r="A8" s="2" t="s">
        <v>66</v>
      </c>
      <c r="B8" s="7">
        <f t="shared" ref="B8:AE8" si="3">SUM(B7)</f>
        <v>1153.846154</v>
      </c>
      <c r="C8" s="7">
        <f t="shared" si="3"/>
        <v>1153.846154</v>
      </c>
      <c r="D8" s="7">
        <f t="shared" si="3"/>
        <v>1153.846154</v>
      </c>
      <c r="E8" s="7">
        <f t="shared" si="3"/>
        <v>1153.846154</v>
      </c>
      <c r="F8" s="7">
        <f t="shared" si="3"/>
        <v>1153.846154</v>
      </c>
      <c r="G8" s="7">
        <f t="shared" si="3"/>
        <v>1153.846154</v>
      </c>
      <c r="H8" s="7">
        <f t="shared" si="3"/>
        <v>2307.692308</v>
      </c>
      <c r="I8" s="7">
        <f t="shared" si="3"/>
        <v>2307.692308</v>
      </c>
      <c r="J8" s="7">
        <f t="shared" si="3"/>
        <v>4038.461538</v>
      </c>
      <c r="K8" s="7">
        <f t="shared" si="3"/>
        <v>4038.461538</v>
      </c>
      <c r="L8" s="7">
        <f t="shared" si="3"/>
        <v>5269.230769</v>
      </c>
      <c r="M8" s="7">
        <f t="shared" si="3"/>
        <v>5269.230769</v>
      </c>
      <c r="N8" s="7">
        <f t="shared" si="3"/>
        <v>5269.230769</v>
      </c>
      <c r="O8" s="7">
        <f t="shared" si="3"/>
        <v>5269.230769</v>
      </c>
      <c r="P8" s="7">
        <f t="shared" si="3"/>
        <v>5269.230769</v>
      </c>
      <c r="Q8" s="7">
        <f t="shared" si="3"/>
        <v>5269.230769</v>
      </c>
      <c r="R8" s="7">
        <f t="shared" si="3"/>
        <v>5269.230769</v>
      </c>
      <c r="S8" s="7">
        <f t="shared" si="3"/>
        <v>5269.230769</v>
      </c>
      <c r="T8" s="7">
        <f t="shared" si="3"/>
        <v>5269.230769</v>
      </c>
      <c r="U8" s="7">
        <f t="shared" si="3"/>
        <v>5269.230769</v>
      </c>
      <c r="V8" s="7">
        <f t="shared" si="3"/>
        <v>5269.230769</v>
      </c>
      <c r="W8" s="7">
        <f t="shared" si="3"/>
        <v>5269.230769</v>
      </c>
      <c r="X8" s="7">
        <f t="shared" si="3"/>
        <v>5269.230769</v>
      </c>
      <c r="Y8" s="7">
        <f t="shared" si="3"/>
        <v>5269.230769</v>
      </c>
      <c r="Z8" s="7">
        <f t="shared" si="3"/>
        <v>5269.230769</v>
      </c>
      <c r="AA8" s="7">
        <f t="shared" si="3"/>
        <v>5269.230769</v>
      </c>
      <c r="AB8" s="7">
        <f t="shared" si="3"/>
        <v>4115.384615</v>
      </c>
      <c r="AC8" s="7">
        <f t="shared" si="3"/>
        <v>4115.384615</v>
      </c>
      <c r="AD8" s="7">
        <f t="shared" si="3"/>
        <v>4115.384615</v>
      </c>
      <c r="AE8" s="7">
        <f t="shared" si="3"/>
        <v>4115.384615</v>
      </c>
    </row>
    <row r="10">
      <c r="A10" s="8" t="s">
        <v>69</v>
      </c>
    </row>
    <row r="11">
      <c r="A11" s="2" t="s">
        <v>26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f>'Fixed Asset Register'!H2</f>
        <v>30000</v>
      </c>
      <c r="AC11" s="2">
        <v>0.0</v>
      </c>
      <c r="AD11" s="2">
        <v>0.0</v>
      </c>
      <c r="AE11" s="2">
        <v>0.0</v>
      </c>
    </row>
    <row r="12">
      <c r="A12" s="2" t="s">
        <v>66</v>
      </c>
      <c r="B12" s="5">
        <f t="shared" ref="B12:AE12" si="4">SUM(B11)</f>
        <v>0</v>
      </c>
      <c r="C12" s="5">
        <f t="shared" si="4"/>
        <v>0</v>
      </c>
      <c r="D12" s="5">
        <f t="shared" si="4"/>
        <v>0</v>
      </c>
      <c r="E12" s="5">
        <f t="shared" si="4"/>
        <v>0</v>
      </c>
      <c r="F12" s="5">
        <f t="shared" si="4"/>
        <v>0</v>
      </c>
      <c r="G12" s="5">
        <f t="shared" si="4"/>
        <v>0</v>
      </c>
      <c r="H12" s="5">
        <f t="shared" si="4"/>
        <v>0</v>
      </c>
      <c r="I12" s="5">
        <f t="shared" si="4"/>
        <v>0</v>
      </c>
      <c r="J12" s="5">
        <f t="shared" si="4"/>
        <v>0</v>
      </c>
      <c r="K12" s="5">
        <f t="shared" si="4"/>
        <v>0</v>
      </c>
      <c r="L12" s="5">
        <f t="shared" si="4"/>
        <v>0</v>
      </c>
      <c r="M12" s="5">
        <f t="shared" si="4"/>
        <v>0</v>
      </c>
      <c r="N12" s="5">
        <f t="shared" si="4"/>
        <v>0</v>
      </c>
      <c r="O12" s="5">
        <f t="shared" si="4"/>
        <v>0</v>
      </c>
      <c r="P12" s="5">
        <f t="shared" si="4"/>
        <v>0</v>
      </c>
      <c r="Q12" s="5">
        <f t="shared" si="4"/>
        <v>0</v>
      </c>
      <c r="R12" s="5">
        <f t="shared" si="4"/>
        <v>0</v>
      </c>
      <c r="S12" s="5">
        <f t="shared" si="4"/>
        <v>0</v>
      </c>
      <c r="T12" s="5">
        <f t="shared" si="4"/>
        <v>0</v>
      </c>
      <c r="U12" s="5">
        <f t="shared" si="4"/>
        <v>0</v>
      </c>
      <c r="V12" s="5">
        <f t="shared" si="4"/>
        <v>0</v>
      </c>
      <c r="W12" s="5">
        <f t="shared" si="4"/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30000</v>
      </c>
      <c r="AC12" s="5">
        <f t="shared" si="4"/>
        <v>0</v>
      </c>
      <c r="AD12" s="5">
        <f t="shared" si="4"/>
        <v>0</v>
      </c>
      <c r="AE12" s="5">
        <f t="shared" si="4"/>
        <v>0</v>
      </c>
    </row>
    <row r="13">
      <c r="A13" s="2"/>
    </row>
    <row r="14">
      <c r="A14" s="2" t="s">
        <v>68</v>
      </c>
    </row>
    <row r="15">
      <c r="A15" s="2" t="s">
        <v>26</v>
      </c>
      <c r="B15" s="7">
        <f t="shared" ref="B15:AE15" si="5">B3+B7-B11</f>
        <v>1153.846154</v>
      </c>
      <c r="C15" s="7">
        <f t="shared" si="5"/>
        <v>2307.692308</v>
      </c>
      <c r="D15" s="7">
        <f t="shared" si="5"/>
        <v>3461.538462</v>
      </c>
      <c r="E15" s="7">
        <f t="shared" si="5"/>
        <v>4615.384615</v>
      </c>
      <c r="F15" s="7">
        <f t="shared" si="5"/>
        <v>5769.230769</v>
      </c>
      <c r="G15" s="7">
        <f t="shared" si="5"/>
        <v>6923.076923</v>
      </c>
      <c r="H15" s="7">
        <f t="shared" si="5"/>
        <v>9230.769231</v>
      </c>
      <c r="I15" s="7">
        <f t="shared" si="5"/>
        <v>11538.46154</v>
      </c>
      <c r="J15" s="7">
        <f t="shared" si="5"/>
        <v>15576.92308</v>
      </c>
      <c r="K15" s="7">
        <f t="shared" si="5"/>
        <v>19615.38462</v>
      </c>
      <c r="L15" s="7">
        <f t="shared" si="5"/>
        <v>24884.61538</v>
      </c>
      <c r="M15" s="7">
        <f t="shared" si="5"/>
        <v>30153.84615</v>
      </c>
      <c r="N15" s="7">
        <f t="shared" si="5"/>
        <v>35423.07692</v>
      </c>
      <c r="O15" s="7">
        <f t="shared" si="5"/>
        <v>40692.30769</v>
      </c>
      <c r="P15" s="7">
        <f t="shared" si="5"/>
        <v>45961.53846</v>
      </c>
      <c r="Q15" s="7">
        <f t="shared" si="5"/>
        <v>51230.76923</v>
      </c>
      <c r="R15" s="7">
        <f t="shared" si="5"/>
        <v>56500</v>
      </c>
      <c r="S15" s="7">
        <f t="shared" si="5"/>
        <v>61769.23077</v>
      </c>
      <c r="T15" s="7">
        <f t="shared" si="5"/>
        <v>67038.46154</v>
      </c>
      <c r="U15" s="7">
        <f t="shared" si="5"/>
        <v>72307.69231</v>
      </c>
      <c r="V15" s="7">
        <f t="shared" si="5"/>
        <v>77576.92308</v>
      </c>
      <c r="W15" s="7">
        <f t="shared" si="5"/>
        <v>82846.15385</v>
      </c>
      <c r="X15" s="7">
        <f t="shared" si="5"/>
        <v>88115.38462</v>
      </c>
      <c r="Y15" s="7">
        <f t="shared" si="5"/>
        <v>93384.61538</v>
      </c>
      <c r="Z15" s="7">
        <f t="shared" si="5"/>
        <v>98653.84615</v>
      </c>
      <c r="AA15" s="7">
        <f t="shared" si="5"/>
        <v>103923.0769</v>
      </c>
      <c r="AB15" s="7">
        <f t="shared" si="5"/>
        <v>78038.46154</v>
      </c>
      <c r="AC15" s="7">
        <f t="shared" si="5"/>
        <v>82153.84615</v>
      </c>
      <c r="AD15" s="7">
        <f t="shared" si="5"/>
        <v>86269.23077</v>
      </c>
      <c r="AE15" s="7">
        <f t="shared" si="5"/>
        <v>90384.61538</v>
      </c>
    </row>
    <row r="16">
      <c r="A16" s="2" t="s">
        <v>66</v>
      </c>
      <c r="B16" s="7">
        <f>B4+B8</f>
        <v>1153.846154</v>
      </c>
      <c r="C16" s="7">
        <f t="shared" ref="C16:AE16" si="6">SUM(C15)</f>
        <v>2307.692308</v>
      </c>
      <c r="D16" s="7">
        <f t="shared" si="6"/>
        <v>3461.538462</v>
      </c>
      <c r="E16" s="7">
        <f t="shared" si="6"/>
        <v>4615.384615</v>
      </c>
      <c r="F16" s="7">
        <f t="shared" si="6"/>
        <v>5769.230769</v>
      </c>
      <c r="G16" s="7">
        <f t="shared" si="6"/>
        <v>6923.076923</v>
      </c>
      <c r="H16" s="7">
        <f t="shared" si="6"/>
        <v>9230.769231</v>
      </c>
      <c r="I16" s="7">
        <f t="shared" si="6"/>
        <v>11538.46154</v>
      </c>
      <c r="J16" s="7">
        <f t="shared" si="6"/>
        <v>15576.92308</v>
      </c>
      <c r="K16" s="7">
        <f t="shared" si="6"/>
        <v>19615.38462</v>
      </c>
      <c r="L16" s="7">
        <f t="shared" si="6"/>
        <v>24884.61538</v>
      </c>
      <c r="M16" s="7">
        <f t="shared" si="6"/>
        <v>30153.84615</v>
      </c>
      <c r="N16" s="7">
        <f t="shared" si="6"/>
        <v>35423.07692</v>
      </c>
      <c r="O16" s="7">
        <f t="shared" si="6"/>
        <v>40692.30769</v>
      </c>
      <c r="P16" s="7">
        <f t="shared" si="6"/>
        <v>45961.53846</v>
      </c>
      <c r="Q16" s="7">
        <f t="shared" si="6"/>
        <v>51230.76923</v>
      </c>
      <c r="R16" s="7">
        <f t="shared" si="6"/>
        <v>56500</v>
      </c>
      <c r="S16" s="7">
        <f t="shared" si="6"/>
        <v>61769.23077</v>
      </c>
      <c r="T16" s="7">
        <f t="shared" si="6"/>
        <v>67038.46154</v>
      </c>
      <c r="U16" s="7">
        <f t="shared" si="6"/>
        <v>72307.69231</v>
      </c>
      <c r="V16" s="7">
        <f t="shared" si="6"/>
        <v>77576.92308</v>
      </c>
      <c r="W16" s="7">
        <f t="shared" si="6"/>
        <v>82846.15385</v>
      </c>
      <c r="X16" s="7">
        <f t="shared" si="6"/>
        <v>88115.38462</v>
      </c>
      <c r="Y16" s="7">
        <f t="shared" si="6"/>
        <v>93384.61538</v>
      </c>
      <c r="Z16" s="7">
        <f t="shared" si="6"/>
        <v>98653.84615</v>
      </c>
      <c r="AA16" s="7">
        <f t="shared" si="6"/>
        <v>103923.0769</v>
      </c>
      <c r="AB16" s="7">
        <f t="shared" si="6"/>
        <v>78038.46154</v>
      </c>
      <c r="AC16" s="7">
        <f t="shared" si="6"/>
        <v>82153.84615</v>
      </c>
      <c r="AD16" s="7">
        <f t="shared" si="6"/>
        <v>86269.23077</v>
      </c>
      <c r="AE16" s="7">
        <f t="shared" si="6"/>
        <v>90384.61538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31" width="7.63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</row>
    <row r="2">
      <c r="A2" s="2" t="s">
        <v>70</v>
      </c>
    </row>
    <row r="3">
      <c r="A3" s="2" t="s">
        <v>71</v>
      </c>
      <c r="B3" s="5">
        <f>Assumptions!$B2</f>
        <v>800</v>
      </c>
      <c r="C3" s="5">
        <f>Assumptions!$B2</f>
        <v>800</v>
      </c>
      <c r="D3" s="5">
        <f>Assumptions!$B2</f>
        <v>800</v>
      </c>
      <c r="E3" s="5">
        <f>Assumptions!$B2</f>
        <v>800</v>
      </c>
      <c r="F3" s="5">
        <f>Assumptions!$B2</f>
        <v>800</v>
      </c>
      <c r="G3" s="5">
        <f>Assumptions!$B2</f>
        <v>800</v>
      </c>
      <c r="H3" s="5">
        <f>Assumptions!$B2</f>
        <v>800</v>
      </c>
      <c r="I3" s="5">
        <f>Assumptions!$B2</f>
        <v>800</v>
      </c>
      <c r="J3" s="5">
        <f>Assumptions!$B2</f>
        <v>800</v>
      </c>
      <c r="K3" s="5">
        <f>Assumptions!$B2</f>
        <v>800</v>
      </c>
      <c r="L3" s="5">
        <f>Assumptions!$B2</f>
        <v>800</v>
      </c>
      <c r="M3" s="5">
        <f>Assumptions!$B2</f>
        <v>800</v>
      </c>
      <c r="N3" s="5">
        <f>Assumptions!$B2</f>
        <v>800</v>
      </c>
      <c r="O3" s="5">
        <f>Assumptions!$B2</f>
        <v>800</v>
      </c>
      <c r="P3" s="5">
        <f>Assumptions!$B2</f>
        <v>800</v>
      </c>
      <c r="Q3" s="5">
        <f>Assumptions!$B2</f>
        <v>800</v>
      </c>
      <c r="R3" s="5">
        <f>Assumptions!$B2</f>
        <v>800</v>
      </c>
      <c r="S3" s="5">
        <f>Assumptions!$B2</f>
        <v>800</v>
      </c>
      <c r="T3" s="5">
        <f>Assumptions!$B2</f>
        <v>800</v>
      </c>
      <c r="U3" s="5">
        <f>Assumptions!$B2</f>
        <v>800</v>
      </c>
      <c r="V3" s="5">
        <f>Assumptions!$B2</f>
        <v>800</v>
      </c>
      <c r="W3" s="5">
        <f>Assumptions!$B2</f>
        <v>800</v>
      </c>
      <c r="X3" s="5">
        <f>Assumptions!$B2</f>
        <v>800</v>
      </c>
      <c r="Y3" s="5">
        <f>Assumptions!$B2</f>
        <v>800</v>
      </c>
      <c r="Z3" s="5">
        <f>Assumptions!$B2</f>
        <v>800</v>
      </c>
      <c r="AA3" s="5">
        <f>Assumptions!$B2</f>
        <v>800</v>
      </c>
      <c r="AB3" s="5">
        <f>Assumptions!$B2</f>
        <v>800</v>
      </c>
      <c r="AC3" s="5">
        <f>Assumptions!$B2</f>
        <v>800</v>
      </c>
      <c r="AD3" s="5">
        <f>Assumptions!$B2</f>
        <v>800</v>
      </c>
      <c r="AE3" s="5">
        <f>Assumptions!$B2</f>
        <v>800</v>
      </c>
    </row>
    <row r="5">
      <c r="A5" s="2" t="s">
        <v>72</v>
      </c>
    </row>
    <row r="6">
      <c r="A6" s="2" t="s">
        <v>71</v>
      </c>
      <c r="B6" s="5">
        <f>Assumptions!$B5</f>
        <v>780</v>
      </c>
      <c r="C6" s="5">
        <f>Assumptions!$B5</f>
        <v>780</v>
      </c>
      <c r="D6" s="5">
        <f>Assumptions!$B5</f>
        <v>780</v>
      </c>
      <c r="E6" s="5">
        <f>Assumptions!$B5</f>
        <v>780</v>
      </c>
      <c r="F6" s="5">
        <f>Assumptions!$B5</f>
        <v>780</v>
      </c>
      <c r="G6" s="5">
        <f>Assumptions!$B5</f>
        <v>780</v>
      </c>
      <c r="H6" s="5">
        <f>Assumptions!$B5</f>
        <v>780</v>
      </c>
      <c r="I6" s="5">
        <f>Assumptions!$B5</f>
        <v>780</v>
      </c>
      <c r="J6" s="5">
        <f>Assumptions!$B5</f>
        <v>780</v>
      </c>
      <c r="K6" s="5">
        <f>Assumptions!$B5</f>
        <v>780</v>
      </c>
      <c r="L6" s="5">
        <f>Assumptions!$B5</f>
        <v>780</v>
      </c>
      <c r="M6" s="5">
        <f>Assumptions!$B5</f>
        <v>780</v>
      </c>
      <c r="N6" s="5">
        <f>Assumptions!$B5</f>
        <v>780</v>
      </c>
      <c r="O6" s="5">
        <f>Assumptions!$B5</f>
        <v>780</v>
      </c>
      <c r="P6" s="5">
        <f>Assumptions!$B5</f>
        <v>780</v>
      </c>
      <c r="Q6" s="5">
        <f>Assumptions!$B5</f>
        <v>780</v>
      </c>
      <c r="R6" s="5">
        <f>Assumptions!$B5</f>
        <v>780</v>
      </c>
      <c r="S6" s="5">
        <f>Assumptions!$B5</f>
        <v>780</v>
      </c>
      <c r="T6" s="5">
        <f>Assumptions!$B5</f>
        <v>780</v>
      </c>
      <c r="U6" s="5">
        <f>Assumptions!$B5</f>
        <v>780</v>
      </c>
      <c r="V6" s="5">
        <f>Assumptions!$B5</f>
        <v>780</v>
      </c>
      <c r="W6" s="5">
        <f>Assumptions!$B5</f>
        <v>780</v>
      </c>
      <c r="X6" s="5">
        <f>Assumptions!$B5</f>
        <v>780</v>
      </c>
      <c r="Y6" s="5">
        <f>Assumptions!$B5</f>
        <v>780</v>
      </c>
      <c r="Z6" s="5">
        <f>Assumptions!$B5</f>
        <v>780</v>
      </c>
      <c r="AA6" s="5">
        <f>Assumptions!$B5</f>
        <v>780</v>
      </c>
      <c r="AB6" s="5">
        <f>Assumptions!$B5</f>
        <v>780</v>
      </c>
      <c r="AC6" s="5">
        <f>Assumptions!$B5</f>
        <v>780</v>
      </c>
      <c r="AD6" s="5">
        <f>Assumptions!$B5</f>
        <v>780</v>
      </c>
      <c r="AE6" s="5">
        <f>Assumptions!$B5</f>
        <v>780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31" width="6.63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</row>
    <row r="2">
      <c r="A2" s="2" t="s">
        <v>73</v>
      </c>
    </row>
    <row r="3">
      <c r="A3" s="2" t="s">
        <v>71</v>
      </c>
      <c r="B3" s="5">
        <f>'Calcs-1'!B6*Assumptions!$C5</f>
        <v>35100</v>
      </c>
      <c r="C3" s="5">
        <f>'Calcs-1'!C6*Assumptions!$C5</f>
        <v>35100</v>
      </c>
      <c r="D3" s="5">
        <f>'Calcs-1'!D6*Assumptions!$C5</f>
        <v>35100</v>
      </c>
      <c r="E3" s="5">
        <f>'Calcs-1'!E6*Assumptions!$C5</f>
        <v>35100</v>
      </c>
      <c r="F3" s="5">
        <f>'Calcs-1'!F6*Assumptions!$C5</f>
        <v>35100</v>
      </c>
      <c r="G3" s="5">
        <f>'Calcs-1'!G6*Assumptions!$C5</f>
        <v>35100</v>
      </c>
      <c r="H3" s="5">
        <f>'Calcs-1'!H6*Assumptions!$C5</f>
        <v>35100</v>
      </c>
      <c r="I3" s="5">
        <f>'Calcs-1'!I6*Assumptions!$C5</f>
        <v>35100</v>
      </c>
      <c r="J3" s="5">
        <f>'Calcs-1'!J6*Assumptions!$C5</f>
        <v>35100</v>
      </c>
      <c r="K3" s="5">
        <f>'Calcs-1'!K6*Assumptions!$C5</f>
        <v>35100</v>
      </c>
      <c r="L3" s="5">
        <f>'Calcs-1'!L6*Assumptions!$C5</f>
        <v>35100</v>
      </c>
      <c r="M3" s="5">
        <f>'Calcs-1'!M6*Assumptions!$C5</f>
        <v>35100</v>
      </c>
      <c r="N3" s="5">
        <f>'Calcs-1'!N6*Assumptions!$C5</f>
        <v>35100</v>
      </c>
      <c r="O3" s="5">
        <f>'Calcs-1'!O6*Assumptions!$C5</f>
        <v>35100</v>
      </c>
      <c r="P3" s="5">
        <f>'Calcs-1'!P6*Assumptions!$C5</f>
        <v>35100</v>
      </c>
      <c r="Q3" s="5">
        <f>'Calcs-1'!Q6*Assumptions!$C5</f>
        <v>35100</v>
      </c>
      <c r="R3" s="5">
        <f>'Calcs-1'!R6*Assumptions!$C5</f>
        <v>35100</v>
      </c>
      <c r="S3" s="5">
        <f>'Calcs-1'!S6*Assumptions!$C5</f>
        <v>35100</v>
      </c>
      <c r="T3" s="5">
        <f>'Calcs-1'!T6*Assumptions!$C5</f>
        <v>35100</v>
      </c>
      <c r="U3" s="5">
        <f>'Calcs-1'!U6*Assumptions!$C5</f>
        <v>35100</v>
      </c>
      <c r="V3" s="5">
        <f>'Calcs-1'!V6*Assumptions!$C5</f>
        <v>35100</v>
      </c>
      <c r="W3" s="5">
        <f>'Calcs-1'!W6*Assumptions!$C5</f>
        <v>35100</v>
      </c>
      <c r="X3" s="5">
        <f>'Calcs-1'!X6*Assumptions!$C5</f>
        <v>35100</v>
      </c>
      <c r="Y3" s="5">
        <f>'Calcs-1'!Y6*Assumptions!$C5</f>
        <v>35100</v>
      </c>
      <c r="Z3" s="5">
        <f>'Calcs-1'!Z6*Assumptions!$C5</f>
        <v>35100</v>
      </c>
      <c r="AA3" s="5">
        <f>'Calcs-1'!AA6*Assumptions!$C5</f>
        <v>35100</v>
      </c>
      <c r="AB3" s="5">
        <f>'Calcs-1'!AB6*Assumptions!$C5</f>
        <v>35100</v>
      </c>
      <c r="AC3" s="5">
        <f>'Calcs-1'!AC6*Assumptions!$C5</f>
        <v>35100</v>
      </c>
      <c r="AD3" s="5">
        <f>'Calcs-1'!AD6*Assumptions!$C5</f>
        <v>35100</v>
      </c>
      <c r="AE3" s="5">
        <f>'Calcs-1'!AE6*Assumptions!$C5</f>
        <v>35100</v>
      </c>
    </row>
    <row r="4">
      <c r="A4" s="2" t="s">
        <v>74</v>
      </c>
      <c r="B4" s="5">
        <f t="shared" ref="B4:AE4" si="1">SUM(B3)</f>
        <v>35100</v>
      </c>
      <c r="C4" s="5">
        <f t="shared" si="1"/>
        <v>35100</v>
      </c>
      <c r="D4" s="5">
        <f t="shared" si="1"/>
        <v>35100</v>
      </c>
      <c r="E4" s="5">
        <f t="shared" si="1"/>
        <v>35100</v>
      </c>
      <c r="F4" s="5">
        <f t="shared" si="1"/>
        <v>35100</v>
      </c>
      <c r="G4" s="5">
        <f t="shared" si="1"/>
        <v>35100</v>
      </c>
      <c r="H4" s="5">
        <f t="shared" si="1"/>
        <v>35100</v>
      </c>
      <c r="I4" s="5">
        <f t="shared" si="1"/>
        <v>35100</v>
      </c>
      <c r="J4" s="5">
        <f t="shared" si="1"/>
        <v>35100</v>
      </c>
      <c r="K4" s="5">
        <f t="shared" si="1"/>
        <v>35100</v>
      </c>
      <c r="L4" s="5">
        <f t="shared" si="1"/>
        <v>35100</v>
      </c>
      <c r="M4" s="5">
        <f t="shared" si="1"/>
        <v>35100</v>
      </c>
      <c r="N4" s="5">
        <f t="shared" si="1"/>
        <v>35100</v>
      </c>
      <c r="O4" s="5">
        <f t="shared" si="1"/>
        <v>35100</v>
      </c>
      <c r="P4" s="5">
        <f t="shared" si="1"/>
        <v>35100</v>
      </c>
      <c r="Q4" s="5">
        <f t="shared" si="1"/>
        <v>35100</v>
      </c>
      <c r="R4" s="5">
        <f t="shared" si="1"/>
        <v>35100</v>
      </c>
      <c r="S4" s="5">
        <f t="shared" si="1"/>
        <v>35100</v>
      </c>
      <c r="T4" s="5">
        <f t="shared" si="1"/>
        <v>35100</v>
      </c>
      <c r="U4" s="5">
        <f t="shared" si="1"/>
        <v>35100</v>
      </c>
      <c r="V4" s="5">
        <f t="shared" si="1"/>
        <v>35100</v>
      </c>
      <c r="W4" s="5">
        <f t="shared" si="1"/>
        <v>35100</v>
      </c>
      <c r="X4" s="5">
        <f t="shared" si="1"/>
        <v>35100</v>
      </c>
      <c r="Y4" s="5">
        <f t="shared" si="1"/>
        <v>35100</v>
      </c>
      <c r="Z4" s="5">
        <f t="shared" si="1"/>
        <v>35100</v>
      </c>
      <c r="AA4" s="5">
        <f t="shared" si="1"/>
        <v>35100</v>
      </c>
      <c r="AB4" s="5">
        <f t="shared" si="1"/>
        <v>35100</v>
      </c>
      <c r="AC4" s="5">
        <f t="shared" si="1"/>
        <v>35100</v>
      </c>
      <c r="AD4" s="5">
        <f t="shared" si="1"/>
        <v>35100</v>
      </c>
      <c r="AE4" s="5">
        <f t="shared" si="1"/>
        <v>35100</v>
      </c>
    </row>
    <row r="6">
      <c r="A6" s="2" t="s">
        <v>75</v>
      </c>
    </row>
    <row r="7">
      <c r="A7" s="2" t="s">
        <v>8</v>
      </c>
      <c r="B7" s="5">
        <f>'Calcs-1'!B6*Assumptions!$C2</f>
        <v>19500</v>
      </c>
      <c r="C7" s="5">
        <f>'Calcs-1'!C6*Assumptions!$C2</f>
        <v>19500</v>
      </c>
      <c r="D7" s="5">
        <f>'Calcs-1'!D6*Assumptions!$C2</f>
        <v>19500</v>
      </c>
      <c r="E7" s="5">
        <f>'Calcs-1'!E6*Assumptions!$C2</f>
        <v>19500</v>
      </c>
      <c r="F7" s="5">
        <f>'Calcs-1'!F6*Assumptions!$C2</f>
        <v>19500</v>
      </c>
      <c r="G7" s="5">
        <f>'Calcs-1'!G6*Assumptions!$C2</f>
        <v>19500</v>
      </c>
      <c r="H7" s="5">
        <f>'Calcs-1'!H6*Assumptions!$C2</f>
        <v>19500</v>
      </c>
      <c r="I7" s="5">
        <f>'Calcs-1'!I6*Assumptions!$C2</f>
        <v>19500</v>
      </c>
      <c r="J7" s="5">
        <f>'Calcs-1'!J6*Assumptions!$C2</f>
        <v>19500</v>
      </c>
      <c r="K7" s="5">
        <f>'Calcs-1'!K6*Assumptions!$C2</f>
        <v>19500</v>
      </c>
      <c r="L7" s="5">
        <f>'Calcs-1'!L6*Assumptions!$C2</f>
        <v>19500</v>
      </c>
      <c r="M7" s="5">
        <f>'Calcs-1'!M6*Assumptions!$C2</f>
        <v>19500</v>
      </c>
      <c r="N7" s="5">
        <f>'Calcs-1'!N6*Assumptions!$C2</f>
        <v>19500</v>
      </c>
      <c r="O7" s="5">
        <f>'Calcs-1'!O6*Assumptions!$C2</f>
        <v>19500</v>
      </c>
      <c r="P7" s="5">
        <f>'Calcs-1'!P6*Assumptions!$C2</f>
        <v>19500</v>
      </c>
      <c r="Q7" s="5">
        <f>'Calcs-1'!Q6*Assumptions!$C2</f>
        <v>19500</v>
      </c>
      <c r="R7" s="5">
        <f>'Calcs-1'!R6*Assumptions!$C2</f>
        <v>19500</v>
      </c>
      <c r="S7" s="5">
        <f>'Calcs-1'!S6*Assumptions!$C2</f>
        <v>19500</v>
      </c>
      <c r="T7" s="5">
        <f>'Calcs-1'!T6*Assumptions!$C2</f>
        <v>19500</v>
      </c>
      <c r="U7" s="5">
        <f>'Calcs-1'!U6*Assumptions!$C2</f>
        <v>19500</v>
      </c>
      <c r="V7" s="5">
        <f>'Calcs-1'!V6*Assumptions!$C2</f>
        <v>19500</v>
      </c>
      <c r="W7" s="5">
        <f>'Calcs-1'!W6*Assumptions!$C2</f>
        <v>19500</v>
      </c>
      <c r="X7" s="5">
        <f>'Calcs-1'!X6*Assumptions!$C2</f>
        <v>19500</v>
      </c>
      <c r="Y7" s="5">
        <f>'Calcs-1'!Y6*Assumptions!$C2</f>
        <v>19500</v>
      </c>
      <c r="Z7" s="5">
        <f>'Calcs-1'!Z6*Assumptions!$C2</f>
        <v>19500</v>
      </c>
      <c r="AA7" s="5">
        <f>'Calcs-1'!AA6*Assumptions!$C2</f>
        <v>19500</v>
      </c>
      <c r="AB7" s="5">
        <f>'Calcs-1'!AB6*Assumptions!$C2</f>
        <v>19500</v>
      </c>
      <c r="AC7" s="5">
        <f>'Calcs-1'!AC6*Assumptions!$C2</f>
        <v>19500</v>
      </c>
      <c r="AD7" s="5">
        <f>'Calcs-1'!AD6*Assumptions!$C2</f>
        <v>19500</v>
      </c>
      <c r="AE7" s="5">
        <f>'Calcs-1'!AE6*Assumptions!$C2</f>
        <v>19500</v>
      </c>
    </row>
    <row r="8">
      <c r="A8" s="2" t="s">
        <v>76</v>
      </c>
      <c r="B8" s="5">
        <f t="shared" ref="B8:AE8" si="2">SUM(B7)</f>
        <v>19500</v>
      </c>
      <c r="C8" s="5">
        <f t="shared" si="2"/>
        <v>19500</v>
      </c>
      <c r="D8" s="5">
        <f t="shared" si="2"/>
        <v>19500</v>
      </c>
      <c r="E8" s="5">
        <f t="shared" si="2"/>
        <v>19500</v>
      </c>
      <c r="F8" s="5">
        <f t="shared" si="2"/>
        <v>19500</v>
      </c>
      <c r="G8" s="5">
        <f t="shared" si="2"/>
        <v>19500</v>
      </c>
      <c r="H8" s="5">
        <f t="shared" si="2"/>
        <v>19500</v>
      </c>
      <c r="I8" s="5">
        <f t="shared" si="2"/>
        <v>19500</v>
      </c>
      <c r="J8" s="5">
        <f t="shared" si="2"/>
        <v>19500</v>
      </c>
      <c r="K8" s="5">
        <f t="shared" si="2"/>
        <v>19500</v>
      </c>
      <c r="L8" s="5">
        <f t="shared" si="2"/>
        <v>19500</v>
      </c>
      <c r="M8" s="5">
        <f t="shared" si="2"/>
        <v>19500</v>
      </c>
      <c r="N8" s="5">
        <f t="shared" si="2"/>
        <v>19500</v>
      </c>
      <c r="O8" s="5">
        <f t="shared" si="2"/>
        <v>19500</v>
      </c>
      <c r="P8" s="5">
        <f t="shared" si="2"/>
        <v>19500</v>
      </c>
      <c r="Q8" s="5">
        <f t="shared" si="2"/>
        <v>19500</v>
      </c>
      <c r="R8" s="5">
        <f t="shared" si="2"/>
        <v>19500</v>
      </c>
      <c r="S8" s="5">
        <f t="shared" si="2"/>
        <v>19500</v>
      </c>
      <c r="T8" s="5">
        <f t="shared" si="2"/>
        <v>19500</v>
      </c>
      <c r="U8" s="5">
        <f t="shared" si="2"/>
        <v>19500</v>
      </c>
      <c r="V8" s="5">
        <f t="shared" si="2"/>
        <v>19500</v>
      </c>
      <c r="W8" s="5">
        <f t="shared" si="2"/>
        <v>19500</v>
      </c>
      <c r="X8" s="5">
        <f t="shared" si="2"/>
        <v>19500</v>
      </c>
      <c r="Y8" s="5">
        <f t="shared" si="2"/>
        <v>19500</v>
      </c>
      <c r="Z8" s="5">
        <f t="shared" si="2"/>
        <v>19500</v>
      </c>
      <c r="AA8" s="5">
        <f t="shared" si="2"/>
        <v>19500</v>
      </c>
      <c r="AB8" s="5">
        <f t="shared" si="2"/>
        <v>19500</v>
      </c>
      <c r="AC8" s="5">
        <f t="shared" si="2"/>
        <v>19500</v>
      </c>
      <c r="AD8" s="5">
        <f t="shared" si="2"/>
        <v>19500</v>
      </c>
      <c r="AE8" s="5">
        <f t="shared" si="2"/>
        <v>19500</v>
      </c>
    </row>
    <row r="10">
      <c r="A10" s="2" t="s">
        <v>77</v>
      </c>
    </row>
    <row r="11">
      <c r="A11" s="2" t="s">
        <v>14</v>
      </c>
      <c r="B11" s="5">
        <f>Assumptions!$B9</f>
        <v>8000</v>
      </c>
      <c r="C11" s="5">
        <f>Assumptions!$B9</f>
        <v>8000</v>
      </c>
      <c r="D11" s="5">
        <f>Assumptions!$B9</f>
        <v>8000</v>
      </c>
      <c r="E11" s="5">
        <f>Assumptions!$B9</f>
        <v>8000</v>
      </c>
      <c r="F11" s="5">
        <f>Assumptions!$B9</f>
        <v>8000</v>
      </c>
      <c r="G11" s="5">
        <f>Assumptions!$B9</f>
        <v>8000</v>
      </c>
      <c r="H11" s="5">
        <f>Assumptions!$B9</f>
        <v>8000</v>
      </c>
      <c r="I11" s="5">
        <f>Assumptions!$B9</f>
        <v>8000</v>
      </c>
      <c r="J11" s="5">
        <f>Assumptions!$B9</f>
        <v>8000</v>
      </c>
      <c r="K11" s="5">
        <f>Assumptions!$B9</f>
        <v>8000</v>
      </c>
      <c r="L11" s="5">
        <f>Assumptions!$B9</f>
        <v>8000</v>
      </c>
      <c r="M11" s="5">
        <f>Assumptions!$B9</f>
        <v>8000</v>
      </c>
      <c r="N11" s="5">
        <f>Assumptions!$B9</f>
        <v>8000</v>
      </c>
      <c r="O11" s="5">
        <f>Assumptions!$B9</f>
        <v>8000</v>
      </c>
      <c r="P11" s="5">
        <f>Assumptions!$B9</f>
        <v>8000</v>
      </c>
      <c r="Q11" s="5">
        <f>Assumptions!$B9</f>
        <v>8000</v>
      </c>
      <c r="R11" s="5">
        <f>Assumptions!$B9</f>
        <v>8000</v>
      </c>
      <c r="S11" s="5">
        <f>Assumptions!$B9</f>
        <v>8000</v>
      </c>
      <c r="T11" s="5">
        <f>Assumptions!$B9</f>
        <v>8000</v>
      </c>
      <c r="U11" s="5">
        <f>Assumptions!$B9</f>
        <v>8000</v>
      </c>
      <c r="V11" s="5">
        <f>Assumptions!$B9</f>
        <v>8000</v>
      </c>
      <c r="W11" s="5">
        <f>Assumptions!$B9</f>
        <v>8000</v>
      </c>
      <c r="X11" s="5">
        <f>Assumptions!$B9</f>
        <v>8000</v>
      </c>
      <c r="Y11" s="5">
        <f>Assumptions!$B9</f>
        <v>8000</v>
      </c>
      <c r="Z11" s="5">
        <f>Assumptions!$B9</f>
        <v>8000</v>
      </c>
      <c r="AA11" s="5">
        <f>Assumptions!$B9</f>
        <v>8000</v>
      </c>
      <c r="AB11" s="5">
        <f>Assumptions!$B9</f>
        <v>8000</v>
      </c>
      <c r="AC11" s="5">
        <f>Assumptions!$B9</f>
        <v>8000</v>
      </c>
      <c r="AD11" s="5">
        <f>Assumptions!$B9</f>
        <v>8000</v>
      </c>
      <c r="AE11" s="5">
        <f>Assumptions!$B9</f>
        <v>8000</v>
      </c>
    </row>
    <row r="12">
      <c r="A12" s="2" t="s">
        <v>16</v>
      </c>
      <c r="B12" s="5">
        <f>Assumptions!$B10</f>
        <v>5000</v>
      </c>
      <c r="C12" s="5">
        <f>Assumptions!$B10</f>
        <v>5000</v>
      </c>
      <c r="D12" s="5">
        <f>Assumptions!$B10</f>
        <v>5000</v>
      </c>
      <c r="E12" s="5">
        <f>Assumptions!$B10</f>
        <v>5000</v>
      </c>
      <c r="F12" s="5">
        <f>Assumptions!$B10</f>
        <v>5000</v>
      </c>
      <c r="G12" s="5">
        <f>Assumptions!$B10</f>
        <v>5000</v>
      </c>
      <c r="H12" s="5">
        <f>Assumptions!$B10</f>
        <v>5000</v>
      </c>
      <c r="I12" s="5">
        <f>Assumptions!$B10</f>
        <v>5000</v>
      </c>
      <c r="J12" s="5">
        <f>Assumptions!$B10</f>
        <v>5000</v>
      </c>
      <c r="K12" s="5">
        <f>Assumptions!$B10</f>
        <v>5000</v>
      </c>
      <c r="L12" s="5">
        <f>Assumptions!$B10</f>
        <v>5000</v>
      </c>
      <c r="M12" s="5">
        <f>Assumptions!$B10</f>
        <v>5000</v>
      </c>
      <c r="N12" s="5">
        <f>Assumptions!$B10</f>
        <v>5000</v>
      </c>
      <c r="O12" s="5">
        <f>Assumptions!$B10</f>
        <v>5000</v>
      </c>
      <c r="P12" s="5">
        <f>Assumptions!$B10</f>
        <v>5000</v>
      </c>
      <c r="Q12" s="5">
        <f>Assumptions!$B10</f>
        <v>5000</v>
      </c>
      <c r="R12" s="5">
        <f>Assumptions!$B10</f>
        <v>5000</v>
      </c>
      <c r="S12" s="5">
        <f>Assumptions!$B10</f>
        <v>5000</v>
      </c>
      <c r="T12" s="5">
        <f>Assumptions!$B10</f>
        <v>5000</v>
      </c>
      <c r="U12" s="5">
        <f>Assumptions!$B10</f>
        <v>5000</v>
      </c>
      <c r="V12" s="5">
        <f>Assumptions!$B10</f>
        <v>5000</v>
      </c>
      <c r="W12" s="5">
        <f>Assumptions!$B10</f>
        <v>5000</v>
      </c>
      <c r="X12" s="5">
        <f>Assumptions!$B10</f>
        <v>5000</v>
      </c>
      <c r="Y12" s="5">
        <f>Assumptions!$B10</f>
        <v>5000</v>
      </c>
      <c r="Z12" s="5">
        <f>Assumptions!$B10</f>
        <v>5000</v>
      </c>
      <c r="AA12" s="5">
        <f>Assumptions!$B10</f>
        <v>5000</v>
      </c>
      <c r="AB12" s="5">
        <f>Assumptions!$B10</f>
        <v>5000</v>
      </c>
      <c r="AC12" s="5">
        <f>Assumptions!$B10</f>
        <v>5000</v>
      </c>
      <c r="AD12" s="5">
        <f>Assumptions!$B10</f>
        <v>5000</v>
      </c>
      <c r="AE12" s="5">
        <f>Assumptions!$B10</f>
        <v>5000</v>
      </c>
    </row>
    <row r="13">
      <c r="A13" s="2" t="s">
        <v>78</v>
      </c>
      <c r="B13" s="7">
        <f>Depreciation!B8</f>
        <v>1153.846154</v>
      </c>
      <c r="C13" s="7">
        <f>Depreciation!C8</f>
        <v>1153.846154</v>
      </c>
      <c r="D13" s="7">
        <f>Depreciation!D8</f>
        <v>1153.846154</v>
      </c>
      <c r="E13" s="7">
        <f>Depreciation!E8</f>
        <v>1153.846154</v>
      </c>
      <c r="F13" s="7">
        <f>Depreciation!F8</f>
        <v>1153.846154</v>
      </c>
      <c r="G13" s="7">
        <f>Depreciation!G8</f>
        <v>1153.846154</v>
      </c>
      <c r="H13" s="7">
        <f>Depreciation!H8</f>
        <v>2307.692308</v>
      </c>
      <c r="I13" s="7">
        <f>Depreciation!I8</f>
        <v>2307.692308</v>
      </c>
      <c r="J13" s="7">
        <f>Depreciation!J8</f>
        <v>4038.461538</v>
      </c>
      <c r="K13" s="7">
        <f>Depreciation!K8</f>
        <v>4038.461538</v>
      </c>
      <c r="L13" s="7">
        <f>Depreciation!L8</f>
        <v>5269.230769</v>
      </c>
      <c r="M13" s="7">
        <f>Depreciation!M8</f>
        <v>5269.230769</v>
      </c>
      <c r="N13" s="7">
        <f>Depreciation!N8</f>
        <v>5269.230769</v>
      </c>
      <c r="O13" s="7">
        <f>Depreciation!O8</f>
        <v>5269.230769</v>
      </c>
      <c r="P13" s="7">
        <f>Depreciation!P8</f>
        <v>5269.230769</v>
      </c>
      <c r="Q13" s="7">
        <f>Depreciation!Q8</f>
        <v>5269.230769</v>
      </c>
      <c r="R13" s="7">
        <f>Depreciation!R8</f>
        <v>5269.230769</v>
      </c>
      <c r="S13" s="7">
        <f>Depreciation!S8</f>
        <v>5269.230769</v>
      </c>
      <c r="T13" s="7">
        <f>Depreciation!T8</f>
        <v>5269.230769</v>
      </c>
      <c r="U13" s="7">
        <f>Depreciation!U8</f>
        <v>5269.230769</v>
      </c>
      <c r="V13" s="7">
        <f>Depreciation!V8</f>
        <v>5269.230769</v>
      </c>
      <c r="W13" s="7">
        <f>Depreciation!W8</f>
        <v>5269.230769</v>
      </c>
      <c r="X13" s="7">
        <f>Depreciation!X8</f>
        <v>5269.230769</v>
      </c>
      <c r="Y13" s="7">
        <f>Depreciation!Y8</f>
        <v>5269.230769</v>
      </c>
      <c r="Z13" s="7">
        <f>Depreciation!Z8</f>
        <v>5269.230769</v>
      </c>
      <c r="AA13" s="7">
        <f>Depreciation!AA8</f>
        <v>5269.230769</v>
      </c>
      <c r="AB13" s="7">
        <f>Depreciation!AB8</f>
        <v>4115.384615</v>
      </c>
      <c r="AC13" s="7">
        <f>Depreciation!AC8</f>
        <v>4115.384615</v>
      </c>
      <c r="AD13" s="7">
        <f>Depreciation!AD8</f>
        <v>4115.384615</v>
      </c>
      <c r="AE13" s="7">
        <f>Depreciation!AE8</f>
        <v>4115.384615</v>
      </c>
    </row>
    <row r="15">
      <c r="A15" s="2" t="s">
        <v>79</v>
      </c>
      <c r="B15" s="7">
        <f t="shared" ref="B15:AE15" si="3">B8+B11+B12+B13</f>
        <v>33653.84615</v>
      </c>
      <c r="C15" s="7">
        <f t="shared" si="3"/>
        <v>33653.84615</v>
      </c>
      <c r="D15" s="7">
        <f t="shared" si="3"/>
        <v>33653.84615</v>
      </c>
      <c r="E15" s="7">
        <f t="shared" si="3"/>
        <v>33653.84615</v>
      </c>
      <c r="F15" s="7">
        <f t="shared" si="3"/>
        <v>33653.84615</v>
      </c>
      <c r="G15" s="7">
        <f t="shared" si="3"/>
        <v>33653.84615</v>
      </c>
      <c r="H15" s="7">
        <f t="shared" si="3"/>
        <v>34807.69231</v>
      </c>
      <c r="I15" s="7">
        <f t="shared" si="3"/>
        <v>34807.69231</v>
      </c>
      <c r="J15" s="7">
        <f t="shared" si="3"/>
        <v>36538.46154</v>
      </c>
      <c r="K15" s="7">
        <f t="shared" si="3"/>
        <v>36538.46154</v>
      </c>
      <c r="L15" s="7">
        <f t="shared" si="3"/>
        <v>37769.23077</v>
      </c>
      <c r="M15" s="7">
        <f t="shared" si="3"/>
        <v>37769.23077</v>
      </c>
      <c r="N15" s="7">
        <f t="shared" si="3"/>
        <v>37769.23077</v>
      </c>
      <c r="O15" s="7">
        <f t="shared" si="3"/>
        <v>37769.23077</v>
      </c>
      <c r="P15" s="7">
        <f t="shared" si="3"/>
        <v>37769.23077</v>
      </c>
      <c r="Q15" s="7">
        <f t="shared" si="3"/>
        <v>37769.23077</v>
      </c>
      <c r="R15" s="7">
        <f t="shared" si="3"/>
        <v>37769.23077</v>
      </c>
      <c r="S15" s="7">
        <f t="shared" si="3"/>
        <v>37769.23077</v>
      </c>
      <c r="T15" s="7">
        <f t="shared" si="3"/>
        <v>37769.23077</v>
      </c>
      <c r="U15" s="7">
        <f t="shared" si="3"/>
        <v>37769.23077</v>
      </c>
      <c r="V15" s="7">
        <f t="shared" si="3"/>
        <v>37769.23077</v>
      </c>
      <c r="W15" s="7">
        <f t="shared" si="3"/>
        <v>37769.23077</v>
      </c>
      <c r="X15" s="7">
        <f t="shared" si="3"/>
        <v>37769.23077</v>
      </c>
      <c r="Y15" s="7">
        <f t="shared" si="3"/>
        <v>37769.23077</v>
      </c>
      <c r="Z15" s="7">
        <f t="shared" si="3"/>
        <v>37769.23077</v>
      </c>
      <c r="AA15" s="7">
        <f t="shared" si="3"/>
        <v>37769.23077</v>
      </c>
      <c r="AB15" s="7">
        <f t="shared" si="3"/>
        <v>36615.38462</v>
      </c>
      <c r="AC15" s="7">
        <f t="shared" si="3"/>
        <v>36615.38462</v>
      </c>
      <c r="AD15" s="7">
        <f t="shared" si="3"/>
        <v>36615.38462</v>
      </c>
      <c r="AE15" s="7">
        <f t="shared" si="3"/>
        <v>36615.38462</v>
      </c>
    </row>
    <row r="17">
      <c r="A17" s="2" t="s">
        <v>80</v>
      </c>
      <c r="B17" s="7">
        <f t="shared" ref="B17:AE17" si="4">B4-B15</f>
        <v>1446.153846</v>
      </c>
      <c r="C17" s="7">
        <f t="shared" si="4"/>
        <v>1446.153846</v>
      </c>
      <c r="D17" s="7">
        <f t="shared" si="4"/>
        <v>1446.153846</v>
      </c>
      <c r="E17" s="7">
        <f t="shared" si="4"/>
        <v>1446.153846</v>
      </c>
      <c r="F17" s="7">
        <f t="shared" si="4"/>
        <v>1446.153846</v>
      </c>
      <c r="G17" s="7">
        <f t="shared" si="4"/>
        <v>1446.153846</v>
      </c>
      <c r="H17" s="7">
        <f t="shared" si="4"/>
        <v>292.3076923</v>
      </c>
      <c r="I17" s="7">
        <f t="shared" si="4"/>
        <v>292.3076923</v>
      </c>
      <c r="J17" s="7">
        <f t="shared" si="4"/>
        <v>-1438.461538</v>
      </c>
      <c r="K17" s="7">
        <f t="shared" si="4"/>
        <v>-1438.461538</v>
      </c>
      <c r="L17" s="7">
        <f t="shared" si="4"/>
        <v>-2669.230769</v>
      </c>
      <c r="M17" s="7">
        <f t="shared" si="4"/>
        <v>-2669.230769</v>
      </c>
      <c r="N17" s="7">
        <f t="shared" si="4"/>
        <v>-2669.230769</v>
      </c>
      <c r="O17" s="7">
        <f t="shared" si="4"/>
        <v>-2669.230769</v>
      </c>
      <c r="P17" s="7">
        <f t="shared" si="4"/>
        <v>-2669.230769</v>
      </c>
      <c r="Q17" s="7">
        <f t="shared" si="4"/>
        <v>-2669.230769</v>
      </c>
      <c r="R17" s="7">
        <f t="shared" si="4"/>
        <v>-2669.230769</v>
      </c>
      <c r="S17" s="7">
        <f t="shared" si="4"/>
        <v>-2669.230769</v>
      </c>
      <c r="T17" s="7">
        <f t="shared" si="4"/>
        <v>-2669.230769</v>
      </c>
      <c r="U17" s="7">
        <f t="shared" si="4"/>
        <v>-2669.230769</v>
      </c>
      <c r="V17" s="7">
        <f t="shared" si="4"/>
        <v>-2669.230769</v>
      </c>
      <c r="W17" s="7">
        <f t="shared" si="4"/>
        <v>-2669.230769</v>
      </c>
      <c r="X17" s="7">
        <f t="shared" si="4"/>
        <v>-2669.230769</v>
      </c>
      <c r="Y17" s="7">
        <f t="shared" si="4"/>
        <v>-2669.230769</v>
      </c>
      <c r="Z17" s="7">
        <f t="shared" si="4"/>
        <v>-2669.230769</v>
      </c>
      <c r="AA17" s="7">
        <f t="shared" si="4"/>
        <v>-2669.230769</v>
      </c>
      <c r="AB17" s="7">
        <f t="shared" si="4"/>
        <v>-1515.384615</v>
      </c>
      <c r="AC17" s="7">
        <f t="shared" si="4"/>
        <v>-1515.384615</v>
      </c>
      <c r="AD17" s="7">
        <f t="shared" si="4"/>
        <v>-1515.384615</v>
      </c>
      <c r="AE17" s="7">
        <f t="shared" si="4"/>
        <v>-1515.384615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31" width="6.88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</row>
    <row r="2">
      <c r="A2" s="2" t="s">
        <v>81</v>
      </c>
    </row>
    <row r="3">
      <c r="A3" s="2" t="s">
        <v>71</v>
      </c>
      <c r="B3" s="5">
        <f>'Calcs-1'!B3*Assumptions!$C2</f>
        <v>20000</v>
      </c>
      <c r="C3" s="5">
        <f>'Calcs-1'!C3*Assumptions!$C2</f>
        <v>20000</v>
      </c>
      <c r="D3" s="5">
        <f>'Calcs-1'!D3*Assumptions!$C2</f>
        <v>20000</v>
      </c>
      <c r="E3" s="5">
        <f>'Calcs-1'!E3*Assumptions!$C2</f>
        <v>20000</v>
      </c>
      <c r="F3" s="5">
        <f>'Calcs-1'!F3*Assumptions!$C2</f>
        <v>20000</v>
      </c>
      <c r="G3" s="5">
        <f>'Calcs-1'!G3*Assumptions!$C2</f>
        <v>20000</v>
      </c>
      <c r="H3" s="5">
        <f>'Calcs-1'!H3*Assumptions!$C2</f>
        <v>20000</v>
      </c>
      <c r="I3" s="5">
        <f>'Calcs-1'!I3*Assumptions!$C2</f>
        <v>20000</v>
      </c>
      <c r="J3" s="5">
        <f>'Calcs-1'!J3*Assumptions!$C2</f>
        <v>20000</v>
      </c>
      <c r="K3" s="5">
        <f>'Calcs-1'!K3*Assumptions!$C2</f>
        <v>20000</v>
      </c>
      <c r="L3" s="5">
        <f>'Calcs-1'!L3*Assumptions!$C2</f>
        <v>20000</v>
      </c>
      <c r="M3" s="5">
        <f>'Calcs-1'!M3*Assumptions!$C2</f>
        <v>20000</v>
      </c>
      <c r="N3" s="5">
        <f>'Calcs-1'!N3*Assumptions!$C2</f>
        <v>20000</v>
      </c>
      <c r="O3" s="5">
        <f>'Calcs-1'!O3*Assumptions!$C2</f>
        <v>20000</v>
      </c>
      <c r="P3" s="5">
        <f>'Calcs-1'!P3*Assumptions!$C2</f>
        <v>20000</v>
      </c>
      <c r="Q3" s="5">
        <f>'Calcs-1'!Q3*Assumptions!$C2</f>
        <v>20000</v>
      </c>
      <c r="R3" s="5">
        <f>'Calcs-1'!R3*Assumptions!$C2</f>
        <v>20000</v>
      </c>
      <c r="S3" s="5">
        <f>'Calcs-1'!S3*Assumptions!$C2</f>
        <v>20000</v>
      </c>
      <c r="T3" s="5">
        <f>'Calcs-1'!T3*Assumptions!$C2</f>
        <v>20000</v>
      </c>
      <c r="U3" s="5">
        <f>'Calcs-1'!U3*Assumptions!$C2</f>
        <v>20000</v>
      </c>
      <c r="V3" s="5">
        <f>'Calcs-1'!V3*Assumptions!$C2</f>
        <v>20000</v>
      </c>
      <c r="W3" s="5">
        <f>'Calcs-1'!W3*Assumptions!$C2</f>
        <v>20000</v>
      </c>
      <c r="X3" s="5">
        <f>'Calcs-1'!X3*Assumptions!$C2</f>
        <v>20000</v>
      </c>
      <c r="Y3" s="5">
        <f>'Calcs-1'!Y3*Assumptions!$C2</f>
        <v>20000</v>
      </c>
      <c r="Z3" s="5">
        <f>'Calcs-1'!Z3*Assumptions!$C2</f>
        <v>20000</v>
      </c>
      <c r="AA3" s="5">
        <f>'Calcs-1'!AA3*Assumptions!$C2</f>
        <v>20000</v>
      </c>
      <c r="AB3" s="5">
        <f>'Calcs-1'!AB3*Assumptions!$C2</f>
        <v>20000</v>
      </c>
      <c r="AC3" s="5">
        <f>'Calcs-1'!AC3*Assumptions!$C2</f>
        <v>20000</v>
      </c>
      <c r="AD3" s="5">
        <f>'Calcs-1'!AD3*Assumptions!$C2</f>
        <v>20000</v>
      </c>
      <c r="AE3" s="5">
        <f>'Calcs-1'!AE3*Assumptions!$C2</f>
        <v>20000</v>
      </c>
    </row>
    <row r="5">
      <c r="A5" s="2" t="s">
        <v>82</v>
      </c>
    </row>
    <row r="6">
      <c r="A6" s="2" t="s">
        <v>71</v>
      </c>
      <c r="B6" s="2">
        <v>0.0</v>
      </c>
      <c r="C6" s="2">
        <v>0.0</v>
      </c>
      <c r="D6" s="5">
        <f t="shared" ref="D6:AE6" si="1">B3</f>
        <v>20000</v>
      </c>
      <c r="E6" s="5">
        <f t="shared" si="1"/>
        <v>20000</v>
      </c>
      <c r="F6" s="5">
        <f t="shared" si="1"/>
        <v>20000</v>
      </c>
      <c r="G6" s="5">
        <f t="shared" si="1"/>
        <v>20000</v>
      </c>
      <c r="H6" s="5">
        <f t="shared" si="1"/>
        <v>20000</v>
      </c>
      <c r="I6" s="5">
        <f t="shared" si="1"/>
        <v>20000</v>
      </c>
      <c r="J6" s="5">
        <f t="shared" si="1"/>
        <v>20000</v>
      </c>
      <c r="K6" s="5">
        <f t="shared" si="1"/>
        <v>20000</v>
      </c>
      <c r="L6" s="5">
        <f t="shared" si="1"/>
        <v>20000</v>
      </c>
      <c r="M6" s="5">
        <f t="shared" si="1"/>
        <v>20000</v>
      </c>
      <c r="N6" s="5">
        <f t="shared" si="1"/>
        <v>20000</v>
      </c>
      <c r="O6" s="5">
        <f t="shared" si="1"/>
        <v>20000</v>
      </c>
      <c r="P6" s="5">
        <f t="shared" si="1"/>
        <v>20000</v>
      </c>
      <c r="Q6" s="5">
        <f t="shared" si="1"/>
        <v>20000</v>
      </c>
      <c r="R6" s="5">
        <f t="shared" si="1"/>
        <v>20000</v>
      </c>
      <c r="S6" s="5">
        <f t="shared" si="1"/>
        <v>20000</v>
      </c>
      <c r="T6" s="5">
        <f t="shared" si="1"/>
        <v>20000</v>
      </c>
      <c r="U6" s="5">
        <f t="shared" si="1"/>
        <v>20000</v>
      </c>
      <c r="V6" s="5">
        <f t="shared" si="1"/>
        <v>20000</v>
      </c>
      <c r="W6" s="5">
        <f t="shared" si="1"/>
        <v>20000</v>
      </c>
      <c r="X6" s="5">
        <f t="shared" si="1"/>
        <v>20000</v>
      </c>
      <c r="Y6" s="5">
        <f t="shared" si="1"/>
        <v>20000</v>
      </c>
      <c r="Z6" s="5">
        <f t="shared" si="1"/>
        <v>20000</v>
      </c>
      <c r="AA6" s="5">
        <f t="shared" si="1"/>
        <v>20000</v>
      </c>
      <c r="AB6" s="5">
        <f t="shared" si="1"/>
        <v>20000</v>
      </c>
      <c r="AC6" s="5">
        <f t="shared" si="1"/>
        <v>20000</v>
      </c>
      <c r="AD6" s="5">
        <f t="shared" si="1"/>
        <v>20000</v>
      </c>
      <c r="AE6" s="5">
        <f t="shared" si="1"/>
        <v>20000</v>
      </c>
    </row>
    <row r="7">
      <c r="A7" s="2" t="s">
        <v>83</v>
      </c>
      <c r="B7" s="5">
        <f t="shared" ref="B7:AE7" si="2">SUM(B6)</f>
        <v>0</v>
      </c>
      <c r="C7" s="5">
        <f t="shared" si="2"/>
        <v>0</v>
      </c>
      <c r="D7" s="5">
        <f t="shared" si="2"/>
        <v>20000</v>
      </c>
      <c r="E7" s="5">
        <f t="shared" si="2"/>
        <v>20000</v>
      </c>
      <c r="F7" s="5">
        <f t="shared" si="2"/>
        <v>20000</v>
      </c>
      <c r="G7" s="5">
        <f t="shared" si="2"/>
        <v>20000</v>
      </c>
      <c r="H7" s="5">
        <f t="shared" si="2"/>
        <v>20000</v>
      </c>
      <c r="I7" s="5">
        <f t="shared" si="2"/>
        <v>20000</v>
      </c>
      <c r="J7" s="5">
        <f t="shared" si="2"/>
        <v>20000</v>
      </c>
      <c r="K7" s="5">
        <f t="shared" si="2"/>
        <v>20000</v>
      </c>
      <c r="L7" s="5">
        <f t="shared" si="2"/>
        <v>20000</v>
      </c>
      <c r="M7" s="5">
        <f t="shared" si="2"/>
        <v>20000</v>
      </c>
      <c r="N7" s="5">
        <f t="shared" si="2"/>
        <v>20000</v>
      </c>
      <c r="O7" s="5">
        <f t="shared" si="2"/>
        <v>20000</v>
      </c>
      <c r="P7" s="5">
        <f t="shared" si="2"/>
        <v>20000</v>
      </c>
      <c r="Q7" s="5">
        <f t="shared" si="2"/>
        <v>20000</v>
      </c>
      <c r="R7" s="5">
        <f t="shared" si="2"/>
        <v>20000</v>
      </c>
      <c r="S7" s="5">
        <f t="shared" si="2"/>
        <v>20000</v>
      </c>
      <c r="T7" s="5">
        <f t="shared" si="2"/>
        <v>20000</v>
      </c>
      <c r="U7" s="5">
        <f t="shared" si="2"/>
        <v>20000</v>
      </c>
      <c r="V7" s="5">
        <f t="shared" si="2"/>
        <v>20000</v>
      </c>
      <c r="W7" s="5">
        <f t="shared" si="2"/>
        <v>20000</v>
      </c>
      <c r="X7" s="5">
        <f t="shared" si="2"/>
        <v>20000</v>
      </c>
      <c r="Y7" s="5">
        <f t="shared" si="2"/>
        <v>20000</v>
      </c>
      <c r="Z7" s="5">
        <f t="shared" si="2"/>
        <v>20000</v>
      </c>
      <c r="AA7" s="5">
        <f t="shared" si="2"/>
        <v>20000</v>
      </c>
      <c r="AB7" s="5">
        <f t="shared" si="2"/>
        <v>20000</v>
      </c>
      <c r="AC7" s="5">
        <f t="shared" si="2"/>
        <v>20000</v>
      </c>
      <c r="AD7" s="5">
        <f t="shared" si="2"/>
        <v>20000</v>
      </c>
      <c r="AE7" s="5">
        <f t="shared" si="2"/>
        <v>20000</v>
      </c>
    </row>
    <row r="9">
      <c r="A9" s="2" t="s">
        <v>84</v>
      </c>
    </row>
    <row r="10">
      <c r="A10" s="2" t="s">
        <v>71</v>
      </c>
      <c r="B10" s="5">
        <f>B3-B6</f>
        <v>20000</v>
      </c>
      <c r="C10" s="5">
        <f t="shared" ref="C10:AE10" si="3">B10+C3-C6</f>
        <v>40000</v>
      </c>
      <c r="D10" s="5">
        <f t="shared" si="3"/>
        <v>40000</v>
      </c>
      <c r="E10" s="5">
        <f t="shared" si="3"/>
        <v>40000</v>
      </c>
      <c r="F10" s="5">
        <f t="shared" si="3"/>
        <v>40000</v>
      </c>
      <c r="G10" s="5">
        <f t="shared" si="3"/>
        <v>40000</v>
      </c>
      <c r="H10" s="5">
        <f t="shared" si="3"/>
        <v>40000</v>
      </c>
      <c r="I10" s="5">
        <f t="shared" si="3"/>
        <v>40000</v>
      </c>
      <c r="J10" s="5">
        <f t="shared" si="3"/>
        <v>40000</v>
      </c>
      <c r="K10" s="5">
        <f t="shared" si="3"/>
        <v>40000</v>
      </c>
      <c r="L10" s="5">
        <f t="shared" si="3"/>
        <v>40000</v>
      </c>
      <c r="M10" s="5">
        <f t="shared" si="3"/>
        <v>40000</v>
      </c>
      <c r="N10" s="5">
        <f t="shared" si="3"/>
        <v>40000</v>
      </c>
      <c r="O10" s="5">
        <f t="shared" si="3"/>
        <v>40000</v>
      </c>
      <c r="P10" s="5">
        <f t="shared" si="3"/>
        <v>40000</v>
      </c>
      <c r="Q10" s="5">
        <f t="shared" si="3"/>
        <v>40000</v>
      </c>
      <c r="R10" s="5">
        <f t="shared" si="3"/>
        <v>40000</v>
      </c>
      <c r="S10" s="5">
        <f t="shared" si="3"/>
        <v>40000</v>
      </c>
      <c r="T10" s="5">
        <f t="shared" si="3"/>
        <v>40000</v>
      </c>
      <c r="U10" s="5">
        <f t="shared" si="3"/>
        <v>40000</v>
      </c>
      <c r="V10" s="5">
        <f t="shared" si="3"/>
        <v>40000</v>
      </c>
      <c r="W10" s="5">
        <f t="shared" si="3"/>
        <v>40000</v>
      </c>
      <c r="X10" s="5">
        <f t="shared" si="3"/>
        <v>40000</v>
      </c>
      <c r="Y10" s="5">
        <f t="shared" si="3"/>
        <v>40000</v>
      </c>
      <c r="Z10" s="5">
        <f t="shared" si="3"/>
        <v>40000</v>
      </c>
      <c r="AA10" s="5">
        <f t="shared" si="3"/>
        <v>40000</v>
      </c>
      <c r="AB10" s="5">
        <f t="shared" si="3"/>
        <v>40000</v>
      </c>
      <c r="AC10" s="5">
        <f t="shared" si="3"/>
        <v>40000</v>
      </c>
      <c r="AD10" s="5">
        <f t="shared" si="3"/>
        <v>40000</v>
      </c>
      <c r="AE10" s="5">
        <f t="shared" si="3"/>
        <v>40000</v>
      </c>
    </row>
    <row r="11">
      <c r="A11" s="2" t="s">
        <v>85</v>
      </c>
      <c r="B11" s="5">
        <f t="shared" ref="B11:AE11" si="4">SUM(B10)</f>
        <v>20000</v>
      </c>
      <c r="C11" s="5">
        <f t="shared" si="4"/>
        <v>40000</v>
      </c>
      <c r="D11" s="5">
        <f t="shared" si="4"/>
        <v>40000</v>
      </c>
      <c r="E11" s="5">
        <f t="shared" si="4"/>
        <v>40000</v>
      </c>
      <c r="F11" s="5">
        <f t="shared" si="4"/>
        <v>40000</v>
      </c>
      <c r="G11" s="5">
        <f t="shared" si="4"/>
        <v>40000</v>
      </c>
      <c r="H11" s="5">
        <f t="shared" si="4"/>
        <v>40000</v>
      </c>
      <c r="I11" s="5">
        <f t="shared" si="4"/>
        <v>40000</v>
      </c>
      <c r="J11" s="5">
        <f t="shared" si="4"/>
        <v>40000</v>
      </c>
      <c r="K11" s="5">
        <f t="shared" si="4"/>
        <v>40000</v>
      </c>
      <c r="L11" s="5">
        <f t="shared" si="4"/>
        <v>40000</v>
      </c>
      <c r="M11" s="5">
        <f t="shared" si="4"/>
        <v>40000</v>
      </c>
      <c r="N11" s="5">
        <f t="shared" si="4"/>
        <v>40000</v>
      </c>
      <c r="O11" s="5">
        <f t="shared" si="4"/>
        <v>40000</v>
      </c>
      <c r="P11" s="5">
        <f t="shared" si="4"/>
        <v>40000</v>
      </c>
      <c r="Q11" s="5">
        <f t="shared" si="4"/>
        <v>40000</v>
      </c>
      <c r="R11" s="5">
        <f t="shared" si="4"/>
        <v>40000</v>
      </c>
      <c r="S11" s="5">
        <f t="shared" si="4"/>
        <v>40000</v>
      </c>
      <c r="T11" s="5">
        <f t="shared" si="4"/>
        <v>40000</v>
      </c>
      <c r="U11" s="5">
        <f t="shared" si="4"/>
        <v>40000</v>
      </c>
      <c r="V11" s="5">
        <f t="shared" si="4"/>
        <v>40000</v>
      </c>
      <c r="W11" s="5">
        <f t="shared" si="4"/>
        <v>40000</v>
      </c>
      <c r="X11" s="5">
        <f t="shared" si="4"/>
        <v>40000</v>
      </c>
      <c r="Y11" s="5">
        <f t="shared" si="4"/>
        <v>40000</v>
      </c>
      <c r="Z11" s="5">
        <f t="shared" si="4"/>
        <v>40000</v>
      </c>
      <c r="AA11" s="5">
        <f t="shared" si="4"/>
        <v>40000</v>
      </c>
      <c r="AB11" s="5">
        <f t="shared" si="4"/>
        <v>40000</v>
      </c>
      <c r="AC11" s="5">
        <f t="shared" si="4"/>
        <v>40000</v>
      </c>
      <c r="AD11" s="5">
        <f t="shared" si="4"/>
        <v>40000</v>
      </c>
      <c r="AE11" s="5">
        <f t="shared" si="4"/>
        <v>40000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31" width="7.13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</row>
    <row r="2">
      <c r="A2" s="2" t="s">
        <v>86</v>
      </c>
    </row>
    <row r="3">
      <c r="A3" s="2" t="s">
        <v>87</v>
      </c>
      <c r="B3" s="2">
        <v>0.0</v>
      </c>
      <c r="C3" s="5">
        <f t="shared" ref="C3:AE3" si="1">B9</f>
        <v>20</v>
      </c>
      <c r="D3" s="5">
        <f t="shared" si="1"/>
        <v>40</v>
      </c>
      <c r="E3" s="5">
        <f t="shared" si="1"/>
        <v>60</v>
      </c>
      <c r="F3" s="5">
        <f t="shared" si="1"/>
        <v>80</v>
      </c>
      <c r="G3" s="5">
        <f t="shared" si="1"/>
        <v>100</v>
      </c>
      <c r="H3" s="5">
        <f t="shared" si="1"/>
        <v>120</v>
      </c>
      <c r="I3" s="5">
        <f t="shared" si="1"/>
        <v>140</v>
      </c>
      <c r="J3" s="5">
        <f t="shared" si="1"/>
        <v>160</v>
      </c>
      <c r="K3" s="5">
        <f t="shared" si="1"/>
        <v>180</v>
      </c>
      <c r="L3" s="5">
        <f t="shared" si="1"/>
        <v>200</v>
      </c>
      <c r="M3" s="5">
        <f t="shared" si="1"/>
        <v>220</v>
      </c>
      <c r="N3" s="5">
        <f t="shared" si="1"/>
        <v>240</v>
      </c>
      <c r="O3" s="5">
        <f t="shared" si="1"/>
        <v>260</v>
      </c>
      <c r="P3" s="5">
        <f t="shared" si="1"/>
        <v>280</v>
      </c>
      <c r="Q3" s="5">
        <f t="shared" si="1"/>
        <v>300</v>
      </c>
      <c r="R3" s="5">
        <f t="shared" si="1"/>
        <v>320</v>
      </c>
      <c r="S3" s="5">
        <f t="shared" si="1"/>
        <v>340</v>
      </c>
      <c r="T3" s="5">
        <f t="shared" si="1"/>
        <v>360</v>
      </c>
      <c r="U3" s="5">
        <f t="shared" si="1"/>
        <v>380</v>
      </c>
      <c r="V3" s="5">
        <f t="shared" si="1"/>
        <v>400</v>
      </c>
      <c r="W3" s="5">
        <f t="shared" si="1"/>
        <v>420</v>
      </c>
      <c r="X3" s="5">
        <f t="shared" si="1"/>
        <v>440</v>
      </c>
      <c r="Y3" s="5">
        <f t="shared" si="1"/>
        <v>460</v>
      </c>
      <c r="Z3" s="5">
        <f t="shared" si="1"/>
        <v>480</v>
      </c>
      <c r="AA3" s="5">
        <f t="shared" si="1"/>
        <v>500</v>
      </c>
      <c r="AB3" s="5">
        <f t="shared" si="1"/>
        <v>520</v>
      </c>
      <c r="AC3" s="5">
        <f t="shared" si="1"/>
        <v>540</v>
      </c>
      <c r="AD3" s="5">
        <f t="shared" si="1"/>
        <v>560</v>
      </c>
      <c r="AE3" s="5">
        <f t="shared" si="1"/>
        <v>580</v>
      </c>
    </row>
    <row r="5">
      <c r="A5" s="2" t="s">
        <v>88</v>
      </c>
    </row>
    <row r="6">
      <c r="A6" s="2" t="s">
        <v>87</v>
      </c>
      <c r="B6" s="5">
        <f>'Calcs-1'!B3-'Calcs-1'!B6</f>
        <v>20</v>
      </c>
      <c r="C6" s="5">
        <f>'Calcs-1'!C3-'Calcs-1'!C6</f>
        <v>20</v>
      </c>
      <c r="D6" s="5">
        <f>'Calcs-1'!D3-'Calcs-1'!D6</f>
        <v>20</v>
      </c>
      <c r="E6" s="5">
        <f>'Calcs-1'!E3-'Calcs-1'!E6</f>
        <v>20</v>
      </c>
      <c r="F6" s="5">
        <f>'Calcs-1'!F3-'Calcs-1'!F6</f>
        <v>20</v>
      </c>
      <c r="G6" s="5">
        <f>'Calcs-1'!G3-'Calcs-1'!G6</f>
        <v>20</v>
      </c>
      <c r="H6" s="5">
        <f>'Calcs-1'!H3-'Calcs-1'!H6</f>
        <v>20</v>
      </c>
      <c r="I6" s="5">
        <f>'Calcs-1'!I3-'Calcs-1'!I6</f>
        <v>20</v>
      </c>
      <c r="J6" s="5">
        <f>'Calcs-1'!J3-'Calcs-1'!J6</f>
        <v>20</v>
      </c>
      <c r="K6" s="5">
        <f>'Calcs-1'!K3-'Calcs-1'!K6</f>
        <v>20</v>
      </c>
      <c r="L6" s="5">
        <f>'Calcs-1'!L3-'Calcs-1'!L6</f>
        <v>20</v>
      </c>
      <c r="M6" s="5">
        <f>'Calcs-1'!M3-'Calcs-1'!M6</f>
        <v>20</v>
      </c>
      <c r="N6" s="5">
        <f>'Calcs-1'!N3-'Calcs-1'!N6</f>
        <v>20</v>
      </c>
      <c r="O6" s="5">
        <f>'Calcs-1'!O3-'Calcs-1'!O6</f>
        <v>20</v>
      </c>
      <c r="P6" s="5">
        <f>'Calcs-1'!P3-'Calcs-1'!P6</f>
        <v>20</v>
      </c>
      <c r="Q6" s="5">
        <f>'Calcs-1'!Q3-'Calcs-1'!Q6</f>
        <v>20</v>
      </c>
      <c r="R6" s="5">
        <f>'Calcs-1'!R3-'Calcs-1'!R6</f>
        <v>20</v>
      </c>
      <c r="S6" s="5">
        <f>'Calcs-1'!S3-'Calcs-1'!S6</f>
        <v>20</v>
      </c>
      <c r="T6" s="5">
        <f>'Calcs-1'!T3-'Calcs-1'!T6</f>
        <v>20</v>
      </c>
      <c r="U6" s="5">
        <f>'Calcs-1'!U3-'Calcs-1'!U6</f>
        <v>20</v>
      </c>
      <c r="V6" s="5">
        <f>'Calcs-1'!V3-'Calcs-1'!V6</f>
        <v>20</v>
      </c>
      <c r="W6" s="5">
        <f>'Calcs-1'!W3-'Calcs-1'!W6</f>
        <v>20</v>
      </c>
      <c r="X6" s="5">
        <f>'Calcs-1'!X3-'Calcs-1'!X6</f>
        <v>20</v>
      </c>
      <c r="Y6" s="5">
        <f>'Calcs-1'!Y3-'Calcs-1'!Y6</f>
        <v>20</v>
      </c>
      <c r="Z6" s="5">
        <f>'Calcs-1'!Z3-'Calcs-1'!Z6</f>
        <v>20</v>
      </c>
      <c r="AA6" s="5">
        <f>'Calcs-1'!AA3-'Calcs-1'!AA6</f>
        <v>20</v>
      </c>
      <c r="AB6" s="5">
        <f>'Calcs-1'!AB3-'Calcs-1'!AB6</f>
        <v>20</v>
      </c>
      <c r="AC6" s="5">
        <f>'Calcs-1'!AC3-'Calcs-1'!AC6</f>
        <v>20</v>
      </c>
      <c r="AD6" s="5">
        <f>'Calcs-1'!AD3-'Calcs-1'!AD6</f>
        <v>20</v>
      </c>
      <c r="AE6" s="5">
        <f>'Calcs-1'!AE3-'Calcs-1'!AE6</f>
        <v>20</v>
      </c>
    </row>
    <row r="8">
      <c r="A8" s="2" t="s">
        <v>89</v>
      </c>
    </row>
    <row r="9">
      <c r="A9" s="2" t="s">
        <v>87</v>
      </c>
      <c r="B9" s="5">
        <f t="shared" ref="B9:AE9" si="2">B3+B6</f>
        <v>20</v>
      </c>
      <c r="C9" s="5">
        <f t="shared" si="2"/>
        <v>40</v>
      </c>
      <c r="D9" s="5">
        <f t="shared" si="2"/>
        <v>60</v>
      </c>
      <c r="E9" s="5">
        <f t="shared" si="2"/>
        <v>80</v>
      </c>
      <c r="F9" s="5">
        <f t="shared" si="2"/>
        <v>100</v>
      </c>
      <c r="G9" s="5">
        <f t="shared" si="2"/>
        <v>120</v>
      </c>
      <c r="H9" s="5">
        <f t="shared" si="2"/>
        <v>140</v>
      </c>
      <c r="I9" s="5">
        <f t="shared" si="2"/>
        <v>160</v>
      </c>
      <c r="J9" s="5">
        <f t="shared" si="2"/>
        <v>180</v>
      </c>
      <c r="K9" s="5">
        <f t="shared" si="2"/>
        <v>200</v>
      </c>
      <c r="L9" s="5">
        <f t="shared" si="2"/>
        <v>220</v>
      </c>
      <c r="M9" s="5">
        <f t="shared" si="2"/>
        <v>240</v>
      </c>
      <c r="N9" s="5">
        <f t="shared" si="2"/>
        <v>260</v>
      </c>
      <c r="O9" s="5">
        <f t="shared" si="2"/>
        <v>280</v>
      </c>
      <c r="P9" s="5">
        <f t="shared" si="2"/>
        <v>300</v>
      </c>
      <c r="Q9" s="5">
        <f t="shared" si="2"/>
        <v>320</v>
      </c>
      <c r="R9" s="5">
        <f t="shared" si="2"/>
        <v>340</v>
      </c>
      <c r="S9" s="5">
        <f t="shared" si="2"/>
        <v>360</v>
      </c>
      <c r="T9" s="5">
        <f t="shared" si="2"/>
        <v>380</v>
      </c>
      <c r="U9" s="5">
        <f t="shared" si="2"/>
        <v>400</v>
      </c>
      <c r="V9" s="5">
        <f t="shared" si="2"/>
        <v>420</v>
      </c>
      <c r="W9" s="5">
        <f t="shared" si="2"/>
        <v>440</v>
      </c>
      <c r="X9" s="5">
        <f t="shared" si="2"/>
        <v>460</v>
      </c>
      <c r="Y9" s="5">
        <f t="shared" si="2"/>
        <v>480</v>
      </c>
      <c r="Z9" s="5">
        <f t="shared" si="2"/>
        <v>500</v>
      </c>
      <c r="AA9" s="5">
        <f t="shared" si="2"/>
        <v>520</v>
      </c>
      <c r="AB9" s="5">
        <f t="shared" si="2"/>
        <v>540</v>
      </c>
      <c r="AC9" s="5">
        <f t="shared" si="2"/>
        <v>560</v>
      </c>
      <c r="AD9" s="5">
        <f t="shared" si="2"/>
        <v>580</v>
      </c>
      <c r="AE9" s="5">
        <f t="shared" si="2"/>
        <v>600</v>
      </c>
    </row>
    <row r="11">
      <c r="A11" s="2" t="s">
        <v>89</v>
      </c>
    </row>
    <row r="12">
      <c r="A12" s="2" t="s">
        <v>87</v>
      </c>
      <c r="B12" s="5">
        <f>B9*Assumptions!$C2</f>
        <v>500</v>
      </c>
      <c r="C12" s="5">
        <f>C9*Assumptions!$C2</f>
        <v>1000</v>
      </c>
      <c r="D12" s="5">
        <f>D9*Assumptions!$C2</f>
        <v>1500</v>
      </c>
      <c r="E12" s="5">
        <f>E9*Assumptions!$C2</f>
        <v>2000</v>
      </c>
      <c r="F12" s="5">
        <f>F9*Assumptions!$C2</f>
        <v>2500</v>
      </c>
      <c r="G12" s="5">
        <f>G9*Assumptions!$C2</f>
        <v>3000</v>
      </c>
      <c r="H12" s="5">
        <f>H9*Assumptions!$C2</f>
        <v>3500</v>
      </c>
      <c r="I12" s="5">
        <f>I9*Assumptions!$C2</f>
        <v>4000</v>
      </c>
      <c r="J12" s="5">
        <f>J9*Assumptions!$C2</f>
        <v>4500</v>
      </c>
      <c r="K12" s="5">
        <f>K9*Assumptions!$C2</f>
        <v>5000</v>
      </c>
      <c r="L12" s="5">
        <f>L9*Assumptions!$C2</f>
        <v>5500</v>
      </c>
      <c r="M12" s="5">
        <f>M9*Assumptions!$C2</f>
        <v>6000</v>
      </c>
      <c r="N12" s="5">
        <f>N9*Assumptions!$C2</f>
        <v>6500</v>
      </c>
      <c r="O12" s="5">
        <f>O9*Assumptions!$C2</f>
        <v>7000</v>
      </c>
      <c r="P12" s="5">
        <f>P9*Assumptions!$C2</f>
        <v>7500</v>
      </c>
      <c r="Q12" s="5">
        <f>Q9*Assumptions!$C2</f>
        <v>8000</v>
      </c>
      <c r="R12" s="5">
        <f>R9*Assumptions!$C2</f>
        <v>8500</v>
      </c>
      <c r="S12" s="5">
        <f>S9*Assumptions!$C2</f>
        <v>9000</v>
      </c>
      <c r="T12" s="5">
        <f>T9*Assumptions!$C2</f>
        <v>9500</v>
      </c>
      <c r="U12" s="5">
        <f>U9*Assumptions!$C2</f>
        <v>10000</v>
      </c>
      <c r="V12" s="5">
        <f>V9*Assumptions!$C2</f>
        <v>10500</v>
      </c>
      <c r="W12" s="5">
        <f>W9*Assumptions!$C2</f>
        <v>11000</v>
      </c>
      <c r="X12" s="5">
        <f>X9*Assumptions!$C2</f>
        <v>11500</v>
      </c>
      <c r="Y12" s="5">
        <f>Y9*Assumptions!$C2</f>
        <v>12000</v>
      </c>
      <c r="Z12" s="5">
        <f>Z9*Assumptions!$C2</f>
        <v>12500</v>
      </c>
      <c r="AA12" s="5">
        <f>AA9*Assumptions!$C2</f>
        <v>13000</v>
      </c>
      <c r="AB12" s="5">
        <f>AB9*Assumptions!$C2</f>
        <v>13500</v>
      </c>
      <c r="AC12" s="5">
        <f>AC9*Assumptions!$C2</f>
        <v>14000</v>
      </c>
      <c r="AD12" s="5">
        <f>AD9*Assumptions!$C2</f>
        <v>14500</v>
      </c>
      <c r="AE12" s="5">
        <f>AE9*Assumptions!$C2</f>
        <v>15000</v>
      </c>
    </row>
    <row r="13">
      <c r="A13" s="2" t="s">
        <v>90</v>
      </c>
      <c r="B13" s="5">
        <f t="shared" ref="B13:AE13" si="3">SUM(B12)</f>
        <v>500</v>
      </c>
      <c r="C13" s="5">
        <f t="shared" si="3"/>
        <v>1000</v>
      </c>
      <c r="D13" s="5">
        <f t="shared" si="3"/>
        <v>1500</v>
      </c>
      <c r="E13" s="5">
        <f t="shared" si="3"/>
        <v>2000</v>
      </c>
      <c r="F13" s="5">
        <f t="shared" si="3"/>
        <v>2500</v>
      </c>
      <c r="G13" s="5">
        <f t="shared" si="3"/>
        <v>3000</v>
      </c>
      <c r="H13" s="5">
        <f t="shared" si="3"/>
        <v>3500</v>
      </c>
      <c r="I13" s="5">
        <f t="shared" si="3"/>
        <v>4000</v>
      </c>
      <c r="J13" s="5">
        <f t="shared" si="3"/>
        <v>4500</v>
      </c>
      <c r="K13" s="5">
        <f t="shared" si="3"/>
        <v>5000</v>
      </c>
      <c r="L13" s="5">
        <f t="shared" si="3"/>
        <v>5500</v>
      </c>
      <c r="M13" s="5">
        <f t="shared" si="3"/>
        <v>6000</v>
      </c>
      <c r="N13" s="5">
        <f t="shared" si="3"/>
        <v>6500</v>
      </c>
      <c r="O13" s="5">
        <f t="shared" si="3"/>
        <v>7000</v>
      </c>
      <c r="P13" s="5">
        <f t="shared" si="3"/>
        <v>7500</v>
      </c>
      <c r="Q13" s="5">
        <f t="shared" si="3"/>
        <v>8000</v>
      </c>
      <c r="R13" s="5">
        <f t="shared" si="3"/>
        <v>8500</v>
      </c>
      <c r="S13" s="5">
        <f t="shared" si="3"/>
        <v>9000</v>
      </c>
      <c r="T13" s="5">
        <f t="shared" si="3"/>
        <v>9500</v>
      </c>
      <c r="U13" s="5">
        <f t="shared" si="3"/>
        <v>10000</v>
      </c>
      <c r="V13" s="5">
        <f t="shared" si="3"/>
        <v>10500</v>
      </c>
      <c r="W13" s="5">
        <f t="shared" si="3"/>
        <v>11000</v>
      </c>
      <c r="X13" s="5">
        <f t="shared" si="3"/>
        <v>11500</v>
      </c>
      <c r="Y13" s="5">
        <f t="shared" si="3"/>
        <v>12000</v>
      </c>
      <c r="Z13" s="5">
        <f t="shared" si="3"/>
        <v>12500</v>
      </c>
      <c r="AA13" s="5">
        <f t="shared" si="3"/>
        <v>13000</v>
      </c>
      <c r="AB13" s="5">
        <f t="shared" si="3"/>
        <v>13500</v>
      </c>
      <c r="AC13" s="5">
        <f t="shared" si="3"/>
        <v>14000</v>
      </c>
      <c r="AD13" s="5">
        <f t="shared" si="3"/>
        <v>14500</v>
      </c>
      <c r="AE13" s="5">
        <f t="shared" si="3"/>
        <v>15000</v>
      </c>
    </row>
  </sheetData>
  <drawing r:id="rId1"/>
</worksheet>
</file>