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<sst xmlns="http://schemas.openxmlformats.org/spreadsheetml/2006/main" count="252" uniqueCount="97">
  <si>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</si>
  <si>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</si>
  <si>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</si>
  <si>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</si>
  <si>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</si>
  <si>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</si>
  <si>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</si>
  <si>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</si>
  <si>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</si>
  <si>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</si>
  <si>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</si>
  <si>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</si>
  <si>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</si>
  <si>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</si>
  <si>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</si>
  <si>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</si>
  <si>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</si>
  <si>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</si>
  <si>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</si>
  <si>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</si>
  <si>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</si>
  <si>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</si>
  <si>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FAS001</t>
  </si>
  <si>
    <t>Table</t>
  </si>
  <si>
    <t>TE200E</t>
  </si>
  <si>
    <t>FAS002</t>
  </si>
  <si>
    <t>TE201E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</si>
  <si>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</si>
  <si>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</si>
  <si>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</si>
  <si>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</si>
  <si>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</si>
  <si>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</si>
  <si>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</si>
  <si>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</si>
  <si>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</si>
  <si>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</si>
  <si>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</si>
  <si>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</si>
  <si>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</si>
  <si>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</si>
  <si>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</si>
  <si>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</si>
  <si>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</si>
  <si>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</si>
  <si>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Opening Balance</t>
  </si>
  <si>
    <t>Total</t>
  </si>
  <si>
    <t>Purchase</t>
  </si>
  <si>
    <t>Closing Balance</t>
  </si>
  <si>
    <t xml:space="preserve">Table </t>
  </si>
  <si>
    <t>Depreciation for the month</t>
  </si>
  <si>
    <t>Purchases (Qty)</t>
  </si>
  <si>
    <t>Sales (Qty)</t>
  </si>
  <si>
    <t>Sales (in Rs)</t>
  </si>
  <si>
    <t>Total Sales</t>
  </si>
  <si>
    <t>Cost of goods sold</t>
  </si>
  <si>
    <t>Total Cost of goods</t>
  </si>
  <si>
    <t>Other Costs</t>
  </si>
  <si>
    <t>Depreciation</t>
  </si>
  <si>
    <t>Total Costs</t>
  </si>
  <si>
    <t>Profit</t>
  </si>
  <si>
    <t>Purchases (in Rs)</t>
  </si>
  <si>
    <t>Total Purchases</t>
  </si>
  <si>
    <t>Payment for purchases</t>
  </si>
  <si>
    <t>Total payment for purchases</t>
  </si>
  <si>
    <t>Payment outstanding for purchase</t>
  </si>
  <si>
    <t>Total payment outstanding</t>
  </si>
  <si>
    <t>Opening Stock</t>
  </si>
  <si>
    <t>Change in Stock</t>
  </si>
  <si>
    <t>Closing Stock</t>
  </si>
  <si>
    <t>Closing Stock(in Rs)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</si>
  <si>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</si>
  <si>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</si>
  <si>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</si>
  <si>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</si>
  <si>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</si>
  <si>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</si>
  <si>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Other costs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</si>
  <si>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</si>
  <si>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</si>
  <si>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</si>
  <si>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</si>
  <si>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</si>
  <si>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</si>
  <si>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</si>
  <si>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</si>
  <si>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</si>
  <si>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</si>
  <si>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</si>
  <si>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</si>
  <si>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Payment outstanding for purchases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</si>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</sst>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19" width="8.5"/>
  </cols>
  <sheetData>
    <row r="1">
      <c r="A1" s="4"/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4" t="s">
        <v>72</v>
      </c>
    </row>
    <row r="3">
      <c r="A3" s="4" t="s">
        <v>73</v>
      </c>
      <c r="B3" s="5">
        <f>'Sales and Costs'!B4</f>
        <v>24000000</v>
      </c>
      <c r="C3" s="5">
        <f>'Sales and Costs'!C4</f>
        <v>24000000</v>
      </c>
      <c r="D3" s="5">
        <f>'Sales and Costs'!D4</f>
        <v>24000000</v>
      </c>
      <c r="E3" s="5">
        <f>'Sales and Costs'!E4</f>
        <v>24000000</v>
      </c>
      <c r="F3" s="5">
        <f>'Sales and Costs'!F4</f>
        <v>24000000</v>
      </c>
      <c r="G3" s="5">
        <f>'Sales and Costs'!G4</f>
        <v>24000000</v>
      </c>
      <c r="H3" s="5">
        <f>'Sales and Costs'!H4</f>
        <v>24000000</v>
      </c>
      <c r="I3" s="5">
        <f>'Sales and Costs'!I4</f>
        <v>24000000</v>
      </c>
      <c r="J3" s="5">
        <f>'Sales and Costs'!J4</f>
        <v>24000000</v>
      </c>
      <c r="K3" s="5">
        <f>'Sales and Costs'!K4</f>
        <v>24000000</v>
      </c>
      <c r="L3" s="5">
        <f>'Sales and Costs'!L4</f>
        <v>24000000</v>
      </c>
      <c r="M3" s="5">
        <f>'Sales and Costs'!M4</f>
        <v>24000000</v>
      </c>
      <c r="N3" s="5">
        <f>'Sales and Costs'!N4</f>
        <v>24000000</v>
      </c>
      <c r="O3" s="5">
        <f>'Sales and Costs'!O4</f>
        <v>24000000</v>
      </c>
      <c r="P3" s="5">
        <f>'Sales and Costs'!P4</f>
        <v>24000000</v>
      </c>
      <c r="Q3" s="5">
        <f>'Sales and Costs'!Q4</f>
        <v>24000000</v>
      </c>
      <c r="R3" s="5">
        <f>'Sales and Costs'!R4</f>
        <v>24000000</v>
      </c>
      <c r="S3" s="5">
        <f>'Sales and Costs'!S4</f>
        <v>24000000</v>
      </c>
    </row>
    <row r="4">
      <c r="A4" s="4" t="s">
        <v>74</v>
      </c>
    </row>
    <row r="5">
      <c r="A5" s="4"/>
    </row>
    <row r="6">
      <c r="A6" s="4" t="s">
        <v>75</v>
      </c>
    </row>
    <row r="7">
      <c r="A7" s="4" t="s">
        <v>76</v>
      </c>
      <c r="B7" s="5">
        <f>Purchases!B8</f>
        <v>0</v>
      </c>
      <c r="C7" s="5">
        <f>Purchases!C8</f>
        <v>0</v>
      </c>
      <c r="D7" s="5">
        <f>Purchases!D8</f>
        <v>22500000</v>
      </c>
      <c r="E7" s="5">
        <f>Purchases!E8</f>
        <v>22500000</v>
      </c>
      <c r="F7" s="5">
        <f>Purchases!F8</f>
        <v>22500000</v>
      </c>
      <c r="G7" s="5">
        <f>Purchases!G8</f>
        <v>22500000</v>
      </c>
      <c r="H7" s="5">
        <f>Purchases!H8</f>
        <v>22500000</v>
      </c>
      <c r="I7" s="5">
        <f>Purchases!I8</f>
        <v>22500000</v>
      </c>
      <c r="J7" s="5">
        <f>Purchases!J8</f>
        <v>22500000</v>
      </c>
      <c r="K7" s="5">
        <f>Purchases!K8</f>
        <v>22500000</v>
      </c>
      <c r="L7" s="5">
        <f>Purchases!L8</f>
        <v>22500000</v>
      </c>
      <c r="M7" s="5">
        <f>Purchases!M8</f>
        <v>22500000</v>
      </c>
      <c r="N7" s="5">
        <f>Purchases!N8</f>
        <v>22500000</v>
      </c>
      <c r="O7" s="5">
        <f>Purchases!O8</f>
        <v>22500000</v>
      </c>
      <c r="P7" s="5">
        <f>Purchases!P8</f>
        <v>22500000</v>
      </c>
      <c r="Q7" s="5">
        <f>Purchases!Q8</f>
        <v>22500000</v>
      </c>
      <c r="R7" s="5">
        <f>Purchases!R8</f>
        <v>22500000</v>
      </c>
      <c r="S7" s="5">
        <f>Purchases!S8</f>
        <v>22500000</v>
      </c>
    </row>
    <row r="8">
      <c r="A8" s="4" t="s">
        <v>77</v>
      </c>
      <c r="B8" s="5">
        <f>'Sales and Costs'!B11+'Sales and Costs'!B12</f>
        <v>18000</v>
      </c>
      <c r="C8" s="5">
        <f>'Sales and Costs'!C11+'Sales and Costs'!C12</f>
        <v>18000</v>
      </c>
      <c r="D8" s="5">
        <f>'Sales and Costs'!D11+'Sales and Costs'!D12</f>
        <v>18000</v>
      </c>
      <c r="E8" s="5">
        <f>'Sales and Costs'!E11+'Sales and Costs'!E12</f>
        <v>18000</v>
      </c>
      <c r="F8" s="5">
        <f>'Sales and Costs'!F11+'Sales and Costs'!F12</f>
        <v>18000</v>
      </c>
      <c r="G8" s="5">
        <f>'Sales and Costs'!G11+'Sales and Costs'!G12</f>
        <v>18000</v>
      </c>
      <c r="H8" s="5">
        <f>'Sales and Costs'!H11+'Sales and Costs'!H12</f>
        <v>18000</v>
      </c>
      <c r="I8" s="5">
        <f>'Sales and Costs'!I11+'Sales and Costs'!I12</f>
        <v>18000</v>
      </c>
      <c r="J8" s="5">
        <f>'Sales and Costs'!J11+'Sales and Costs'!J12</f>
        <v>18000</v>
      </c>
      <c r="K8" s="5">
        <f>'Sales and Costs'!K11+'Sales and Costs'!K12</f>
        <v>18000</v>
      </c>
      <c r="L8" s="5">
        <f>'Sales and Costs'!L11+'Sales and Costs'!L12</f>
        <v>18000</v>
      </c>
      <c r="M8" s="5">
        <f>'Sales and Costs'!M11+'Sales and Costs'!M12</f>
        <v>18000</v>
      </c>
      <c r="N8" s="5">
        <f>'Sales and Costs'!N11+'Sales and Costs'!N12</f>
        <v>18000</v>
      </c>
      <c r="O8" s="5">
        <f>'Sales and Costs'!O11+'Sales and Costs'!O12</f>
        <v>18000</v>
      </c>
      <c r="P8" s="5">
        <f>'Sales and Costs'!P11+'Sales and Costs'!P12</f>
        <v>18000</v>
      </c>
      <c r="Q8" s="5">
        <f>'Sales and Costs'!Q11+'Sales and Costs'!Q12</f>
        <v>18000</v>
      </c>
      <c r="R8" s="5">
        <f>'Sales and Costs'!R11+'Sales and Costs'!R12</f>
        <v>18000</v>
      </c>
      <c r="S8" s="5">
        <f>'Sales and Costs'!S11+'Sales and Costs'!S12</f>
        <v>18000</v>
      </c>
    </row>
    <row r="9">
      <c r="A9" s="4" t="s">
        <v>78</v>
      </c>
      <c r="B9" s="5">
        <f>'Fixed Asset Balances'!B8</f>
        <v>12000</v>
      </c>
      <c r="C9" s="5">
        <f>'Fixed Asset Balances'!C8</f>
        <v>0</v>
      </c>
      <c r="D9" s="5">
        <f>'Fixed Asset Balances'!D8</f>
        <v>0</v>
      </c>
      <c r="E9" s="5">
        <f>'Fixed Asset Balances'!E8</f>
        <v>0</v>
      </c>
      <c r="F9" s="5">
        <f>'Fixed Asset Balances'!F8</f>
        <v>0</v>
      </c>
      <c r="G9" s="5">
        <f>'Fixed Asset Balances'!G8</f>
        <v>0</v>
      </c>
      <c r="H9" s="5">
        <f>'Fixed Asset Balances'!H8</f>
        <v>15000</v>
      </c>
      <c r="I9" s="5">
        <f>'Fixed Asset Balances'!I8</f>
        <v>0</v>
      </c>
      <c r="J9" s="5">
        <f>'Fixed Asset Balances'!J8</f>
        <v>0</v>
      </c>
      <c r="K9" s="5">
        <f>'Fixed Asset Balances'!K8</f>
        <v>0</v>
      </c>
      <c r="L9" s="5">
        <f>'Fixed Asset Balances'!L8</f>
        <v>0</v>
      </c>
      <c r="M9" s="5">
        <f>'Fixed Asset Balances'!M8</f>
        <v>0</v>
      </c>
      <c r="N9" s="5">
        <f>'Fixed Asset Balances'!N8</f>
        <v>0</v>
      </c>
      <c r="O9" s="5">
        <f>'Fixed Asset Balances'!O8</f>
        <v>0</v>
      </c>
      <c r="P9" s="5">
        <f>'Fixed Asset Balances'!P8</f>
        <v>0</v>
      </c>
      <c r="Q9" s="5">
        <f>'Fixed Asset Balances'!Q8</f>
        <v>0</v>
      </c>
      <c r="R9" s="5">
        <f>'Fixed Asset Balances'!R8</f>
        <v>0</v>
      </c>
      <c r="S9" s="5">
        <f>'Fixed Asset Balances'!S8</f>
        <v>0</v>
      </c>
    </row>
    <row r="10">
      <c r="A10" s="4" t="s">
        <v>79</v>
      </c>
      <c r="B10" s="5">
        <f t="shared" ref="B10:S10" si="1">SUM(B7:B9)</f>
        <v>30000</v>
      </c>
      <c r="C10" s="5">
        <f t="shared" si="1"/>
        <v>18000</v>
      </c>
      <c r="D10" s="5">
        <f t="shared" si="1"/>
        <v>22518000</v>
      </c>
      <c r="E10" s="5">
        <f t="shared" si="1"/>
        <v>22518000</v>
      </c>
      <c r="F10" s="5">
        <f t="shared" si="1"/>
        <v>22518000</v>
      </c>
      <c r="G10" s="5">
        <f t="shared" si="1"/>
        <v>22518000</v>
      </c>
      <c r="H10" s="5">
        <f t="shared" si="1"/>
        <v>22533000</v>
      </c>
      <c r="I10" s="5">
        <f t="shared" si="1"/>
        <v>22518000</v>
      </c>
      <c r="J10" s="5">
        <f t="shared" si="1"/>
        <v>22518000</v>
      </c>
      <c r="K10" s="5">
        <f t="shared" si="1"/>
        <v>22518000</v>
      </c>
      <c r="L10" s="5">
        <f t="shared" si="1"/>
        <v>22518000</v>
      </c>
      <c r="M10" s="5">
        <f t="shared" si="1"/>
        <v>22518000</v>
      </c>
      <c r="N10" s="5">
        <f t="shared" si="1"/>
        <v>22518000</v>
      </c>
      <c r="O10" s="5">
        <f t="shared" si="1"/>
        <v>22518000</v>
      </c>
      <c r="P10" s="5">
        <f t="shared" si="1"/>
        <v>22518000</v>
      </c>
      <c r="Q10" s="5">
        <f t="shared" si="1"/>
        <v>22518000</v>
      </c>
      <c r="R10" s="5">
        <f t="shared" si="1"/>
        <v>22518000</v>
      </c>
      <c r="S10" s="5">
        <f t="shared" si="1"/>
        <v>22518000</v>
      </c>
    </row>
    <row r="11">
      <c r="A11" s="4"/>
    </row>
    <row r="12">
      <c r="A12" s="4" t="s">
        <v>80</v>
      </c>
      <c r="B12" s="5">
        <f t="shared" ref="B12:S12" si="2">B3-B10</f>
        <v>23970000</v>
      </c>
      <c r="C12" s="5">
        <f t="shared" si="2"/>
        <v>23982000</v>
      </c>
      <c r="D12" s="5">
        <f t="shared" si="2"/>
        <v>1482000</v>
      </c>
      <c r="E12" s="5">
        <f t="shared" si="2"/>
        <v>1482000</v>
      </c>
      <c r="F12" s="5">
        <f t="shared" si="2"/>
        <v>1482000</v>
      </c>
      <c r="G12" s="5">
        <f t="shared" si="2"/>
        <v>1482000</v>
      </c>
      <c r="H12" s="5">
        <f t="shared" si="2"/>
        <v>1467000</v>
      </c>
      <c r="I12" s="5">
        <f t="shared" si="2"/>
        <v>1482000</v>
      </c>
      <c r="J12" s="5">
        <f t="shared" si="2"/>
        <v>1482000</v>
      </c>
      <c r="K12" s="5">
        <f t="shared" si="2"/>
        <v>1482000</v>
      </c>
      <c r="L12" s="5">
        <f t="shared" si="2"/>
        <v>1482000</v>
      </c>
      <c r="M12" s="5">
        <f t="shared" si="2"/>
        <v>1482000</v>
      </c>
      <c r="N12" s="5">
        <f t="shared" si="2"/>
        <v>1482000</v>
      </c>
      <c r="O12" s="5">
        <f t="shared" si="2"/>
        <v>1482000</v>
      </c>
      <c r="P12" s="5">
        <f t="shared" si="2"/>
        <v>1482000</v>
      </c>
      <c r="Q12" s="5">
        <f t="shared" si="2"/>
        <v>1482000</v>
      </c>
      <c r="R12" s="5">
        <f t="shared" si="2"/>
        <v>1482000</v>
      </c>
      <c r="S12" s="5">
        <f t="shared" si="2"/>
        <v>1482000</v>
      </c>
    </row>
    <row r="13">
      <c r="A13" s="4"/>
    </row>
    <row r="14">
      <c r="A14" s="4" t="s">
        <v>81</v>
      </c>
      <c r="B14" s="3">
        <v>0.0</v>
      </c>
      <c r="C14" s="5">
        <f t="shared" ref="C14:S14" si="3">B16</f>
        <v>23970000</v>
      </c>
      <c r="D14" s="5">
        <f t="shared" si="3"/>
        <v>47952000</v>
      </c>
      <c r="E14" s="5">
        <f t="shared" si="3"/>
        <v>49434000</v>
      </c>
      <c r="F14" s="5">
        <f t="shared" si="3"/>
        <v>50916000</v>
      </c>
      <c r="G14" s="5">
        <f t="shared" si="3"/>
        <v>52398000</v>
      </c>
      <c r="H14" s="5">
        <f t="shared" si="3"/>
        <v>53880000</v>
      </c>
      <c r="I14" s="5">
        <f t="shared" si="3"/>
        <v>55347000</v>
      </c>
      <c r="J14" s="5">
        <f t="shared" si="3"/>
        <v>56829000</v>
      </c>
      <c r="K14" s="5">
        <f t="shared" si="3"/>
        <v>58311000</v>
      </c>
      <c r="L14" s="5">
        <f t="shared" si="3"/>
        <v>59793000</v>
      </c>
      <c r="M14" s="5">
        <f t="shared" si="3"/>
        <v>61275000</v>
      </c>
      <c r="N14" s="5">
        <f t="shared" si="3"/>
        <v>62757000</v>
      </c>
      <c r="O14" s="5">
        <f t="shared" si="3"/>
        <v>64239000</v>
      </c>
      <c r="P14" s="5">
        <f t="shared" si="3"/>
        <v>65721000</v>
      </c>
      <c r="Q14" s="5">
        <f t="shared" si="3"/>
        <v>67203000</v>
      </c>
      <c r="R14" s="5">
        <f t="shared" si="3"/>
        <v>68685000</v>
      </c>
      <c r="S14" s="5">
        <f t="shared" si="3"/>
        <v>70167000</v>
      </c>
    </row>
    <row r="15">
      <c r="A15" s="4" t="s">
        <v>82</v>
      </c>
      <c r="B15" s="5">
        <f t="shared" ref="B15:S15" si="4">B12</f>
        <v>23970000</v>
      </c>
      <c r="C15" s="5">
        <f t="shared" si="4"/>
        <v>23982000</v>
      </c>
      <c r="D15" s="5">
        <f t="shared" si="4"/>
        <v>1482000</v>
      </c>
      <c r="E15" s="5">
        <f t="shared" si="4"/>
        <v>1482000</v>
      </c>
      <c r="F15" s="5">
        <f t="shared" si="4"/>
        <v>1482000</v>
      </c>
      <c r="G15" s="5">
        <f t="shared" si="4"/>
        <v>1482000</v>
      </c>
      <c r="H15" s="5">
        <f t="shared" si="4"/>
        <v>1467000</v>
      </c>
      <c r="I15" s="5">
        <f t="shared" si="4"/>
        <v>1482000</v>
      </c>
      <c r="J15" s="5">
        <f t="shared" si="4"/>
        <v>1482000</v>
      </c>
      <c r="K15" s="5">
        <f t="shared" si="4"/>
        <v>1482000</v>
      </c>
      <c r="L15" s="5">
        <f t="shared" si="4"/>
        <v>1482000</v>
      </c>
      <c r="M15" s="5">
        <f t="shared" si="4"/>
        <v>1482000</v>
      </c>
      <c r="N15" s="5">
        <f t="shared" si="4"/>
        <v>1482000</v>
      </c>
      <c r="O15" s="5">
        <f t="shared" si="4"/>
        <v>1482000</v>
      </c>
      <c r="P15" s="5">
        <f t="shared" si="4"/>
        <v>1482000</v>
      </c>
      <c r="Q15" s="5">
        <f t="shared" si="4"/>
        <v>1482000</v>
      </c>
      <c r="R15" s="5">
        <f t="shared" si="4"/>
        <v>1482000</v>
      </c>
      <c r="S15" s="5">
        <f t="shared" si="4"/>
        <v>1482000</v>
      </c>
    </row>
    <row r="16">
      <c r="A16" s="4" t="s">
        <v>83</v>
      </c>
      <c r="B16" s="5">
        <f t="shared" ref="B16:S16" si="5">B14+B15</f>
        <v>23970000</v>
      </c>
      <c r="C16" s="5">
        <f t="shared" si="5"/>
        <v>47952000</v>
      </c>
      <c r="D16" s="5">
        <f t="shared" si="5"/>
        <v>49434000</v>
      </c>
      <c r="E16" s="5">
        <f t="shared" si="5"/>
        <v>50916000</v>
      </c>
      <c r="F16" s="5">
        <f t="shared" si="5"/>
        <v>52398000</v>
      </c>
      <c r="G16" s="5">
        <f t="shared" si="5"/>
        <v>53880000</v>
      </c>
      <c r="H16" s="5">
        <f t="shared" si="5"/>
        <v>55347000</v>
      </c>
      <c r="I16" s="5">
        <f t="shared" si="5"/>
        <v>56829000</v>
      </c>
      <c r="J16" s="5">
        <f t="shared" si="5"/>
        <v>58311000</v>
      </c>
      <c r="K16" s="5">
        <f t="shared" si="5"/>
        <v>59793000</v>
      </c>
      <c r="L16" s="5">
        <f t="shared" si="5"/>
        <v>61275000</v>
      </c>
      <c r="M16" s="5">
        <f t="shared" si="5"/>
        <v>62757000</v>
      </c>
      <c r="N16" s="5">
        <f t="shared" si="5"/>
        <v>64239000</v>
      </c>
      <c r="O16" s="5">
        <f t="shared" si="5"/>
        <v>65721000</v>
      </c>
      <c r="P16" s="5">
        <f t="shared" si="5"/>
        <v>67203000</v>
      </c>
      <c r="Q16" s="5">
        <f t="shared" si="5"/>
        <v>68685000</v>
      </c>
      <c r="R16" s="5">
        <f t="shared" si="5"/>
        <v>70167000</v>
      </c>
      <c r="S16" s="5">
        <f t="shared" si="5"/>
        <v>71649000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19" width="8.88"/>
  </cols>
  <sheetData>
    <row r="1">
      <c r="A1" s="4"/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</row>
    <row r="2">
      <c r="A2" s="4" t="s">
        <v>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>
      <c r="A3" s="4" t="s">
        <v>85</v>
      </c>
      <c r="B3" s="9">
        <f>'Cash Details'!B16</f>
        <v>23970000</v>
      </c>
      <c r="C3" s="9">
        <f>'Cash Details'!C16</f>
        <v>47952000</v>
      </c>
      <c r="D3" s="9">
        <f>'Cash Details'!D16</f>
        <v>49434000</v>
      </c>
      <c r="E3" s="9">
        <f>'Cash Details'!E16</f>
        <v>50916000</v>
      </c>
      <c r="F3" s="9">
        <f>'Cash Details'!F16</f>
        <v>52398000</v>
      </c>
      <c r="G3" s="9">
        <f>'Cash Details'!G16</f>
        <v>53880000</v>
      </c>
      <c r="H3" s="9">
        <f>'Cash Details'!H16</f>
        <v>55347000</v>
      </c>
      <c r="I3" s="9">
        <f>'Cash Details'!I16</f>
        <v>56829000</v>
      </c>
      <c r="J3" s="9">
        <f>'Cash Details'!J16</f>
        <v>58311000</v>
      </c>
      <c r="K3" s="9">
        <f>'Cash Details'!K16</f>
        <v>59793000</v>
      </c>
      <c r="L3" s="9">
        <f>'Cash Details'!L16</f>
        <v>61275000</v>
      </c>
      <c r="M3" s="9">
        <f>'Cash Details'!M16</f>
        <v>62757000</v>
      </c>
      <c r="N3" s="9">
        <f>'Cash Details'!N16</f>
        <v>64239000</v>
      </c>
      <c r="O3" s="9">
        <f>'Cash Details'!O16</f>
        <v>65721000</v>
      </c>
      <c r="P3" s="9">
        <f>'Cash Details'!P16</f>
        <v>67203000</v>
      </c>
      <c r="Q3" s="9">
        <f>'Cash Details'!Q16</f>
        <v>68685000</v>
      </c>
      <c r="R3" s="9">
        <f>'Cash Details'!R16</f>
        <v>70167000</v>
      </c>
      <c r="S3" s="9">
        <f>'Cash Details'!S16</f>
        <v>71649000</v>
      </c>
    </row>
    <row r="4">
      <c r="A4" s="4" t="s">
        <v>86</v>
      </c>
      <c r="B4" s="9">
        <f>Stocks!B13</f>
        <v>4500000</v>
      </c>
      <c r="C4" s="9">
        <f>Stocks!C13</f>
        <v>9000000</v>
      </c>
      <c r="D4" s="9">
        <f>Stocks!D13</f>
        <v>13500000</v>
      </c>
      <c r="E4" s="9">
        <f>Stocks!E13</f>
        <v>18000000</v>
      </c>
      <c r="F4" s="9">
        <f>Stocks!F13</f>
        <v>22500000</v>
      </c>
      <c r="G4" s="9">
        <f>Stocks!G13</f>
        <v>27000000</v>
      </c>
      <c r="H4" s="9">
        <f>Stocks!H13</f>
        <v>31500000</v>
      </c>
      <c r="I4" s="9">
        <f>Stocks!I13</f>
        <v>36000000</v>
      </c>
      <c r="J4" s="9">
        <f>Stocks!J13</f>
        <v>40500000</v>
      </c>
      <c r="K4" s="9">
        <f>Stocks!K13</f>
        <v>45000000</v>
      </c>
      <c r="L4" s="9">
        <f>Stocks!L13</f>
        <v>49500000</v>
      </c>
      <c r="M4" s="9">
        <f>Stocks!M13</f>
        <v>54000000</v>
      </c>
      <c r="N4" s="9">
        <f>Stocks!N13</f>
        <v>58500000</v>
      </c>
      <c r="O4" s="9">
        <f>Stocks!O13</f>
        <v>63000000</v>
      </c>
      <c r="P4" s="9">
        <f>Stocks!P13</f>
        <v>67500000</v>
      </c>
      <c r="Q4" s="9">
        <f>Stocks!Q13</f>
        <v>72000000</v>
      </c>
      <c r="R4" s="9">
        <f>Stocks!R13</f>
        <v>76500000</v>
      </c>
      <c r="S4" s="9">
        <f>Stocks!S13</f>
        <v>81000000</v>
      </c>
    </row>
    <row r="5">
      <c r="A5" s="4" t="s">
        <v>87</v>
      </c>
      <c r="B5" s="9">
        <f>'Fixed Asset Balances'!B12-Depreciation!B12</f>
        <v>11538.46154</v>
      </c>
      <c r="C5" s="9">
        <f>'Fixed Asset Balances'!C12-Depreciation!C12</f>
        <v>11076.92308</v>
      </c>
      <c r="D5" s="9">
        <f>'Fixed Asset Balances'!D12-Depreciation!D12</f>
        <v>10615.38462</v>
      </c>
      <c r="E5" s="9">
        <f>'Fixed Asset Balances'!E12-Depreciation!E12</f>
        <v>10153.84615</v>
      </c>
      <c r="F5" s="9">
        <f>'Fixed Asset Balances'!F12-Depreciation!F12</f>
        <v>9692.307692</v>
      </c>
      <c r="G5" s="9">
        <f>'Fixed Asset Balances'!G12-Depreciation!G12</f>
        <v>9230.769231</v>
      </c>
      <c r="H5" s="9">
        <f>'Fixed Asset Balances'!H12-Depreciation!H12</f>
        <v>23192.30769</v>
      </c>
      <c r="I5" s="9">
        <f>'Fixed Asset Balances'!I12-Depreciation!I12</f>
        <v>22153.84615</v>
      </c>
      <c r="J5" s="9">
        <f>'Fixed Asset Balances'!J12-Depreciation!J12</f>
        <v>21115.38462</v>
      </c>
      <c r="K5" s="9">
        <f>'Fixed Asset Balances'!K12-Depreciation!K12</f>
        <v>20076.92308</v>
      </c>
      <c r="L5" s="9">
        <f>'Fixed Asset Balances'!L12-Depreciation!L12</f>
        <v>19038.46154</v>
      </c>
      <c r="M5" s="9">
        <f>'Fixed Asset Balances'!M12-Depreciation!M12</f>
        <v>18000</v>
      </c>
      <c r="N5" s="9">
        <f>'Fixed Asset Balances'!N12-Depreciation!N12</f>
        <v>16961.53846</v>
      </c>
      <c r="O5" s="9">
        <f>'Fixed Asset Balances'!O12-Depreciation!O12</f>
        <v>15923.07692</v>
      </c>
      <c r="P5" s="9">
        <f>'Fixed Asset Balances'!P12-Depreciation!P12</f>
        <v>14884.61538</v>
      </c>
      <c r="Q5" s="9">
        <f>'Fixed Asset Balances'!Q12-Depreciation!Q12</f>
        <v>13846.15385</v>
      </c>
      <c r="R5" s="9">
        <f>'Fixed Asset Balances'!R12-Depreciation!R12</f>
        <v>12807.69231</v>
      </c>
      <c r="S5" s="9">
        <f>'Fixed Asset Balances'!S12-Depreciation!S12</f>
        <v>11769.23077</v>
      </c>
    </row>
    <row r="6">
      <c r="A6" s="4" t="s">
        <v>88</v>
      </c>
      <c r="B6" s="9">
        <f t="shared" ref="B6:S6" si="1">SUM(B3:B5)</f>
        <v>28481538.46</v>
      </c>
      <c r="C6" s="9">
        <f t="shared" si="1"/>
        <v>56963076.92</v>
      </c>
      <c r="D6" s="9">
        <f t="shared" si="1"/>
        <v>62944615.38</v>
      </c>
      <c r="E6" s="9">
        <f t="shared" si="1"/>
        <v>68926153.85</v>
      </c>
      <c r="F6" s="9">
        <f t="shared" si="1"/>
        <v>74907692.31</v>
      </c>
      <c r="G6" s="9">
        <f t="shared" si="1"/>
        <v>80889230.77</v>
      </c>
      <c r="H6" s="9">
        <f t="shared" si="1"/>
        <v>86870192.31</v>
      </c>
      <c r="I6" s="9">
        <f t="shared" si="1"/>
        <v>92851153.85</v>
      </c>
      <c r="J6" s="9">
        <f t="shared" si="1"/>
        <v>98832115.38</v>
      </c>
      <c r="K6" s="9">
        <f t="shared" si="1"/>
        <v>104813076.9</v>
      </c>
      <c r="L6" s="9">
        <f t="shared" si="1"/>
        <v>110794038.5</v>
      </c>
      <c r="M6" s="9">
        <f t="shared" si="1"/>
        <v>116775000</v>
      </c>
      <c r="N6" s="9">
        <f t="shared" si="1"/>
        <v>122755961.5</v>
      </c>
      <c r="O6" s="9">
        <f t="shared" si="1"/>
        <v>128736923.1</v>
      </c>
      <c r="P6" s="9">
        <f t="shared" si="1"/>
        <v>134717884.6</v>
      </c>
      <c r="Q6" s="9">
        <f t="shared" si="1"/>
        <v>140698846.2</v>
      </c>
      <c r="R6" s="9">
        <f t="shared" si="1"/>
        <v>146679807.7</v>
      </c>
      <c r="S6" s="9">
        <f t="shared" si="1"/>
        <v>152660769.2</v>
      </c>
    </row>
    <row r="7">
      <c r="A7" s="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>
      <c r="A8" s="4" t="s">
        <v>89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A9" s="4" t="s">
        <v>90</v>
      </c>
      <c r="B9" s="9">
        <f>Purchases!B12</f>
        <v>22500000</v>
      </c>
      <c r="C9" s="9">
        <f>Purchases!C12</f>
        <v>45000000</v>
      </c>
      <c r="D9" s="9">
        <f>Purchases!D12</f>
        <v>45000000</v>
      </c>
      <c r="E9" s="9">
        <f>Purchases!E12</f>
        <v>45000000</v>
      </c>
      <c r="F9" s="9">
        <f>Purchases!F12</f>
        <v>45000000</v>
      </c>
      <c r="G9" s="9">
        <f>Purchases!G12</f>
        <v>45000000</v>
      </c>
      <c r="H9" s="9">
        <f>Purchases!H12</f>
        <v>45000000</v>
      </c>
      <c r="I9" s="9">
        <f>Purchases!I12</f>
        <v>45000000</v>
      </c>
      <c r="J9" s="9">
        <f>Purchases!J12</f>
        <v>45000000</v>
      </c>
      <c r="K9" s="9">
        <f>Purchases!K12</f>
        <v>45000000</v>
      </c>
      <c r="L9" s="9">
        <f>Purchases!L12</f>
        <v>45000000</v>
      </c>
      <c r="M9" s="9">
        <f>Purchases!M12</f>
        <v>45000000</v>
      </c>
      <c r="N9" s="9">
        <f>Purchases!N12</f>
        <v>45000000</v>
      </c>
      <c r="O9" s="9">
        <f>Purchases!O12</f>
        <v>45000000</v>
      </c>
      <c r="P9" s="9">
        <f>Purchases!P12</f>
        <v>45000000</v>
      </c>
      <c r="Q9" s="9">
        <f>Purchases!Q12</f>
        <v>45000000</v>
      </c>
      <c r="R9" s="9">
        <f>Purchases!R12</f>
        <v>45000000</v>
      </c>
      <c r="S9" s="9">
        <f>Purchases!S12</f>
        <v>45000000</v>
      </c>
    </row>
    <row r="10">
      <c r="A10" s="4" t="s">
        <v>91</v>
      </c>
      <c r="B10" s="9">
        <f t="shared" ref="B10:S10" si="2">B9</f>
        <v>22500000</v>
      </c>
      <c r="C10" s="9">
        <f t="shared" si="2"/>
        <v>45000000</v>
      </c>
      <c r="D10" s="9">
        <f t="shared" si="2"/>
        <v>45000000</v>
      </c>
      <c r="E10" s="9">
        <f t="shared" si="2"/>
        <v>45000000</v>
      </c>
      <c r="F10" s="9">
        <f t="shared" si="2"/>
        <v>45000000</v>
      </c>
      <c r="G10" s="9">
        <f t="shared" si="2"/>
        <v>45000000</v>
      </c>
      <c r="H10" s="9">
        <f t="shared" si="2"/>
        <v>45000000</v>
      </c>
      <c r="I10" s="9">
        <f t="shared" si="2"/>
        <v>45000000</v>
      </c>
      <c r="J10" s="9">
        <f t="shared" si="2"/>
        <v>45000000</v>
      </c>
      <c r="K10" s="9">
        <f t="shared" si="2"/>
        <v>45000000</v>
      </c>
      <c r="L10" s="9">
        <f t="shared" si="2"/>
        <v>45000000</v>
      </c>
      <c r="M10" s="9">
        <f t="shared" si="2"/>
        <v>45000000</v>
      </c>
      <c r="N10" s="9">
        <f t="shared" si="2"/>
        <v>45000000</v>
      </c>
      <c r="O10" s="9">
        <f t="shared" si="2"/>
        <v>45000000</v>
      </c>
      <c r="P10" s="9">
        <f t="shared" si="2"/>
        <v>45000000</v>
      </c>
      <c r="Q10" s="9">
        <f t="shared" si="2"/>
        <v>45000000</v>
      </c>
      <c r="R10" s="9">
        <f t="shared" si="2"/>
        <v>45000000</v>
      </c>
      <c r="S10" s="9">
        <f t="shared" si="2"/>
        <v>45000000</v>
      </c>
    </row>
    <row r="11">
      <c r="A11" s="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>
      <c r="A12" s="4" t="s">
        <v>92</v>
      </c>
      <c r="B12" s="9">
        <f t="shared" ref="B12:S12" si="3">B6-B10</f>
        <v>5981538.462</v>
      </c>
      <c r="C12" s="9">
        <f t="shared" si="3"/>
        <v>11963076.92</v>
      </c>
      <c r="D12" s="9">
        <f t="shared" si="3"/>
        <v>17944615.38</v>
      </c>
      <c r="E12" s="9">
        <f t="shared" si="3"/>
        <v>23926153.85</v>
      </c>
      <c r="F12" s="9">
        <f t="shared" si="3"/>
        <v>29907692.31</v>
      </c>
      <c r="G12" s="9">
        <f t="shared" si="3"/>
        <v>35889230.77</v>
      </c>
      <c r="H12" s="9">
        <f t="shared" si="3"/>
        <v>41870192.31</v>
      </c>
      <c r="I12" s="9">
        <f t="shared" si="3"/>
        <v>47851153.85</v>
      </c>
      <c r="J12" s="9">
        <f t="shared" si="3"/>
        <v>53832115.38</v>
      </c>
      <c r="K12" s="9">
        <f t="shared" si="3"/>
        <v>59813076.92</v>
      </c>
      <c r="L12" s="9">
        <f t="shared" si="3"/>
        <v>65794038.46</v>
      </c>
      <c r="M12" s="9">
        <f t="shared" si="3"/>
        <v>71775000</v>
      </c>
      <c r="N12" s="9">
        <f t="shared" si="3"/>
        <v>77755961.54</v>
      </c>
      <c r="O12" s="9">
        <f t="shared" si="3"/>
        <v>83736923.08</v>
      </c>
      <c r="P12" s="9">
        <f t="shared" si="3"/>
        <v>89717884.62</v>
      </c>
      <c r="Q12" s="9">
        <f t="shared" si="3"/>
        <v>95698846.15</v>
      </c>
      <c r="R12" s="9">
        <f t="shared" si="3"/>
        <v>101679807.7</v>
      </c>
      <c r="S12" s="9">
        <f t="shared" si="3"/>
        <v>107660769.2</v>
      </c>
    </row>
    <row r="13">
      <c r="A13" s="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>
      <c r="A14" s="4" t="s">
        <v>93</v>
      </c>
      <c r="B14" s="8">
        <v>0.0</v>
      </c>
      <c r="C14" s="9">
        <f t="shared" ref="C14:S14" si="4">B16</f>
        <v>5981538.462</v>
      </c>
      <c r="D14" s="9">
        <f t="shared" si="4"/>
        <v>11963076.92</v>
      </c>
      <c r="E14" s="9">
        <f t="shared" si="4"/>
        <v>17944615.38</v>
      </c>
      <c r="F14" s="9">
        <f t="shared" si="4"/>
        <v>23926153.85</v>
      </c>
      <c r="G14" s="9">
        <f t="shared" si="4"/>
        <v>29907692.31</v>
      </c>
      <c r="H14" s="9">
        <f t="shared" si="4"/>
        <v>35889230.77</v>
      </c>
      <c r="I14" s="9">
        <f t="shared" si="4"/>
        <v>41870192.31</v>
      </c>
      <c r="J14" s="9">
        <f t="shared" si="4"/>
        <v>47851153.85</v>
      </c>
      <c r="K14" s="9">
        <f t="shared" si="4"/>
        <v>53832115.38</v>
      </c>
      <c r="L14" s="9">
        <f t="shared" si="4"/>
        <v>59813076.92</v>
      </c>
      <c r="M14" s="9">
        <f t="shared" si="4"/>
        <v>65794038.46</v>
      </c>
      <c r="N14" s="9">
        <f t="shared" si="4"/>
        <v>71775000</v>
      </c>
      <c r="O14" s="9">
        <f t="shared" si="4"/>
        <v>77755961.54</v>
      </c>
      <c r="P14" s="9">
        <f t="shared" si="4"/>
        <v>83736923.08</v>
      </c>
      <c r="Q14" s="9">
        <f t="shared" si="4"/>
        <v>89717884.62</v>
      </c>
      <c r="R14" s="9">
        <f t="shared" si="4"/>
        <v>95698846.15</v>
      </c>
      <c r="S14" s="9">
        <f t="shared" si="4"/>
        <v>101679807.7</v>
      </c>
    </row>
    <row r="15">
      <c r="A15" s="4" t="s">
        <v>94</v>
      </c>
      <c r="B15" s="9">
        <f>'Sales and Costs'!B17</f>
        <v>5981538.462</v>
      </c>
      <c r="C15" s="9">
        <f>'Sales and Costs'!C17</f>
        <v>5981538.462</v>
      </c>
      <c r="D15" s="9">
        <f>'Sales and Costs'!D17</f>
        <v>5981538.462</v>
      </c>
      <c r="E15" s="9">
        <f>'Sales and Costs'!E17</f>
        <v>5981538.462</v>
      </c>
      <c r="F15" s="9">
        <f>'Sales and Costs'!F17</f>
        <v>5981538.462</v>
      </c>
      <c r="G15" s="9">
        <f>'Sales and Costs'!G17</f>
        <v>5981538.462</v>
      </c>
      <c r="H15" s="9">
        <f>'Sales and Costs'!H17</f>
        <v>5980961.538</v>
      </c>
      <c r="I15" s="9">
        <f>'Sales and Costs'!I17</f>
        <v>5980961.538</v>
      </c>
      <c r="J15" s="9">
        <f>'Sales and Costs'!J17</f>
        <v>5980961.538</v>
      </c>
      <c r="K15" s="9">
        <f>'Sales and Costs'!K17</f>
        <v>5980961.538</v>
      </c>
      <c r="L15" s="9">
        <f>'Sales and Costs'!L17</f>
        <v>5980961.538</v>
      </c>
      <c r="M15" s="9">
        <f>'Sales and Costs'!M17</f>
        <v>5980961.538</v>
      </c>
      <c r="N15" s="9">
        <f>'Sales and Costs'!N17</f>
        <v>5980961.538</v>
      </c>
      <c r="O15" s="9">
        <f>'Sales and Costs'!O17</f>
        <v>5980961.538</v>
      </c>
      <c r="P15" s="9">
        <f>'Sales and Costs'!P17</f>
        <v>5980961.538</v>
      </c>
      <c r="Q15" s="9">
        <f>'Sales and Costs'!Q17</f>
        <v>5980961.538</v>
      </c>
      <c r="R15" s="9">
        <f>'Sales and Costs'!R17</f>
        <v>5980961.538</v>
      </c>
      <c r="S15" s="9">
        <f>'Sales and Costs'!S17</f>
        <v>5980961.538</v>
      </c>
    </row>
    <row r="16">
      <c r="A16" s="4" t="s">
        <v>95</v>
      </c>
      <c r="B16" s="9">
        <f t="shared" ref="B16:S16" si="5">B14+B15</f>
        <v>5981538.462</v>
      </c>
      <c r="C16" s="9">
        <f t="shared" si="5"/>
        <v>11963076.92</v>
      </c>
      <c r="D16" s="9">
        <f t="shared" si="5"/>
        <v>17944615.38</v>
      </c>
      <c r="E16" s="9">
        <f t="shared" si="5"/>
        <v>23926153.85</v>
      </c>
      <c r="F16" s="9">
        <f t="shared" si="5"/>
        <v>29907692.31</v>
      </c>
      <c r="G16" s="9">
        <f t="shared" si="5"/>
        <v>35889230.77</v>
      </c>
      <c r="H16" s="9">
        <f t="shared" si="5"/>
        <v>41870192.31</v>
      </c>
      <c r="I16" s="9">
        <f t="shared" si="5"/>
        <v>47851153.85</v>
      </c>
      <c r="J16" s="9">
        <f t="shared" si="5"/>
        <v>53832115.38</v>
      </c>
      <c r="K16" s="9">
        <f t="shared" si="5"/>
        <v>59813076.92</v>
      </c>
      <c r="L16" s="9">
        <f t="shared" si="5"/>
        <v>65794038.46</v>
      </c>
      <c r="M16" s="9">
        <f t="shared" si="5"/>
        <v>71775000</v>
      </c>
      <c r="N16" s="9">
        <f t="shared" si="5"/>
        <v>77755961.54</v>
      </c>
      <c r="O16" s="9">
        <f t="shared" si="5"/>
        <v>83736923.08</v>
      </c>
      <c r="P16" s="9">
        <f t="shared" si="5"/>
        <v>89717884.62</v>
      </c>
      <c r="Q16" s="9">
        <f t="shared" si="5"/>
        <v>95698846.15</v>
      </c>
      <c r="R16" s="9">
        <f t="shared" si="5"/>
        <v>101679807.7</v>
      </c>
      <c r="S16" s="9">
        <f t="shared" si="5"/>
        <v>107660769.2</v>
      </c>
    </row>
    <row r="17">
      <c r="A17" s="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>
      <c r="A18" s="4" t="s">
        <v>96</v>
      </c>
      <c r="B18" s="9">
        <f t="shared" ref="B18:S18" si="6">B16-B12</f>
        <v>0</v>
      </c>
      <c r="C18" s="9">
        <f t="shared" si="6"/>
        <v>0</v>
      </c>
      <c r="D18" s="9">
        <f t="shared" si="6"/>
        <v>-0.000000003725290298</v>
      </c>
      <c r="E18" s="9">
        <f t="shared" si="6"/>
        <v>0</v>
      </c>
      <c r="F18" s="9">
        <f t="shared" si="6"/>
        <v>-0.000000003725290298</v>
      </c>
      <c r="G18" s="9">
        <f t="shared" si="6"/>
        <v>-0.000000007450580597</v>
      </c>
      <c r="H18" s="9">
        <f t="shared" si="6"/>
        <v>0</v>
      </c>
      <c r="I18" s="9">
        <f t="shared" si="6"/>
        <v>0</v>
      </c>
      <c r="J18" s="9">
        <f t="shared" si="6"/>
        <v>-0.00000001490116119</v>
      </c>
      <c r="K18" s="9">
        <f t="shared" si="6"/>
        <v>-0.00000001490116119</v>
      </c>
      <c r="L18" s="9">
        <f t="shared" si="6"/>
        <v>-0.00000001490116119</v>
      </c>
      <c r="M18" s="9">
        <f t="shared" si="6"/>
        <v>-0.00000001490116119</v>
      </c>
      <c r="N18" s="9">
        <f t="shared" si="6"/>
        <v>-0.00000001490116119</v>
      </c>
      <c r="O18" s="9">
        <f t="shared" si="6"/>
        <v>-0.00000001490116119</v>
      </c>
      <c r="P18" s="9">
        <f t="shared" si="6"/>
        <v>-0.00000001490116119</v>
      </c>
      <c r="Q18" s="9">
        <f t="shared" si="6"/>
        <v>-0.00000001490116119</v>
      </c>
      <c r="R18" s="9">
        <f t="shared" si="6"/>
        <v>-0.00000001490116119</v>
      </c>
      <c r="S18" s="9">
        <f t="shared" si="6"/>
        <v>-0.00000001490116119</v>
      </c>
    </row>
    <row r="19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>
      <c r="A21" s="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>
      <c r="A22" s="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>
      <c r="A23" s="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>
      <c r="A25" s="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>
      <c r="A26" s="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>
      <c r="A28" s="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>
      <c r="A35" s="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>
      <c r="A36" s="4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>
      <c r="A37" s="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>
      <c r="A38" s="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>
      <c r="A39" s="4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>
      <c r="A40" s="4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>
      <c r="A42" s="4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>
      <c r="A43" s="4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>
      <c r="A44" s="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>
      <c r="A45" s="4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>
      <c r="A216" s="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>
      <c r="A217" s="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>
      <c r="A218" s="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>
      <c r="A219" s="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>
      <c r="A220" s="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>
      <c r="A221" s="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>
      <c r="A222" s="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>
      <c r="A223" s="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>
      <c r="A224" s="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>
      <c r="A225" s="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>
      <c r="A226" s="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>
      <c r="A228" s="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>
      <c r="A229" s="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>
      <c r="A230" s="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>
      <c r="A231" s="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>
      <c r="A232" s="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>
      <c r="A233" s="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>
      <c r="A234" s="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>
      <c r="A235" s="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>
      <c r="A236" s="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>
      <c r="A237" s="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>
      <c r="A238" s="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>
      <c r="A244" s="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>
      <c r="A245" s="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>
      <c r="A246" s="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>
      <c r="A247" s="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>
      <c r="A248" s="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>
      <c r="A249" s="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>
      <c r="A250" s="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>
      <c r="A251" s="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>
      <c r="A252" s="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>
      <c r="A253" s="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>
      <c r="A254" s="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>
      <c r="A256" s="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>
      <c r="A257" s="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>
      <c r="A258" s="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>
      <c r="A259" s="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>
      <c r="A260" s="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>
      <c r="A261" s="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>
      <c r="A262" s="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>
      <c r="A263" s="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>
      <c r="A264" s="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>
      <c r="A265" s="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>
      <c r="A266" s="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>
      <c r="A269" s="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>
      <c r="A270" s="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>
      <c r="A271" s="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>
      <c r="A274" s="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>
      <c r="A275" s="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>
      <c r="A276" s="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>
      <c r="A277" s="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>
      <c r="A278" s="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>
      <c r="A279" s="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>
      <c r="A280" s="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>
      <c r="A282" s="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>
      <c r="A283" s="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>
      <c r="A284" s="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>
      <c r="A285" s="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>
      <c r="A286" s="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>
      <c r="A287" s="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>
      <c r="A288" s="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>
      <c r="A289" s="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>
      <c r="A290" s="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>
      <c r="A291" s="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>
      <c r="A292" s="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>
      <c r="A293" s="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>
      <c r="A294" s="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>
      <c r="A295" s="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>
      <c r="A296" s="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>
      <c r="A297" s="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>
      <c r="A299" s="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>
      <c r="A300" s="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>
      <c r="A301" s="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>
      <c r="A304" s="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>
      <c r="A305" s="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>
      <c r="A307" s="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>
      <c r="A308" s="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>
      <c r="A309" s="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>
      <c r="A310" s="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>
      <c r="A311" s="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>
      <c r="A312" s="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>
      <c r="A313" s="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>
      <c r="A314" s="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>
      <c r="A315" s="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>
      <c r="A316" s="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>
      <c r="A317" s="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>
      <c r="A318" s="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>
      <c r="A319" s="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>
      <c r="A320" s="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>
      <c r="A321" s="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>
      <c r="A322" s="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>
      <c r="A323" s="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>
      <c r="A324" s="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>
      <c r="A325" s="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>
      <c r="A326" s="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>
      <c r="A327" s="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>
      <c r="A328" s="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>
      <c r="A329" s="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>
      <c r="A330" s="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>
      <c r="A332" s="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>
      <c r="A334" s="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>
      <c r="A336" s="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>
      <c r="A337" s="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>
      <c r="A338" s="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>
      <c r="A339" s="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>
      <c r="A340" s="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>
      <c r="A341" s="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>
      <c r="A342" s="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>
      <c r="A343" s="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>
      <c r="A344" s="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>
      <c r="A345" s="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>
      <c r="A346" s="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>
      <c r="A347" s="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>
      <c r="A348" s="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>
      <c r="A349" s="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>
      <c r="A350" s="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>
      <c r="A351" s="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>
      <c r="A352" s="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>
      <c r="A353" s="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>
      <c r="A354" s="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>
      <c r="A355" s="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>
      <c r="A356" s="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>
      <c r="A358" s="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>
      <c r="A359" s="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>
      <c r="A360" s="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>
      <c r="A362" s="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>
      <c r="A364" s="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>
      <c r="A365" s="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>
      <c r="A366" s="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>
      <c r="A369" s="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>
      <c r="A370" s="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>
      <c r="A371" s="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>
      <c r="A372" s="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>
      <c r="A373" s="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>
      <c r="A374" s="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>
      <c r="A375" s="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>
      <c r="A376" s="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>
      <c r="A377" s="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>
      <c r="A378" s="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>
      <c r="A379" s="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>
      <c r="A991" s="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>
      <c r="A992" s="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>
      <c r="A993" s="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>
      <c r="A994" s="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>
      <c r="A995" s="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>
      <c r="A996" s="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>
      <c r="A997" s="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>
      <c r="A998" s="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  <row r="999">
      <c r="A999" s="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</row>
    <row r="1000">
      <c r="A1000" s="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A2" s="3" t="s">
        <v>22</v>
      </c>
      <c r="B2" s="3" t="s">
        <v>23</v>
      </c>
      <c r="C2" s="3" t="s">
        <v>24</v>
      </c>
      <c r="D2" s="3">
        <v>1.0</v>
      </c>
      <c r="E2" s="3">
        <v>12000.0</v>
      </c>
      <c r="F2" s="3">
        <v>26.0</v>
      </c>
    </row>
    <row r="3">
      <c r="A3" s="3" t="s">
        <v>25</v>
      </c>
      <c r="B3" s="3" t="s">
        <v>23</v>
      </c>
      <c r="C3" s="3" t="s">
        <v>26</v>
      </c>
      <c r="D3" s="3">
        <v>7.0</v>
      </c>
      <c r="E3" s="3">
        <v>15000.0</v>
      </c>
      <c r="F3" s="3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7.5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45</v>
      </c>
    </row>
    <row r="3">
      <c r="A3" s="3" t="s">
        <v>23</v>
      </c>
      <c r="B3" s="3">
        <v>0.0</v>
      </c>
      <c r="C3" s="5">
        <f t="shared" ref="C3:S3" si="1">B11</f>
        <v>12000</v>
      </c>
      <c r="D3" s="5">
        <f t="shared" si="1"/>
        <v>12000</v>
      </c>
      <c r="E3" s="5">
        <f t="shared" si="1"/>
        <v>12000</v>
      </c>
      <c r="F3" s="5">
        <f t="shared" si="1"/>
        <v>12000</v>
      </c>
      <c r="G3" s="5">
        <f t="shared" si="1"/>
        <v>12000</v>
      </c>
      <c r="H3" s="5">
        <f t="shared" si="1"/>
        <v>12000</v>
      </c>
      <c r="I3" s="5">
        <f t="shared" si="1"/>
        <v>27000</v>
      </c>
      <c r="J3" s="5">
        <f t="shared" si="1"/>
        <v>27000</v>
      </c>
      <c r="K3" s="5">
        <f t="shared" si="1"/>
        <v>27000</v>
      </c>
      <c r="L3" s="5">
        <f t="shared" si="1"/>
        <v>27000</v>
      </c>
      <c r="M3" s="5">
        <f t="shared" si="1"/>
        <v>27000</v>
      </c>
      <c r="N3" s="5">
        <f t="shared" si="1"/>
        <v>27000</v>
      </c>
      <c r="O3" s="5">
        <f t="shared" si="1"/>
        <v>27000</v>
      </c>
      <c r="P3" s="5">
        <f t="shared" si="1"/>
        <v>27000</v>
      </c>
      <c r="Q3" s="5">
        <f t="shared" si="1"/>
        <v>27000</v>
      </c>
      <c r="R3" s="5">
        <f t="shared" si="1"/>
        <v>27000</v>
      </c>
      <c r="S3" s="5">
        <f t="shared" si="1"/>
        <v>27000</v>
      </c>
    </row>
    <row r="4">
      <c r="A4" s="3" t="s">
        <v>46</v>
      </c>
      <c r="B4" s="5">
        <f>SUM(B3)</f>
        <v>0</v>
      </c>
      <c r="C4" s="5">
        <f t="shared" ref="C4:S4" si="2">B12</f>
        <v>12000</v>
      </c>
      <c r="D4" s="5">
        <f t="shared" si="2"/>
        <v>12000</v>
      </c>
      <c r="E4" s="5">
        <f t="shared" si="2"/>
        <v>12000</v>
      </c>
      <c r="F4" s="5">
        <f t="shared" si="2"/>
        <v>12000</v>
      </c>
      <c r="G4" s="5">
        <f t="shared" si="2"/>
        <v>12000</v>
      </c>
      <c r="H4" s="5">
        <f t="shared" si="2"/>
        <v>12000</v>
      </c>
      <c r="I4" s="5">
        <f t="shared" si="2"/>
        <v>27000</v>
      </c>
      <c r="J4" s="5">
        <f t="shared" si="2"/>
        <v>27000</v>
      </c>
      <c r="K4" s="5">
        <f t="shared" si="2"/>
        <v>27000</v>
      </c>
      <c r="L4" s="5">
        <f t="shared" si="2"/>
        <v>27000</v>
      </c>
      <c r="M4" s="5">
        <f t="shared" si="2"/>
        <v>27000</v>
      </c>
      <c r="N4" s="5">
        <f t="shared" si="2"/>
        <v>27000</v>
      </c>
      <c r="O4" s="5">
        <f t="shared" si="2"/>
        <v>27000</v>
      </c>
      <c r="P4" s="5">
        <f t="shared" si="2"/>
        <v>27000</v>
      </c>
      <c r="Q4" s="5">
        <f t="shared" si="2"/>
        <v>27000</v>
      </c>
      <c r="R4" s="5">
        <f t="shared" si="2"/>
        <v>27000</v>
      </c>
      <c r="S4" s="5">
        <f t="shared" si="2"/>
        <v>27000</v>
      </c>
    </row>
    <row r="6">
      <c r="A6" s="3" t="s">
        <v>47</v>
      </c>
    </row>
    <row r="7">
      <c r="A7" s="3" t="s">
        <v>23</v>
      </c>
      <c r="B7" s="5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15000.0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</row>
    <row r="8">
      <c r="A8" s="3" t="s">
        <v>46</v>
      </c>
      <c r="B8" s="5">
        <f t="shared" ref="B8:S8" si="3">SUM(B7)</f>
        <v>12000</v>
      </c>
      <c r="C8" s="5">
        <f t="shared" si="3"/>
        <v>0</v>
      </c>
      <c r="D8" s="5">
        <f t="shared" si="3"/>
        <v>0</v>
      </c>
      <c r="E8" s="5">
        <f t="shared" si="3"/>
        <v>0</v>
      </c>
      <c r="F8" s="5">
        <f t="shared" si="3"/>
        <v>0</v>
      </c>
      <c r="G8" s="5">
        <f t="shared" si="3"/>
        <v>0</v>
      </c>
      <c r="H8" s="5">
        <f t="shared" si="3"/>
        <v>15000</v>
      </c>
      <c r="I8" s="5">
        <f t="shared" si="3"/>
        <v>0</v>
      </c>
      <c r="J8" s="5">
        <f t="shared" si="3"/>
        <v>0</v>
      </c>
      <c r="K8" s="5">
        <f t="shared" si="3"/>
        <v>0</v>
      </c>
      <c r="L8" s="5">
        <f t="shared" si="3"/>
        <v>0</v>
      </c>
      <c r="M8" s="5">
        <f t="shared" si="3"/>
        <v>0</v>
      </c>
      <c r="N8" s="5">
        <f t="shared" si="3"/>
        <v>0</v>
      </c>
      <c r="O8" s="5">
        <f t="shared" si="3"/>
        <v>0</v>
      </c>
      <c r="P8" s="5">
        <f t="shared" si="3"/>
        <v>0</v>
      </c>
      <c r="Q8" s="5">
        <f t="shared" si="3"/>
        <v>0</v>
      </c>
      <c r="R8" s="5">
        <f t="shared" si="3"/>
        <v>0</v>
      </c>
      <c r="S8" s="5">
        <f t="shared" si="3"/>
        <v>0</v>
      </c>
    </row>
    <row r="10">
      <c r="A10" s="3" t="s">
        <v>48</v>
      </c>
    </row>
    <row r="11">
      <c r="A11" s="3" t="s">
        <v>49</v>
      </c>
      <c r="B11" s="5">
        <f t="shared" ref="B11:S11" si="4">B3+B7</f>
        <v>12000</v>
      </c>
      <c r="C11" s="5">
        <f t="shared" si="4"/>
        <v>12000</v>
      </c>
      <c r="D11" s="5">
        <f t="shared" si="4"/>
        <v>12000</v>
      </c>
      <c r="E11" s="5">
        <f t="shared" si="4"/>
        <v>12000</v>
      </c>
      <c r="F11" s="5">
        <f t="shared" si="4"/>
        <v>12000</v>
      </c>
      <c r="G11" s="5">
        <f t="shared" si="4"/>
        <v>12000</v>
      </c>
      <c r="H11" s="5">
        <f t="shared" si="4"/>
        <v>27000</v>
      </c>
      <c r="I11" s="5">
        <f t="shared" si="4"/>
        <v>27000</v>
      </c>
      <c r="J11" s="5">
        <f t="shared" si="4"/>
        <v>27000</v>
      </c>
      <c r="K11" s="5">
        <f t="shared" si="4"/>
        <v>27000</v>
      </c>
      <c r="L11" s="5">
        <f t="shared" si="4"/>
        <v>27000</v>
      </c>
      <c r="M11" s="5">
        <f t="shared" si="4"/>
        <v>27000</v>
      </c>
      <c r="N11" s="5">
        <f t="shared" si="4"/>
        <v>27000</v>
      </c>
      <c r="O11" s="5">
        <f t="shared" si="4"/>
        <v>27000</v>
      </c>
      <c r="P11" s="5">
        <f t="shared" si="4"/>
        <v>27000</v>
      </c>
      <c r="Q11" s="5">
        <f t="shared" si="4"/>
        <v>27000</v>
      </c>
      <c r="R11" s="5">
        <f t="shared" si="4"/>
        <v>27000</v>
      </c>
      <c r="S11" s="5">
        <f t="shared" si="4"/>
        <v>27000</v>
      </c>
    </row>
    <row r="12">
      <c r="A12" s="3" t="s">
        <v>46</v>
      </c>
      <c r="B12" s="5">
        <f t="shared" ref="B12:S12" si="5">SUM(B11)</f>
        <v>12000</v>
      </c>
      <c r="C12" s="5">
        <f t="shared" si="5"/>
        <v>12000</v>
      </c>
      <c r="D12" s="5">
        <f t="shared" si="5"/>
        <v>12000</v>
      </c>
      <c r="E12" s="5">
        <f t="shared" si="5"/>
        <v>12000</v>
      </c>
      <c r="F12" s="5">
        <f t="shared" si="5"/>
        <v>12000</v>
      </c>
      <c r="G12" s="5">
        <f t="shared" si="5"/>
        <v>12000</v>
      </c>
      <c r="H12" s="5">
        <f t="shared" si="5"/>
        <v>27000</v>
      </c>
      <c r="I12" s="5">
        <f t="shared" si="5"/>
        <v>27000</v>
      </c>
      <c r="J12" s="5">
        <f t="shared" si="5"/>
        <v>27000</v>
      </c>
      <c r="K12" s="5">
        <f t="shared" si="5"/>
        <v>27000</v>
      </c>
      <c r="L12" s="5">
        <f t="shared" si="5"/>
        <v>27000</v>
      </c>
      <c r="M12" s="5">
        <f t="shared" si="5"/>
        <v>27000</v>
      </c>
      <c r="N12" s="5">
        <f t="shared" si="5"/>
        <v>27000</v>
      </c>
      <c r="O12" s="5">
        <f t="shared" si="5"/>
        <v>27000</v>
      </c>
      <c r="P12" s="5">
        <f t="shared" si="5"/>
        <v>27000</v>
      </c>
      <c r="Q12" s="5">
        <f t="shared" si="5"/>
        <v>27000</v>
      </c>
      <c r="R12" s="5">
        <f t="shared" si="5"/>
        <v>27000</v>
      </c>
      <c r="S12" s="5">
        <f t="shared" si="5"/>
        <v>27000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19" width="7.75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45</v>
      </c>
    </row>
    <row r="3">
      <c r="A3" s="3" t="s">
        <v>23</v>
      </c>
      <c r="B3" s="3">
        <v>0.0</v>
      </c>
      <c r="C3" s="6">
        <f t="shared" ref="C3:S3" si="1">B11</f>
        <v>461.5384615</v>
      </c>
      <c r="D3" s="6">
        <f t="shared" si="1"/>
        <v>923.0769231</v>
      </c>
      <c r="E3" s="6">
        <f t="shared" si="1"/>
        <v>1384.615385</v>
      </c>
      <c r="F3" s="6">
        <f t="shared" si="1"/>
        <v>1846.153846</v>
      </c>
      <c r="G3" s="6">
        <f t="shared" si="1"/>
        <v>2307.692308</v>
      </c>
      <c r="H3" s="6">
        <f t="shared" si="1"/>
        <v>2769.230769</v>
      </c>
      <c r="I3" s="6">
        <f t="shared" si="1"/>
        <v>3807.692308</v>
      </c>
      <c r="J3" s="6">
        <f t="shared" si="1"/>
        <v>4846.153846</v>
      </c>
      <c r="K3" s="6">
        <f t="shared" si="1"/>
        <v>5884.615385</v>
      </c>
      <c r="L3" s="6">
        <f t="shared" si="1"/>
        <v>6923.076923</v>
      </c>
      <c r="M3" s="6">
        <f t="shared" si="1"/>
        <v>7961.538462</v>
      </c>
      <c r="N3" s="6">
        <f t="shared" si="1"/>
        <v>9000</v>
      </c>
      <c r="O3" s="6">
        <f t="shared" si="1"/>
        <v>10038.46154</v>
      </c>
      <c r="P3" s="6">
        <f t="shared" si="1"/>
        <v>11076.92308</v>
      </c>
      <c r="Q3" s="6">
        <f t="shared" si="1"/>
        <v>12115.38462</v>
      </c>
      <c r="R3" s="6">
        <f t="shared" si="1"/>
        <v>13153.84615</v>
      </c>
      <c r="S3" s="6">
        <f t="shared" si="1"/>
        <v>14192.30769</v>
      </c>
    </row>
    <row r="4">
      <c r="A4" s="3" t="s">
        <v>46</v>
      </c>
      <c r="B4" s="5">
        <f t="shared" ref="B4:S4" si="2">SUM(B3)</f>
        <v>0</v>
      </c>
      <c r="C4" s="6">
        <f t="shared" si="2"/>
        <v>461.5384615</v>
      </c>
      <c r="D4" s="6">
        <f t="shared" si="2"/>
        <v>923.0769231</v>
      </c>
      <c r="E4" s="6">
        <f t="shared" si="2"/>
        <v>1384.615385</v>
      </c>
      <c r="F4" s="6">
        <f t="shared" si="2"/>
        <v>1846.153846</v>
      </c>
      <c r="G4" s="6">
        <f t="shared" si="2"/>
        <v>2307.692308</v>
      </c>
      <c r="H4" s="6">
        <f t="shared" si="2"/>
        <v>2769.230769</v>
      </c>
      <c r="I4" s="6">
        <f t="shared" si="2"/>
        <v>3807.692308</v>
      </c>
      <c r="J4" s="6">
        <f t="shared" si="2"/>
        <v>4846.153846</v>
      </c>
      <c r="K4" s="6">
        <f t="shared" si="2"/>
        <v>5884.615385</v>
      </c>
      <c r="L4" s="6">
        <f t="shared" si="2"/>
        <v>6923.076923</v>
      </c>
      <c r="M4" s="6">
        <f t="shared" si="2"/>
        <v>7961.538462</v>
      </c>
      <c r="N4" s="6">
        <f t="shared" si="2"/>
        <v>9000</v>
      </c>
      <c r="O4" s="6">
        <f t="shared" si="2"/>
        <v>10038.46154</v>
      </c>
      <c r="P4" s="6">
        <f t="shared" si="2"/>
        <v>11076.92308</v>
      </c>
      <c r="Q4" s="6">
        <f t="shared" si="2"/>
        <v>12115.38462</v>
      </c>
      <c r="R4" s="6">
        <f t="shared" si="2"/>
        <v>13153.84615</v>
      </c>
      <c r="S4" s="6">
        <f t="shared" si="2"/>
        <v>14192.30769</v>
      </c>
    </row>
    <row r="6">
      <c r="A6" s="3" t="s">
        <v>50</v>
      </c>
    </row>
    <row r="7">
      <c r="A7" s="3" t="s">
        <v>23</v>
      </c>
      <c r="B7" s="6">
        <f>'Fixed Asset Balances'!B11/'Fixed Asset Register'!$F$2</f>
        <v>461.5384615</v>
      </c>
      <c r="C7" s="7">
        <f>'Fixed Asset Balances'!C11/'Fixed Asset Register'!$F$2</f>
        <v>461.5384615</v>
      </c>
      <c r="D7" s="7">
        <f>'Fixed Asset Balances'!D11/'Fixed Asset Register'!$F$2</f>
        <v>461.5384615</v>
      </c>
      <c r="E7" s="7">
        <f>'Fixed Asset Balances'!E11/'Fixed Asset Register'!$F$2</f>
        <v>461.5384615</v>
      </c>
      <c r="F7" s="7">
        <f>'Fixed Asset Balances'!F11/'Fixed Asset Register'!$F$2</f>
        <v>461.5384615</v>
      </c>
      <c r="G7" s="7">
        <f>'Fixed Asset Balances'!G11/'Fixed Asset Register'!$F$2</f>
        <v>461.5384615</v>
      </c>
      <c r="H7" s="7">
        <f>'Fixed Asset Balances'!H11/'Fixed Asset Register'!$F$2</f>
        <v>1038.461538</v>
      </c>
      <c r="I7" s="7">
        <f>'Fixed Asset Balances'!I11/'Fixed Asset Register'!$F$2</f>
        <v>1038.461538</v>
      </c>
      <c r="J7" s="7">
        <f>'Fixed Asset Balances'!J11/'Fixed Asset Register'!$F$2</f>
        <v>1038.461538</v>
      </c>
      <c r="K7" s="7">
        <f>'Fixed Asset Balances'!K11/'Fixed Asset Register'!$F$2</f>
        <v>1038.461538</v>
      </c>
      <c r="L7" s="7">
        <f>'Fixed Asset Balances'!L11/'Fixed Asset Register'!$F$2</f>
        <v>1038.461538</v>
      </c>
      <c r="M7" s="7">
        <f>'Fixed Asset Balances'!M11/'Fixed Asset Register'!$F$2</f>
        <v>1038.461538</v>
      </c>
      <c r="N7" s="7">
        <f>'Fixed Asset Balances'!N11/'Fixed Asset Register'!$F$2</f>
        <v>1038.461538</v>
      </c>
      <c r="O7" s="7">
        <f>'Fixed Asset Balances'!O11/'Fixed Asset Register'!$F$2</f>
        <v>1038.461538</v>
      </c>
      <c r="P7" s="7">
        <f>'Fixed Asset Balances'!P11/'Fixed Asset Register'!$F$2</f>
        <v>1038.461538</v>
      </c>
      <c r="Q7" s="7">
        <f>'Fixed Asset Balances'!Q11/'Fixed Asset Register'!$F$2</f>
        <v>1038.461538</v>
      </c>
      <c r="R7" s="7">
        <f>'Fixed Asset Balances'!R11/'Fixed Asset Register'!$F$2</f>
        <v>1038.461538</v>
      </c>
      <c r="S7" s="7">
        <f>'Fixed Asset Balances'!S11/'Fixed Asset Register'!$F$2</f>
        <v>1038.461538</v>
      </c>
    </row>
    <row r="8">
      <c r="A8" s="3" t="s">
        <v>46</v>
      </c>
      <c r="B8" s="6">
        <f t="shared" ref="B8:S8" si="3">SUM(B7)</f>
        <v>461.5384615</v>
      </c>
      <c r="C8" s="7">
        <f t="shared" si="3"/>
        <v>461.5384615</v>
      </c>
      <c r="D8" s="7">
        <f t="shared" si="3"/>
        <v>461.5384615</v>
      </c>
      <c r="E8" s="7">
        <f t="shared" si="3"/>
        <v>461.5384615</v>
      </c>
      <c r="F8" s="7">
        <f t="shared" si="3"/>
        <v>461.5384615</v>
      </c>
      <c r="G8" s="7">
        <f t="shared" si="3"/>
        <v>461.5384615</v>
      </c>
      <c r="H8" s="7">
        <f t="shared" si="3"/>
        <v>1038.461538</v>
      </c>
      <c r="I8" s="7">
        <f t="shared" si="3"/>
        <v>1038.461538</v>
      </c>
      <c r="J8" s="7">
        <f t="shared" si="3"/>
        <v>1038.461538</v>
      </c>
      <c r="K8" s="7">
        <f t="shared" si="3"/>
        <v>1038.461538</v>
      </c>
      <c r="L8" s="7">
        <f t="shared" si="3"/>
        <v>1038.461538</v>
      </c>
      <c r="M8" s="7">
        <f t="shared" si="3"/>
        <v>1038.461538</v>
      </c>
      <c r="N8" s="7">
        <f t="shared" si="3"/>
        <v>1038.461538</v>
      </c>
      <c r="O8" s="7">
        <f t="shared" si="3"/>
        <v>1038.461538</v>
      </c>
      <c r="P8" s="7">
        <f t="shared" si="3"/>
        <v>1038.461538</v>
      </c>
      <c r="Q8" s="7">
        <f t="shared" si="3"/>
        <v>1038.461538</v>
      </c>
      <c r="R8" s="7">
        <f t="shared" si="3"/>
        <v>1038.461538</v>
      </c>
      <c r="S8" s="7">
        <f t="shared" si="3"/>
        <v>1038.461538</v>
      </c>
    </row>
    <row r="10">
      <c r="A10" s="3" t="s">
        <v>48</v>
      </c>
    </row>
    <row r="11">
      <c r="A11" s="3" t="s">
        <v>49</v>
      </c>
      <c r="B11" s="6">
        <f t="shared" ref="B11:S11" si="4">B3+B7</f>
        <v>461.5384615</v>
      </c>
      <c r="C11" s="6">
        <f t="shared" si="4"/>
        <v>923.0769231</v>
      </c>
      <c r="D11" s="6">
        <f t="shared" si="4"/>
        <v>1384.615385</v>
      </c>
      <c r="E11" s="6">
        <f t="shared" si="4"/>
        <v>1846.153846</v>
      </c>
      <c r="F11" s="6">
        <f t="shared" si="4"/>
        <v>2307.692308</v>
      </c>
      <c r="G11" s="6">
        <f t="shared" si="4"/>
        <v>2769.230769</v>
      </c>
      <c r="H11" s="6">
        <f t="shared" si="4"/>
        <v>3807.692308</v>
      </c>
      <c r="I11" s="6">
        <f t="shared" si="4"/>
        <v>4846.153846</v>
      </c>
      <c r="J11" s="6">
        <f t="shared" si="4"/>
        <v>5884.615385</v>
      </c>
      <c r="K11" s="6">
        <f t="shared" si="4"/>
        <v>6923.076923</v>
      </c>
      <c r="L11" s="6">
        <f t="shared" si="4"/>
        <v>7961.538462</v>
      </c>
      <c r="M11" s="6">
        <f t="shared" si="4"/>
        <v>9000</v>
      </c>
      <c r="N11" s="6">
        <f t="shared" si="4"/>
        <v>10038.46154</v>
      </c>
      <c r="O11" s="6">
        <f t="shared" si="4"/>
        <v>11076.92308</v>
      </c>
      <c r="P11" s="6">
        <f t="shared" si="4"/>
        <v>12115.38462</v>
      </c>
      <c r="Q11" s="6">
        <f t="shared" si="4"/>
        <v>13153.84615</v>
      </c>
      <c r="R11" s="6">
        <f t="shared" si="4"/>
        <v>14192.30769</v>
      </c>
      <c r="S11" s="6">
        <f t="shared" si="4"/>
        <v>15230.76923</v>
      </c>
    </row>
    <row r="12">
      <c r="A12" s="3" t="s">
        <v>46</v>
      </c>
      <c r="B12" s="6">
        <f t="shared" ref="B12:S12" si="5">SUM(B11)</f>
        <v>461.5384615</v>
      </c>
      <c r="C12" s="6">
        <f t="shared" si="5"/>
        <v>923.0769231</v>
      </c>
      <c r="D12" s="6">
        <f t="shared" si="5"/>
        <v>1384.615385</v>
      </c>
      <c r="E12" s="6">
        <f t="shared" si="5"/>
        <v>1846.153846</v>
      </c>
      <c r="F12" s="6">
        <f t="shared" si="5"/>
        <v>2307.692308</v>
      </c>
      <c r="G12" s="6">
        <f t="shared" si="5"/>
        <v>2769.230769</v>
      </c>
      <c r="H12" s="6">
        <f t="shared" si="5"/>
        <v>3807.692308</v>
      </c>
      <c r="I12" s="6">
        <f t="shared" si="5"/>
        <v>4846.153846</v>
      </c>
      <c r="J12" s="6">
        <f t="shared" si="5"/>
        <v>5884.615385</v>
      </c>
      <c r="K12" s="6">
        <f t="shared" si="5"/>
        <v>6923.076923</v>
      </c>
      <c r="L12" s="6">
        <f t="shared" si="5"/>
        <v>7961.538462</v>
      </c>
      <c r="M12" s="6">
        <f t="shared" si="5"/>
        <v>9000</v>
      </c>
      <c r="N12" s="6">
        <f t="shared" si="5"/>
        <v>10038.46154</v>
      </c>
      <c r="O12" s="6">
        <f t="shared" si="5"/>
        <v>11076.92308</v>
      </c>
      <c r="P12" s="6">
        <f t="shared" si="5"/>
        <v>12115.38462</v>
      </c>
      <c r="Q12" s="6">
        <f t="shared" si="5"/>
        <v>13153.84615</v>
      </c>
      <c r="R12" s="6">
        <f t="shared" si="5"/>
        <v>14192.30769</v>
      </c>
      <c r="S12" s="6">
        <f t="shared" si="5"/>
        <v>15230.76923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7.88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51</v>
      </c>
    </row>
    <row r="3">
      <c r="A3" s="3" t="s">
        <v>9</v>
      </c>
      <c r="B3" s="5">
        <f>Assumptions!$B2</f>
        <v>500</v>
      </c>
      <c r="C3" s="5">
        <f>Assumptions!$B2</f>
        <v>500</v>
      </c>
      <c r="D3" s="5">
        <f>Assumptions!$B2</f>
        <v>500</v>
      </c>
      <c r="E3" s="5">
        <f>Assumptions!$B2</f>
        <v>500</v>
      </c>
      <c r="F3" s="5">
        <f>Assumptions!$B2</f>
        <v>500</v>
      </c>
      <c r="G3" s="5">
        <f>Assumptions!$B2</f>
        <v>500</v>
      </c>
      <c r="H3" s="5">
        <f>Assumptions!$B2</f>
        <v>500</v>
      </c>
      <c r="I3" s="5">
        <f>Assumptions!$B2</f>
        <v>500</v>
      </c>
      <c r="J3" s="5">
        <f>Assumptions!$B2</f>
        <v>500</v>
      </c>
      <c r="K3" s="5">
        <f>Assumptions!$B2</f>
        <v>500</v>
      </c>
      <c r="L3" s="5">
        <f>Assumptions!$B2</f>
        <v>500</v>
      </c>
      <c r="M3" s="5">
        <f>Assumptions!$B2</f>
        <v>500</v>
      </c>
      <c r="N3" s="5">
        <f>Assumptions!$B2</f>
        <v>500</v>
      </c>
      <c r="O3" s="5">
        <f>Assumptions!$B2</f>
        <v>500</v>
      </c>
      <c r="P3" s="5">
        <f>Assumptions!$B2</f>
        <v>500</v>
      </c>
      <c r="Q3" s="5">
        <f>Assumptions!$B2</f>
        <v>500</v>
      </c>
      <c r="R3" s="5">
        <f>Assumptions!$B2</f>
        <v>500</v>
      </c>
      <c r="S3" s="5">
        <f>Assumptions!$B2</f>
        <v>500</v>
      </c>
    </row>
    <row r="5">
      <c r="A5" s="3" t="s">
        <v>52</v>
      </c>
    </row>
    <row r="6">
      <c r="A6" s="3" t="s">
        <v>9</v>
      </c>
      <c r="B6" s="5">
        <f>Assumptions!$B5</f>
        <v>400</v>
      </c>
      <c r="C6" s="5">
        <f>Assumptions!$B5</f>
        <v>400</v>
      </c>
      <c r="D6" s="5">
        <f>Assumptions!$B5</f>
        <v>400</v>
      </c>
      <c r="E6" s="5">
        <f>Assumptions!$B5</f>
        <v>400</v>
      </c>
      <c r="F6" s="5">
        <f>Assumptions!$B5</f>
        <v>400</v>
      </c>
      <c r="G6" s="5">
        <f>Assumptions!$B5</f>
        <v>400</v>
      </c>
      <c r="H6" s="5">
        <f>Assumptions!$B5</f>
        <v>400</v>
      </c>
      <c r="I6" s="5">
        <f>Assumptions!$B5</f>
        <v>400</v>
      </c>
      <c r="J6" s="5">
        <f>Assumptions!$B5</f>
        <v>400</v>
      </c>
      <c r="K6" s="5">
        <f>Assumptions!$B5</f>
        <v>400</v>
      </c>
      <c r="L6" s="5">
        <f>Assumptions!$B5</f>
        <v>400</v>
      </c>
      <c r="M6" s="5">
        <f>Assumptions!$B5</f>
        <v>400</v>
      </c>
      <c r="N6" s="5">
        <f>Assumptions!$B5</f>
        <v>400</v>
      </c>
      <c r="O6" s="5">
        <f>Assumptions!$B5</f>
        <v>400</v>
      </c>
      <c r="P6" s="5">
        <f>Assumptions!$B5</f>
        <v>400</v>
      </c>
      <c r="Q6" s="5">
        <f>Assumptions!$B5</f>
        <v>400</v>
      </c>
      <c r="R6" s="5">
        <f>Assumptions!$B5</f>
        <v>400</v>
      </c>
      <c r="S6" s="5">
        <f>Assumptions!$B5</f>
        <v>400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19" width="8.25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53</v>
      </c>
    </row>
    <row r="3">
      <c r="A3" s="3" t="s">
        <v>9</v>
      </c>
      <c r="B3" s="5">
        <f>'Calcs-1'!B6*Assumptions!$C5</f>
        <v>24000000</v>
      </c>
      <c r="C3" s="5">
        <f>'Calcs-1'!C6*Assumptions!$C5</f>
        <v>24000000</v>
      </c>
      <c r="D3" s="5">
        <f>'Calcs-1'!D6*Assumptions!$C5</f>
        <v>24000000</v>
      </c>
      <c r="E3" s="5">
        <f>'Calcs-1'!E6*Assumptions!$C5</f>
        <v>24000000</v>
      </c>
      <c r="F3" s="5">
        <f>'Calcs-1'!F6*Assumptions!$C5</f>
        <v>24000000</v>
      </c>
      <c r="G3" s="5">
        <f>'Calcs-1'!G6*Assumptions!$C5</f>
        <v>24000000</v>
      </c>
      <c r="H3" s="5">
        <f>'Calcs-1'!H6*Assumptions!$C5</f>
        <v>24000000</v>
      </c>
      <c r="I3" s="5">
        <f>'Calcs-1'!I6*Assumptions!$C5</f>
        <v>24000000</v>
      </c>
      <c r="J3" s="5">
        <f>'Calcs-1'!J6*Assumptions!$C5</f>
        <v>24000000</v>
      </c>
      <c r="K3" s="5">
        <f>'Calcs-1'!K6*Assumptions!$C5</f>
        <v>24000000</v>
      </c>
      <c r="L3" s="5">
        <f>'Calcs-1'!L6*Assumptions!$C5</f>
        <v>24000000</v>
      </c>
      <c r="M3" s="5">
        <f>'Calcs-1'!M6*Assumptions!$C5</f>
        <v>24000000</v>
      </c>
      <c r="N3" s="5">
        <f>'Calcs-1'!N6*Assumptions!$C5</f>
        <v>24000000</v>
      </c>
      <c r="O3" s="5">
        <f>'Calcs-1'!O6*Assumptions!$C5</f>
        <v>24000000</v>
      </c>
      <c r="P3" s="5">
        <f>'Calcs-1'!P6*Assumptions!$C5</f>
        <v>24000000</v>
      </c>
      <c r="Q3" s="5">
        <f>'Calcs-1'!Q6*Assumptions!$C5</f>
        <v>24000000</v>
      </c>
      <c r="R3" s="5">
        <f>'Calcs-1'!R6*Assumptions!$C5</f>
        <v>24000000</v>
      </c>
      <c r="S3" s="5">
        <f>'Calcs-1'!S6*Assumptions!$C5</f>
        <v>24000000</v>
      </c>
    </row>
    <row r="4">
      <c r="A4" s="3" t="s">
        <v>54</v>
      </c>
      <c r="B4" s="5">
        <f t="shared" ref="B4:S4" si="1">SUM(B3)</f>
        <v>24000000</v>
      </c>
      <c r="C4" s="5">
        <f t="shared" si="1"/>
        <v>24000000</v>
      </c>
      <c r="D4" s="5">
        <f t="shared" si="1"/>
        <v>24000000</v>
      </c>
      <c r="E4" s="5">
        <f t="shared" si="1"/>
        <v>24000000</v>
      </c>
      <c r="F4" s="5">
        <f t="shared" si="1"/>
        <v>24000000</v>
      </c>
      <c r="G4" s="5">
        <f t="shared" si="1"/>
        <v>24000000</v>
      </c>
      <c r="H4" s="5">
        <f t="shared" si="1"/>
        <v>24000000</v>
      </c>
      <c r="I4" s="5">
        <f t="shared" si="1"/>
        <v>24000000</v>
      </c>
      <c r="J4" s="5">
        <f t="shared" si="1"/>
        <v>24000000</v>
      </c>
      <c r="K4" s="5">
        <f t="shared" si="1"/>
        <v>24000000</v>
      </c>
      <c r="L4" s="5">
        <f t="shared" si="1"/>
        <v>24000000</v>
      </c>
      <c r="M4" s="5">
        <f t="shared" si="1"/>
        <v>24000000</v>
      </c>
      <c r="N4" s="5">
        <f t="shared" si="1"/>
        <v>24000000</v>
      </c>
      <c r="O4" s="5">
        <f t="shared" si="1"/>
        <v>24000000</v>
      </c>
      <c r="P4" s="5">
        <f t="shared" si="1"/>
        <v>24000000</v>
      </c>
      <c r="Q4" s="5">
        <f t="shared" si="1"/>
        <v>24000000</v>
      </c>
      <c r="R4" s="5">
        <f t="shared" si="1"/>
        <v>24000000</v>
      </c>
      <c r="S4" s="5">
        <f t="shared" si="1"/>
        <v>24000000</v>
      </c>
    </row>
    <row r="6">
      <c r="A6" s="3" t="s">
        <v>55</v>
      </c>
    </row>
    <row r="7">
      <c r="A7" s="3" t="s">
        <v>9</v>
      </c>
      <c r="B7" s="5">
        <f>'Calcs-1'!B6*Assumptions!$C2</f>
        <v>18000000</v>
      </c>
      <c r="C7" s="5">
        <f>'Calcs-1'!C6*Assumptions!$C2</f>
        <v>18000000</v>
      </c>
      <c r="D7" s="5">
        <f>'Calcs-1'!D6*Assumptions!$C2</f>
        <v>18000000</v>
      </c>
      <c r="E7" s="5">
        <f>'Calcs-1'!E6*Assumptions!$C2</f>
        <v>18000000</v>
      </c>
      <c r="F7" s="5">
        <f>'Calcs-1'!F6*Assumptions!$C2</f>
        <v>18000000</v>
      </c>
      <c r="G7" s="5">
        <f>'Calcs-1'!G6*Assumptions!$C2</f>
        <v>18000000</v>
      </c>
      <c r="H7" s="5">
        <f>'Calcs-1'!H6*Assumptions!$C2</f>
        <v>18000000</v>
      </c>
      <c r="I7" s="5">
        <f>'Calcs-1'!I6*Assumptions!$C2</f>
        <v>18000000</v>
      </c>
      <c r="J7" s="5">
        <f>'Calcs-1'!J6*Assumptions!$C2</f>
        <v>18000000</v>
      </c>
      <c r="K7" s="5">
        <f>'Calcs-1'!K6*Assumptions!$C2</f>
        <v>18000000</v>
      </c>
      <c r="L7" s="5">
        <f>'Calcs-1'!L6*Assumptions!$C2</f>
        <v>18000000</v>
      </c>
      <c r="M7" s="5">
        <f>'Calcs-1'!M6*Assumptions!$C2</f>
        <v>18000000</v>
      </c>
      <c r="N7" s="5">
        <f>'Calcs-1'!N6*Assumptions!$C2</f>
        <v>18000000</v>
      </c>
      <c r="O7" s="5">
        <f>'Calcs-1'!O6*Assumptions!$C2</f>
        <v>18000000</v>
      </c>
      <c r="P7" s="5">
        <f>'Calcs-1'!P6*Assumptions!$C2</f>
        <v>18000000</v>
      </c>
      <c r="Q7" s="5">
        <f>'Calcs-1'!Q6*Assumptions!$C2</f>
        <v>18000000</v>
      </c>
      <c r="R7" s="5">
        <f>'Calcs-1'!R6*Assumptions!$C2</f>
        <v>18000000</v>
      </c>
      <c r="S7" s="5">
        <f>'Calcs-1'!S6*Assumptions!$C2</f>
        <v>18000000</v>
      </c>
    </row>
    <row r="8">
      <c r="A8" s="3" t="s">
        <v>56</v>
      </c>
      <c r="B8" s="5">
        <f t="shared" ref="B8:S8" si="2">SUM(B7)</f>
        <v>18000000</v>
      </c>
      <c r="C8" s="5">
        <f t="shared" si="2"/>
        <v>18000000</v>
      </c>
      <c r="D8" s="5">
        <f t="shared" si="2"/>
        <v>18000000</v>
      </c>
      <c r="E8" s="5">
        <f t="shared" si="2"/>
        <v>18000000</v>
      </c>
      <c r="F8" s="5">
        <f t="shared" si="2"/>
        <v>18000000</v>
      </c>
      <c r="G8" s="5">
        <f t="shared" si="2"/>
        <v>18000000</v>
      </c>
      <c r="H8" s="5">
        <f t="shared" si="2"/>
        <v>18000000</v>
      </c>
      <c r="I8" s="5">
        <f t="shared" si="2"/>
        <v>18000000</v>
      </c>
      <c r="J8" s="5">
        <f t="shared" si="2"/>
        <v>18000000</v>
      </c>
      <c r="K8" s="5">
        <f t="shared" si="2"/>
        <v>18000000</v>
      </c>
      <c r="L8" s="5">
        <f t="shared" si="2"/>
        <v>18000000</v>
      </c>
      <c r="M8" s="5">
        <f t="shared" si="2"/>
        <v>18000000</v>
      </c>
      <c r="N8" s="5">
        <f t="shared" si="2"/>
        <v>18000000</v>
      </c>
      <c r="O8" s="5">
        <f t="shared" si="2"/>
        <v>18000000</v>
      </c>
      <c r="P8" s="5">
        <f t="shared" si="2"/>
        <v>18000000</v>
      </c>
      <c r="Q8" s="5">
        <f t="shared" si="2"/>
        <v>18000000</v>
      </c>
      <c r="R8" s="5">
        <f t="shared" si="2"/>
        <v>18000000</v>
      </c>
      <c r="S8" s="5">
        <f t="shared" si="2"/>
        <v>18000000</v>
      </c>
    </row>
    <row r="10">
      <c r="A10" s="3" t="s">
        <v>57</v>
      </c>
    </row>
    <row r="11">
      <c r="A11" s="3" t="s">
        <v>13</v>
      </c>
      <c r="B11" s="5">
        <f>Assumptions!$B7</f>
        <v>8000</v>
      </c>
      <c r="C11" s="5">
        <f>Assumptions!$B7</f>
        <v>8000</v>
      </c>
      <c r="D11" s="5">
        <f>Assumptions!$B7</f>
        <v>8000</v>
      </c>
      <c r="E11" s="5">
        <f>Assumptions!$B7</f>
        <v>8000</v>
      </c>
      <c r="F11" s="5">
        <f>Assumptions!$B7</f>
        <v>8000</v>
      </c>
      <c r="G11" s="5">
        <f>Assumptions!$B7</f>
        <v>8000</v>
      </c>
      <c r="H11" s="5">
        <f>Assumptions!$B7</f>
        <v>8000</v>
      </c>
      <c r="I11" s="5">
        <f>Assumptions!$B7</f>
        <v>8000</v>
      </c>
      <c r="J11" s="5">
        <f>Assumptions!$B7</f>
        <v>8000</v>
      </c>
      <c r="K11" s="5">
        <f>Assumptions!$B7</f>
        <v>8000</v>
      </c>
      <c r="L11" s="5">
        <f>Assumptions!$B7</f>
        <v>8000</v>
      </c>
      <c r="M11" s="5">
        <f>Assumptions!$B7</f>
        <v>8000</v>
      </c>
      <c r="N11" s="5">
        <f>Assumptions!$B7</f>
        <v>8000</v>
      </c>
      <c r="O11" s="5">
        <f>Assumptions!$B7</f>
        <v>8000</v>
      </c>
      <c r="P11" s="5">
        <f>Assumptions!$B7</f>
        <v>8000</v>
      </c>
      <c r="Q11" s="5">
        <f>Assumptions!$B7</f>
        <v>8000</v>
      </c>
      <c r="R11" s="5">
        <f>Assumptions!$B7</f>
        <v>8000</v>
      </c>
      <c r="S11" s="5">
        <f>Assumptions!$B7</f>
        <v>8000</v>
      </c>
    </row>
    <row r="12">
      <c r="A12" s="3" t="s">
        <v>15</v>
      </c>
      <c r="B12" s="5">
        <f>Assumptions!$B8</f>
        <v>10000</v>
      </c>
      <c r="C12" s="5">
        <f>Assumptions!$B8</f>
        <v>10000</v>
      </c>
      <c r="D12" s="5">
        <f>Assumptions!$B8</f>
        <v>10000</v>
      </c>
      <c r="E12" s="5">
        <f>Assumptions!$B8</f>
        <v>10000</v>
      </c>
      <c r="F12" s="5">
        <f>Assumptions!$B8</f>
        <v>10000</v>
      </c>
      <c r="G12" s="5">
        <f>Assumptions!$B8</f>
        <v>10000</v>
      </c>
      <c r="H12" s="5">
        <f>Assumptions!$B8</f>
        <v>10000</v>
      </c>
      <c r="I12" s="5">
        <f>Assumptions!$B8</f>
        <v>10000</v>
      </c>
      <c r="J12" s="5">
        <f>Assumptions!$B8</f>
        <v>10000</v>
      </c>
      <c r="K12" s="5">
        <f>Assumptions!$B8</f>
        <v>10000</v>
      </c>
      <c r="L12" s="5">
        <f>Assumptions!$B8</f>
        <v>10000</v>
      </c>
      <c r="M12" s="5">
        <f>Assumptions!$B8</f>
        <v>10000</v>
      </c>
      <c r="N12" s="5">
        <f>Assumptions!$B8</f>
        <v>10000</v>
      </c>
      <c r="O12" s="5">
        <f>Assumptions!$B8</f>
        <v>10000</v>
      </c>
      <c r="P12" s="5">
        <f>Assumptions!$B8</f>
        <v>10000</v>
      </c>
      <c r="Q12" s="5">
        <f>Assumptions!$B8</f>
        <v>10000</v>
      </c>
      <c r="R12" s="5">
        <f>Assumptions!$B8</f>
        <v>10000</v>
      </c>
      <c r="S12" s="5">
        <f>Assumptions!$B8</f>
        <v>10000</v>
      </c>
    </row>
    <row r="13">
      <c r="A13" s="3" t="s">
        <v>58</v>
      </c>
      <c r="B13" s="6">
        <f>Depreciation!B8</f>
        <v>461.5384615</v>
      </c>
      <c r="C13" s="7">
        <f>Depreciation!C8</f>
        <v>461.5384615</v>
      </c>
      <c r="D13" s="7">
        <f>Depreciation!D8</f>
        <v>461.5384615</v>
      </c>
      <c r="E13" s="7">
        <f>Depreciation!E8</f>
        <v>461.5384615</v>
      </c>
      <c r="F13" s="7">
        <f>Depreciation!F8</f>
        <v>461.5384615</v>
      </c>
      <c r="G13" s="7">
        <f>Depreciation!G8</f>
        <v>461.5384615</v>
      </c>
      <c r="H13" s="7">
        <f>Depreciation!H8</f>
        <v>1038.461538</v>
      </c>
      <c r="I13" s="7">
        <f>Depreciation!I8</f>
        <v>1038.461538</v>
      </c>
      <c r="J13" s="7">
        <f>Depreciation!J8</f>
        <v>1038.461538</v>
      </c>
      <c r="K13" s="7">
        <f>Depreciation!K8</f>
        <v>1038.461538</v>
      </c>
      <c r="L13" s="7">
        <f>Depreciation!L8</f>
        <v>1038.461538</v>
      </c>
      <c r="M13" s="7">
        <f>Depreciation!M8</f>
        <v>1038.461538</v>
      </c>
      <c r="N13" s="7">
        <f>Depreciation!N8</f>
        <v>1038.461538</v>
      </c>
      <c r="O13" s="7">
        <f>Depreciation!O8</f>
        <v>1038.461538</v>
      </c>
      <c r="P13" s="7">
        <f>Depreciation!P8</f>
        <v>1038.461538</v>
      </c>
      <c r="Q13" s="7">
        <f>Depreciation!Q8</f>
        <v>1038.461538</v>
      </c>
      <c r="R13" s="7">
        <f>Depreciation!R8</f>
        <v>1038.461538</v>
      </c>
      <c r="S13" s="7">
        <f>Depreciation!S8</f>
        <v>1038.461538</v>
      </c>
    </row>
    <row r="15">
      <c r="A15" s="3" t="s">
        <v>59</v>
      </c>
      <c r="B15" s="6">
        <f t="shared" ref="B15:S15" si="3">B8+B11+B12+B13</f>
        <v>18018461.54</v>
      </c>
      <c r="C15" s="7">
        <f t="shared" si="3"/>
        <v>18018461.54</v>
      </c>
      <c r="D15" s="7">
        <f t="shared" si="3"/>
        <v>18018461.54</v>
      </c>
      <c r="E15" s="7">
        <f t="shared" si="3"/>
        <v>18018461.54</v>
      </c>
      <c r="F15" s="7">
        <f t="shared" si="3"/>
        <v>18018461.54</v>
      </c>
      <c r="G15" s="7">
        <f t="shared" si="3"/>
        <v>18018461.54</v>
      </c>
      <c r="H15" s="7">
        <f t="shared" si="3"/>
        <v>18019038.46</v>
      </c>
      <c r="I15" s="7">
        <f t="shared" si="3"/>
        <v>18019038.46</v>
      </c>
      <c r="J15" s="7">
        <f t="shared" si="3"/>
        <v>18019038.46</v>
      </c>
      <c r="K15" s="7">
        <f t="shared" si="3"/>
        <v>18019038.46</v>
      </c>
      <c r="L15" s="7">
        <f t="shared" si="3"/>
        <v>18019038.46</v>
      </c>
      <c r="M15" s="7">
        <f t="shared" si="3"/>
        <v>18019038.46</v>
      </c>
      <c r="N15" s="7">
        <f t="shared" si="3"/>
        <v>18019038.46</v>
      </c>
      <c r="O15" s="7">
        <f t="shared" si="3"/>
        <v>18019038.46</v>
      </c>
      <c r="P15" s="7">
        <f t="shared" si="3"/>
        <v>18019038.46</v>
      </c>
      <c r="Q15" s="7">
        <f t="shared" si="3"/>
        <v>18019038.46</v>
      </c>
      <c r="R15" s="7">
        <f t="shared" si="3"/>
        <v>18019038.46</v>
      </c>
      <c r="S15" s="7">
        <f t="shared" si="3"/>
        <v>18019038.46</v>
      </c>
    </row>
    <row r="17">
      <c r="A17" s="3" t="s">
        <v>60</v>
      </c>
      <c r="B17" s="6">
        <f t="shared" ref="B17:S17" si="4">B4-B15</f>
        <v>5981538.462</v>
      </c>
      <c r="C17" s="7">
        <f t="shared" si="4"/>
        <v>5981538.462</v>
      </c>
      <c r="D17" s="7">
        <f t="shared" si="4"/>
        <v>5981538.462</v>
      </c>
      <c r="E17" s="7">
        <f t="shared" si="4"/>
        <v>5981538.462</v>
      </c>
      <c r="F17" s="7">
        <f t="shared" si="4"/>
        <v>5981538.462</v>
      </c>
      <c r="G17" s="7">
        <f t="shared" si="4"/>
        <v>5981538.462</v>
      </c>
      <c r="H17" s="7">
        <f t="shared" si="4"/>
        <v>5980961.538</v>
      </c>
      <c r="I17" s="7">
        <f t="shared" si="4"/>
        <v>5980961.538</v>
      </c>
      <c r="J17" s="7">
        <f t="shared" si="4"/>
        <v>5980961.538</v>
      </c>
      <c r="K17" s="7">
        <f t="shared" si="4"/>
        <v>5980961.538</v>
      </c>
      <c r="L17" s="7">
        <f t="shared" si="4"/>
        <v>5980961.538</v>
      </c>
      <c r="M17" s="7">
        <f t="shared" si="4"/>
        <v>5980961.538</v>
      </c>
      <c r="N17" s="7">
        <f t="shared" si="4"/>
        <v>5980961.538</v>
      </c>
      <c r="O17" s="7">
        <f t="shared" si="4"/>
        <v>5980961.538</v>
      </c>
      <c r="P17" s="7">
        <f t="shared" si="4"/>
        <v>5980961.538</v>
      </c>
      <c r="Q17" s="7">
        <f t="shared" si="4"/>
        <v>5980961.538</v>
      </c>
      <c r="R17" s="7">
        <f t="shared" si="4"/>
        <v>5980961.538</v>
      </c>
      <c r="S17" s="7">
        <f t="shared" si="4"/>
        <v>5980961.538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19" width="8.0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61</v>
      </c>
    </row>
    <row r="3">
      <c r="A3" s="3" t="s">
        <v>9</v>
      </c>
      <c r="B3" s="5">
        <f>'Calcs-1'!B3*Assumptions!$C2</f>
        <v>22500000</v>
      </c>
      <c r="C3" s="5">
        <f>'Calcs-1'!C3*Assumptions!$C2</f>
        <v>22500000</v>
      </c>
      <c r="D3" s="5">
        <f>'Calcs-1'!D3*Assumptions!$C2</f>
        <v>22500000</v>
      </c>
      <c r="E3" s="5">
        <f>'Calcs-1'!E3*Assumptions!$C2</f>
        <v>22500000</v>
      </c>
      <c r="F3" s="5">
        <f>'Calcs-1'!F3*Assumptions!$C2</f>
        <v>22500000</v>
      </c>
      <c r="G3" s="5">
        <f>'Calcs-1'!G3*Assumptions!$C2</f>
        <v>22500000</v>
      </c>
      <c r="H3" s="5">
        <f>'Calcs-1'!H3*Assumptions!$C2</f>
        <v>22500000</v>
      </c>
      <c r="I3" s="5">
        <f>'Calcs-1'!I3*Assumptions!$C2</f>
        <v>22500000</v>
      </c>
      <c r="J3" s="5">
        <f>'Calcs-1'!J3*Assumptions!$C2</f>
        <v>22500000</v>
      </c>
      <c r="K3" s="5">
        <f>'Calcs-1'!K3*Assumptions!$C2</f>
        <v>22500000</v>
      </c>
      <c r="L3" s="5">
        <f>'Calcs-1'!L3*Assumptions!$C2</f>
        <v>22500000</v>
      </c>
      <c r="M3" s="5">
        <f>'Calcs-1'!M3*Assumptions!$C2</f>
        <v>22500000</v>
      </c>
      <c r="N3" s="5">
        <f>'Calcs-1'!N3*Assumptions!$C2</f>
        <v>22500000</v>
      </c>
      <c r="O3" s="5">
        <f>'Calcs-1'!O3*Assumptions!$C2</f>
        <v>22500000</v>
      </c>
      <c r="P3" s="5">
        <f>'Calcs-1'!P3*Assumptions!$C2</f>
        <v>22500000</v>
      </c>
      <c r="Q3" s="5">
        <f>'Calcs-1'!Q3*Assumptions!$C2</f>
        <v>22500000</v>
      </c>
      <c r="R3" s="5">
        <f>'Calcs-1'!R3*Assumptions!$C2</f>
        <v>22500000</v>
      </c>
      <c r="S3" s="5">
        <f>'Calcs-1'!S3*Assumptions!$C2</f>
        <v>22500000</v>
      </c>
    </row>
    <row r="4">
      <c r="A4" s="3" t="s">
        <v>62</v>
      </c>
      <c r="B4" s="5">
        <f t="shared" ref="B4:S4" si="1">SUM(B3)</f>
        <v>22500000</v>
      </c>
      <c r="C4" s="5">
        <f t="shared" si="1"/>
        <v>22500000</v>
      </c>
      <c r="D4" s="5">
        <f t="shared" si="1"/>
        <v>22500000</v>
      </c>
      <c r="E4" s="5">
        <f t="shared" si="1"/>
        <v>22500000</v>
      </c>
      <c r="F4" s="5">
        <f t="shared" si="1"/>
        <v>22500000</v>
      </c>
      <c r="G4" s="5">
        <f t="shared" si="1"/>
        <v>22500000</v>
      </c>
      <c r="H4" s="5">
        <f t="shared" si="1"/>
        <v>22500000</v>
      </c>
      <c r="I4" s="5">
        <f t="shared" si="1"/>
        <v>22500000</v>
      </c>
      <c r="J4" s="5">
        <f t="shared" si="1"/>
        <v>22500000</v>
      </c>
      <c r="K4" s="5">
        <f t="shared" si="1"/>
        <v>22500000</v>
      </c>
      <c r="L4" s="5">
        <f t="shared" si="1"/>
        <v>22500000</v>
      </c>
      <c r="M4" s="5">
        <f t="shared" si="1"/>
        <v>22500000</v>
      </c>
      <c r="N4" s="5">
        <f t="shared" si="1"/>
        <v>22500000</v>
      </c>
      <c r="O4" s="5">
        <f t="shared" si="1"/>
        <v>22500000</v>
      </c>
      <c r="P4" s="5">
        <f t="shared" si="1"/>
        <v>22500000</v>
      </c>
      <c r="Q4" s="5">
        <f t="shared" si="1"/>
        <v>22500000</v>
      </c>
      <c r="R4" s="5">
        <f t="shared" si="1"/>
        <v>22500000</v>
      </c>
      <c r="S4" s="5">
        <f t="shared" si="1"/>
        <v>22500000</v>
      </c>
    </row>
    <row r="6">
      <c r="A6" s="3" t="s">
        <v>63</v>
      </c>
    </row>
    <row r="7">
      <c r="A7" s="3" t="s">
        <v>9</v>
      </c>
      <c r="B7" s="3">
        <v>0.0</v>
      </c>
      <c r="C7" s="3">
        <v>0.0</v>
      </c>
      <c r="D7" s="5">
        <f t="shared" ref="D7:S7" si="2">B3</f>
        <v>22500000</v>
      </c>
      <c r="E7" s="5">
        <f t="shared" si="2"/>
        <v>22500000</v>
      </c>
      <c r="F7" s="5">
        <f t="shared" si="2"/>
        <v>22500000</v>
      </c>
      <c r="G7" s="5">
        <f t="shared" si="2"/>
        <v>22500000</v>
      </c>
      <c r="H7" s="5">
        <f t="shared" si="2"/>
        <v>22500000</v>
      </c>
      <c r="I7" s="5">
        <f t="shared" si="2"/>
        <v>22500000</v>
      </c>
      <c r="J7" s="5">
        <f t="shared" si="2"/>
        <v>22500000</v>
      </c>
      <c r="K7" s="5">
        <f t="shared" si="2"/>
        <v>22500000</v>
      </c>
      <c r="L7" s="5">
        <f t="shared" si="2"/>
        <v>22500000</v>
      </c>
      <c r="M7" s="5">
        <f t="shared" si="2"/>
        <v>22500000</v>
      </c>
      <c r="N7" s="5">
        <f t="shared" si="2"/>
        <v>22500000</v>
      </c>
      <c r="O7" s="5">
        <f t="shared" si="2"/>
        <v>22500000</v>
      </c>
      <c r="P7" s="5">
        <f t="shared" si="2"/>
        <v>22500000</v>
      </c>
      <c r="Q7" s="5">
        <f t="shared" si="2"/>
        <v>22500000</v>
      </c>
      <c r="R7" s="5">
        <f t="shared" si="2"/>
        <v>22500000</v>
      </c>
      <c r="S7" s="5">
        <f t="shared" si="2"/>
        <v>22500000</v>
      </c>
    </row>
    <row r="8">
      <c r="A8" s="3" t="s">
        <v>64</v>
      </c>
      <c r="B8" s="5">
        <f t="shared" ref="B8:S8" si="3">SUM(B7)</f>
        <v>0</v>
      </c>
      <c r="C8" s="5">
        <f t="shared" si="3"/>
        <v>0</v>
      </c>
      <c r="D8" s="5">
        <f t="shared" si="3"/>
        <v>22500000</v>
      </c>
      <c r="E8" s="5">
        <f t="shared" si="3"/>
        <v>22500000</v>
      </c>
      <c r="F8" s="5">
        <f t="shared" si="3"/>
        <v>22500000</v>
      </c>
      <c r="G8" s="5">
        <f t="shared" si="3"/>
        <v>22500000</v>
      </c>
      <c r="H8" s="5">
        <f t="shared" si="3"/>
        <v>22500000</v>
      </c>
      <c r="I8" s="5">
        <f t="shared" si="3"/>
        <v>22500000</v>
      </c>
      <c r="J8" s="5">
        <f t="shared" si="3"/>
        <v>22500000</v>
      </c>
      <c r="K8" s="5">
        <f t="shared" si="3"/>
        <v>22500000</v>
      </c>
      <c r="L8" s="5">
        <f t="shared" si="3"/>
        <v>22500000</v>
      </c>
      <c r="M8" s="5">
        <f t="shared" si="3"/>
        <v>22500000</v>
      </c>
      <c r="N8" s="5">
        <f t="shared" si="3"/>
        <v>22500000</v>
      </c>
      <c r="O8" s="5">
        <f t="shared" si="3"/>
        <v>22500000</v>
      </c>
      <c r="P8" s="5">
        <f t="shared" si="3"/>
        <v>22500000</v>
      </c>
      <c r="Q8" s="5">
        <f t="shared" si="3"/>
        <v>22500000</v>
      </c>
      <c r="R8" s="5">
        <f t="shared" si="3"/>
        <v>22500000</v>
      </c>
      <c r="S8" s="5">
        <f t="shared" si="3"/>
        <v>22500000</v>
      </c>
    </row>
    <row r="10">
      <c r="A10" s="3" t="s">
        <v>65</v>
      </c>
    </row>
    <row r="11">
      <c r="A11" s="3" t="s">
        <v>9</v>
      </c>
      <c r="B11" s="5">
        <f>B3-B7</f>
        <v>22500000</v>
      </c>
      <c r="C11" s="5">
        <f t="shared" ref="C11:S11" si="4">B11+C3-C7</f>
        <v>45000000</v>
      </c>
      <c r="D11" s="5">
        <f t="shared" si="4"/>
        <v>45000000</v>
      </c>
      <c r="E11" s="5">
        <f t="shared" si="4"/>
        <v>45000000</v>
      </c>
      <c r="F11" s="5">
        <f t="shared" si="4"/>
        <v>45000000</v>
      </c>
      <c r="G11" s="5">
        <f t="shared" si="4"/>
        <v>45000000</v>
      </c>
      <c r="H11" s="5">
        <f t="shared" si="4"/>
        <v>45000000</v>
      </c>
      <c r="I11" s="5">
        <f t="shared" si="4"/>
        <v>45000000</v>
      </c>
      <c r="J11" s="5">
        <f t="shared" si="4"/>
        <v>45000000</v>
      </c>
      <c r="K11" s="5">
        <f t="shared" si="4"/>
        <v>45000000</v>
      </c>
      <c r="L11" s="5">
        <f t="shared" si="4"/>
        <v>45000000</v>
      </c>
      <c r="M11" s="5">
        <f t="shared" si="4"/>
        <v>45000000</v>
      </c>
      <c r="N11" s="5">
        <f t="shared" si="4"/>
        <v>45000000</v>
      </c>
      <c r="O11" s="5">
        <f t="shared" si="4"/>
        <v>45000000</v>
      </c>
      <c r="P11" s="5">
        <f t="shared" si="4"/>
        <v>45000000</v>
      </c>
      <c r="Q11" s="5">
        <f t="shared" si="4"/>
        <v>45000000</v>
      </c>
      <c r="R11" s="5">
        <f t="shared" si="4"/>
        <v>45000000</v>
      </c>
      <c r="S11" s="5">
        <f t="shared" si="4"/>
        <v>45000000</v>
      </c>
    </row>
    <row r="12">
      <c r="A12" s="3" t="s">
        <v>66</v>
      </c>
      <c r="B12" s="5">
        <f t="shared" ref="B12:S12" si="5">SUM(B11)</f>
        <v>22500000</v>
      </c>
      <c r="C12" s="5">
        <f t="shared" si="5"/>
        <v>45000000</v>
      </c>
      <c r="D12" s="5">
        <f t="shared" si="5"/>
        <v>45000000</v>
      </c>
      <c r="E12" s="5">
        <f t="shared" si="5"/>
        <v>45000000</v>
      </c>
      <c r="F12" s="5">
        <f t="shared" si="5"/>
        <v>45000000</v>
      </c>
      <c r="G12" s="5">
        <f t="shared" si="5"/>
        <v>45000000</v>
      </c>
      <c r="H12" s="5">
        <f t="shared" si="5"/>
        <v>45000000</v>
      </c>
      <c r="I12" s="5">
        <f t="shared" si="5"/>
        <v>45000000</v>
      </c>
      <c r="J12" s="5">
        <f t="shared" si="5"/>
        <v>45000000</v>
      </c>
      <c r="K12" s="5">
        <f t="shared" si="5"/>
        <v>45000000</v>
      </c>
      <c r="L12" s="5">
        <f t="shared" si="5"/>
        <v>45000000</v>
      </c>
      <c r="M12" s="5">
        <f t="shared" si="5"/>
        <v>45000000</v>
      </c>
      <c r="N12" s="5">
        <f t="shared" si="5"/>
        <v>45000000</v>
      </c>
      <c r="O12" s="5">
        <f t="shared" si="5"/>
        <v>45000000</v>
      </c>
      <c r="P12" s="5">
        <f t="shared" si="5"/>
        <v>45000000</v>
      </c>
      <c r="Q12" s="5">
        <f t="shared" si="5"/>
        <v>45000000</v>
      </c>
      <c r="R12" s="5">
        <f t="shared" si="5"/>
        <v>45000000</v>
      </c>
      <c r="S12" s="5">
        <f t="shared" si="5"/>
        <v>45000000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19" width="8.63"/>
  </cols>
  <sheetData>
    <row r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>
      <c r="A2" s="3" t="s">
        <v>67</v>
      </c>
    </row>
    <row r="3">
      <c r="A3" s="3" t="s">
        <v>9</v>
      </c>
      <c r="B3" s="3">
        <v>0.0</v>
      </c>
      <c r="C3" s="5">
        <f t="shared" ref="C3:S3" si="1">B9</f>
        <v>100</v>
      </c>
      <c r="D3" s="5">
        <f t="shared" si="1"/>
        <v>200</v>
      </c>
      <c r="E3" s="5">
        <f t="shared" si="1"/>
        <v>300</v>
      </c>
      <c r="F3" s="5">
        <f t="shared" si="1"/>
        <v>400</v>
      </c>
      <c r="G3" s="5">
        <f t="shared" si="1"/>
        <v>500</v>
      </c>
      <c r="H3" s="5">
        <f t="shared" si="1"/>
        <v>600</v>
      </c>
      <c r="I3" s="5">
        <f t="shared" si="1"/>
        <v>700</v>
      </c>
      <c r="J3" s="5">
        <f t="shared" si="1"/>
        <v>800</v>
      </c>
      <c r="K3" s="5">
        <f t="shared" si="1"/>
        <v>900</v>
      </c>
      <c r="L3" s="5">
        <f t="shared" si="1"/>
        <v>1000</v>
      </c>
      <c r="M3" s="5">
        <f t="shared" si="1"/>
        <v>1100</v>
      </c>
      <c r="N3" s="5">
        <f t="shared" si="1"/>
        <v>1200</v>
      </c>
      <c r="O3" s="5">
        <f t="shared" si="1"/>
        <v>1300</v>
      </c>
      <c r="P3" s="5">
        <f t="shared" si="1"/>
        <v>1400</v>
      </c>
      <c r="Q3" s="5">
        <f t="shared" si="1"/>
        <v>1500</v>
      </c>
      <c r="R3" s="5">
        <f t="shared" si="1"/>
        <v>1600</v>
      </c>
      <c r="S3" s="5">
        <f t="shared" si="1"/>
        <v>1700</v>
      </c>
    </row>
    <row r="5">
      <c r="A5" s="3" t="s">
        <v>68</v>
      </c>
    </row>
    <row r="6">
      <c r="A6" s="3" t="s">
        <v>9</v>
      </c>
      <c r="B6" s="5">
        <f>'Calcs-1'!B3-'Calcs-1'!B6</f>
        <v>100</v>
      </c>
      <c r="C6" s="5">
        <f>'Calcs-1'!C3-'Calcs-1'!C6</f>
        <v>100</v>
      </c>
      <c r="D6" s="5">
        <f>'Calcs-1'!D3-'Calcs-1'!D6</f>
        <v>100</v>
      </c>
      <c r="E6" s="5">
        <f>'Calcs-1'!E3-'Calcs-1'!E6</f>
        <v>100</v>
      </c>
      <c r="F6" s="5">
        <f>'Calcs-1'!F3-'Calcs-1'!F6</f>
        <v>100</v>
      </c>
      <c r="G6" s="5">
        <f>'Calcs-1'!G3-'Calcs-1'!G6</f>
        <v>100</v>
      </c>
      <c r="H6" s="5">
        <f>'Calcs-1'!H3-'Calcs-1'!H6</f>
        <v>100</v>
      </c>
      <c r="I6" s="5">
        <f>'Calcs-1'!I3-'Calcs-1'!I6</f>
        <v>100</v>
      </c>
      <c r="J6" s="5">
        <f>'Calcs-1'!J3-'Calcs-1'!J6</f>
        <v>100</v>
      </c>
      <c r="K6" s="5">
        <f>'Calcs-1'!K3-'Calcs-1'!K6</f>
        <v>100</v>
      </c>
      <c r="L6" s="5">
        <f>'Calcs-1'!L3-'Calcs-1'!L6</f>
        <v>100</v>
      </c>
      <c r="M6" s="5">
        <f>'Calcs-1'!M3-'Calcs-1'!M6</f>
        <v>100</v>
      </c>
      <c r="N6" s="5">
        <f>'Calcs-1'!N3-'Calcs-1'!N6</f>
        <v>100</v>
      </c>
      <c r="O6" s="5">
        <f>'Calcs-1'!O3-'Calcs-1'!O6</f>
        <v>100</v>
      </c>
      <c r="P6" s="5">
        <f>'Calcs-1'!P3-'Calcs-1'!P6</f>
        <v>100</v>
      </c>
      <c r="Q6" s="5">
        <f>'Calcs-1'!Q3-'Calcs-1'!Q6</f>
        <v>100</v>
      </c>
      <c r="R6" s="5">
        <f>'Calcs-1'!R3-'Calcs-1'!R6</f>
        <v>100</v>
      </c>
      <c r="S6" s="5">
        <f>'Calcs-1'!S3-'Calcs-1'!S6</f>
        <v>100</v>
      </c>
    </row>
    <row r="8">
      <c r="A8" s="3" t="s">
        <v>69</v>
      </c>
    </row>
    <row r="9">
      <c r="A9" s="3" t="s">
        <v>9</v>
      </c>
      <c r="B9" s="5">
        <f t="shared" ref="B9:S9" si="2">B3+B6</f>
        <v>100</v>
      </c>
      <c r="C9" s="5">
        <f t="shared" si="2"/>
        <v>200</v>
      </c>
      <c r="D9" s="5">
        <f t="shared" si="2"/>
        <v>300</v>
      </c>
      <c r="E9" s="5">
        <f t="shared" si="2"/>
        <v>400</v>
      </c>
      <c r="F9" s="5">
        <f t="shared" si="2"/>
        <v>500</v>
      </c>
      <c r="G9" s="5">
        <f t="shared" si="2"/>
        <v>600</v>
      </c>
      <c r="H9" s="5">
        <f t="shared" si="2"/>
        <v>700</v>
      </c>
      <c r="I9" s="5">
        <f t="shared" si="2"/>
        <v>800</v>
      </c>
      <c r="J9" s="5">
        <f t="shared" si="2"/>
        <v>900</v>
      </c>
      <c r="K9" s="5">
        <f t="shared" si="2"/>
        <v>1000</v>
      </c>
      <c r="L9" s="5">
        <f t="shared" si="2"/>
        <v>1100</v>
      </c>
      <c r="M9" s="5">
        <f t="shared" si="2"/>
        <v>1200</v>
      </c>
      <c r="N9" s="5">
        <f t="shared" si="2"/>
        <v>1300</v>
      </c>
      <c r="O9" s="5">
        <f t="shared" si="2"/>
        <v>1400</v>
      </c>
      <c r="P9" s="5">
        <f t="shared" si="2"/>
        <v>1500</v>
      </c>
      <c r="Q9" s="5">
        <f t="shared" si="2"/>
        <v>1600</v>
      </c>
      <c r="R9" s="5">
        <f t="shared" si="2"/>
        <v>1700</v>
      </c>
      <c r="S9" s="5">
        <f t="shared" si="2"/>
        <v>1800</v>
      </c>
    </row>
    <row r="11">
      <c r="A11" s="3" t="s">
        <v>70</v>
      </c>
    </row>
    <row r="12">
      <c r="A12" s="3" t="s">
        <v>9</v>
      </c>
      <c r="B12" s="5">
        <f>B9*Assumptions!$C2</f>
        <v>4500000</v>
      </c>
      <c r="C12" s="5">
        <f>C9*Assumptions!$C2</f>
        <v>9000000</v>
      </c>
      <c r="D12" s="5">
        <f>D9*Assumptions!$C2</f>
        <v>13500000</v>
      </c>
      <c r="E12" s="5">
        <f>E9*Assumptions!$C2</f>
        <v>18000000</v>
      </c>
      <c r="F12" s="5">
        <f>F9*Assumptions!$C2</f>
        <v>22500000</v>
      </c>
      <c r="G12" s="5">
        <f>G9*Assumptions!$C2</f>
        <v>27000000</v>
      </c>
      <c r="H12" s="5">
        <f>H9*Assumptions!$C2</f>
        <v>31500000</v>
      </c>
      <c r="I12" s="5">
        <f>I9*Assumptions!$C2</f>
        <v>36000000</v>
      </c>
      <c r="J12" s="5">
        <f>J9*Assumptions!$C2</f>
        <v>40500000</v>
      </c>
      <c r="K12" s="5">
        <f>K9*Assumptions!$C2</f>
        <v>45000000</v>
      </c>
      <c r="L12" s="5">
        <f>L9*Assumptions!$C2</f>
        <v>49500000</v>
      </c>
      <c r="M12" s="5">
        <f>M9*Assumptions!$C2</f>
        <v>54000000</v>
      </c>
      <c r="N12" s="5">
        <f>N9*Assumptions!$C2</f>
        <v>58500000</v>
      </c>
      <c r="O12" s="5">
        <f>O9*Assumptions!$C2</f>
        <v>63000000</v>
      </c>
      <c r="P12" s="5">
        <f>P9*Assumptions!$C2</f>
        <v>67500000</v>
      </c>
      <c r="Q12" s="5">
        <f>Q9*Assumptions!$C2</f>
        <v>72000000</v>
      </c>
      <c r="R12" s="5">
        <f>R9*Assumptions!$C2</f>
        <v>76500000</v>
      </c>
      <c r="S12" s="5">
        <f>S9*Assumptions!$C2</f>
        <v>81000000</v>
      </c>
    </row>
    <row r="13">
      <c r="A13" s="3" t="s">
        <v>71</v>
      </c>
      <c r="B13" s="5">
        <f t="shared" ref="B13:S13" si="3">SUM(B12)</f>
        <v>4500000</v>
      </c>
      <c r="C13" s="5">
        <f t="shared" si="3"/>
        <v>9000000</v>
      </c>
      <c r="D13" s="5">
        <f t="shared" si="3"/>
        <v>13500000</v>
      </c>
      <c r="E13" s="5">
        <f t="shared" si="3"/>
        <v>18000000</v>
      </c>
      <c r="F13" s="5">
        <f t="shared" si="3"/>
        <v>22500000</v>
      </c>
      <c r="G13" s="5">
        <f t="shared" si="3"/>
        <v>27000000</v>
      </c>
      <c r="H13" s="5">
        <f t="shared" si="3"/>
        <v>31500000</v>
      </c>
      <c r="I13" s="5">
        <f t="shared" si="3"/>
        <v>36000000</v>
      </c>
      <c r="J13" s="5">
        <f t="shared" si="3"/>
        <v>40500000</v>
      </c>
      <c r="K13" s="5">
        <f t="shared" si="3"/>
        <v>45000000</v>
      </c>
      <c r="L13" s="5">
        <f t="shared" si="3"/>
        <v>49500000</v>
      </c>
      <c r="M13" s="5">
        <f t="shared" si="3"/>
        <v>54000000</v>
      </c>
      <c r="N13" s="5">
        <f t="shared" si="3"/>
        <v>58500000</v>
      </c>
      <c r="O13" s="5">
        <f t="shared" si="3"/>
        <v>63000000</v>
      </c>
      <c r="P13" s="5">
        <f t="shared" si="3"/>
        <v>67500000</v>
      </c>
      <c r="Q13" s="5">
        <f t="shared" si="3"/>
        <v>72000000</v>
      </c>
      <c r="R13" s="5">
        <f t="shared" si="3"/>
        <v>76500000</v>
      </c>
      <c r="S13" s="5">
        <f t="shared" si="3"/>
        <v>81000000</v>
      </c>
    </row>
  </sheetData>
  <drawing r:id="rId1"/>
</worksheet>
</file>