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Balances" sheetId="9" r:id="rId12"/>
    <sheet state="visible" name="Stocks" sheetId="10" r:id="rId13"/>
    <sheet state="visible" name="Cash Details" sheetId="11" r:id="rId14"/>
  </sheets>
  <definedNames/>
  <calcPr/>
</workbook>
</file>

<file path=xl/sharedStrings.xml><?xml version="1.0" encoding="utf-8"?>
<sst xmlns="http://schemas.openxmlformats.org/spreadsheetml/2006/main" count="306" uniqueCount="107">
  <si>
    <t>Description</t>
  </si>
  <si>
    <t>Electronic Trading Co sells Laptop to walk in customers. They bought 1 Laptop at Rs 45000 and sold it at Rs 60000.</t>
  </si>
  <si>
    <t>Every month they purchased 500 laptop and sold 400 laptop. Rent was Rs 8000 per month and Electricity expenses were Rs 10000 per month.</t>
  </si>
  <si>
    <t>The payment for purchases was made after 2 months. All sales were made in Cash</t>
  </si>
  <si>
    <t>The company has purchased a Table (model-TE200E) in month 1 for Rs 12000 which has a life of 26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</si>
  <si>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</si>
  <si>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</si>
  <si>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</si>
  <si>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</si>
  <si>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Laptop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</si>
  <si>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</si>
  <si>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</si>
  <si>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</si>
  <si>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</si>
  <si>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</si>
  <si>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</si>
  <si>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</si>
  <si>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</si>
  <si>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</si>
  <si>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</si>
  <si>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</si>
  <si>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 (in months)</t>
  </si>
  <si>
    <t>FAS001</t>
  </si>
  <si>
    <t>Table</t>
  </si>
  <si>
    <t>TE200E</t>
  </si>
  <si>
    <t>FAS002</t>
  </si>
  <si>
    <t>TE201E</t>
  </si>
  <si>
    <t>FAS003</t>
  </si>
  <si>
    <t>TE202E</t>
  </si>
  <si>
    <t>FAS004</t>
  </si>
  <si>
    <t>TE203E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</si>
  <si>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</si>
  <si>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</si>
  <si>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</si>
  <si>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</si>
  <si>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</si>
  <si>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</si>
  <si>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</si>
  <si>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</si>
  <si>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</si>
  <si>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</si>
  <si>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</si>
  <si>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</si>
  <si>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</si>
  <si>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</si>
  <si>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</si>
  <si>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</si>
  <si>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</si>
  <si>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</si>
  <si>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</si>
  <si>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</si>
  <si>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</si>
  <si>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</si>
  <si>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</si>
  <si>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</si>
  <si>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Opening Balance</t>
  </si>
  <si>
    <t>Total</t>
  </si>
  <si>
    <t>Purchase</t>
  </si>
  <si>
    <t>Closing Balance</t>
  </si>
  <si>
    <t xml:space="preserve">Table </t>
  </si>
  <si>
    <t>Depreciation for the month</t>
  </si>
  <si>
    <t>Purchases (Qty)</t>
  </si>
  <si>
    <t>Sales (Qty)</t>
  </si>
  <si>
    <t>Sales (in Rs)</t>
  </si>
  <si>
    <t>Total Sales</t>
  </si>
  <si>
    <t>Cost of goods sold</t>
  </si>
  <si>
    <t>Total Cost of goods</t>
  </si>
  <si>
    <t>Other Costs</t>
  </si>
  <si>
    <t>Depreciation</t>
  </si>
  <si>
    <t>Total Costs</t>
  </si>
  <si>
    <t>Profit</t>
  </si>
  <si>
    <t>Purchases (in Rs)</t>
  </si>
  <si>
    <t>Total Purchases</t>
  </si>
  <si>
    <t>Payment for purchases</t>
  </si>
  <si>
    <t>Total payment for purchases</t>
  </si>
  <si>
    <t>Payment outstanding for purchase</t>
  </si>
  <si>
    <t>Total payment outstanding</t>
  </si>
  <si>
    <t>Assets</t>
  </si>
  <si>
    <t>Cash Inhand</t>
  </si>
  <si>
    <t>Stocks</t>
  </si>
  <si>
    <t xml:space="preserve">Fixed Asset </t>
  </si>
  <si>
    <t>Total Assets (TA)</t>
  </si>
  <si>
    <t>Liabilities</t>
  </si>
  <si>
    <t>Payment outstanding for purchases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</si>
  <si>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</si>
  <si>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</si>
  <si>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</si>
  <si>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</si>
  <si>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</si>
  <si>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</si>
  <si>
    <t>Opening Stock</t>
  </si>
  <si>
    <t>Change in Stock</t>
  </si>
  <si>
    <t>Closing Stock</t>
  </si>
  <si>
    <t>Closing Stock(in Rs)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</si>
  <si>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</si>
  <si>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</si>
  <si>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</si>
  <si>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</si>
  <si>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</si>
  <si>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</si>
  <si>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Other costs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</si>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</sst>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3" numFmtId="2" xfId="0" applyFont="1" applyNumberFormat="1"/>
    <xf borderId="0" fillId="0" fontId="3" numFmtId="4" xfId="0" applyFont="1" applyNumberFormat="1"/>
    <xf borderId="0" fillId="0" fontId="3" numFmtId="3" xfId="0" applyAlignment="1" applyFont="1" applyNumberForma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5" width="7.75"/>
  </cols>
  <sheetData>
    <row r="1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>
      <c r="A2" s="3" t="s">
        <v>90</v>
      </c>
    </row>
    <row r="3">
      <c r="A3" s="3" t="s">
        <v>9</v>
      </c>
      <c r="B3" s="3">
        <v>0.0</v>
      </c>
      <c r="C3" s="5">
        <f t="shared" ref="C3:Y3" si="1">B9</f>
        <v>100</v>
      </c>
      <c r="D3" s="5">
        <f t="shared" si="1"/>
        <v>200</v>
      </c>
      <c r="E3" s="5">
        <f t="shared" si="1"/>
        <v>300</v>
      </c>
      <c r="F3" s="5">
        <f t="shared" si="1"/>
        <v>400</v>
      </c>
      <c r="G3" s="5">
        <f t="shared" si="1"/>
        <v>500</v>
      </c>
      <c r="H3" s="5">
        <f t="shared" si="1"/>
        <v>600</v>
      </c>
      <c r="I3" s="5">
        <f t="shared" si="1"/>
        <v>700</v>
      </c>
      <c r="J3" s="5">
        <f t="shared" si="1"/>
        <v>800</v>
      </c>
      <c r="K3" s="5">
        <f t="shared" si="1"/>
        <v>900</v>
      </c>
      <c r="L3" s="5">
        <f t="shared" si="1"/>
        <v>1000</v>
      </c>
      <c r="M3" s="5">
        <f t="shared" si="1"/>
        <v>1100</v>
      </c>
      <c r="N3" s="5">
        <f t="shared" si="1"/>
        <v>1200</v>
      </c>
      <c r="O3" s="5">
        <f t="shared" si="1"/>
        <v>1300</v>
      </c>
      <c r="P3" s="5">
        <f t="shared" si="1"/>
        <v>1400</v>
      </c>
      <c r="Q3" s="5">
        <f t="shared" si="1"/>
        <v>1500</v>
      </c>
      <c r="R3" s="5">
        <f t="shared" si="1"/>
        <v>1600</v>
      </c>
      <c r="S3" s="5">
        <f t="shared" si="1"/>
        <v>1700</v>
      </c>
      <c r="T3" s="5">
        <f t="shared" si="1"/>
        <v>1800</v>
      </c>
      <c r="U3" s="5">
        <f t="shared" si="1"/>
        <v>1900</v>
      </c>
      <c r="V3" s="5">
        <f t="shared" si="1"/>
        <v>2000</v>
      </c>
      <c r="W3" s="5">
        <f t="shared" si="1"/>
        <v>2100</v>
      </c>
      <c r="X3" s="5">
        <f t="shared" si="1"/>
        <v>2200</v>
      </c>
      <c r="Y3" s="5">
        <f t="shared" si="1"/>
        <v>2300</v>
      </c>
    </row>
    <row r="5">
      <c r="A5" s="3" t="s">
        <v>91</v>
      </c>
    </row>
    <row r="6">
      <c r="A6" s="3" t="s">
        <v>9</v>
      </c>
      <c r="B6" s="5">
        <f>'Calcs-1'!B3-'Calcs-1'!B6</f>
        <v>100</v>
      </c>
      <c r="C6" s="5">
        <f>'Calcs-1'!C3-'Calcs-1'!C6</f>
        <v>100</v>
      </c>
      <c r="D6" s="5">
        <f>'Calcs-1'!D3-'Calcs-1'!D6</f>
        <v>100</v>
      </c>
      <c r="E6" s="5">
        <f>'Calcs-1'!E3-'Calcs-1'!E6</f>
        <v>100</v>
      </c>
      <c r="F6" s="5">
        <f>'Calcs-1'!F3-'Calcs-1'!F6</f>
        <v>100</v>
      </c>
      <c r="G6" s="5">
        <f>'Calcs-1'!G3-'Calcs-1'!G6</f>
        <v>100</v>
      </c>
      <c r="H6" s="5">
        <f>'Calcs-1'!H3-'Calcs-1'!H6</f>
        <v>100</v>
      </c>
      <c r="I6" s="5">
        <f>'Calcs-1'!I3-'Calcs-1'!I6</f>
        <v>100</v>
      </c>
      <c r="J6" s="5">
        <f>'Calcs-1'!J3-'Calcs-1'!J6</f>
        <v>100</v>
      </c>
      <c r="K6" s="5">
        <f>'Calcs-1'!K3-'Calcs-1'!K6</f>
        <v>100</v>
      </c>
      <c r="L6" s="5">
        <f>'Calcs-1'!L3-'Calcs-1'!L6</f>
        <v>100</v>
      </c>
      <c r="M6" s="5">
        <f>'Calcs-1'!M3-'Calcs-1'!M6</f>
        <v>100</v>
      </c>
      <c r="N6" s="5">
        <f>'Calcs-1'!N3-'Calcs-1'!N6</f>
        <v>100</v>
      </c>
      <c r="O6" s="5">
        <f>'Calcs-1'!O3-'Calcs-1'!O6</f>
        <v>100</v>
      </c>
      <c r="P6" s="5">
        <f>'Calcs-1'!P3-'Calcs-1'!P6</f>
        <v>100</v>
      </c>
      <c r="Q6" s="5">
        <f>'Calcs-1'!Q3-'Calcs-1'!Q6</f>
        <v>100</v>
      </c>
      <c r="R6" s="5">
        <f>'Calcs-1'!R3-'Calcs-1'!R6</f>
        <v>100</v>
      </c>
      <c r="S6" s="5">
        <f>'Calcs-1'!S3-'Calcs-1'!S6</f>
        <v>100</v>
      </c>
      <c r="T6" s="5">
        <f>'Calcs-1'!T3-'Calcs-1'!T6</f>
        <v>100</v>
      </c>
      <c r="U6" s="5">
        <f>'Calcs-1'!U3-'Calcs-1'!U6</f>
        <v>100</v>
      </c>
      <c r="V6" s="5">
        <f>'Calcs-1'!V3-'Calcs-1'!V6</f>
        <v>100</v>
      </c>
      <c r="W6" s="5">
        <f>'Calcs-1'!W3-'Calcs-1'!W6</f>
        <v>100</v>
      </c>
      <c r="X6" s="5">
        <f>'Calcs-1'!X3-'Calcs-1'!X6</f>
        <v>100</v>
      </c>
      <c r="Y6" s="5">
        <f>'Calcs-1'!Y3-'Calcs-1'!Y6</f>
        <v>100</v>
      </c>
    </row>
    <row r="8">
      <c r="A8" s="3" t="s">
        <v>92</v>
      </c>
    </row>
    <row r="9">
      <c r="A9" s="3" t="s">
        <v>9</v>
      </c>
      <c r="B9" s="5">
        <f t="shared" ref="B9:Y9" si="2">B3+B6</f>
        <v>100</v>
      </c>
      <c r="C9" s="5">
        <f t="shared" si="2"/>
        <v>200</v>
      </c>
      <c r="D9" s="5">
        <f t="shared" si="2"/>
        <v>300</v>
      </c>
      <c r="E9" s="5">
        <f t="shared" si="2"/>
        <v>400</v>
      </c>
      <c r="F9" s="5">
        <f t="shared" si="2"/>
        <v>500</v>
      </c>
      <c r="G9" s="5">
        <f t="shared" si="2"/>
        <v>600</v>
      </c>
      <c r="H9" s="5">
        <f t="shared" si="2"/>
        <v>700</v>
      </c>
      <c r="I9" s="5">
        <f t="shared" si="2"/>
        <v>800</v>
      </c>
      <c r="J9" s="5">
        <f t="shared" si="2"/>
        <v>900</v>
      </c>
      <c r="K9" s="5">
        <f t="shared" si="2"/>
        <v>1000</v>
      </c>
      <c r="L9" s="5">
        <f t="shared" si="2"/>
        <v>1100</v>
      </c>
      <c r="M9" s="5">
        <f t="shared" si="2"/>
        <v>1200</v>
      </c>
      <c r="N9" s="5">
        <f t="shared" si="2"/>
        <v>1300</v>
      </c>
      <c r="O9" s="5">
        <f t="shared" si="2"/>
        <v>1400</v>
      </c>
      <c r="P9" s="5">
        <f t="shared" si="2"/>
        <v>1500</v>
      </c>
      <c r="Q9" s="5">
        <f t="shared" si="2"/>
        <v>1600</v>
      </c>
      <c r="R9" s="5">
        <f t="shared" si="2"/>
        <v>1700</v>
      </c>
      <c r="S9" s="5">
        <f t="shared" si="2"/>
        <v>1800</v>
      </c>
      <c r="T9" s="5">
        <f t="shared" si="2"/>
        <v>1900</v>
      </c>
      <c r="U9" s="5">
        <f t="shared" si="2"/>
        <v>2000</v>
      </c>
      <c r="V9" s="5">
        <f t="shared" si="2"/>
        <v>2100</v>
      </c>
      <c r="W9" s="5">
        <f t="shared" si="2"/>
        <v>2200</v>
      </c>
      <c r="X9" s="5">
        <f t="shared" si="2"/>
        <v>2300</v>
      </c>
      <c r="Y9" s="5">
        <f t="shared" si="2"/>
        <v>2400</v>
      </c>
    </row>
    <row r="11">
      <c r="A11" s="3" t="s">
        <v>93</v>
      </c>
    </row>
    <row r="12">
      <c r="A12" s="3" t="s">
        <v>9</v>
      </c>
      <c r="B12" s="5">
        <f>B9*Assumptions!$C2</f>
        <v>4500000</v>
      </c>
      <c r="C12" s="5">
        <f>C9*Assumptions!$C2</f>
        <v>9000000</v>
      </c>
      <c r="D12" s="5">
        <f>D9*Assumptions!$C2</f>
        <v>13500000</v>
      </c>
      <c r="E12" s="5">
        <f>E9*Assumptions!$C2</f>
        <v>18000000</v>
      </c>
      <c r="F12" s="5">
        <f>F9*Assumptions!$C2</f>
        <v>22500000</v>
      </c>
      <c r="G12" s="5">
        <f>G9*Assumptions!$C2</f>
        <v>27000000</v>
      </c>
      <c r="H12" s="5">
        <f>H9*Assumptions!$C2</f>
        <v>31500000</v>
      </c>
      <c r="I12" s="5">
        <f>I9*Assumptions!$C2</f>
        <v>36000000</v>
      </c>
      <c r="J12" s="5">
        <f>J9*Assumptions!$C2</f>
        <v>40500000</v>
      </c>
      <c r="K12" s="5">
        <f>K9*Assumptions!$C2</f>
        <v>45000000</v>
      </c>
      <c r="L12" s="5">
        <f>L9*Assumptions!$C2</f>
        <v>49500000</v>
      </c>
      <c r="M12" s="5">
        <f>M9*Assumptions!$C2</f>
        <v>54000000</v>
      </c>
      <c r="N12" s="5">
        <f>N9*Assumptions!$C2</f>
        <v>58500000</v>
      </c>
      <c r="O12" s="5">
        <f>O9*Assumptions!$C2</f>
        <v>63000000</v>
      </c>
      <c r="P12" s="5">
        <f>P9*Assumptions!$C2</f>
        <v>67500000</v>
      </c>
      <c r="Q12" s="5">
        <f>Q9*Assumptions!$C2</f>
        <v>72000000</v>
      </c>
      <c r="R12" s="5">
        <f>R9*Assumptions!$C2</f>
        <v>76500000</v>
      </c>
      <c r="S12" s="5">
        <f>S9*Assumptions!$C2</f>
        <v>81000000</v>
      </c>
      <c r="T12" s="5">
        <f>T9*Assumptions!$C2</f>
        <v>85500000</v>
      </c>
      <c r="U12" s="5">
        <f>U9*Assumptions!$C2</f>
        <v>90000000</v>
      </c>
      <c r="V12" s="5">
        <f>V9*Assumptions!$C2</f>
        <v>94500000</v>
      </c>
      <c r="W12" s="5">
        <f>W9*Assumptions!$C2</f>
        <v>99000000</v>
      </c>
      <c r="X12" s="5">
        <f>X9*Assumptions!$C2</f>
        <v>103500000</v>
      </c>
      <c r="Y12" s="5">
        <f>Y9*Assumptions!$C2</f>
        <v>108000000</v>
      </c>
    </row>
    <row r="13">
      <c r="A13" s="3" t="s">
        <v>94</v>
      </c>
      <c r="B13" s="5">
        <f t="shared" ref="B13:Y13" si="3">SUM(B12)</f>
        <v>4500000</v>
      </c>
      <c r="C13" s="5">
        <f t="shared" si="3"/>
        <v>9000000</v>
      </c>
      <c r="D13" s="5">
        <f t="shared" si="3"/>
        <v>13500000</v>
      </c>
      <c r="E13" s="5">
        <f t="shared" si="3"/>
        <v>18000000</v>
      </c>
      <c r="F13" s="5">
        <f t="shared" si="3"/>
        <v>22500000</v>
      </c>
      <c r="G13" s="5">
        <f t="shared" si="3"/>
        <v>27000000</v>
      </c>
      <c r="H13" s="5">
        <f t="shared" si="3"/>
        <v>31500000</v>
      </c>
      <c r="I13" s="5">
        <f t="shared" si="3"/>
        <v>36000000</v>
      </c>
      <c r="J13" s="5">
        <f t="shared" si="3"/>
        <v>40500000</v>
      </c>
      <c r="K13" s="5">
        <f t="shared" si="3"/>
        <v>45000000</v>
      </c>
      <c r="L13" s="5">
        <f t="shared" si="3"/>
        <v>49500000</v>
      </c>
      <c r="M13" s="5">
        <f t="shared" si="3"/>
        <v>54000000</v>
      </c>
      <c r="N13" s="5">
        <f t="shared" si="3"/>
        <v>58500000</v>
      </c>
      <c r="O13" s="5">
        <f t="shared" si="3"/>
        <v>63000000</v>
      </c>
      <c r="P13" s="5">
        <f t="shared" si="3"/>
        <v>67500000</v>
      </c>
      <c r="Q13" s="5">
        <f t="shared" si="3"/>
        <v>72000000</v>
      </c>
      <c r="R13" s="5">
        <f t="shared" si="3"/>
        <v>76500000</v>
      </c>
      <c r="S13" s="5">
        <f t="shared" si="3"/>
        <v>81000000</v>
      </c>
      <c r="T13" s="5">
        <f t="shared" si="3"/>
        <v>85500000</v>
      </c>
      <c r="U13" s="5">
        <f t="shared" si="3"/>
        <v>90000000</v>
      </c>
      <c r="V13" s="5">
        <f t="shared" si="3"/>
        <v>94500000</v>
      </c>
      <c r="W13" s="5">
        <f t="shared" si="3"/>
        <v>99000000</v>
      </c>
      <c r="X13" s="5">
        <f t="shared" si="3"/>
        <v>103500000</v>
      </c>
      <c r="Y13" s="5">
        <f t="shared" si="3"/>
        <v>108000000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5" width="7.63"/>
  </cols>
  <sheetData>
    <row r="1">
      <c r="A1" s="4"/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>
      <c r="A2" s="4" t="s">
        <v>95</v>
      </c>
    </row>
    <row r="3">
      <c r="A3" s="4" t="s">
        <v>96</v>
      </c>
      <c r="B3" s="5">
        <f>'Sales and Costs'!B4</f>
        <v>24000000</v>
      </c>
      <c r="C3" s="5">
        <f>'Sales and Costs'!C4</f>
        <v>24000000</v>
      </c>
      <c r="D3" s="5">
        <f>'Sales and Costs'!D4</f>
        <v>24000000</v>
      </c>
      <c r="E3" s="5">
        <f>'Sales and Costs'!E4</f>
        <v>24000000</v>
      </c>
      <c r="F3" s="5">
        <f>'Sales and Costs'!F4</f>
        <v>24000000</v>
      </c>
      <c r="G3" s="5">
        <f>'Sales and Costs'!G4</f>
        <v>24000000</v>
      </c>
      <c r="H3" s="5">
        <f>'Sales and Costs'!H4</f>
        <v>24000000</v>
      </c>
      <c r="I3" s="5">
        <f>'Sales and Costs'!I4</f>
        <v>24000000</v>
      </c>
      <c r="J3" s="5">
        <f>'Sales and Costs'!J4</f>
        <v>24000000</v>
      </c>
      <c r="K3" s="5">
        <f>'Sales and Costs'!K4</f>
        <v>24000000</v>
      </c>
      <c r="L3" s="5">
        <f>'Sales and Costs'!L4</f>
        <v>24000000</v>
      </c>
      <c r="M3" s="5">
        <f>'Sales and Costs'!M4</f>
        <v>24000000</v>
      </c>
      <c r="N3" s="5">
        <f>'Sales and Costs'!N4</f>
        <v>24000000</v>
      </c>
      <c r="O3" s="5">
        <f>'Sales and Costs'!O4</f>
        <v>24000000</v>
      </c>
      <c r="P3" s="5">
        <f>'Sales and Costs'!P4</f>
        <v>24000000</v>
      </c>
      <c r="Q3" s="5">
        <f>'Sales and Costs'!Q4</f>
        <v>24000000</v>
      </c>
      <c r="R3" s="5">
        <f>'Sales and Costs'!R4</f>
        <v>24000000</v>
      </c>
      <c r="S3" s="5">
        <f>'Sales and Costs'!S4</f>
        <v>24000000</v>
      </c>
      <c r="T3" s="5">
        <f>'Sales and Costs'!T4</f>
        <v>24000000</v>
      </c>
      <c r="U3" s="5">
        <f>'Sales and Costs'!U4</f>
        <v>24000000</v>
      </c>
      <c r="V3" s="5">
        <f>'Sales and Costs'!V4</f>
        <v>24000000</v>
      </c>
      <c r="W3" s="5">
        <f>'Sales and Costs'!W4</f>
        <v>24000000</v>
      </c>
      <c r="X3" s="5">
        <f>'Sales and Costs'!X4</f>
        <v>24000000</v>
      </c>
      <c r="Y3" s="5">
        <f>'Sales and Costs'!Y4</f>
        <v>24000000</v>
      </c>
    </row>
    <row r="4">
      <c r="A4" s="4" t="s">
        <v>97</v>
      </c>
    </row>
    <row r="5">
      <c r="A5" s="4"/>
    </row>
    <row r="6">
      <c r="A6" s="4" t="s">
        <v>98</v>
      </c>
    </row>
    <row r="7">
      <c r="A7" s="4" t="s">
        <v>99</v>
      </c>
      <c r="B7" s="5">
        <f>Purchases!B8</f>
        <v>0</v>
      </c>
      <c r="C7" s="5">
        <f>Purchases!C8</f>
        <v>0</v>
      </c>
      <c r="D7" s="5">
        <f>Purchases!D8</f>
        <v>22500000</v>
      </c>
      <c r="E7" s="5">
        <f>Purchases!E8</f>
        <v>22500000</v>
      </c>
      <c r="F7" s="5">
        <f>Purchases!F8</f>
        <v>22500000</v>
      </c>
      <c r="G7" s="5">
        <f>Purchases!G8</f>
        <v>22500000</v>
      </c>
      <c r="H7" s="5">
        <f>Purchases!H8</f>
        <v>22500000</v>
      </c>
      <c r="I7" s="5">
        <f>Purchases!I8</f>
        <v>22500000</v>
      </c>
      <c r="J7" s="5">
        <f>Purchases!J8</f>
        <v>22500000</v>
      </c>
      <c r="K7" s="5">
        <f>Purchases!K8</f>
        <v>22500000</v>
      </c>
      <c r="L7" s="5">
        <f>Purchases!L8</f>
        <v>22500000</v>
      </c>
      <c r="M7" s="5">
        <f>Purchases!M8</f>
        <v>22500000</v>
      </c>
      <c r="N7" s="5">
        <f>Purchases!N8</f>
        <v>22500000</v>
      </c>
      <c r="O7" s="5">
        <f>Purchases!O8</f>
        <v>22500000</v>
      </c>
      <c r="P7" s="5">
        <f>Purchases!P8</f>
        <v>22500000</v>
      </c>
      <c r="Q7" s="5">
        <f>Purchases!Q8</f>
        <v>22500000</v>
      </c>
      <c r="R7" s="5">
        <f>Purchases!R8</f>
        <v>22500000</v>
      </c>
      <c r="S7" s="5">
        <f>Purchases!S8</f>
        <v>22500000</v>
      </c>
      <c r="T7" s="5">
        <f>Purchases!T8</f>
        <v>22500000</v>
      </c>
      <c r="U7" s="5">
        <f>Purchases!U8</f>
        <v>22500000</v>
      </c>
      <c r="V7" s="5">
        <f>Purchases!V8</f>
        <v>22500000</v>
      </c>
      <c r="W7" s="5">
        <f>Purchases!W8</f>
        <v>22500000</v>
      </c>
      <c r="X7" s="5">
        <f>Purchases!X8</f>
        <v>22500000</v>
      </c>
      <c r="Y7" s="5">
        <f>Purchases!Y8</f>
        <v>22500000</v>
      </c>
    </row>
    <row r="8">
      <c r="A8" s="4" t="s">
        <v>100</v>
      </c>
      <c r="B8" s="5">
        <f>'Sales and Costs'!B11+'Sales and Costs'!B12</f>
        <v>18000</v>
      </c>
      <c r="C8" s="5">
        <f>'Sales and Costs'!C11+'Sales and Costs'!C12</f>
        <v>18000</v>
      </c>
      <c r="D8" s="5">
        <f>'Sales and Costs'!D11+'Sales and Costs'!D12</f>
        <v>18000</v>
      </c>
      <c r="E8" s="5">
        <f>'Sales and Costs'!E11+'Sales and Costs'!E12</f>
        <v>18000</v>
      </c>
      <c r="F8" s="5">
        <f>'Sales and Costs'!F11+'Sales and Costs'!F12</f>
        <v>18000</v>
      </c>
      <c r="G8" s="5">
        <f>'Sales and Costs'!G11+'Sales and Costs'!G12</f>
        <v>18000</v>
      </c>
      <c r="H8" s="5">
        <f>'Sales and Costs'!H11+'Sales and Costs'!H12</f>
        <v>18000</v>
      </c>
      <c r="I8" s="5">
        <f>'Sales and Costs'!I11+'Sales and Costs'!I12</f>
        <v>18000</v>
      </c>
      <c r="J8" s="5">
        <f>'Sales and Costs'!J11+'Sales and Costs'!J12</f>
        <v>18000</v>
      </c>
      <c r="K8" s="5">
        <f>'Sales and Costs'!K11+'Sales and Costs'!K12</f>
        <v>18000</v>
      </c>
      <c r="L8" s="5">
        <f>'Sales and Costs'!L11+'Sales and Costs'!L12</f>
        <v>18000</v>
      </c>
      <c r="M8" s="5">
        <f>'Sales and Costs'!M11+'Sales and Costs'!M12</f>
        <v>18000</v>
      </c>
      <c r="N8" s="5">
        <f>'Sales and Costs'!N11+'Sales and Costs'!N12</f>
        <v>18000</v>
      </c>
      <c r="O8" s="5">
        <f>'Sales and Costs'!O11+'Sales and Costs'!O12</f>
        <v>18000</v>
      </c>
      <c r="P8" s="5">
        <f>'Sales and Costs'!P11+'Sales and Costs'!P12</f>
        <v>18000</v>
      </c>
      <c r="Q8" s="5">
        <f>'Sales and Costs'!Q11+'Sales and Costs'!Q12</f>
        <v>18000</v>
      </c>
      <c r="R8" s="5">
        <f>'Sales and Costs'!R11+'Sales and Costs'!R12</f>
        <v>18000</v>
      </c>
      <c r="S8" s="5">
        <f>'Sales and Costs'!S11+'Sales and Costs'!S12</f>
        <v>18000</v>
      </c>
      <c r="T8" s="5">
        <f>'Sales and Costs'!T11+'Sales and Costs'!T12</f>
        <v>18000</v>
      </c>
      <c r="U8" s="5">
        <f>'Sales and Costs'!U11+'Sales and Costs'!U12</f>
        <v>18000</v>
      </c>
      <c r="V8" s="5">
        <f>'Sales and Costs'!V11+'Sales and Costs'!V12</f>
        <v>18000</v>
      </c>
      <c r="W8" s="5">
        <f>'Sales and Costs'!W11+'Sales and Costs'!W12</f>
        <v>18000</v>
      </c>
      <c r="X8" s="5">
        <f>'Sales and Costs'!X11+'Sales and Costs'!X12</f>
        <v>18000</v>
      </c>
      <c r="Y8" s="5">
        <f>'Sales and Costs'!Y11+'Sales and Costs'!Y12</f>
        <v>18000</v>
      </c>
    </row>
    <row r="9">
      <c r="A9" s="4" t="s">
        <v>101</v>
      </c>
      <c r="B9" s="5">
        <f>'Fixed Asset Balances'!B8</f>
        <v>12000</v>
      </c>
      <c r="C9" s="5">
        <f>'Fixed Asset Balances'!C8</f>
        <v>0</v>
      </c>
      <c r="D9" s="5">
        <f>'Fixed Asset Balances'!D8</f>
        <v>0</v>
      </c>
      <c r="E9" s="5">
        <f>'Fixed Asset Balances'!E8</f>
        <v>0</v>
      </c>
      <c r="F9" s="5">
        <f>'Fixed Asset Balances'!F8</f>
        <v>0</v>
      </c>
      <c r="G9" s="5">
        <f>'Fixed Asset Balances'!G8</f>
        <v>0</v>
      </c>
      <c r="H9" s="5">
        <f>'Fixed Asset Balances'!H8</f>
        <v>15000</v>
      </c>
      <c r="I9" s="5">
        <f>'Fixed Asset Balances'!I8</f>
        <v>0</v>
      </c>
      <c r="J9" s="5">
        <f>'Fixed Asset Balances'!J8</f>
        <v>18000</v>
      </c>
      <c r="K9" s="5">
        <f>'Fixed Asset Balances'!K8</f>
        <v>0</v>
      </c>
      <c r="L9" s="5">
        <f>'Fixed Asset Balances'!L8</f>
        <v>0</v>
      </c>
      <c r="M9" s="5">
        <f>'Fixed Asset Balances'!M8</f>
        <v>20000</v>
      </c>
      <c r="N9" s="5">
        <f>'Fixed Asset Balances'!N8</f>
        <v>0</v>
      </c>
      <c r="O9" s="5">
        <f>'Fixed Asset Balances'!O8</f>
        <v>0</v>
      </c>
      <c r="P9" s="5">
        <f>'Fixed Asset Balances'!P8</f>
        <v>0</v>
      </c>
      <c r="Q9" s="5">
        <f>'Fixed Asset Balances'!Q8</f>
        <v>0</v>
      </c>
      <c r="R9" s="5">
        <f>'Fixed Asset Balances'!R8</f>
        <v>0</v>
      </c>
      <c r="S9" s="5">
        <f>'Fixed Asset Balances'!S8</f>
        <v>0</v>
      </c>
      <c r="T9" s="5">
        <f>'Fixed Asset Balances'!T8</f>
        <v>0</v>
      </c>
      <c r="U9" s="5">
        <f>'Fixed Asset Balances'!U8</f>
        <v>0</v>
      </c>
      <c r="V9" s="5">
        <f>'Fixed Asset Balances'!V8</f>
        <v>0</v>
      </c>
      <c r="W9" s="5">
        <f>'Fixed Asset Balances'!W8</f>
        <v>0</v>
      </c>
      <c r="X9" s="5">
        <f>'Fixed Asset Balances'!X8</f>
        <v>0</v>
      </c>
      <c r="Y9" s="5">
        <f>'Fixed Asset Balances'!Y8</f>
        <v>0</v>
      </c>
    </row>
    <row r="10">
      <c r="A10" s="4" t="s">
        <v>102</v>
      </c>
      <c r="B10" s="5">
        <f t="shared" ref="B10:Y10" si="1">SUM(B7:B9)</f>
        <v>30000</v>
      </c>
      <c r="C10" s="5">
        <f t="shared" si="1"/>
        <v>18000</v>
      </c>
      <c r="D10" s="5">
        <f t="shared" si="1"/>
        <v>22518000</v>
      </c>
      <c r="E10" s="5">
        <f t="shared" si="1"/>
        <v>22518000</v>
      </c>
      <c r="F10" s="5">
        <f t="shared" si="1"/>
        <v>22518000</v>
      </c>
      <c r="G10" s="5">
        <f t="shared" si="1"/>
        <v>22518000</v>
      </c>
      <c r="H10" s="5">
        <f t="shared" si="1"/>
        <v>22533000</v>
      </c>
      <c r="I10" s="5">
        <f t="shared" si="1"/>
        <v>22518000</v>
      </c>
      <c r="J10" s="5">
        <f t="shared" si="1"/>
        <v>22536000</v>
      </c>
      <c r="K10" s="5">
        <f t="shared" si="1"/>
        <v>22518000</v>
      </c>
      <c r="L10" s="5">
        <f t="shared" si="1"/>
        <v>22518000</v>
      </c>
      <c r="M10" s="5">
        <f t="shared" si="1"/>
        <v>22538000</v>
      </c>
      <c r="N10" s="5">
        <f t="shared" si="1"/>
        <v>22518000</v>
      </c>
      <c r="O10" s="5">
        <f t="shared" si="1"/>
        <v>22518000</v>
      </c>
      <c r="P10" s="5">
        <f t="shared" si="1"/>
        <v>22518000</v>
      </c>
      <c r="Q10" s="5">
        <f t="shared" si="1"/>
        <v>22518000</v>
      </c>
      <c r="R10" s="5">
        <f t="shared" si="1"/>
        <v>22518000</v>
      </c>
      <c r="S10" s="5">
        <f t="shared" si="1"/>
        <v>22518000</v>
      </c>
      <c r="T10" s="5">
        <f t="shared" si="1"/>
        <v>22518000</v>
      </c>
      <c r="U10" s="5">
        <f t="shared" si="1"/>
        <v>22518000</v>
      </c>
      <c r="V10" s="5">
        <f t="shared" si="1"/>
        <v>22518000</v>
      </c>
      <c r="W10" s="5">
        <f t="shared" si="1"/>
        <v>22518000</v>
      </c>
      <c r="X10" s="5">
        <f t="shared" si="1"/>
        <v>22518000</v>
      </c>
      <c r="Y10" s="5">
        <f t="shared" si="1"/>
        <v>22518000</v>
      </c>
    </row>
    <row r="11">
      <c r="A11" s="4"/>
    </row>
    <row r="12">
      <c r="A12" s="4" t="s">
        <v>103</v>
      </c>
      <c r="B12" s="5">
        <f t="shared" ref="B12:Y12" si="2">B3-B10</f>
        <v>23970000</v>
      </c>
      <c r="C12" s="5">
        <f t="shared" si="2"/>
        <v>23982000</v>
      </c>
      <c r="D12" s="5">
        <f t="shared" si="2"/>
        <v>1482000</v>
      </c>
      <c r="E12" s="5">
        <f t="shared" si="2"/>
        <v>1482000</v>
      </c>
      <c r="F12" s="5">
        <f t="shared" si="2"/>
        <v>1482000</v>
      </c>
      <c r="G12" s="5">
        <f t="shared" si="2"/>
        <v>1482000</v>
      </c>
      <c r="H12" s="5">
        <f t="shared" si="2"/>
        <v>1467000</v>
      </c>
      <c r="I12" s="5">
        <f t="shared" si="2"/>
        <v>1482000</v>
      </c>
      <c r="J12" s="5">
        <f t="shared" si="2"/>
        <v>1464000</v>
      </c>
      <c r="K12" s="5">
        <f t="shared" si="2"/>
        <v>1482000</v>
      </c>
      <c r="L12" s="5">
        <f t="shared" si="2"/>
        <v>1482000</v>
      </c>
      <c r="M12" s="5">
        <f t="shared" si="2"/>
        <v>1462000</v>
      </c>
      <c r="N12" s="5">
        <f t="shared" si="2"/>
        <v>1482000</v>
      </c>
      <c r="O12" s="5">
        <f t="shared" si="2"/>
        <v>1482000</v>
      </c>
      <c r="P12" s="5">
        <f t="shared" si="2"/>
        <v>1482000</v>
      </c>
      <c r="Q12" s="5">
        <f t="shared" si="2"/>
        <v>1482000</v>
      </c>
      <c r="R12" s="5">
        <f t="shared" si="2"/>
        <v>1482000</v>
      </c>
      <c r="S12" s="5">
        <f t="shared" si="2"/>
        <v>1482000</v>
      </c>
      <c r="T12" s="5">
        <f t="shared" si="2"/>
        <v>1482000</v>
      </c>
      <c r="U12" s="5">
        <f t="shared" si="2"/>
        <v>1482000</v>
      </c>
      <c r="V12" s="5">
        <f t="shared" si="2"/>
        <v>1482000</v>
      </c>
      <c r="W12" s="5">
        <f t="shared" si="2"/>
        <v>1482000</v>
      </c>
      <c r="X12" s="5">
        <f t="shared" si="2"/>
        <v>1482000</v>
      </c>
      <c r="Y12" s="5">
        <f t="shared" si="2"/>
        <v>1482000</v>
      </c>
    </row>
    <row r="13">
      <c r="A13" s="4"/>
    </row>
    <row r="14">
      <c r="A14" s="4" t="s">
        <v>104</v>
      </c>
      <c r="B14" s="3">
        <v>0.0</v>
      </c>
      <c r="C14" s="5">
        <f t="shared" ref="C14:Y14" si="3">B16</f>
        <v>23970000</v>
      </c>
      <c r="D14" s="5">
        <f t="shared" si="3"/>
        <v>47952000</v>
      </c>
      <c r="E14" s="5">
        <f t="shared" si="3"/>
        <v>49434000</v>
      </c>
      <c r="F14" s="5">
        <f t="shared" si="3"/>
        <v>50916000</v>
      </c>
      <c r="G14" s="5">
        <f t="shared" si="3"/>
        <v>52398000</v>
      </c>
      <c r="H14" s="5">
        <f t="shared" si="3"/>
        <v>53880000</v>
      </c>
      <c r="I14" s="5">
        <f t="shared" si="3"/>
        <v>55347000</v>
      </c>
      <c r="J14" s="5">
        <f t="shared" si="3"/>
        <v>56829000</v>
      </c>
      <c r="K14" s="5">
        <f t="shared" si="3"/>
        <v>58293000</v>
      </c>
      <c r="L14" s="5">
        <f t="shared" si="3"/>
        <v>59775000</v>
      </c>
      <c r="M14" s="5">
        <f t="shared" si="3"/>
        <v>61257000</v>
      </c>
      <c r="N14" s="5">
        <f t="shared" si="3"/>
        <v>62719000</v>
      </c>
      <c r="O14" s="5">
        <f t="shared" si="3"/>
        <v>64201000</v>
      </c>
      <c r="P14" s="5">
        <f t="shared" si="3"/>
        <v>65683000</v>
      </c>
      <c r="Q14" s="5">
        <f t="shared" si="3"/>
        <v>67165000</v>
      </c>
      <c r="R14" s="5">
        <f t="shared" si="3"/>
        <v>68647000</v>
      </c>
      <c r="S14" s="5">
        <f t="shared" si="3"/>
        <v>70129000</v>
      </c>
      <c r="T14" s="5">
        <f t="shared" si="3"/>
        <v>71611000</v>
      </c>
      <c r="U14" s="5">
        <f t="shared" si="3"/>
        <v>73093000</v>
      </c>
      <c r="V14" s="5">
        <f t="shared" si="3"/>
        <v>74575000</v>
      </c>
      <c r="W14" s="5">
        <f t="shared" si="3"/>
        <v>76057000</v>
      </c>
      <c r="X14" s="5">
        <f t="shared" si="3"/>
        <v>77539000</v>
      </c>
      <c r="Y14" s="5">
        <f t="shared" si="3"/>
        <v>79021000</v>
      </c>
    </row>
    <row r="15">
      <c r="A15" s="4" t="s">
        <v>105</v>
      </c>
      <c r="B15" s="5">
        <f t="shared" ref="B15:Y15" si="4">B12</f>
        <v>23970000</v>
      </c>
      <c r="C15" s="5">
        <f t="shared" si="4"/>
        <v>23982000</v>
      </c>
      <c r="D15" s="5">
        <f t="shared" si="4"/>
        <v>1482000</v>
      </c>
      <c r="E15" s="5">
        <f t="shared" si="4"/>
        <v>1482000</v>
      </c>
      <c r="F15" s="5">
        <f t="shared" si="4"/>
        <v>1482000</v>
      </c>
      <c r="G15" s="5">
        <f t="shared" si="4"/>
        <v>1482000</v>
      </c>
      <c r="H15" s="5">
        <f t="shared" si="4"/>
        <v>1467000</v>
      </c>
      <c r="I15" s="5">
        <f t="shared" si="4"/>
        <v>1482000</v>
      </c>
      <c r="J15" s="5">
        <f t="shared" si="4"/>
        <v>1464000</v>
      </c>
      <c r="K15" s="5">
        <f t="shared" si="4"/>
        <v>1482000</v>
      </c>
      <c r="L15" s="5">
        <f t="shared" si="4"/>
        <v>1482000</v>
      </c>
      <c r="M15" s="5">
        <f t="shared" si="4"/>
        <v>1462000</v>
      </c>
      <c r="N15" s="5">
        <f t="shared" si="4"/>
        <v>1482000</v>
      </c>
      <c r="O15" s="5">
        <f t="shared" si="4"/>
        <v>1482000</v>
      </c>
      <c r="P15" s="5">
        <f t="shared" si="4"/>
        <v>1482000</v>
      </c>
      <c r="Q15" s="5">
        <f t="shared" si="4"/>
        <v>1482000</v>
      </c>
      <c r="R15" s="5">
        <f t="shared" si="4"/>
        <v>1482000</v>
      </c>
      <c r="S15" s="5">
        <f t="shared" si="4"/>
        <v>1482000</v>
      </c>
      <c r="T15" s="5">
        <f t="shared" si="4"/>
        <v>1482000</v>
      </c>
      <c r="U15" s="5">
        <f t="shared" si="4"/>
        <v>1482000</v>
      </c>
      <c r="V15" s="5">
        <f t="shared" si="4"/>
        <v>1482000</v>
      </c>
      <c r="W15" s="5">
        <f t="shared" si="4"/>
        <v>1482000</v>
      </c>
      <c r="X15" s="5">
        <f t="shared" si="4"/>
        <v>1482000</v>
      </c>
      <c r="Y15" s="5">
        <f t="shared" si="4"/>
        <v>1482000</v>
      </c>
    </row>
    <row r="16">
      <c r="A16" s="4" t="s">
        <v>106</v>
      </c>
      <c r="B16" s="5">
        <f t="shared" ref="B16:Y16" si="5">B14+B15</f>
        <v>23970000</v>
      </c>
      <c r="C16" s="5">
        <f t="shared" si="5"/>
        <v>47952000</v>
      </c>
      <c r="D16" s="5">
        <f t="shared" si="5"/>
        <v>49434000</v>
      </c>
      <c r="E16" s="5">
        <f t="shared" si="5"/>
        <v>50916000</v>
      </c>
      <c r="F16" s="5">
        <f t="shared" si="5"/>
        <v>52398000</v>
      </c>
      <c r="G16" s="5">
        <f t="shared" si="5"/>
        <v>53880000</v>
      </c>
      <c r="H16" s="5">
        <f t="shared" si="5"/>
        <v>55347000</v>
      </c>
      <c r="I16" s="5">
        <f t="shared" si="5"/>
        <v>56829000</v>
      </c>
      <c r="J16" s="5">
        <f t="shared" si="5"/>
        <v>58293000</v>
      </c>
      <c r="K16" s="5">
        <f t="shared" si="5"/>
        <v>59775000</v>
      </c>
      <c r="L16" s="5">
        <f t="shared" si="5"/>
        <v>61257000</v>
      </c>
      <c r="M16" s="5">
        <f t="shared" si="5"/>
        <v>62719000</v>
      </c>
      <c r="N16" s="5">
        <f t="shared" si="5"/>
        <v>64201000</v>
      </c>
      <c r="O16" s="5">
        <f t="shared" si="5"/>
        <v>65683000</v>
      </c>
      <c r="P16" s="5">
        <f t="shared" si="5"/>
        <v>67165000</v>
      </c>
      <c r="Q16" s="5">
        <f t="shared" si="5"/>
        <v>68647000</v>
      </c>
      <c r="R16" s="5">
        <f t="shared" si="5"/>
        <v>70129000</v>
      </c>
      <c r="S16" s="5">
        <f t="shared" si="5"/>
        <v>71611000</v>
      </c>
      <c r="T16" s="5">
        <f t="shared" si="5"/>
        <v>73093000</v>
      </c>
      <c r="U16" s="5">
        <f t="shared" si="5"/>
        <v>74575000</v>
      </c>
      <c r="V16" s="5">
        <f t="shared" si="5"/>
        <v>76057000</v>
      </c>
      <c r="W16" s="5">
        <f t="shared" si="5"/>
        <v>77539000</v>
      </c>
      <c r="X16" s="5">
        <f t="shared" si="5"/>
        <v>79021000</v>
      </c>
      <c r="Y16" s="5">
        <f t="shared" si="5"/>
        <v>80503000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6</v>
      </c>
      <c r="C1" s="3" t="s">
        <v>7</v>
      </c>
      <c r="D1" s="3" t="s">
        <v>8</v>
      </c>
    </row>
    <row r="2">
      <c r="A2" s="3" t="s">
        <v>9</v>
      </c>
      <c r="B2" s="3">
        <v>500.0</v>
      </c>
      <c r="C2" s="3">
        <v>45000.0</v>
      </c>
      <c r="D2" s="3">
        <v>2.0</v>
      </c>
    </row>
    <row r="4">
      <c r="B4" s="3" t="s">
        <v>10</v>
      </c>
      <c r="C4" s="3" t="s">
        <v>11</v>
      </c>
      <c r="D4" s="3" t="s">
        <v>8</v>
      </c>
    </row>
    <row r="5">
      <c r="A5" s="3" t="s">
        <v>9</v>
      </c>
      <c r="B5" s="3">
        <v>400.0</v>
      </c>
      <c r="C5" s="3">
        <v>60000.0</v>
      </c>
      <c r="D5" s="3" t="s">
        <v>12</v>
      </c>
    </row>
    <row r="7">
      <c r="A7" s="3" t="s">
        <v>13</v>
      </c>
      <c r="B7" s="3">
        <v>8000.0</v>
      </c>
      <c r="C7" s="4" t="s">
        <v>14</v>
      </c>
    </row>
    <row r="8">
      <c r="A8" s="3" t="s">
        <v>15</v>
      </c>
      <c r="B8" s="3">
        <v>10000.0</v>
      </c>
      <c r="C8" s="4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>
      <c r="A2" s="3" t="s">
        <v>22</v>
      </c>
      <c r="B2" s="3" t="s">
        <v>23</v>
      </c>
      <c r="C2" s="3" t="s">
        <v>24</v>
      </c>
      <c r="D2" s="3">
        <v>1.0</v>
      </c>
      <c r="E2" s="3">
        <v>12000.0</v>
      </c>
      <c r="F2" s="3">
        <v>26.0</v>
      </c>
    </row>
    <row r="3">
      <c r="A3" s="3" t="s">
        <v>25</v>
      </c>
      <c r="B3" s="3" t="s">
        <v>23</v>
      </c>
      <c r="C3" s="3" t="s">
        <v>26</v>
      </c>
      <c r="D3" s="3">
        <v>7.0</v>
      </c>
      <c r="E3" s="3">
        <v>15000.0</v>
      </c>
      <c r="F3" s="3">
        <v>26.0</v>
      </c>
    </row>
    <row r="4">
      <c r="A4" s="3" t="s">
        <v>27</v>
      </c>
      <c r="B4" s="3" t="s">
        <v>23</v>
      </c>
      <c r="C4" s="3" t="s">
        <v>28</v>
      </c>
      <c r="D4" s="3">
        <v>9.0</v>
      </c>
      <c r="E4" s="3">
        <v>18000.0</v>
      </c>
      <c r="F4" s="3">
        <v>26.0</v>
      </c>
    </row>
    <row r="5">
      <c r="A5" s="3" t="s">
        <v>29</v>
      </c>
      <c r="B5" s="3" t="s">
        <v>23</v>
      </c>
      <c r="C5" s="3" t="s">
        <v>30</v>
      </c>
      <c r="D5" s="3">
        <v>12.0</v>
      </c>
      <c r="E5" s="3">
        <v>20000.0</v>
      </c>
      <c r="F5" s="3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8" width="7.5"/>
    <col customWidth="1" min="19" max="25" width="5.63"/>
  </cols>
  <sheetData>
    <row r="1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>
      <c r="A2" s="3" t="s">
        <v>55</v>
      </c>
    </row>
    <row r="3">
      <c r="A3" s="3" t="s">
        <v>23</v>
      </c>
      <c r="B3" s="3">
        <v>0.0</v>
      </c>
      <c r="C3" s="5">
        <f t="shared" ref="C3:Y3" si="1">B11</f>
        <v>12000</v>
      </c>
      <c r="D3" s="5">
        <f t="shared" si="1"/>
        <v>12000</v>
      </c>
      <c r="E3" s="5">
        <f t="shared" si="1"/>
        <v>12000</v>
      </c>
      <c r="F3" s="5">
        <f t="shared" si="1"/>
        <v>12000</v>
      </c>
      <c r="G3" s="5">
        <f t="shared" si="1"/>
        <v>12000</v>
      </c>
      <c r="H3" s="5">
        <f t="shared" si="1"/>
        <v>12000</v>
      </c>
      <c r="I3" s="5">
        <f t="shared" si="1"/>
        <v>27000</v>
      </c>
      <c r="J3" s="5">
        <f t="shared" si="1"/>
        <v>27000</v>
      </c>
      <c r="K3" s="5">
        <f t="shared" si="1"/>
        <v>45000</v>
      </c>
      <c r="L3" s="5">
        <f t="shared" si="1"/>
        <v>45000</v>
      </c>
      <c r="M3" s="5">
        <f t="shared" si="1"/>
        <v>45000</v>
      </c>
      <c r="N3" s="5">
        <f t="shared" si="1"/>
        <v>65000</v>
      </c>
      <c r="O3" s="5">
        <f t="shared" si="1"/>
        <v>65000</v>
      </c>
      <c r="P3" s="5">
        <f t="shared" si="1"/>
        <v>65000</v>
      </c>
      <c r="Q3" s="5">
        <f t="shared" si="1"/>
        <v>65000</v>
      </c>
      <c r="R3" s="5">
        <f t="shared" si="1"/>
        <v>65000</v>
      </c>
      <c r="S3" s="5">
        <f t="shared" si="1"/>
        <v>65000</v>
      </c>
      <c r="T3" s="5">
        <f t="shared" si="1"/>
        <v>65000</v>
      </c>
      <c r="U3" s="5">
        <f t="shared" si="1"/>
        <v>65000</v>
      </c>
      <c r="V3" s="5">
        <f t="shared" si="1"/>
        <v>65000</v>
      </c>
      <c r="W3" s="5">
        <f t="shared" si="1"/>
        <v>65000</v>
      </c>
      <c r="X3" s="5">
        <f t="shared" si="1"/>
        <v>65000</v>
      </c>
      <c r="Y3" s="5">
        <f t="shared" si="1"/>
        <v>65000</v>
      </c>
    </row>
    <row r="4">
      <c r="A4" s="3" t="s">
        <v>56</v>
      </c>
      <c r="B4" s="5">
        <f>SUM(B3)</f>
        <v>0</v>
      </c>
      <c r="C4" s="5">
        <f t="shared" ref="C4:Y4" si="2">B12</f>
        <v>12000</v>
      </c>
      <c r="D4" s="5">
        <f t="shared" si="2"/>
        <v>12000</v>
      </c>
      <c r="E4" s="5">
        <f t="shared" si="2"/>
        <v>12000</v>
      </c>
      <c r="F4" s="5">
        <f t="shared" si="2"/>
        <v>12000</v>
      </c>
      <c r="G4" s="5">
        <f t="shared" si="2"/>
        <v>12000</v>
      </c>
      <c r="H4" s="5">
        <f t="shared" si="2"/>
        <v>12000</v>
      </c>
      <c r="I4" s="5">
        <f t="shared" si="2"/>
        <v>27000</v>
      </c>
      <c r="J4" s="5">
        <f t="shared" si="2"/>
        <v>27000</v>
      </c>
      <c r="K4" s="5">
        <f t="shared" si="2"/>
        <v>45000</v>
      </c>
      <c r="L4" s="5">
        <f t="shared" si="2"/>
        <v>45000</v>
      </c>
      <c r="M4" s="5">
        <f t="shared" si="2"/>
        <v>45000</v>
      </c>
      <c r="N4" s="5">
        <f t="shared" si="2"/>
        <v>65000</v>
      </c>
      <c r="O4" s="5">
        <f t="shared" si="2"/>
        <v>65000</v>
      </c>
      <c r="P4" s="5">
        <f t="shared" si="2"/>
        <v>65000</v>
      </c>
      <c r="Q4" s="5">
        <f t="shared" si="2"/>
        <v>65000</v>
      </c>
      <c r="R4" s="5">
        <f t="shared" si="2"/>
        <v>65000</v>
      </c>
      <c r="S4" s="5">
        <f t="shared" si="2"/>
        <v>65000</v>
      </c>
      <c r="T4" s="5">
        <f t="shared" si="2"/>
        <v>65000</v>
      </c>
      <c r="U4" s="5">
        <f t="shared" si="2"/>
        <v>65000</v>
      </c>
      <c r="V4" s="5">
        <f t="shared" si="2"/>
        <v>65000</v>
      </c>
      <c r="W4" s="5">
        <f t="shared" si="2"/>
        <v>65000</v>
      </c>
      <c r="X4" s="5">
        <f t="shared" si="2"/>
        <v>65000</v>
      </c>
      <c r="Y4" s="5">
        <f t="shared" si="2"/>
        <v>65000</v>
      </c>
    </row>
    <row r="6">
      <c r="A6" s="3" t="s">
        <v>57</v>
      </c>
    </row>
    <row r="7">
      <c r="A7" s="3" t="s">
        <v>23</v>
      </c>
      <c r="B7" s="5">
        <f>'Fixed Asset Register'!E$2</f>
        <v>12000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15000.0</v>
      </c>
      <c r="I7" s="3">
        <v>0.0</v>
      </c>
      <c r="J7" s="3">
        <v>18000.0</v>
      </c>
      <c r="K7" s="3">
        <v>0.0</v>
      </c>
      <c r="L7" s="3">
        <v>0.0</v>
      </c>
      <c r="M7" s="3">
        <v>20000.0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</row>
    <row r="8">
      <c r="A8" s="3" t="s">
        <v>56</v>
      </c>
      <c r="B8" s="5">
        <f t="shared" ref="B8:Y8" si="3">SUM(B7)</f>
        <v>12000</v>
      </c>
      <c r="C8" s="5">
        <f t="shared" si="3"/>
        <v>0</v>
      </c>
      <c r="D8" s="5">
        <f t="shared" si="3"/>
        <v>0</v>
      </c>
      <c r="E8" s="5">
        <f t="shared" si="3"/>
        <v>0</v>
      </c>
      <c r="F8" s="5">
        <f t="shared" si="3"/>
        <v>0</v>
      </c>
      <c r="G8" s="5">
        <f t="shared" si="3"/>
        <v>0</v>
      </c>
      <c r="H8" s="5">
        <f t="shared" si="3"/>
        <v>15000</v>
      </c>
      <c r="I8" s="5">
        <f t="shared" si="3"/>
        <v>0</v>
      </c>
      <c r="J8" s="5">
        <f t="shared" si="3"/>
        <v>18000</v>
      </c>
      <c r="K8" s="5">
        <f t="shared" si="3"/>
        <v>0</v>
      </c>
      <c r="L8" s="5">
        <f t="shared" si="3"/>
        <v>0</v>
      </c>
      <c r="M8" s="5">
        <f t="shared" si="3"/>
        <v>20000</v>
      </c>
      <c r="N8" s="5">
        <f t="shared" si="3"/>
        <v>0</v>
      </c>
      <c r="O8" s="5">
        <f t="shared" si="3"/>
        <v>0</v>
      </c>
      <c r="P8" s="5">
        <f t="shared" si="3"/>
        <v>0</v>
      </c>
      <c r="Q8" s="5">
        <f t="shared" si="3"/>
        <v>0</v>
      </c>
      <c r="R8" s="5">
        <f t="shared" si="3"/>
        <v>0</v>
      </c>
      <c r="S8" s="5">
        <f t="shared" si="3"/>
        <v>0</v>
      </c>
      <c r="T8" s="5">
        <f t="shared" si="3"/>
        <v>0</v>
      </c>
      <c r="U8" s="5">
        <f t="shared" si="3"/>
        <v>0</v>
      </c>
      <c r="V8" s="5">
        <f t="shared" si="3"/>
        <v>0</v>
      </c>
      <c r="W8" s="5">
        <f t="shared" si="3"/>
        <v>0</v>
      </c>
      <c r="X8" s="5">
        <f t="shared" si="3"/>
        <v>0</v>
      </c>
      <c r="Y8" s="5">
        <f t="shared" si="3"/>
        <v>0</v>
      </c>
    </row>
    <row r="10">
      <c r="A10" s="3" t="s">
        <v>58</v>
      </c>
    </row>
    <row r="11">
      <c r="A11" s="3" t="s">
        <v>59</v>
      </c>
      <c r="B11" s="5">
        <f t="shared" ref="B11:Y11" si="4">B3+B7</f>
        <v>12000</v>
      </c>
      <c r="C11" s="5">
        <f t="shared" si="4"/>
        <v>12000</v>
      </c>
      <c r="D11" s="5">
        <f t="shared" si="4"/>
        <v>12000</v>
      </c>
      <c r="E11" s="5">
        <f t="shared" si="4"/>
        <v>12000</v>
      </c>
      <c r="F11" s="5">
        <f t="shared" si="4"/>
        <v>12000</v>
      </c>
      <c r="G11" s="5">
        <f t="shared" si="4"/>
        <v>12000</v>
      </c>
      <c r="H11" s="5">
        <f t="shared" si="4"/>
        <v>27000</v>
      </c>
      <c r="I11" s="5">
        <f t="shared" si="4"/>
        <v>27000</v>
      </c>
      <c r="J11" s="5">
        <f t="shared" si="4"/>
        <v>45000</v>
      </c>
      <c r="K11" s="5">
        <f t="shared" si="4"/>
        <v>45000</v>
      </c>
      <c r="L11" s="5">
        <f t="shared" si="4"/>
        <v>45000</v>
      </c>
      <c r="M11" s="5">
        <f t="shared" si="4"/>
        <v>65000</v>
      </c>
      <c r="N11" s="5">
        <f t="shared" si="4"/>
        <v>65000</v>
      </c>
      <c r="O11" s="5">
        <f t="shared" si="4"/>
        <v>65000</v>
      </c>
      <c r="P11" s="5">
        <f t="shared" si="4"/>
        <v>65000</v>
      </c>
      <c r="Q11" s="5">
        <f t="shared" si="4"/>
        <v>65000</v>
      </c>
      <c r="R11" s="5">
        <f t="shared" si="4"/>
        <v>65000</v>
      </c>
      <c r="S11" s="5">
        <f t="shared" si="4"/>
        <v>65000</v>
      </c>
      <c r="T11" s="5">
        <f t="shared" si="4"/>
        <v>65000</v>
      </c>
      <c r="U11" s="5">
        <f t="shared" si="4"/>
        <v>65000</v>
      </c>
      <c r="V11" s="5">
        <f t="shared" si="4"/>
        <v>65000</v>
      </c>
      <c r="W11" s="5">
        <f t="shared" si="4"/>
        <v>65000</v>
      </c>
      <c r="X11" s="5">
        <f t="shared" si="4"/>
        <v>65000</v>
      </c>
      <c r="Y11" s="5">
        <f t="shared" si="4"/>
        <v>65000</v>
      </c>
    </row>
    <row r="12">
      <c r="A12" s="3" t="s">
        <v>56</v>
      </c>
      <c r="B12" s="5">
        <f t="shared" ref="B12:Y12" si="5">SUM(B11)</f>
        <v>12000</v>
      </c>
      <c r="C12" s="5">
        <f t="shared" si="5"/>
        <v>12000</v>
      </c>
      <c r="D12" s="5">
        <f t="shared" si="5"/>
        <v>12000</v>
      </c>
      <c r="E12" s="5">
        <f t="shared" si="5"/>
        <v>12000</v>
      </c>
      <c r="F12" s="5">
        <f t="shared" si="5"/>
        <v>12000</v>
      </c>
      <c r="G12" s="5">
        <f t="shared" si="5"/>
        <v>12000</v>
      </c>
      <c r="H12" s="5">
        <f t="shared" si="5"/>
        <v>27000</v>
      </c>
      <c r="I12" s="5">
        <f t="shared" si="5"/>
        <v>27000</v>
      </c>
      <c r="J12" s="5">
        <f t="shared" si="5"/>
        <v>45000</v>
      </c>
      <c r="K12" s="5">
        <f t="shared" si="5"/>
        <v>45000</v>
      </c>
      <c r="L12" s="5">
        <f t="shared" si="5"/>
        <v>45000</v>
      </c>
      <c r="M12" s="5">
        <f t="shared" si="5"/>
        <v>65000</v>
      </c>
      <c r="N12" s="5">
        <f t="shared" si="5"/>
        <v>65000</v>
      </c>
      <c r="O12" s="5">
        <f t="shared" si="5"/>
        <v>65000</v>
      </c>
      <c r="P12" s="5">
        <f t="shared" si="5"/>
        <v>65000</v>
      </c>
      <c r="Q12" s="5">
        <f t="shared" si="5"/>
        <v>65000</v>
      </c>
      <c r="R12" s="5">
        <f t="shared" si="5"/>
        <v>65000</v>
      </c>
      <c r="S12" s="5">
        <f t="shared" si="5"/>
        <v>65000</v>
      </c>
      <c r="T12" s="5">
        <f t="shared" si="5"/>
        <v>65000</v>
      </c>
      <c r="U12" s="5">
        <f t="shared" si="5"/>
        <v>65000</v>
      </c>
      <c r="V12" s="5">
        <f t="shared" si="5"/>
        <v>65000</v>
      </c>
      <c r="W12" s="5">
        <f t="shared" si="5"/>
        <v>65000</v>
      </c>
      <c r="X12" s="5">
        <f t="shared" si="5"/>
        <v>65000</v>
      </c>
      <c r="Y12" s="5">
        <f t="shared" si="5"/>
        <v>65000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5" width="6.5"/>
  </cols>
  <sheetData>
    <row r="1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>
      <c r="A2" s="3" t="s">
        <v>55</v>
      </c>
    </row>
    <row r="3">
      <c r="A3" s="3" t="s">
        <v>23</v>
      </c>
      <c r="B3" s="3">
        <v>0.0</v>
      </c>
      <c r="C3" s="6">
        <f t="shared" ref="C3:Y3" si="1">B11</f>
        <v>461.5384615</v>
      </c>
      <c r="D3" s="6">
        <f t="shared" si="1"/>
        <v>923.0769231</v>
      </c>
      <c r="E3" s="6">
        <f t="shared" si="1"/>
        <v>1384.615385</v>
      </c>
      <c r="F3" s="6">
        <f t="shared" si="1"/>
        <v>1846.153846</v>
      </c>
      <c r="G3" s="6">
        <f t="shared" si="1"/>
        <v>2307.692308</v>
      </c>
      <c r="H3" s="6">
        <f t="shared" si="1"/>
        <v>2769.230769</v>
      </c>
      <c r="I3" s="6">
        <f t="shared" si="1"/>
        <v>3807.692308</v>
      </c>
      <c r="J3" s="6">
        <f t="shared" si="1"/>
        <v>4846.153846</v>
      </c>
      <c r="K3" s="6">
        <f t="shared" si="1"/>
        <v>6576.923077</v>
      </c>
      <c r="L3" s="6">
        <f t="shared" si="1"/>
        <v>8307.692308</v>
      </c>
      <c r="M3" s="6">
        <f t="shared" si="1"/>
        <v>10038.46154</v>
      </c>
      <c r="N3" s="6">
        <f t="shared" si="1"/>
        <v>12538.46154</v>
      </c>
      <c r="O3" s="6">
        <f t="shared" si="1"/>
        <v>15038.46154</v>
      </c>
      <c r="P3" s="6">
        <f t="shared" si="1"/>
        <v>17538.46154</v>
      </c>
      <c r="Q3" s="6">
        <f t="shared" si="1"/>
        <v>20038.46154</v>
      </c>
      <c r="R3" s="6">
        <f t="shared" si="1"/>
        <v>22538.46154</v>
      </c>
      <c r="S3" s="6">
        <f t="shared" si="1"/>
        <v>25038.46154</v>
      </c>
      <c r="T3" s="6">
        <f t="shared" si="1"/>
        <v>27538.46154</v>
      </c>
      <c r="U3" s="6">
        <f t="shared" si="1"/>
        <v>30038.46154</v>
      </c>
      <c r="V3" s="6">
        <f t="shared" si="1"/>
        <v>32538.46154</v>
      </c>
      <c r="W3" s="6">
        <f t="shared" si="1"/>
        <v>35038.46154</v>
      </c>
      <c r="X3" s="6">
        <f t="shared" si="1"/>
        <v>37538.46154</v>
      </c>
      <c r="Y3" s="6">
        <f t="shared" si="1"/>
        <v>40038.46154</v>
      </c>
    </row>
    <row r="4">
      <c r="A4" s="3" t="s">
        <v>56</v>
      </c>
      <c r="B4" s="5">
        <f t="shared" ref="B4:Y4" si="2">SUM(B3)</f>
        <v>0</v>
      </c>
      <c r="C4" s="6">
        <f t="shared" si="2"/>
        <v>461.5384615</v>
      </c>
      <c r="D4" s="6">
        <f t="shared" si="2"/>
        <v>923.0769231</v>
      </c>
      <c r="E4" s="6">
        <f t="shared" si="2"/>
        <v>1384.615385</v>
      </c>
      <c r="F4" s="6">
        <f t="shared" si="2"/>
        <v>1846.153846</v>
      </c>
      <c r="G4" s="6">
        <f t="shared" si="2"/>
        <v>2307.692308</v>
      </c>
      <c r="H4" s="6">
        <f t="shared" si="2"/>
        <v>2769.230769</v>
      </c>
      <c r="I4" s="6">
        <f t="shared" si="2"/>
        <v>3807.692308</v>
      </c>
      <c r="J4" s="6">
        <f t="shared" si="2"/>
        <v>4846.153846</v>
      </c>
      <c r="K4" s="6">
        <f t="shared" si="2"/>
        <v>6576.923077</v>
      </c>
      <c r="L4" s="6">
        <f t="shared" si="2"/>
        <v>8307.692308</v>
      </c>
      <c r="M4" s="6">
        <f t="shared" si="2"/>
        <v>10038.46154</v>
      </c>
      <c r="N4" s="6">
        <f t="shared" si="2"/>
        <v>12538.46154</v>
      </c>
      <c r="O4" s="6">
        <f t="shared" si="2"/>
        <v>15038.46154</v>
      </c>
      <c r="P4" s="6">
        <f t="shared" si="2"/>
        <v>17538.46154</v>
      </c>
      <c r="Q4" s="6">
        <f t="shared" si="2"/>
        <v>20038.46154</v>
      </c>
      <c r="R4" s="6">
        <f t="shared" si="2"/>
        <v>22538.46154</v>
      </c>
      <c r="S4" s="6">
        <f t="shared" si="2"/>
        <v>25038.46154</v>
      </c>
      <c r="T4" s="6">
        <f t="shared" si="2"/>
        <v>27538.46154</v>
      </c>
      <c r="U4" s="6">
        <f t="shared" si="2"/>
        <v>30038.46154</v>
      </c>
      <c r="V4" s="6">
        <f t="shared" si="2"/>
        <v>32538.46154</v>
      </c>
      <c r="W4" s="6">
        <f t="shared" si="2"/>
        <v>35038.46154</v>
      </c>
      <c r="X4" s="6">
        <f t="shared" si="2"/>
        <v>37538.46154</v>
      </c>
      <c r="Y4" s="6">
        <f t="shared" si="2"/>
        <v>40038.46154</v>
      </c>
    </row>
    <row r="6">
      <c r="A6" s="3" t="s">
        <v>60</v>
      </c>
    </row>
    <row r="7">
      <c r="A7" s="3" t="s">
        <v>23</v>
      </c>
      <c r="B7" s="6">
        <f>'Fixed Asset Balances'!B11/'Fixed Asset Register'!$F$2</f>
        <v>461.5384615</v>
      </c>
      <c r="C7" s="7">
        <f>'Fixed Asset Balances'!C11/'Fixed Asset Register'!$F$2</f>
        <v>461.5384615</v>
      </c>
      <c r="D7" s="7">
        <f>'Fixed Asset Balances'!D11/'Fixed Asset Register'!$F$2</f>
        <v>461.5384615</v>
      </c>
      <c r="E7" s="7">
        <f>'Fixed Asset Balances'!E11/'Fixed Asset Register'!$F$2</f>
        <v>461.5384615</v>
      </c>
      <c r="F7" s="7">
        <f>'Fixed Asset Balances'!F11/'Fixed Asset Register'!$F$2</f>
        <v>461.5384615</v>
      </c>
      <c r="G7" s="7">
        <f>'Fixed Asset Balances'!G11/'Fixed Asset Register'!$F$2</f>
        <v>461.5384615</v>
      </c>
      <c r="H7" s="7">
        <f>'Fixed Asset Balances'!H11/'Fixed Asset Register'!$F$2</f>
        <v>1038.461538</v>
      </c>
      <c r="I7" s="7">
        <f>'Fixed Asset Balances'!I11/'Fixed Asset Register'!$F$2</f>
        <v>1038.461538</v>
      </c>
      <c r="J7" s="7">
        <f>'Fixed Asset Balances'!J11/'Fixed Asset Register'!$F$2</f>
        <v>1730.769231</v>
      </c>
      <c r="K7" s="7">
        <f>'Fixed Asset Balances'!K11/'Fixed Asset Register'!$F$2</f>
        <v>1730.769231</v>
      </c>
      <c r="L7" s="7">
        <f>'Fixed Asset Balances'!L11/'Fixed Asset Register'!$F$2</f>
        <v>1730.769231</v>
      </c>
      <c r="M7" s="7">
        <f>'Fixed Asset Balances'!M11/'Fixed Asset Register'!$F$2</f>
        <v>2500</v>
      </c>
      <c r="N7" s="7">
        <f>'Fixed Asset Balances'!N11/'Fixed Asset Register'!$F$2</f>
        <v>2500</v>
      </c>
      <c r="O7" s="7">
        <f>'Fixed Asset Balances'!O11/'Fixed Asset Register'!$F$2</f>
        <v>2500</v>
      </c>
      <c r="P7" s="7">
        <f>'Fixed Asset Balances'!P11/'Fixed Asset Register'!$F$2</f>
        <v>2500</v>
      </c>
      <c r="Q7" s="7">
        <f>'Fixed Asset Balances'!Q11/'Fixed Asset Register'!$F$2</f>
        <v>2500</v>
      </c>
      <c r="R7" s="7">
        <f>'Fixed Asset Balances'!R11/'Fixed Asset Register'!$F$2</f>
        <v>2500</v>
      </c>
      <c r="S7" s="7">
        <f>'Fixed Asset Balances'!S11/'Fixed Asset Register'!$F$2</f>
        <v>2500</v>
      </c>
      <c r="T7" s="7">
        <f>'Fixed Asset Balances'!T11/'Fixed Asset Register'!$F$2</f>
        <v>2500</v>
      </c>
      <c r="U7" s="7">
        <f>'Fixed Asset Balances'!U11/'Fixed Asset Register'!$F$2</f>
        <v>2500</v>
      </c>
      <c r="V7" s="7">
        <f>'Fixed Asset Balances'!V11/'Fixed Asset Register'!$F$2</f>
        <v>2500</v>
      </c>
      <c r="W7" s="7">
        <f>'Fixed Asset Balances'!W11/'Fixed Asset Register'!$F$2</f>
        <v>2500</v>
      </c>
      <c r="X7" s="7">
        <f>'Fixed Asset Balances'!X11/'Fixed Asset Register'!$F$2</f>
        <v>2500</v>
      </c>
      <c r="Y7" s="7">
        <f>'Fixed Asset Balances'!Y11/'Fixed Asset Register'!$F$2</f>
        <v>2500</v>
      </c>
    </row>
    <row r="8">
      <c r="A8" s="3" t="s">
        <v>56</v>
      </c>
      <c r="B8" s="6">
        <f t="shared" ref="B8:Y8" si="3">SUM(B7)</f>
        <v>461.5384615</v>
      </c>
      <c r="C8" s="7">
        <f t="shared" si="3"/>
        <v>461.5384615</v>
      </c>
      <c r="D8" s="7">
        <f t="shared" si="3"/>
        <v>461.5384615</v>
      </c>
      <c r="E8" s="7">
        <f t="shared" si="3"/>
        <v>461.5384615</v>
      </c>
      <c r="F8" s="7">
        <f t="shared" si="3"/>
        <v>461.5384615</v>
      </c>
      <c r="G8" s="7">
        <f t="shared" si="3"/>
        <v>461.5384615</v>
      </c>
      <c r="H8" s="7">
        <f t="shared" si="3"/>
        <v>1038.461538</v>
      </c>
      <c r="I8" s="7">
        <f t="shared" si="3"/>
        <v>1038.461538</v>
      </c>
      <c r="J8" s="7">
        <f t="shared" si="3"/>
        <v>1730.769231</v>
      </c>
      <c r="K8" s="7">
        <f t="shared" si="3"/>
        <v>1730.769231</v>
      </c>
      <c r="L8" s="7">
        <f t="shared" si="3"/>
        <v>1730.769231</v>
      </c>
      <c r="M8" s="7">
        <f t="shared" si="3"/>
        <v>2500</v>
      </c>
      <c r="N8" s="7">
        <f t="shared" si="3"/>
        <v>2500</v>
      </c>
      <c r="O8" s="7">
        <f t="shared" si="3"/>
        <v>2500</v>
      </c>
      <c r="P8" s="7">
        <f t="shared" si="3"/>
        <v>2500</v>
      </c>
      <c r="Q8" s="7">
        <f t="shared" si="3"/>
        <v>2500</v>
      </c>
      <c r="R8" s="7">
        <f t="shared" si="3"/>
        <v>2500</v>
      </c>
      <c r="S8" s="7">
        <f t="shared" si="3"/>
        <v>2500</v>
      </c>
      <c r="T8" s="7">
        <f t="shared" si="3"/>
        <v>2500</v>
      </c>
      <c r="U8" s="7">
        <f t="shared" si="3"/>
        <v>2500</v>
      </c>
      <c r="V8" s="7">
        <f t="shared" si="3"/>
        <v>2500</v>
      </c>
      <c r="W8" s="7">
        <f t="shared" si="3"/>
        <v>2500</v>
      </c>
      <c r="X8" s="7">
        <f t="shared" si="3"/>
        <v>2500</v>
      </c>
      <c r="Y8" s="7">
        <f t="shared" si="3"/>
        <v>2500</v>
      </c>
    </row>
    <row r="10">
      <c r="A10" s="3" t="s">
        <v>58</v>
      </c>
    </row>
    <row r="11">
      <c r="A11" s="3" t="s">
        <v>59</v>
      </c>
      <c r="B11" s="6">
        <f t="shared" ref="B11:Y11" si="4">B3+B7</f>
        <v>461.5384615</v>
      </c>
      <c r="C11" s="6">
        <f t="shared" si="4"/>
        <v>923.0769231</v>
      </c>
      <c r="D11" s="6">
        <f t="shared" si="4"/>
        <v>1384.615385</v>
      </c>
      <c r="E11" s="6">
        <f t="shared" si="4"/>
        <v>1846.153846</v>
      </c>
      <c r="F11" s="6">
        <f t="shared" si="4"/>
        <v>2307.692308</v>
      </c>
      <c r="G11" s="6">
        <f t="shared" si="4"/>
        <v>2769.230769</v>
      </c>
      <c r="H11" s="6">
        <f t="shared" si="4"/>
        <v>3807.692308</v>
      </c>
      <c r="I11" s="6">
        <f t="shared" si="4"/>
        <v>4846.153846</v>
      </c>
      <c r="J11" s="6">
        <f t="shared" si="4"/>
        <v>6576.923077</v>
      </c>
      <c r="K11" s="6">
        <f t="shared" si="4"/>
        <v>8307.692308</v>
      </c>
      <c r="L11" s="6">
        <f t="shared" si="4"/>
        <v>10038.46154</v>
      </c>
      <c r="M11" s="6">
        <f t="shared" si="4"/>
        <v>12538.46154</v>
      </c>
      <c r="N11" s="6">
        <f t="shared" si="4"/>
        <v>15038.46154</v>
      </c>
      <c r="O11" s="6">
        <f t="shared" si="4"/>
        <v>17538.46154</v>
      </c>
      <c r="P11" s="6">
        <f t="shared" si="4"/>
        <v>20038.46154</v>
      </c>
      <c r="Q11" s="6">
        <f t="shared" si="4"/>
        <v>22538.46154</v>
      </c>
      <c r="R11" s="6">
        <f t="shared" si="4"/>
        <v>25038.46154</v>
      </c>
      <c r="S11" s="6">
        <f t="shared" si="4"/>
        <v>27538.46154</v>
      </c>
      <c r="T11" s="6">
        <f t="shared" si="4"/>
        <v>30038.46154</v>
      </c>
      <c r="U11" s="6">
        <f t="shared" si="4"/>
        <v>32538.46154</v>
      </c>
      <c r="V11" s="6">
        <f t="shared" si="4"/>
        <v>35038.46154</v>
      </c>
      <c r="W11" s="6">
        <f t="shared" si="4"/>
        <v>37538.46154</v>
      </c>
      <c r="X11" s="6">
        <f t="shared" si="4"/>
        <v>40038.46154</v>
      </c>
      <c r="Y11" s="6">
        <f t="shared" si="4"/>
        <v>42538.46154</v>
      </c>
    </row>
    <row r="12">
      <c r="A12" s="3" t="s">
        <v>56</v>
      </c>
      <c r="B12" s="6">
        <f t="shared" ref="B12:Y12" si="5">SUM(B11)</f>
        <v>461.5384615</v>
      </c>
      <c r="C12" s="6">
        <f t="shared" si="5"/>
        <v>923.0769231</v>
      </c>
      <c r="D12" s="6">
        <f t="shared" si="5"/>
        <v>1384.615385</v>
      </c>
      <c r="E12" s="6">
        <f t="shared" si="5"/>
        <v>1846.153846</v>
      </c>
      <c r="F12" s="6">
        <f t="shared" si="5"/>
        <v>2307.692308</v>
      </c>
      <c r="G12" s="6">
        <f t="shared" si="5"/>
        <v>2769.230769</v>
      </c>
      <c r="H12" s="6">
        <f t="shared" si="5"/>
        <v>3807.692308</v>
      </c>
      <c r="I12" s="6">
        <f t="shared" si="5"/>
        <v>4846.153846</v>
      </c>
      <c r="J12" s="6">
        <f t="shared" si="5"/>
        <v>6576.923077</v>
      </c>
      <c r="K12" s="6">
        <f t="shared" si="5"/>
        <v>8307.692308</v>
      </c>
      <c r="L12" s="6">
        <f t="shared" si="5"/>
        <v>10038.46154</v>
      </c>
      <c r="M12" s="6">
        <f t="shared" si="5"/>
        <v>12538.46154</v>
      </c>
      <c r="N12" s="6">
        <f t="shared" si="5"/>
        <v>15038.46154</v>
      </c>
      <c r="O12" s="6">
        <f t="shared" si="5"/>
        <v>17538.46154</v>
      </c>
      <c r="P12" s="6">
        <f t="shared" si="5"/>
        <v>20038.46154</v>
      </c>
      <c r="Q12" s="6">
        <f t="shared" si="5"/>
        <v>22538.46154</v>
      </c>
      <c r="R12" s="6">
        <f t="shared" si="5"/>
        <v>25038.46154</v>
      </c>
      <c r="S12" s="6">
        <f t="shared" si="5"/>
        <v>27538.46154</v>
      </c>
      <c r="T12" s="6">
        <f t="shared" si="5"/>
        <v>30038.46154</v>
      </c>
      <c r="U12" s="6">
        <f t="shared" si="5"/>
        <v>32538.46154</v>
      </c>
      <c r="V12" s="6">
        <f t="shared" si="5"/>
        <v>35038.46154</v>
      </c>
      <c r="W12" s="6">
        <f t="shared" si="5"/>
        <v>37538.46154</v>
      </c>
      <c r="X12" s="6">
        <f t="shared" si="5"/>
        <v>40038.46154</v>
      </c>
      <c r="Y12" s="6">
        <f t="shared" si="5"/>
        <v>42538.46154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5.5"/>
  </cols>
  <sheetData>
    <row r="1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>
      <c r="A2" s="3" t="s">
        <v>61</v>
      </c>
    </row>
    <row r="3">
      <c r="A3" s="3" t="s">
        <v>9</v>
      </c>
      <c r="B3" s="5">
        <f>Assumptions!$B2</f>
        <v>500</v>
      </c>
      <c r="C3" s="5">
        <f>Assumptions!$B2</f>
        <v>500</v>
      </c>
      <c r="D3" s="5">
        <f>Assumptions!$B2</f>
        <v>500</v>
      </c>
      <c r="E3" s="5">
        <f>Assumptions!$B2</f>
        <v>500</v>
      </c>
      <c r="F3" s="5">
        <f>Assumptions!$B2</f>
        <v>500</v>
      </c>
      <c r="G3" s="5">
        <f>Assumptions!$B2</f>
        <v>500</v>
      </c>
      <c r="H3" s="5">
        <f>Assumptions!$B2</f>
        <v>500</v>
      </c>
      <c r="I3" s="5">
        <f>Assumptions!$B2</f>
        <v>500</v>
      </c>
      <c r="J3" s="5">
        <f>Assumptions!$B2</f>
        <v>500</v>
      </c>
      <c r="K3" s="5">
        <f>Assumptions!$B2</f>
        <v>500</v>
      </c>
      <c r="L3" s="5">
        <f>Assumptions!$B2</f>
        <v>500</v>
      </c>
      <c r="M3" s="5">
        <f>Assumptions!$B2</f>
        <v>500</v>
      </c>
      <c r="N3" s="5">
        <f>Assumptions!$B2</f>
        <v>500</v>
      </c>
      <c r="O3" s="5">
        <f>Assumptions!$B2</f>
        <v>500</v>
      </c>
      <c r="P3" s="5">
        <f>Assumptions!$B2</f>
        <v>500</v>
      </c>
      <c r="Q3" s="5">
        <f>Assumptions!$B2</f>
        <v>500</v>
      </c>
      <c r="R3" s="5">
        <f>Assumptions!$B2</f>
        <v>500</v>
      </c>
      <c r="S3" s="5">
        <f>Assumptions!$B2</f>
        <v>500</v>
      </c>
      <c r="T3" s="5">
        <f>Assumptions!$B2</f>
        <v>500</v>
      </c>
      <c r="U3" s="5">
        <f>Assumptions!$B2</f>
        <v>500</v>
      </c>
      <c r="V3" s="5">
        <f>Assumptions!$B2</f>
        <v>500</v>
      </c>
      <c r="W3" s="5">
        <f>Assumptions!$B2</f>
        <v>500</v>
      </c>
      <c r="X3" s="5">
        <f>Assumptions!$B2</f>
        <v>500</v>
      </c>
      <c r="Y3" s="5">
        <f>Assumptions!$B2</f>
        <v>500</v>
      </c>
    </row>
    <row r="5">
      <c r="A5" s="3" t="s">
        <v>62</v>
      </c>
    </row>
    <row r="6">
      <c r="A6" s="3" t="s">
        <v>9</v>
      </c>
      <c r="B6" s="5">
        <f>Assumptions!$B5</f>
        <v>400</v>
      </c>
      <c r="C6" s="5">
        <f>Assumptions!$B5</f>
        <v>400</v>
      </c>
      <c r="D6" s="5">
        <f>Assumptions!$B5</f>
        <v>400</v>
      </c>
      <c r="E6" s="5">
        <f>Assumptions!$B5</f>
        <v>400</v>
      </c>
      <c r="F6" s="5">
        <f>Assumptions!$B5</f>
        <v>400</v>
      </c>
      <c r="G6" s="5">
        <f>Assumptions!$B5</f>
        <v>400</v>
      </c>
      <c r="H6" s="5">
        <f>Assumptions!$B5</f>
        <v>400</v>
      </c>
      <c r="I6" s="5">
        <f>Assumptions!$B5</f>
        <v>400</v>
      </c>
      <c r="J6" s="5">
        <f>Assumptions!$B5</f>
        <v>400</v>
      </c>
      <c r="K6" s="5">
        <f>Assumptions!$B5</f>
        <v>400</v>
      </c>
      <c r="L6" s="5">
        <f>Assumptions!$B5</f>
        <v>400</v>
      </c>
      <c r="M6" s="5">
        <f>Assumptions!$B5</f>
        <v>400</v>
      </c>
      <c r="N6" s="5">
        <f>Assumptions!$B5</f>
        <v>400</v>
      </c>
      <c r="O6" s="5">
        <f>Assumptions!$B5</f>
        <v>400</v>
      </c>
      <c r="P6" s="5">
        <f>Assumptions!$B5</f>
        <v>400</v>
      </c>
      <c r="Q6" s="5">
        <f>Assumptions!$B5</f>
        <v>400</v>
      </c>
      <c r="R6" s="5">
        <f>Assumptions!$B5</f>
        <v>400</v>
      </c>
      <c r="S6" s="5">
        <f>Assumptions!$B5</f>
        <v>400</v>
      </c>
      <c r="T6" s="5">
        <f>Assumptions!$B5</f>
        <v>400</v>
      </c>
      <c r="U6" s="5">
        <f>Assumptions!$B5</f>
        <v>400</v>
      </c>
      <c r="V6" s="5">
        <f>Assumptions!$B5</f>
        <v>400</v>
      </c>
      <c r="W6" s="5">
        <f>Assumptions!$B5</f>
        <v>400</v>
      </c>
      <c r="X6" s="5">
        <f>Assumptions!$B5</f>
        <v>400</v>
      </c>
      <c r="Y6" s="5">
        <f>Assumptions!$B5</f>
        <v>400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5" width="7.25"/>
  </cols>
  <sheetData>
    <row r="1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>
      <c r="A2" s="3" t="s">
        <v>63</v>
      </c>
    </row>
    <row r="3">
      <c r="A3" s="3" t="s">
        <v>9</v>
      </c>
      <c r="B3" s="5">
        <f>'Calcs-1'!B6*Assumptions!$C5</f>
        <v>24000000</v>
      </c>
      <c r="C3" s="5">
        <f>'Calcs-1'!C6*Assumptions!$C5</f>
        <v>24000000</v>
      </c>
      <c r="D3" s="5">
        <f>'Calcs-1'!D6*Assumptions!$C5</f>
        <v>24000000</v>
      </c>
      <c r="E3" s="5">
        <f>'Calcs-1'!E6*Assumptions!$C5</f>
        <v>24000000</v>
      </c>
      <c r="F3" s="5">
        <f>'Calcs-1'!F6*Assumptions!$C5</f>
        <v>24000000</v>
      </c>
      <c r="G3" s="5">
        <f>'Calcs-1'!G6*Assumptions!$C5</f>
        <v>24000000</v>
      </c>
      <c r="H3" s="5">
        <f>'Calcs-1'!H6*Assumptions!$C5</f>
        <v>24000000</v>
      </c>
      <c r="I3" s="5">
        <f>'Calcs-1'!I6*Assumptions!$C5</f>
        <v>24000000</v>
      </c>
      <c r="J3" s="5">
        <f>'Calcs-1'!J6*Assumptions!$C5</f>
        <v>24000000</v>
      </c>
      <c r="K3" s="5">
        <f>'Calcs-1'!K6*Assumptions!$C5</f>
        <v>24000000</v>
      </c>
      <c r="L3" s="5">
        <f>'Calcs-1'!L6*Assumptions!$C5</f>
        <v>24000000</v>
      </c>
      <c r="M3" s="5">
        <f>'Calcs-1'!M6*Assumptions!$C5</f>
        <v>24000000</v>
      </c>
      <c r="N3" s="5">
        <f>'Calcs-1'!N6*Assumptions!$C5</f>
        <v>24000000</v>
      </c>
      <c r="O3" s="5">
        <f>'Calcs-1'!O6*Assumptions!$C5</f>
        <v>24000000</v>
      </c>
      <c r="P3" s="5">
        <f>'Calcs-1'!P6*Assumptions!$C5</f>
        <v>24000000</v>
      </c>
      <c r="Q3" s="5">
        <f>'Calcs-1'!Q6*Assumptions!$C5</f>
        <v>24000000</v>
      </c>
      <c r="R3" s="5">
        <f>'Calcs-1'!R6*Assumptions!$C5</f>
        <v>24000000</v>
      </c>
      <c r="S3" s="5">
        <f>'Calcs-1'!S6*Assumptions!$C5</f>
        <v>24000000</v>
      </c>
      <c r="T3" s="5">
        <f>'Calcs-1'!T6*Assumptions!$C5</f>
        <v>24000000</v>
      </c>
      <c r="U3" s="5">
        <f>'Calcs-1'!U6*Assumptions!$C5</f>
        <v>24000000</v>
      </c>
      <c r="V3" s="5">
        <f>'Calcs-1'!V6*Assumptions!$C5</f>
        <v>24000000</v>
      </c>
      <c r="W3" s="5">
        <f>'Calcs-1'!W6*Assumptions!$C5</f>
        <v>24000000</v>
      </c>
      <c r="X3" s="5">
        <f>'Calcs-1'!X6*Assumptions!$C5</f>
        <v>24000000</v>
      </c>
      <c r="Y3" s="5">
        <f>'Calcs-1'!Y6*Assumptions!$C5</f>
        <v>24000000</v>
      </c>
    </row>
    <row r="4">
      <c r="A4" s="3" t="s">
        <v>64</v>
      </c>
      <c r="B4" s="5">
        <f t="shared" ref="B4:Y4" si="1">SUM(B3)</f>
        <v>24000000</v>
      </c>
      <c r="C4" s="5">
        <f t="shared" si="1"/>
        <v>24000000</v>
      </c>
      <c r="D4" s="5">
        <f t="shared" si="1"/>
        <v>24000000</v>
      </c>
      <c r="E4" s="5">
        <f t="shared" si="1"/>
        <v>24000000</v>
      </c>
      <c r="F4" s="5">
        <f t="shared" si="1"/>
        <v>24000000</v>
      </c>
      <c r="G4" s="5">
        <f t="shared" si="1"/>
        <v>24000000</v>
      </c>
      <c r="H4" s="5">
        <f t="shared" si="1"/>
        <v>24000000</v>
      </c>
      <c r="I4" s="5">
        <f t="shared" si="1"/>
        <v>24000000</v>
      </c>
      <c r="J4" s="5">
        <f t="shared" si="1"/>
        <v>24000000</v>
      </c>
      <c r="K4" s="5">
        <f t="shared" si="1"/>
        <v>24000000</v>
      </c>
      <c r="L4" s="5">
        <f t="shared" si="1"/>
        <v>24000000</v>
      </c>
      <c r="M4" s="5">
        <f t="shared" si="1"/>
        <v>24000000</v>
      </c>
      <c r="N4" s="5">
        <f t="shared" si="1"/>
        <v>24000000</v>
      </c>
      <c r="O4" s="5">
        <f t="shared" si="1"/>
        <v>24000000</v>
      </c>
      <c r="P4" s="5">
        <f t="shared" si="1"/>
        <v>24000000</v>
      </c>
      <c r="Q4" s="5">
        <f t="shared" si="1"/>
        <v>24000000</v>
      </c>
      <c r="R4" s="5">
        <f t="shared" si="1"/>
        <v>24000000</v>
      </c>
      <c r="S4" s="5">
        <f t="shared" si="1"/>
        <v>24000000</v>
      </c>
      <c r="T4" s="5">
        <f t="shared" si="1"/>
        <v>24000000</v>
      </c>
      <c r="U4" s="5">
        <f t="shared" si="1"/>
        <v>24000000</v>
      </c>
      <c r="V4" s="5">
        <f t="shared" si="1"/>
        <v>24000000</v>
      </c>
      <c r="W4" s="5">
        <f t="shared" si="1"/>
        <v>24000000</v>
      </c>
      <c r="X4" s="5">
        <f t="shared" si="1"/>
        <v>24000000</v>
      </c>
      <c r="Y4" s="5">
        <f t="shared" si="1"/>
        <v>24000000</v>
      </c>
    </row>
    <row r="6">
      <c r="A6" s="3" t="s">
        <v>65</v>
      </c>
    </row>
    <row r="7">
      <c r="A7" s="3" t="s">
        <v>9</v>
      </c>
      <c r="B7" s="5">
        <f>'Calcs-1'!B6*Assumptions!$C2</f>
        <v>18000000</v>
      </c>
      <c r="C7" s="5">
        <f>'Calcs-1'!C6*Assumptions!$C2</f>
        <v>18000000</v>
      </c>
      <c r="D7" s="5">
        <f>'Calcs-1'!D6*Assumptions!$C2</f>
        <v>18000000</v>
      </c>
      <c r="E7" s="5">
        <f>'Calcs-1'!E6*Assumptions!$C2</f>
        <v>18000000</v>
      </c>
      <c r="F7" s="5">
        <f>'Calcs-1'!F6*Assumptions!$C2</f>
        <v>18000000</v>
      </c>
      <c r="G7" s="5">
        <f>'Calcs-1'!G6*Assumptions!$C2</f>
        <v>18000000</v>
      </c>
      <c r="H7" s="5">
        <f>'Calcs-1'!H6*Assumptions!$C2</f>
        <v>18000000</v>
      </c>
      <c r="I7" s="5">
        <f>'Calcs-1'!I6*Assumptions!$C2</f>
        <v>18000000</v>
      </c>
      <c r="J7" s="5">
        <f>'Calcs-1'!J6*Assumptions!$C2</f>
        <v>18000000</v>
      </c>
      <c r="K7" s="5">
        <f>'Calcs-1'!K6*Assumptions!$C2</f>
        <v>18000000</v>
      </c>
      <c r="L7" s="5">
        <f>'Calcs-1'!L6*Assumptions!$C2</f>
        <v>18000000</v>
      </c>
      <c r="M7" s="5">
        <f>'Calcs-1'!M6*Assumptions!$C2</f>
        <v>18000000</v>
      </c>
      <c r="N7" s="5">
        <f>'Calcs-1'!N6*Assumptions!$C2</f>
        <v>18000000</v>
      </c>
      <c r="O7" s="5">
        <f>'Calcs-1'!O6*Assumptions!$C2</f>
        <v>18000000</v>
      </c>
      <c r="P7" s="5">
        <f>'Calcs-1'!P6*Assumptions!$C2</f>
        <v>18000000</v>
      </c>
      <c r="Q7" s="5">
        <f>'Calcs-1'!Q6*Assumptions!$C2</f>
        <v>18000000</v>
      </c>
      <c r="R7" s="5">
        <f>'Calcs-1'!R6*Assumptions!$C2</f>
        <v>18000000</v>
      </c>
      <c r="S7" s="5">
        <f>'Calcs-1'!S6*Assumptions!$C2</f>
        <v>18000000</v>
      </c>
      <c r="T7" s="5">
        <f>'Calcs-1'!T6*Assumptions!$C2</f>
        <v>18000000</v>
      </c>
      <c r="U7" s="5">
        <f>'Calcs-1'!U6*Assumptions!$C2</f>
        <v>18000000</v>
      </c>
      <c r="V7" s="5">
        <f>'Calcs-1'!V6*Assumptions!$C2</f>
        <v>18000000</v>
      </c>
      <c r="W7" s="5">
        <f>'Calcs-1'!W6*Assumptions!$C2</f>
        <v>18000000</v>
      </c>
      <c r="X7" s="5">
        <f>'Calcs-1'!X6*Assumptions!$C2</f>
        <v>18000000</v>
      </c>
      <c r="Y7" s="5">
        <f>'Calcs-1'!Y6*Assumptions!$C2</f>
        <v>18000000</v>
      </c>
    </row>
    <row r="8">
      <c r="A8" s="3" t="s">
        <v>66</v>
      </c>
      <c r="B8" s="5">
        <f t="shared" ref="B8:Y8" si="2">SUM(B7)</f>
        <v>18000000</v>
      </c>
      <c r="C8" s="5">
        <f t="shared" si="2"/>
        <v>18000000</v>
      </c>
      <c r="D8" s="5">
        <f t="shared" si="2"/>
        <v>18000000</v>
      </c>
      <c r="E8" s="5">
        <f t="shared" si="2"/>
        <v>18000000</v>
      </c>
      <c r="F8" s="5">
        <f t="shared" si="2"/>
        <v>18000000</v>
      </c>
      <c r="G8" s="5">
        <f t="shared" si="2"/>
        <v>18000000</v>
      </c>
      <c r="H8" s="5">
        <f t="shared" si="2"/>
        <v>18000000</v>
      </c>
      <c r="I8" s="5">
        <f t="shared" si="2"/>
        <v>18000000</v>
      </c>
      <c r="J8" s="5">
        <f t="shared" si="2"/>
        <v>18000000</v>
      </c>
      <c r="K8" s="5">
        <f t="shared" si="2"/>
        <v>18000000</v>
      </c>
      <c r="L8" s="5">
        <f t="shared" si="2"/>
        <v>18000000</v>
      </c>
      <c r="M8" s="5">
        <f t="shared" si="2"/>
        <v>18000000</v>
      </c>
      <c r="N8" s="5">
        <f t="shared" si="2"/>
        <v>18000000</v>
      </c>
      <c r="O8" s="5">
        <f t="shared" si="2"/>
        <v>18000000</v>
      </c>
      <c r="P8" s="5">
        <f t="shared" si="2"/>
        <v>18000000</v>
      </c>
      <c r="Q8" s="5">
        <f t="shared" si="2"/>
        <v>18000000</v>
      </c>
      <c r="R8" s="5">
        <f t="shared" si="2"/>
        <v>18000000</v>
      </c>
      <c r="S8" s="5">
        <f t="shared" si="2"/>
        <v>18000000</v>
      </c>
      <c r="T8" s="5">
        <f t="shared" si="2"/>
        <v>18000000</v>
      </c>
      <c r="U8" s="5">
        <f t="shared" si="2"/>
        <v>18000000</v>
      </c>
      <c r="V8" s="5">
        <f t="shared" si="2"/>
        <v>18000000</v>
      </c>
      <c r="W8" s="5">
        <f t="shared" si="2"/>
        <v>18000000</v>
      </c>
      <c r="X8" s="5">
        <f t="shared" si="2"/>
        <v>18000000</v>
      </c>
      <c r="Y8" s="5">
        <f t="shared" si="2"/>
        <v>18000000</v>
      </c>
    </row>
    <row r="10">
      <c r="A10" s="3" t="s">
        <v>67</v>
      </c>
    </row>
    <row r="11">
      <c r="A11" s="3" t="s">
        <v>13</v>
      </c>
      <c r="B11" s="5">
        <f>Assumptions!$B7</f>
        <v>8000</v>
      </c>
      <c r="C11" s="5">
        <f>Assumptions!$B7</f>
        <v>8000</v>
      </c>
      <c r="D11" s="5">
        <f>Assumptions!$B7</f>
        <v>8000</v>
      </c>
      <c r="E11" s="5">
        <f>Assumptions!$B7</f>
        <v>8000</v>
      </c>
      <c r="F11" s="5">
        <f>Assumptions!$B7</f>
        <v>8000</v>
      </c>
      <c r="G11" s="5">
        <f>Assumptions!$B7</f>
        <v>8000</v>
      </c>
      <c r="H11" s="5">
        <f>Assumptions!$B7</f>
        <v>8000</v>
      </c>
      <c r="I11" s="5">
        <f>Assumptions!$B7</f>
        <v>8000</v>
      </c>
      <c r="J11" s="5">
        <f>Assumptions!$B7</f>
        <v>8000</v>
      </c>
      <c r="K11" s="5">
        <f>Assumptions!$B7</f>
        <v>8000</v>
      </c>
      <c r="L11" s="5">
        <f>Assumptions!$B7</f>
        <v>8000</v>
      </c>
      <c r="M11" s="5">
        <f>Assumptions!$B7</f>
        <v>8000</v>
      </c>
      <c r="N11" s="5">
        <f>Assumptions!$B7</f>
        <v>8000</v>
      </c>
      <c r="O11" s="5">
        <f>Assumptions!$B7</f>
        <v>8000</v>
      </c>
      <c r="P11" s="5">
        <f>Assumptions!$B7</f>
        <v>8000</v>
      </c>
      <c r="Q11" s="5">
        <f>Assumptions!$B7</f>
        <v>8000</v>
      </c>
      <c r="R11" s="5">
        <f>Assumptions!$B7</f>
        <v>8000</v>
      </c>
      <c r="S11" s="5">
        <f>Assumptions!$B7</f>
        <v>8000</v>
      </c>
      <c r="T11" s="5">
        <f>Assumptions!$B7</f>
        <v>8000</v>
      </c>
      <c r="U11" s="5">
        <f>Assumptions!$B7</f>
        <v>8000</v>
      </c>
      <c r="V11" s="5">
        <f>Assumptions!$B7</f>
        <v>8000</v>
      </c>
      <c r="W11" s="5">
        <f>Assumptions!$B7</f>
        <v>8000</v>
      </c>
      <c r="X11" s="5">
        <f>Assumptions!$B7</f>
        <v>8000</v>
      </c>
      <c r="Y11" s="5">
        <f>Assumptions!$B7</f>
        <v>8000</v>
      </c>
    </row>
    <row r="12">
      <c r="A12" s="3" t="s">
        <v>15</v>
      </c>
      <c r="B12" s="5">
        <f>Assumptions!$B8</f>
        <v>10000</v>
      </c>
      <c r="C12" s="5">
        <f>Assumptions!$B8</f>
        <v>10000</v>
      </c>
      <c r="D12" s="5">
        <f>Assumptions!$B8</f>
        <v>10000</v>
      </c>
      <c r="E12" s="5">
        <f>Assumptions!$B8</f>
        <v>10000</v>
      </c>
      <c r="F12" s="5">
        <f>Assumptions!$B8</f>
        <v>10000</v>
      </c>
      <c r="G12" s="5">
        <f>Assumptions!$B8</f>
        <v>10000</v>
      </c>
      <c r="H12" s="5">
        <f>Assumptions!$B8</f>
        <v>10000</v>
      </c>
      <c r="I12" s="5">
        <f>Assumptions!$B8</f>
        <v>10000</v>
      </c>
      <c r="J12" s="5">
        <f>Assumptions!$B8</f>
        <v>10000</v>
      </c>
      <c r="K12" s="5">
        <f>Assumptions!$B8</f>
        <v>10000</v>
      </c>
      <c r="L12" s="5">
        <f>Assumptions!$B8</f>
        <v>10000</v>
      </c>
      <c r="M12" s="5">
        <f>Assumptions!$B8</f>
        <v>10000</v>
      </c>
      <c r="N12" s="5">
        <f>Assumptions!$B8</f>
        <v>10000</v>
      </c>
      <c r="O12" s="5">
        <f>Assumptions!$B8</f>
        <v>10000</v>
      </c>
      <c r="P12" s="5">
        <f>Assumptions!$B8</f>
        <v>10000</v>
      </c>
      <c r="Q12" s="5">
        <f>Assumptions!$B8</f>
        <v>10000</v>
      </c>
      <c r="R12" s="5">
        <f>Assumptions!$B8</f>
        <v>10000</v>
      </c>
      <c r="S12" s="5">
        <f>Assumptions!$B8</f>
        <v>10000</v>
      </c>
      <c r="T12" s="5">
        <f>Assumptions!$B8</f>
        <v>10000</v>
      </c>
      <c r="U12" s="5">
        <f>Assumptions!$B8</f>
        <v>10000</v>
      </c>
      <c r="V12" s="5">
        <f>Assumptions!$B8</f>
        <v>10000</v>
      </c>
      <c r="W12" s="5">
        <f>Assumptions!$B8</f>
        <v>10000</v>
      </c>
      <c r="X12" s="5">
        <f>Assumptions!$B8</f>
        <v>10000</v>
      </c>
      <c r="Y12" s="5">
        <f>Assumptions!$B8</f>
        <v>10000</v>
      </c>
    </row>
    <row r="13">
      <c r="A13" s="3" t="s">
        <v>68</v>
      </c>
      <c r="B13" s="6">
        <f>Depreciation!B8</f>
        <v>461.5384615</v>
      </c>
      <c r="C13" s="7">
        <f>Depreciation!C8</f>
        <v>461.5384615</v>
      </c>
      <c r="D13" s="7">
        <f>Depreciation!D8</f>
        <v>461.5384615</v>
      </c>
      <c r="E13" s="7">
        <f>Depreciation!E8</f>
        <v>461.5384615</v>
      </c>
      <c r="F13" s="7">
        <f>Depreciation!F8</f>
        <v>461.5384615</v>
      </c>
      <c r="G13" s="7">
        <f>Depreciation!G8</f>
        <v>461.5384615</v>
      </c>
      <c r="H13" s="7">
        <f>Depreciation!H8</f>
        <v>1038.461538</v>
      </c>
      <c r="I13" s="7">
        <f>Depreciation!I8</f>
        <v>1038.461538</v>
      </c>
      <c r="J13" s="7">
        <f>Depreciation!J8</f>
        <v>1730.769231</v>
      </c>
      <c r="K13" s="7">
        <f>Depreciation!K8</f>
        <v>1730.769231</v>
      </c>
      <c r="L13" s="7">
        <f>Depreciation!L8</f>
        <v>1730.769231</v>
      </c>
      <c r="M13" s="7">
        <f>Depreciation!M8</f>
        <v>2500</v>
      </c>
      <c r="N13" s="7">
        <f>Depreciation!N8</f>
        <v>2500</v>
      </c>
      <c r="O13" s="7">
        <f>Depreciation!O8</f>
        <v>2500</v>
      </c>
      <c r="P13" s="7">
        <f>Depreciation!P8</f>
        <v>2500</v>
      </c>
      <c r="Q13" s="7">
        <f>Depreciation!Q8</f>
        <v>2500</v>
      </c>
      <c r="R13" s="7">
        <f>Depreciation!R8</f>
        <v>2500</v>
      </c>
      <c r="S13" s="7">
        <f>Depreciation!S8</f>
        <v>2500</v>
      </c>
      <c r="T13" s="7">
        <f>Depreciation!T8</f>
        <v>2500</v>
      </c>
      <c r="U13" s="7">
        <f>Depreciation!U8</f>
        <v>2500</v>
      </c>
      <c r="V13" s="7">
        <f>Depreciation!V8</f>
        <v>2500</v>
      </c>
      <c r="W13" s="7">
        <f>Depreciation!W8</f>
        <v>2500</v>
      </c>
      <c r="X13" s="7">
        <f>Depreciation!X8</f>
        <v>2500</v>
      </c>
      <c r="Y13" s="7">
        <f>Depreciation!Y8</f>
        <v>2500</v>
      </c>
    </row>
    <row r="15">
      <c r="A15" s="3" t="s">
        <v>69</v>
      </c>
      <c r="B15" s="6">
        <f t="shared" ref="B15:Y15" si="3">B8+B11+B12+B13</f>
        <v>18018461.54</v>
      </c>
      <c r="C15" s="7">
        <f t="shared" si="3"/>
        <v>18018461.54</v>
      </c>
      <c r="D15" s="7">
        <f t="shared" si="3"/>
        <v>18018461.54</v>
      </c>
      <c r="E15" s="7">
        <f t="shared" si="3"/>
        <v>18018461.54</v>
      </c>
      <c r="F15" s="7">
        <f t="shared" si="3"/>
        <v>18018461.54</v>
      </c>
      <c r="G15" s="7">
        <f t="shared" si="3"/>
        <v>18018461.54</v>
      </c>
      <c r="H15" s="7">
        <f t="shared" si="3"/>
        <v>18019038.46</v>
      </c>
      <c r="I15" s="7">
        <f t="shared" si="3"/>
        <v>18019038.46</v>
      </c>
      <c r="J15" s="7">
        <f t="shared" si="3"/>
        <v>18019730.77</v>
      </c>
      <c r="K15" s="7">
        <f t="shared" si="3"/>
        <v>18019730.77</v>
      </c>
      <c r="L15" s="7">
        <f t="shared" si="3"/>
        <v>18019730.77</v>
      </c>
      <c r="M15" s="7">
        <f t="shared" si="3"/>
        <v>18020500</v>
      </c>
      <c r="N15" s="7">
        <f t="shared" si="3"/>
        <v>18020500</v>
      </c>
      <c r="O15" s="7">
        <f t="shared" si="3"/>
        <v>18020500</v>
      </c>
      <c r="P15" s="7">
        <f t="shared" si="3"/>
        <v>18020500</v>
      </c>
      <c r="Q15" s="7">
        <f t="shared" si="3"/>
        <v>18020500</v>
      </c>
      <c r="R15" s="7">
        <f t="shared" si="3"/>
        <v>18020500</v>
      </c>
      <c r="S15" s="7">
        <f t="shared" si="3"/>
        <v>18020500</v>
      </c>
      <c r="T15" s="7">
        <f t="shared" si="3"/>
        <v>18020500</v>
      </c>
      <c r="U15" s="7">
        <f t="shared" si="3"/>
        <v>18020500</v>
      </c>
      <c r="V15" s="7">
        <f t="shared" si="3"/>
        <v>18020500</v>
      </c>
      <c r="W15" s="7">
        <f t="shared" si="3"/>
        <v>18020500</v>
      </c>
      <c r="X15" s="7">
        <f t="shared" si="3"/>
        <v>18020500</v>
      </c>
      <c r="Y15" s="7">
        <f t="shared" si="3"/>
        <v>18020500</v>
      </c>
    </row>
    <row r="17">
      <c r="A17" s="3" t="s">
        <v>70</v>
      </c>
      <c r="B17" s="6">
        <f t="shared" ref="B17:Y17" si="4">B4-B15</f>
        <v>5981538.462</v>
      </c>
      <c r="C17" s="7">
        <f t="shared" si="4"/>
        <v>5981538.462</v>
      </c>
      <c r="D17" s="7">
        <f t="shared" si="4"/>
        <v>5981538.462</v>
      </c>
      <c r="E17" s="7">
        <f t="shared" si="4"/>
        <v>5981538.462</v>
      </c>
      <c r="F17" s="7">
        <f t="shared" si="4"/>
        <v>5981538.462</v>
      </c>
      <c r="G17" s="7">
        <f t="shared" si="4"/>
        <v>5981538.462</v>
      </c>
      <c r="H17" s="7">
        <f t="shared" si="4"/>
        <v>5980961.538</v>
      </c>
      <c r="I17" s="7">
        <f t="shared" si="4"/>
        <v>5980961.538</v>
      </c>
      <c r="J17" s="7">
        <f t="shared" si="4"/>
        <v>5980269.231</v>
      </c>
      <c r="K17" s="7">
        <f t="shared" si="4"/>
        <v>5980269.231</v>
      </c>
      <c r="L17" s="7">
        <f t="shared" si="4"/>
        <v>5980269.231</v>
      </c>
      <c r="M17" s="7">
        <f t="shared" si="4"/>
        <v>5979500</v>
      </c>
      <c r="N17" s="7">
        <f t="shared" si="4"/>
        <v>5979500</v>
      </c>
      <c r="O17" s="7">
        <f t="shared" si="4"/>
        <v>5979500</v>
      </c>
      <c r="P17" s="7">
        <f t="shared" si="4"/>
        <v>5979500</v>
      </c>
      <c r="Q17" s="7">
        <f t="shared" si="4"/>
        <v>5979500</v>
      </c>
      <c r="R17" s="7">
        <f t="shared" si="4"/>
        <v>5979500</v>
      </c>
      <c r="S17" s="7">
        <f t="shared" si="4"/>
        <v>5979500</v>
      </c>
      <c r="T17" s="7">
        <f t="shared" si="4"/>
        <v>5979500</v>
      </c>
      <c r="U17" s="7">
        <f t="shared" si="4"/>
        <v>5979500</v>
      </c>
      <c r="V17" s="7">
        <f t="shared" si="4"/>
        <v>5979500</v>
      </c>
      <c r="W17" s="7">
        <f t="shared" si="4"/>
        <v>5979500</v>
      </c>
      <c r="X17" s="7">
        <f t="shared" si="4"/>
        <v>5979500</v>
      </c>
      <c r="Y17" s="7">
        <f t="shared" si="4"/>
        <v>5979500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5" width="6.75"/>
  </cols>
  <sheetData>
    <row r="1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>
      <c r="A2" s="3" t="s">
        <v>71</v>
      </c>
    </row>
    <row r="3">
      <c r="A3" s="3" t="s">
        <v>9</v>
      </c>
      <c r="B3" s="5">
        <f>'Calcs-1'!B3*Assumptions!$C2</f>
        <v>22500000</v>
      </c>
      <c r="C3" s="5">
        <f>'Calcs-1'!C3*Assumptions!$C2</f>
        <v>22500000</v>
      </c>
      <c r="D3" s="5">
        <f>'Calcs-1'!D3*Assumptions!$C2</f>
        <v>22500000</v>
      </c>
      <c r="E3" s="5">
        <f>'Calcs-1'!E3*Assumptions!$C2</f>
        <v>22500000</v>
      </c>
      <c r="F3" s="5">
        <f>'Calcs-1'!F3*Assumptions!$C2</f>
        <v>22500000</v>
      </c>
      <c r="G3" s="5">
        <f>'Calcs-1'!G3*Assumptions!$C2</f>
        <v>22500000</v>
      </c>
      <c r="H3" s="5">
        <f>'Calcs-1'!H3*Assumptions!$C2</f>
        <v>22500000</v>
      </c>
      <c r="I3" s="5">
        <f>'Calcs-1'!I3*Assumptions!$C2</f>
        <v>22500000</v>
      </c>
      <c r="J3" s="5">
        <f>'Calcs-1'!J3*Assumptions!$C2</f>
        <v>22500000</v>
      </c>
      <c r="K3" s="5">
        <f>'Calcs-1'!K3*Assumptions!$C2</f>
        <v>22500000</v>
      </c>
      <c r="L3" s="5">
        <f>'Calcs-1'!L3*Assumptions!$C2</f>
        <v>22500000</v>
      </c>
      <c r="M3" s="5">
        <f>'Calcs-1'!M3*Assumptions!$C2</f>
        <v>22500000</v>
      </c>
      <c r="N3" s="5">
        <f>'Calcs-1'!N3*Assumptions!$C2</f>
        <v>22500000</v>
      </c>
      <c r="O3" s="5">
        <f>'Calcs-1'!O3*Assumptions!$C2</f>
        <v>22500000</v>
      </c>
      <c r="P3" s="5">
        <f>'Calcs-1'!P3*Assumptions!$C2</f>
        <v>22500000</v>
      </c>
      <c r="Q3" s="5">
        <f>'Calcs-1'!Q3*Assumptions!$C2</f>
        <v>22500000</v>
      </c>
      <c r="R3" s="5">
        <f>'Calcs-1'!R3*Assumptions!$C2</f>
        <v>22500000</v>
      </c>
      <c r="S3" s="5">
        <f>'Calcs-1'!S3*Assumptions!$C2</f>
        <v>22500000</v>
      </c>
      <c r="T3" s="5">
        <f>'Calcs-1'!T3*Assumptions!$C2</f>
        <v>22500000</v>
      </c>
      <c r="U3" s="5">
        <f>'Calcs-1'!U3*Assumptions!$C2</f>
        <v>22500000</v>
      </c>
      <c r="V3" s="5">
        <f>'Calcs-1'!V3*Assumptions!$C2</f>
        <v>22500000</v>
      </c>
      <c r="W3" s="5">
        <f>'Calcs-1'!W3*Assumptions!$C2</f>
        <v>22500000</v>
      </c>
      <c r="X3" s="5">
        <f>'Calcs-1'!X3*Assumptions!$C2</f>
        <v>22500000</v>
      </c>
      <c r="Y3" s="5">
        <f>'Calcs-1'!Y3*Assumptions!$C2</f>
        <v>22500000</v>
      </c>
    </row>
    <row r="4">
      <c r="A4" s="3" t="s">
        <v>72</v>
      </c>
      <c r="B4" s="5">
        <f t="shared" ref="B4:Y4" si="1">SUM(B3)</f>
        <v>22500000</v>
      </c>
      <c r="C4" s="5">
        <f t="shared" si="1"/>
        <v>22500000</v>
      </c>
      <c r="D4" s="5">
        <f t="shared" si="1"/>
        <v>22500000</v>
      </c>
      <c r="E4" s="5">
        <f t="shared" si="1"/>
        <v>22500000</v>
      </c>
      <c r="F4" s="5">
        <f t="shared" si="1"/>
        <v>22500000</v>
      </c>
      <c r="G4" s="5">
        <f t="shared" si="1"/>
        <v>22500000</v>
      </c>
      <c r="H4" s="5">
        <f t="shared" si="1"/>
        <v>22500000</v>
      </c>
      <c r="I4" s="5">
        <f t="shared" si="1"/>
        <v>22500000</v>
      </c>
      <c r="J4" s="5">
        <f t="shared" si="1"/>
        <v>22500000</v>
      </c>
      <c r="K4" s="5">
        <f t="shared" si="1"/>
        <v>22500000</v>
      </c>
      <c r="L4" s="5">
        <f t="shared" si="1"/>
        <v>22500000</v>
      </c>
      <c r="M4" s="5">
        <f t="shared" si="1"/>
        <v>22500000</v>
      </c>
      <c r="N4" s="5">
        <f t="shared" si="1"/>
        <v>22500000</v>
      </c>
      <c r="O4" s="5">
        <f t="shared" si="1"/>
        <v>22500000</v>
      </c>
      <c r="P4" s="5">
        <f t="shared" si="1"/>
        <v>22500000</v>
      </c>
      <c r="Q4" s="5">
        <f t="shared" si="1"/>
        <v>22500000</v>
      </c>
      <c r="R4" s="5">
        <f t="shared" si="1"/>
        <v>22500000</v>
      </c>
      <c r="S4" s="5">
        <f t="shared" si="1"/>
        <v>22500000</v>
      </c>
      <c r="T4" s="5">
        <f t="shared" si="1"/>
        <v>22500000</v>
      </c>
      <c r="U4" s="5">
        <f t="shared" si="1"/>
        <v>22500000</v>
      </c>
      <c r="V4" s="5">
        <f t="shared" si="1"/>
        <v>22500000</v>
      </c>
      <c r="W4" s="5">
        <f t="shared" si="1"/>
        <v>22500000</v>
      </c>
      <c r="X4" s="5">
        <f t="shared" si="1"/>
        <v>22500000</v>
      </c>
      <c r="Y4" s="5">
        <f t="shared" si="1"/>
        <v>22500000</v>
      </c>
    </row>
    <row r="6">
      <c r="A6" s="3" t="s">
        <v>73</v>
      </c>
    </row>
    <row r="7">
      <c r="A7" s="3" t="s">
        <v>9</v>
      </c>
      <c r="B7" s="3">
        <v>0.0</v>
      </c>
      <c r="C7" s="3">
        <v>0.0</v>
      </c>
      <c r="D7" s="5">
        <f t="shared" ref="D7:Y7" si="2">B3</f>
        <v>22500000</v>
      </c>
      <c r="E7" s="5">
        <f t="shared" si="2"/>
        <v>22500000</v>
      </c>
      <c r="F7" s="5">
        <f t="shared" si="2"/>
        <v>22500000</v>
      </c>
      <c r="G7" s="5">
        <f t="shared" si="2"/>
        <v>22500000</v>
      </c>
      <c r="H7" s="5">
        <f t="shared" si="2"/>
        <v>22500000</v>
      </c>
      <c r="I7" s="5">
        <f t="shared" si="2"/>
        <v>22500000</v>
      </c>
      <c r="J7" s="5">
        <f t="shared" si="2"/>
        <v>22500000</v>
      </c>
      <c r="K7" s="5">
        <f t="shared" si="2"/>
        <v>22500000</v>
      </c>
      <c r="L7" s="5">
        <f t="shared" si="2"/>
        <v>22500000</v>
      </c>
      <c r="M7" s="5">
        <f t="shared" si="2"/>
        <v>22500000</v>
      </c>
      <c r="N7" s="5">
        <f t="shared" si="2"/>
        <v>22500000</v>
      </c>
      <c r="O7" s="5">
        <f t="shared" si="2"/>
        <v>22500000</v>
      </c>
      <c r="P7" s="5">
        <f t="shared" si="2"/>
        <v>22500000</v>
      </c>
      <c r="Q7" s="5">
        <f t="shared" si="2"/>
        <v>22500000</v>
      </c>
      <c r="R7" s="5">
        <f t="shared" si="2"/>
        <v>22500000</v>
      </c>
      <c r="S7" s="5">
        <f t="shared" si="2"/>
        <v>22500000</v>
      </c>
      <c r="T7" s="5">
        <f t="shared" si="2"/>
        <v>22500000</v>
      </c>
      <c r="U7" s="5">
        <f t="shared" si="2"/>
        <v>22500000</v>
      </c>
      <c r="V7" s="5">
        <f t="shared" si="2"/>
        <v>22500000</v>
      </c>
      <c r="W7" s="5">
        <f t="shared" si="2"/>
        <v>22500000</v>
      </c>
      <c r="X7" s="5">
        <f t="shared" si="2"/>
        <v>22500000</v>
      </c>
      <c r="Y7" s="5">
        <f t="shared" si="2"/>
        <v>22500000</v>
      </c>
    </row>
    <row r="8">
      <c r="A8" s="3" t="s">
        <v>74</v>
      </c>
      <c r="B8" s="5">
        <f t="shared" ref="B8:Y8" si="3">SUM(B7)</f>
        <v>0</v>
      </c>
      <c r="C8" s="5">
        <f t="shared" si="3"/>
        <v>0</v>
      </c>
      <c r="D8" s="5">
        <f t="shared" si="3"/>
        <v>22500000</v>
      </c>
      <c r="E8" s="5">
        <f t="shared" si="3"/>
        <v>22500000</v>
      </c>
      <c r="F8" s="5">
        <f t="shared" si="3"/>
        <v>22500000</v>
      </c>
      <c r="G8" s="5">
        <f t="shared" si="3"/>
        <v>22500000</v>
      </c>
      <c r="H8" s="5">
        <f t="shared" si="3"/>
        <v>22500000</v>
      </c>
      <c r="I8" s="5">
        <f t="shared" si="3"/>
        <v>22500000</v>
      </c>
      <c r="J8" s="5">
        <f t="shared" si="3"/>
        <v>22500000</v>
      </c>
      <c r="K8" s="5">
        <f t="shared" si="3"/>
        <v>22500000</v>
      </c>
      <c r="L8" s="5">
        <f t="shared" si="3"/>
        <v>22500000</v>
      </c>
      <c r="M8" s="5">
        <f t="shared" si="3"/>
        <v>22500000</v>
      </c>
      <c r="N8" s="5">
        <f t="shared" si="3"/>
        <v>22500000</v>
      </c>
      <c r="O8" s="5">
        <f t="shared" si="3"/>
        <v>22500000</v>
      </c>
      <c r="P8" s="5">
        <f t="shared" si="3"/>
        <v>22500000</v>
      </c>
      <c r="Q8" s="5">
        <f t="shared" si="3"/>
        <v>22500000</v>
      </c>
      <c r="R8" s="5">
        <f t="shared" si="3"/>
        <v>22500000</v>
      </c>
      <c r="S8" s="5">
        <f t="shared" si="3"/>
        <v>22500000</v>
      </c>
      <c r="T8" s="5">
        <f t="shared" si="3"/>
        <v>22500000</v>
      </c>
      <c r="U8" s="5">
        <f t="shared" si="3"/>
        <v>22500000</v>
      </c>
      <c r="V8" s="5">
        <f t="shared" si="3"/>
        <v>22500000</v>
      </c>
      <c r="W8" s="5">
        <f t="shared" si="3"/>
        <v>22500000</v>
      </c>
      <c r="X8" s="5">
        <f t="shared" si="3"/>
        <v>22500000</v>
      </c>
      <c r="Y8" s="5">
        <f t="shared" si="3"/>
        <v>22500000</v>
      </c>
    </row>
    <row r="10">
      <c r="A10" s="3" t="s">
        <v>75</v>
      </c>
    </row>
    <row r="11">
      <c r="A11" s="3" t="s">
        <v>9</v>
      </c>
      <c r="B11" s="5">
        <f>B3-B7</f>
        <v>22500000</v>
      </c>
      <c r="C11" s="5">
        <f t="shared" ref="C11:Y11" si="4">B11+C3-C7</f>
        <v>45000000</v>
      </c>
      <c r="D11" s="5">
        <f t="shared" si="4"/>
        <v>45000000</v>
      </c>
      <c r="E11" s="5">
        <f t="shared" si="4"/>
        <v>45000000</v>
      </c>
      <c r="F11" s="5">
        <f t="shared" si="4"/>
        <v>45000000</v>
      </c>
      <c r="G11" s="5">
        <f t="shared" si="4"/>
        <v>45000000</v>
      </c>
      <c r="H11" s="5">
        <f t="shared" si="4"/>
        <v>45000000</v>
      </c>
      <c r="I11" s="5">
        <f t="shared" si="4"/>
        <v>45000000</v>
      </c>
      <c r="J11" s="5">
        <f t="shared" si="4"/>
        <v>45000000</v>
      </c>
      <c r="K11" s="5">
        <f t="shared" si="4"/>
        <v>45000000</v>
      </c>
      <c r="L11" s="5">
        <f t="shared" si="4"/>
        <v>45000000</v>
      </c>
      <c r="M11" s="5">
        <f t="shared" si="4"/>
        <v>45000000</v>
      </c>
      <c r="N11" s="5">
        <f t="shared" si="4"/>
        <v>45000000</v>
      </c>
      <c r="O11" s="5">
        <f t="shared" si="4"/>
        <v>45000000</v>
      </c>
      <c r="P11" s="5">
        <f t="shared" si="4"/>
        <v>45000000</v>
      </c>
      <c r="Q11" s="5">
        <f t="shared" si="4"/>
        <v>45000000</v>
      </c>
      <c r="R11" s="5">
        <f t="shared" si="4"/>
        <v>45000000</v>
      </c>
      <c r="S11" s="5">
        <f t="shared" si="4"/>
        <v>45000000</v>
      </c>
      <c r="T11" s="5">
        <f t="shared" si="4"/>
        <v>45000000</v>
      </c>
      <c r="U11" s="5">
        <f t="shared" si="4"/>
        <v>45000000</v>
      </c>
      <c r="V11" s="5">
        <f t="shared" si="4"/>
        <v>45000000</v>
      </c>
      <c r="W11" s="5">
        <f t="shared" si="4"/>
        <v>45000000</v>
      </c>
      <c r="X11" s="5">
        <f t="shared" si="4"/>
        <v>45000000</v>
      </c>
      <c r="Y11" s="5">
        <f t="shared" si="4"/>
        <v>45000000</v>
      </c>
    </row>
    <row r="12">
      <c r="A12" s="3" t="s">
        <v>76</v>
      </c>
      <c r="B12" s="5">
        <f t="shared" ref="B12:Y12" si="5">SUM(B11)</f>
        <v>22500000</v>
      </c>
      <c r="C12" s="5">
        <f t="shared" si="5"/>
        <v>45000000</v>
      </c>
      <c r="D12" s="5">
        <f t="shared" si="5"/>
        <v>45000000</v>
      </c>
      <c r="E12" s="5">
        <f t="shared" si="5"/>
        <v>45000000</v>
      </c>
      <c r="F12" s="5">
        <f t="shared" si="5"/>
        <v>45000000</v>
      </c>
      <c r="G12" s="5">
        <f t="shared" si="5"/>
        <v>45000000</v>
      </c>
      <c r="H12" s="5">
        <f t="shared" si="5"/>
        <v>45000000</v>
      </c>
      <c r="I12" s="5">
        <f t="shared" si="5"/>
        <v>45000000</v>
      </c>
      <c r="J12" s="5">
        <f t="shared" si="5"/>
        <v>45000000</v>
      </c>
      <c r="K12" s="5">
        <f t="shared" si="5"/>
        <v>45000000</v>
      </c>
      <c r="L12" s="5">
        <f t="shared" si="5"/>
        <v>45000000</v>
      </c>
      <c r="M12" s="5">
        <f t="shared" si="5"/>
        <v>45000000</v>
      </c>
      <c r="N12" s="5">
        <f t="shared" si="5"/>
        <v>45000000</v>
      </c>
      <c r="O12" s="5">
        <f t="shared" si="5"/>
        <v>45000000</v>
      </c>
      <c r="P12" s="5">
        <f t="shared" si="5"/>
        <v>45000000</v>
      </c>
      <c r="Q12" s="5">
        <f t="shared" si="5"/>
        <v>45000000</v>
      </c>
      <c r="R12" s="5">
        <f t="shared" si="5"/>
        <v>45000000</v>
      </c>
      <c r="S12" s="5">
        <f t="shared" si="5"/>
        <v>45000000</v>
      </c>
      <c r="T12" s="5">
        <f t="shared" si="5"/>
        <v>45000000</v>
      </c>
      <c r="U12" s="5">
        <f t="shared" si="5"/>
        <v>45000000</v>
      </c>
      <c r="V12" s="5">
        <f t="shared" si="5"/>
        <v>45000000</v>
      </c>
      <c r="W12" s="5">
        <f t="shared" si="5"/>
        <v>45000000</v>
      </c>
      <c r="X12" s="5">
        <f t="shared" si="5"/>
        <v>45000000</v>
      </c>
      <c r="Y12" s="5">
        <f t="shared" si="5"/>
        <v>45000000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2" max="24" width="7.13"/>
    <col customWidth="1" min="25" max="25" width="9.63"/>
  </cols>
  <sheetData>
    <row r="1">
      <c r="A1" s="4"/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8" t="s">
        <v>48</v>
      </c>
      <c r="T1" s="8" t="s">
        <v>49</v>
      </c>
      <c r="U1" s="8" t="s">
        <v>50</v>
      </c>
      <c r="V1" s="8" t="s">
        <v>51</v>
      </c>
      <c r="W1" s="8" t="s">
        <v>52</v>
      </c>
      <c r="X1" s="8" t="s">
        <v>53</v>
      </c>
      <c r="Y1" s="8" t="s">
        <v>54</v>
      </c>
    </row>
    <row r="2">
      <c r="A2" s="4" t="s">
        <v>77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4" t="s">
        <v>78</v>
      </c>
      <c r="B3" s="9">
        <f>'Cash Details'!B16</f>
        <v>23970000</v>
      </c>
      <c r="C3" s="9">
        <f>'Cash Details'!C16</f>
        <v>47952000</v>
      </c>
      <c r="D3" s="9">
        <f>'Cash Details'!D16</f>
        <v>49434000</v>
      </c>
      <c r="E3" s="9">
        <f>'Cash Details'!E16</f>
        <v>50916000</v>
      </c>
      <c r="F3" s="9">
        <f>'Cash Details'!F16</f>
        <v>52398000</v>
      </c>
      <c r="G3" s="9">
        <f>'Cash Details'!G16</f>
        <v>53880000</v>
      </c>
      <c r="H3" s="9">
        <f>'Cash Details'!H16</f>
        <v>55347000</v>
      </c>
      <c r="I3" s="9">
        <f>'Cash Details'!I16</f>
        <v>56829000</v>
      </c>
      <c r="J3" s="9">
        <f>'Cash Details'!J16</f>
        <v>58293000</v>
      </c>
      <c r="K3" s="9">
        <f>'Cash Details'!K16</f>
        <v>59775000</v>
      </c>
      <c r="L3" s="9">
        <f>'Cash Details'!L16</f>
        <v>61257000</v>
      </c>
      <c r="M3" s="9">
        <f>'Cash Details'!M16</f>
        <v>62719000</v>
      </c>
      <c r="N3" s="9">
        <f>'Cash Details'!N16</f>
        <v>64201000</v>
      </c>
      <c r="O3" s="9">
        <f>'Cash Details'!O16</f>
        <v>65683000</v>
      </c>
      <c r="P3" s="9">
        <f>'Cash Details'!P16</f>
        <v>67165000</v>
      </c>
      <c r="Q3" s="9">
        <f>'Cash Details'!Q16</f>
        <v>68647000</v>
      </c>
      <c r="R3" s="9">
        <f>'Cash Details'!R16</f>
        <v>70129000</v>
      </c>
      <c r="S3" s="9">
        <f>'Cash Details'!S16</f>
        <v>71611000</v>
      </c>
      <c r="T3" s="9">
        <f>'Cash Details'!T16</f>
        <v>73093000</v>
      </c>
      <c r="U3" s="9">
        <f>'Cash Details'!U16</f>
        <v>74575000</v>
      </c>
      <c r="V3" s="9">
        <f>'Cash Details'!V16</f>
        <v>76057000</v>
      </c>
      <c r="W3" s="9">
        <f>'Cash Details'!W16</f>
        <v>77539000</v>
      </c>
      <c r="X3" s="9">
        <f>'Cash Details'!X16</f>
        <v>79021000</v>
      </c>
      <c r="Y3" s="9">
        <f>'Cash Details'!Y16</f>
        <v>80503000</v>
      </c>
    </row>
    <row r="4">
      <c r="A4" s="4" t="s">
        <v>79</v>
      </c>
      <c r="B4" s="9">
        <f>Stocks!B13</f>
        <v>4500000</v>
      </c>
      <c r="C4" s="9">
        <f>Stocks!C13</f>
        <v>9000000</v>
      </c>
      <c r="D4" s="9">
        <f>Stocks!D13</f>
        <v>13500000</v>
      </c>
      <c r="E4" s="9">
        <f>Stocks!E13</f>
        <v>18000000</v>
      </c>
      <c r="F4" s="9">
        <f>Stocks!F13</f>
        <v>22500000</v>
      </c>
      <c r="G4" s="9">
        <f>Stocks!G13</f>
        <v>27000000</v>
      </c>
      <c r="H4" s="9">
        <f>Stocks!H13</f>
        <v>31500000</v>
      </c>
      <c r="I4" s="9">
        <f>Stocks!I13</f>
        <v>36000000</v>
      </c>
      <c r="J4" s="9">
        <f>Stocks!J13</f>
        <v>40500000</v>
      </c>
      <c r="K4" s="9">
        <f>Stocks!K13</f>
        <v>45000000</v>
      </c>
      <c r="L4" s="9">
        <f>Stocks!L13</f>
        <v>49500000</v>
      </c>
      <c r="M4" s="9">
        <f>Stocks!M13</f>
        <v>54000000</v>
      </c>
      <c r="N4" s="9">
        <f>Stocks!N13</f>
        <v>58500000</v>
      </c>
      <c r="O4" s="9">
        <f>Stocks!O13</f>
        <v>63000000</v>
      </c>
      <c r="P4" s="9">
        <f>Stocks!P13</f>
        <v>67500000</v>
      </c>
      <c r="Q4" s="9">
        <f>Stocks!Q13</f>
        <v>72000000</v>
      </c>
      <c r="R4" s="9">
        <f>Stocks!R13</f>
        <v>76500000</v>
      </c>
      <c r="S4" s="9">
        <f>Stocks!S13</f>
        <v>81000000</v>
      </c>
      <c r="T4" s="9">
        <f>Stocks!T13</f>
        <v>85500000</v>
      </c>
      <c r="U4" s="9">
        <f>Stocks!U13</f>
        <v>90000000</v>
      </c>
      <c r="V4" s="9">
        <f>Stocks!V13</f>
        <v>94500000</v>
      </c>
      <c r="W4" s="9">
        <f>Stocks!W13</f>
        <v>99000000</v>
      </c>
      <c r="X4" s="9">
        <f>Stocks!X13</f>
        <v>103500000</v>
      </c>
      <c r="Y4" s="9">
        <f>Stocks!Y13</f>
        <v>108000000</v>
      </c>
    </row>
    <row r="5">
      <c r="A5" s="4" t="s">
        <v>80</v>
      </c>
      <c r="B5" s="9">
        <f>'Fixed Asset Balances'!B12-Depreciation!B12</f>
        <v>11538.46154</v>
      </c>
      <c r="C5" s="9">
        <f>'Fixed Asset Balances'!C12-Depreciation!C12</f>
        <v>11076.92308</v>
      </c>
      <c r="D5" s="9">
        <f>'Fixed Asset Balances'!D12-Depreciation!D12</f>
        <v>10615.38462</v>
      </c>
      <c r="E5" s="9">
        <f>'Fixed Asset Balances'!E12-Depreciation!E12</f>
        <v>10153.84615</v>
      </c>
      <c r="F5" s="9">
        <f>'Fixed Asset Balances'!F12-Depreciation!F12</f>
        <v>9692.307692</v>
      </c>
      <c r="G5" s="9">
        <f>'Fixed Asset Balances'!G12-Depreciation!G12</f>
        <v>9230.769231</v>
      </c>
      <c r="H5" s="9">
        <f>'Fixed Asset Balances'!H12-Depreciation!H12</f>
        <v>23192.30769</v>
      </c>
      <c r="I5" s="9">
        <f>'Fixed Asset Balances'!I12-Depreciation!I12</f>
        <v>22153.84615</v>
      </c>
      <c r="J5" s="9">
        <f>'Fixed Asset Balances'!J12-Depreciation!J12</f>
        <v>38423.07692</v>
      </c>
      <c r="K5" s="9">
        <f>'Fixed Asset Balances'!K12-Depreciation!K12</f>
        <v>36692.30769</v>
      </c>
      <c r="L5" s="9">
        <f>'Fixed Asset Balances'!L12-Depreciation!L12</f>
        <v>34961.53846</v>
      </c>
      <c r="M5" s="9">
        <f>'Fixed Asset Balances'!M12-Depreciation!M12</f>
        <v>52461.53846</v>
      </c>
      <c r="N5" s="9">
        <f>'Fixed Asset Balances'!N12-Depreciation!N12</f>
        <v>49961.53846</v>
      </c>
      <c r="O5" s="9">
        <f>'Fixed Asset Balances'!O12-Depreciation!O12</f>
        <v>47461.53846</v>
      </c>
      <c r="P5" s="9">
        <f>'Fixed Asset Balances'!P12-Depreciation!P12</f>
        <v>44961.53846</v>
      </c>
      <c r="Q5" s="9">
        <f>'Fixed Asset Balances'!Q12-Depreciation!Q12</f>
        <v>42461.53846</v>
      </c>
      <c r="R5" s="9">
        <f>'Fixed Asset Balances'!R12-Depreciation!R12</f>
        <v>39961.53846</v>
      </c>
      <c r="S5" s="9">
        <f>'Fixed Asset Balances'!S12-Depreciation!S12</f>
        <v>37461.53846</v>
      </c>
      <c r="T5" s="9">
        <f>'Fixed Asset Balances'!T12-Depreciation!T12</f>
        <v>34961.53846</v>
      </c>
      <c r="U5" s="9">
        <f>'Fixed Asset Balances'!U12-Depreciation!U12</f>
        <v>32461.53846</v>
      </c>
      <c r="V5" s="9">
        <f>'Fixed Asset Balances'!V12-Depreciation!V12</f>
        <v>29961.53846</v>
      </c>
      <c r="W5" s="9">
        <f>'Fixed Asset Balances'!W12-Depreciation!W12</f>
        <v>27461.53846</v>
      </c>
      <c r="X5" s="9">
        <f>'Fixed Asset Balances'!X12-Depreciation!X12</f>
        <v>24961.53846</v>
      </c>
      <c r="Y5" s="9">
        <f>'Fixed Asset Balances'!Y12-Depreciation!Y12</f>
        <v>22461.53846</v>
      </c>
    </row>
    <row r="6">
      <c r="A6" s="4" t="s">
        <v>81</v>
      </c>
      <c r="B6" s="9">
        <f t="shared" ref="B6:Y6" si="1">SUM(B3:B5)</f>
        <v>28481538.46</v>
      </c>
      <c r="C6" s="9">
        <f t="shared" si="1"/>
        <v>56963076.92</v>
      </c>
      <c r="D6" s="9">
        <f t="shared" si="1"/>
        <v>62944615.38</v>
      </c>
      <c r="E6" s="9">
        <f t="shared" si="1"/>
        <v>68926153.85</v>
      </c>
      <c r="F6" s="9">
        <f t="shared" si="1"/>
        <v>74907692.31</v>
      </c>
      <c r="G6" s="9">
        <f t="shared" si="1"/>
        <v>80889230.77</v>
      </c>
      <c r="H6" s="9">
        <f t="shared" si="1"/>
        <v>86870192.31</v>
      </c>
      <c r="I6" s="9">
        <f t="shared" si="1"/>
        <v>92851153.85</v>
      </c>
      <c r="J6" s="9">
        <f t="shared" si="1"/>
        <v>98831423.08</v>
      </c>
      <c r="K6" s="9">
        <f t="shared" si="1"/>
        <v>104811692.3</v>
      </c>
      <c r="L6" s="9">
        <f t="shared" si="1"/>
        <v>110791961.5</v>
      </c>
      <c r="M6" s="9">
        <f t="shared" si="1"/>
        <v>116771461.5</v>
      </c>
      <c r="N6" s="9">
        <f t="shared" si="1"/>
        <v>122750961.5</v>
      </c>
      <c r="O6" s="9">
        <f t="shared" si="1"/>
        <v>128730461.5</v>
      </c>
      <c r="P6" s="9">
        <f t="shared" si="1"/>
        <v>134709961.5</v>
      </c>
      <c r="Q6" s="9">
        <f t="shared" si="1"/>
        <v>140689461.5</v>
      </c>
      <c r="R6" s="9">
        <f t="shared" si="1"/>
        <v>146668961.5</v>
      </c>
      <c r="S6" s="9">
        <f t="shared" si="1"/>
        <v>152648461.5</v>
      </c>
      <c r="T6" s="9">
        <f t="shared" si="1"/>
        <v>158627961.5</v>
      </c>
      <c r="U6" s="9">
        <f t="shared" si="1"/>
        <v>164607461.5</v>
      </c>
      <c r="V6" s="9">
        <f t="shared" si="1"/>
        <v>170586961.5</v>
      </c>
      <c r="W6" s="9">
        <f t="shared" si="1"/>
        <v>176566461.5</v>
      </c>
      <c r="X6" s="9">
        <f t="shared" si="1"/>
        <v>182545961.5</v>
      </c>
      <c r="Y6" s="9">
        <f t="shared" si="1"/>
        <v>188525461.5</v>
      </c>
    </row>
    <row r="7">
      <c r="A7" s="4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4" t="s">
        <v>82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4" t="s">
        <v>83</v>
      </c>
      <c r="B9" s="9">
        <f>Purchases!B12</f>
        <v>22500000</v>
      </c>
      <c r="C9" s="9">
        <f>Purchases!C12</f>
        <v>45000000</v>
      </c>
      <c r="D9" s="9">
        <f>Purchases!D12</f>
        <v>45000000</v>
      </c>
      <c r="E9" s="9">
        <f>Purchases!E12</f>
        <v>45000000</v>
      </c>
      <c r="F9" s="9">
        <f>Purchases!F12</f>
        <v>45000000</v>
      </c>
      <c r="G9" s="9">
        <f>Purchases!G12</f>
        <v>45000000</v>
      </c>
      <c r="H9" s="9">
        <f>Purchases!H12</f>
        <v>45000000</v>
      </c>
      <c r="I9" s="9">
        <f>Purchases!I12</f>
        <v>45000000</v>
      </c>
      <c r="J9" s="9">
        <f>Purchases!J12</f>
        <v>45000000</v>
      </c>
      <c r="K9" s="9">
        <f>Purchases!K12</f>
        <v>45000000</v>
      </c>
      <c r="L9" s="9">
        <f>Purchases!L12</f>
        <v>45000000</v>
      </c>
      <c r="M9" s="9">
        <f>Purchases!M12</f>
        <v>45000000</v>
      </c>
      <c r="N9" s="9">
        <f>Purchases!N12</f>
        <v>45000000</v>
      </c>
      <c r="O9" s="9">
        <f>Purchases!O12</f>
        <v>45000000</v>
      </c>
      <c r="P9" s="9">
        <f>Purchases!P12</f>
        <v>45000000</v>
      </c>
      <c r="Q9" s="9">
        <f>Purchases!Q12</f>
        <v>45000000</v>
      </c>
      <c r="R9" s="9">
        <f>Purchases!R12</f>
        <v>45000000</v>
      </c>
      <c r="S9" s="9">
        <f>Purchases!S12</f>
        <v>45000000</v>
      </c>
      <c r="T9" s="9">
        <f>Purchases!T12</f>
        <v>45000000</v>
      </c>
      <c r="U9" s="9">
        <f>Purchases!U12</f>
        <v>45000000</v>
      </c>
      <c r="V9" s="9">
        <f>Purchases!V12</f>
        <v>45000000</v>
      </c>
      <c r="W9" s="9">
        <f>Purchases!W12</f>
        <v>45000000</v>
      </c>
      <c r="X9" s="9">
        <f>Purchases!X12</f>
        <v>45000000</v>
      </c>
      <c r="Y9" s="9">
        <f>Purchases!Y12</f>
        <v>45000000</v>
      </c>
    </row>
    <row r="10">
      <c r="A10" s="4" t="s">
        <v>84</v>
      </c>
      <c r="B10" s="9">
        <f t="shared" ref="B10:Y10" si="2">B9</f>
        <v>22500000</v>
      </c>
      <c r="C10" s="9">
        <f t="shared" si="2"/>
        <v>45000000</v>
      </c>
      <c r="D10" s="9">
        <f t="shared" si="2"/>
        <v>45000000</v>
      </c>
      <c r="E10" s="9">
        <f t="shared" si="2"/>
        <v>45000000</v>
      </c>
      <c r="F10" s="9">
        <f t="shared" si="2"/>
        <v>45000000</v>
      </c>
      <c r="G10" s="9">
        <f t="shared" si="2"/>
        <v>45000000</v>
      </c>
      <c r="H10" s="9">
        <f t="shared" si="2"/>
        <v>45000000</v>
      </c>
      <c r="I10" s="9">
        <f t="shared" si="2"/>
        <v>45000000</v>
      </c>
      <c r="J10" s="9">
        <f t="shared" si="2"/>
        <v>45000000</v>
      </c>
      <c r="K10" s="9">
        <f t="shared" si="2"/>
        <v>45000000</v>
      </c>
      <c r="L10" s="9">
        <f t="shared" si="2"/>
        <v>45000000</v>
      </c>
      <c r="M10" s="9">
        <f t="shared" si="2"/>
        <v>45000000</v>
      </c>
      <c r="N10" s="9">
        <f t="shared" si="2"/>
        <v>45000000</v>
      </c>
      <c r="O10" s="9">
        <f t="shared" si="2"/>
        <v>45000000</v>
      </c>
      <c r="P10" s="9">
        <f t="shared" si="2"/>
        <v>45000000</v>
      </c>
      <c r="Q10" s="9">
        <f t="shared" si="2"/>
        <v>45000000</v>
      </c>
      <c r="R10" s="9">
        <f t="shared" si="2"/>
        <v>45000000</v>
      </c>
      <c r="S10" s="9">
        <f t="shared" si="2"/>
        <v>45000000</v>
      </c>
      <c r="T10" s="9">
        <f t="shared" si="2"/>
        <v>45000000</v>
      </c>
      <c r="U10" s="9">
        <f t="shared" si="2"/>
        <v>45000000</v>
      </c>
      <c r="V10" s="9">
        <f t="shared" si="2"/>
        <v>45000000</v>
      </c>
      <c r="W10" s="9">
        <f t="shared" si="2"/>
        <v>45000000</v>
      </c>
      <c r="X10" s="9">
        <f t="shared" si="2"/>
        <v>45000000</v>
      </c>
      <c r="Y10" s="9">
        <f t="shared" si="2"/>
        <v>45000000</v>
      </c>
    </row>
    <row r="11">
      <c r="A11" s="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4" t="s">
        <v>85</v>
      </c>
      <c r="B12" s="9">
        <f t="shared" ref="B12:Y12" si="3">B6-B10</f>
        <v>5981538.462</v>
      </c>
      <c r="C12" s="9">
        <f t="shared" si="3"/>
        <v>11963076.92</v>
      </c>
      <c r="D12" s="9">
        <f t="shared" si="3"/>
        <v>17944615.38</v>
      </c>
      <c r="E12" s="9">
        <f t="shared" si="3"/>
        <v>23926153.85</v>
      </c>
      <c r="F12" s="9">
        <f t="shared" si="3"/>
        <v>29907692.31</v>
      </c>
      <c r="G12" s="9">
        <f t="shared" si="3"/>
        <v>35889230.77</v>
      </c>
      <c r="H12" s="9">
        <f t="shared" si="3"/>
        <v>41870192.31</v>
      </c>
      <c r="I12" s="9">
        <f t="shared" si="3"/>
        <v>47851153.85</v>
      </c>
      <c r="J12" s="9">
        <f t="shared" si="3"/>
        <v>53831423.08</v>
      </c>
      <c r="K12" s="9">
        <f t="shared" si="3"/>
        <v>59811692.31</v>
      </c>
      <c r="L12" s="9">
        <f t="shared" si="3"/>
        <v>65791961.54</v>
      </c>
      <c r="M12" s="9">
        <f t="shared" si="3"/>
        <v>71771461.54</v>
      </c>
      <c r="N12" s="9">
        <f t="shared" si="3"/>
        <v>77750961.54</v>
      </c>
      <c r="O12" s="9">
        <f t="shared" si="3"/>
        <v>83730461.54</v>
      </c>
      <c r="P12" s="9">
        <f t="shared" si="3"/>
        <v>89709961.54</v>
      </c>
      <c r="Q12" s="9">
        <f t="shared" si="3"/>
        <v>95689461.54</v>
      </c>
      <c r="R12" s="9">
        <f t="shared" si="3"/>
        <v>101668961.5</v>
      </c>
      <c r="S12" s="9">
        <f t="shared" si="3"/>
        <v>107648461.5</v>
      </c>
      <c r="T12" s="9">
        <f t="shared" si="3"/>
        <v>113627961.5</v>
      </c>
      <c r="U12" s="9">
        <f t="shared" si="3"/>
        <v>119607461.5</v>
      </c>
      <c r="V12" s="9">
        <f t="shared" si="3"/>
        <v>125586961.5</v>
      </c>
      <c r="W12" s="9">
        <f t="shared" si="3"/>
        <v>131566461.5</v>
      </c>
      <c r="X12" s="9">
        <f t="shared" si="3"/>
        <v>137545961.5</v>
      </c>
      <c r="Y12" s="9">
        <f t="shared" si="3"/>
        <v>143525461.5</v>
      </c>
    </row>
    <row r="13">
      <c r="A13" s="4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4" t="s">
        <v>86</v>
      </c>
      <c r="B14" s="8">
        <v>0.0</v>
      </c>
      <c r="C14" s="9">
        <f t="shared" ref="C14:Y14" si="4">B16</f>
        <v>5981538.462</v>
      </c>
      <c r="D14" s="9">
        <f t="shared" si="4"/>
        <v>11963076.92</v>
      </c>
      <c r="E14" s="9">
        <f t="shared" si="4"/>
        <v>17944615.38</v>
      </c>
      <c r="F14" s="9">
        <f t="shared" si="4"/>
        <v>23926153.85</v>
      </c>
      <c r="G14" s="9">
        <f t="shared" si="4"/>
        <v>29907692.31</v>
      </c>
      <c r="H14" s="9">
        <f t="shared" si="4"/>
        <v>35889230.77</v>
      </c>
      <c r="I14" s="9">
        <f t="shared" si="4"/>
        <v>41870192.31</v>
      </c>
      <c r="J14" s="9">
        <f t="shared" si="4"/>
        <v>47851153.85</v>
      </c>
      <c r="K14" s="9">
        <f t="shared" si="4"/>
        <v>53831423.08</v>
      </c>
      <c r="L14" s="9">
        <f t="shared" si="4"/>
        <v>59811692.31</v>
      </c>
      <c r="M14" s="9">
        <f t="shared" si="4"/>
        <v>65791961.54</v>
      </c>
      <c r="N14" s="9">
        <f t="shared" si="4"/>
        <v>71771461.54</v>
      </c>
      <c r="O14" s="9">
        <f t="shared" si="4"/>
        <v>77750961.54</v>
      </c>
      <c r="P14" s="9">
        <f t="shared" si="4"/>
        <v>83730461.54</v>
      </c>
      <c r="Q14" s="9">
        <f t="shared" si="4"/>
        <v>89709961.54</v>
      </c>
      <c r="R14" s="9">
        <f t="shared" si="4"/>
        <v>95689461.54</v>
      </c>
      <c r="S14" s="9">
        <f t="shared" si="4"/>
        <v>101668961.5</v>
      </c>
      <c r="T14" s="9">
        <f t="shared" si="4"/>
        <v>107648461.5</v>
      </c>
      <c r="U14" s="9">
        <f t="shared" si="4"/>
        <v>113627961.5</v>
      </c>
      <c r="V14" s="9">
        <f t="shared" si="4"/>
        <v>119607461.5</v>
      </c>
      <c r="W14" s="9">
        <f t="shared" si="4"/>
        <v>125586961.5</v>
      </c>
      <c r="X14" s="9">
        <f t="shared" si="4"/>
        <v>131566461.5</v>
      </c>
      <c r="Y14" s="9">
        <f t="shared" si="4"/>
        <v>137545961.5</v>
      </c>
    </row>
    <row r="15">
      <c r="A15" s="4" t="s">
        <v>87</v>
      </c>
      <c r="B15" s="9">
        <f>'Sales and Costs'!B17</f>
        <v>5981538.462</v>
      </c>
      <c r="C15" s="9">
        <f>'Sales and Costs'!C17</f>
        <v>5981538.462</v>
      </c>
      <c r="D15" s="9">
        <f>'Sales and Costs'!D17</f>
        <v>5981538.462</v>
      </c>
      <c r="E15" s="9">
        <f>'Sales and Costs'!E17</f>
        <v>5981538.462</v>
      </c>
      <c r="F15" s="9">
        <f>'Sales and Costs'!F17</f>
        <v>5981538.462</v>
      </c>
      <c r="G15" s="9">
        <f>'Sales and Costs'!G17</f>
        <v>5981538.462</v>
      </c>
      <c r="H15" s="9">
        <f>'Sales and Costs'!H17</f>
        <v>5980961.538</v>
      </c>
      <c r="I15" s="9">
        <f>'Sales and Costs'!I17</f>
        <v>5980961.538</v>
      </c>
      <c r="J15" s="9">
        <f>'Sales and Costs'!J17</f>
        <v>5980269.231</v>
      </c>
      <c r="K15" s="9">
        <f>'Sales and Costs'!K17</f>
        <v>5980269.231</v>
      </c>
      <c r="L15" s="9">
        <f>'Sales and Costs'!L17</f>
        <v>5980269.231</v>
      </c>
      <c r="M15" s="9">
        <f>'Sales and Costs'!M17</f>
        <v>5979500</v>
      </c>
      <c r="N15" s="9">
        <f>'Sales and Costs'!N17</f>
        <v>5979500</v>
      </c>
      <c r="O15" s="9">
        <f>'Sales and Costs'!O17</f>
        <v>5979500</v>
      </c>
      <c r="P15" s="9">
        <f>'Sales and Costs'!P17</f>
        <v>5979500</v>
      </c>
      <c r="Q15" s="9">
        <f>'Sales and Costs'!Q17</f>
        <v>5979500</v>
      </c>
      <c r="R15" s="9">
        <f>'Sales and Costs'!R17</f>
        <v>5979500</v>
      </c>
      <c r="S15" s="9">
        <f>'Sales and Costs'!S17</f>
        <v>5979500</v>
      </c>
      <c r="T15" s="9">
        <f>'Sales and Costs'!T17</f>
        <v>5979500</v>
      </c>
      <c r="U15" s="9">
        <f>'Sales and Costs'!U17</f>
        <v>5979500</v>
      </c>
      <c r="V15" s="9">
        <f>'Sales and Costs'!V17</f>
        <v>5979500</v>
      </c>
      <c r="W15" s="9">
        <f>'Sales and Costs'!W17</f>
        <v>5979500</v>
      </c>
      <c r="X15" s="9">
        <f>'Sales and Costs'!X17</f>
        <v>5979500</v>
      </c>
      <c r="Y15" s="9">
        <f>'Sales and Costs'!Y17</f>
        <v>5979500</v>
      </c>
    </row>
    <row r="16">
      <c r="A16" s="4" t="s">
        <v>88</v>
      </c>
      <c r="B16" s="9">
        <f t="shared" ref="B16:Y16" si="5">B14+B15</f>
        <v>5981538.462</v>
      </c>
      <c r="C16" s="9">
        <f t="shared" si="5"/>
        <v>11963076.92</v>
      </c>
      <c r="D16" s="9">
        <f t="shared" si="5"/>
        <v>17944615.38</v>
      </c>
      <c r="E16" s="9">
        <f t="shared" si="5"/>
        <v>23926153.85</v>
      </c>
      <c r="F16" s="9">
        <f t="shared" si="5"/>
        <v>29907692.31</v>
      </c>
      <c r="G16" s="9">
        <f t="shared" si="5"/>
        <v>35889230.77</v>
      </c>
      <c r="H16" s="9">
        <f t="shared" si="5"/>
        <v>41870192.31</v>
      </c>
      <c r="I16" s="9">
        <f t="shared" si="5"/>
        <v>47851153.85</v>
      </c>
      <c r="J16" s="9">
        <f t="shared" si="5"/>
        <v>53831423.08</v>
      </c>
      <c r="K16" s="9">
        <f t="shared" si="5"/>
        <v>59811692.31</v>
      </c>
      <c r="L16" s="9">
        <f t="shared" si="5"/>
        <v>65791961.54</v>
      </c>
      <c r="M16" s="9">
        <f t="shared" si="5"/>
        <v>71771461.54</v>
      </c>
      <c r="N16" s="9">
        <f t="shared" si="5"/>
        <v>77750961.54</v>
      </c>
      <c r="O16" s="9">
        <f t="shared" si="5"/>
        <v>83730461.54</v>
      </c>
      <c r="P16" s="9">
        <f t="shared" si="5"/>
        <v>89709961.54</v>
      </c>
      <c r="Q16" s="9">
        <f t="shared" si="5"/>
        <v>95689461.54</v>
      </c>
      <c r="R16" s="9">
        <f t="shared" si="5"/>
        <v>101668961.5</v>
      </c>
      <c r="S16" s="9">
        <f t="shared" si="5"/>
        <v>107648461.5</v>
      </c>
      <c r="T16" s="9">
        <f t="shared" si="5"/>
        <v>113627961.5</v>
      </c>
      <c r="U16" s="9">
        <f t="shared" si="5"/>
        <v>119607461.5</v>
      </c>
      <c r="V16" s="9">
        <f t="shared" si="5"/>
        <v>125586961.5</v>
      </c>
      <c r="W16" s="9">
        <f t="shared" si="5"/>
        <v>131566461.5</v>
      </c>
      <c r="X16" s="9">
        <f t="shared" si="5"/>
        <v>137545961.5</v>
      </c>
      <c r="Y16" s="9">
        <f t="shared" si="5"/>
        <v>143525461.5</v>
      </c>
    </row>
    <row r="17">
      <c r="A17" s="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4" t="s">
        <v>89</v>
      </c>
      <c r="B18" s="9">
        <f t="shared" ref="B18:Y18" si="6">B16-B12</f>
        <v>0</v>
      </c>
      <c r="C18" s="9">
        <f t="shared" si="6"/>
        <v>0</v>
      </c>
      <c r="D18" s="9">
        <f t="shared" si="6"/>
        <v>-0.000000003725290298</v>
      </c>
      <c r="E18" s="9">
        <f t="shared" si="6"/>
        <v>0</v>
      </c>
      <c r="F18" s="9">
        <f t="shared" si="6"/>
        <v>-0.000000003725290298</v>
      </c>
      <c r="G18" s="9">
        <f t="shared" si="6"/>
        <v>-0.000000007450580597</v>
      </c>
      <c r="H18" s="9">
        <f t="shared" si="6"/>
        <v>0</v>
      </c>
      <c r="I18" s="9">
        <f t="shared" si="6"/>
        <v>0</v>
      </c>
      <c r="J18" s="9">
        <f t="shared" si="6"/>
        <v>0</v>
      </c>
      <c r="K18" s="9">
        <f t="shared" si="6"/>
        <v>0</v>
      </c>
      <c r="L18" s="9">
        <f t="shared" si="6"/>
        <v>0</v>
      </c>
      <c r="M18" s="9">
        <f t="shared" si="6"/>
        <v>0</v>
      </c>
      <c r="N18" s="9">
        <f t="shared" si="6"/>
        <v>0</v>
      </c>
      <c r="O18" s="9">
        <f t="shared" si="6"/>
        <v>0</v>
      </c>
      <c r="P18" s="9">
        <f t="shared" si="6"/>
        <v>0</v>
      </c>
      <c r="Q18" s="9">
        <f t="shared" si="6"/>
        <v>0</v>
      </c>
      <c r="R18" s="9">
        <f t="shared" si="6"/>
        <v>0</v>
      </c>
      <c r="S18" s="9">
        <f t="shared" si="6"/>
        <v>0</v>
      </c>
      <c r="T18" s="9">
        <f t="shared" si="6"/>
        <v>0</v>
      </c>
      <c r="U18" s="9">
        <f t="shared" si="6"/>
        <v>0</v>
      </c>
      <c r="V18" s="9">
        <f t="shared" si="6"/>
        <v>0</v>
      </c>
      <c r="W18" s="9">
        <f t="shared" si="6"/>
        <v>0</v>
      </c>
      <c r="X18" s="9">
        <f t="shared" si="6"/>
        <v>0</v>
      </c>
      <c r="Y18" s="9">
        <f t="shared" si="6"/>
        <v>0</v>
      </c>
    </row>
    <row r="19">
      <c r="A19" s="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>
      <c r="A20" s="4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>
      <c r="A21" s="4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>
      <c r="A22" s="4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>
      <c r="A23" s="4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>
      <c r="A24" s="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>
      <c r="A25" s="4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>
      <c r="A26" s="4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>
      <c r="A27" s="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>
      <c r="A28" s="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>
      <c r="A29" s="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>
      <c r="A31" s="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>
      <c r="A32" s="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>
      <c r="A34" s="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>
      <c r="A35" s="4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>
      <c r="A36" s="4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>
      <c r="A37" s="4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>
      <c r="A38" s="4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>
      <c r="A39" s="4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>
      <c r="A40" s="4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>
      <c r="A41" s="4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>
      <c r="A42" s="4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>
      <c r="A43" s="4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>
      <c r="A44" s="4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>
      <c r="A45" s="4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>
      <c r="A46" s="4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>
      <c r="A47" s="4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>
      <c r="A48" s="4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>
      <c r="A49" s="4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>
      <c r="A50" s="4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>
      <c r="A51" s="4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>
      <c r="A52" s="4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>
      <c r="A53" s="4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>
      <c r="A54" s="4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>
      <c r="A58" s="4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>
      <c r="A59" s="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>
      <c r="A60" s="4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>
      <c r="A61" s="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>
      <c r="A62" s="4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>
      <c r="A63" s="4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>
      <c r="A64" s="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>
      <c r="A65" s="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>
      <c r="A66" s="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>
      <c r="A67" s="4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>
      <c r="A68" s="4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>
      <c r="A69" s="4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>
      <c r="A70" s="4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>
      <c r="A71" s="4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>
      <c r="A72" s="4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>
      <c r="A73" s="4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>
      <c r="A74" s="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>
      <c r="A75" s="4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>
      <c r="A76" s="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>
      <c r="A77" s="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>
      <c r="A78" s="4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>
      <c r="A79" s="4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>
      <c r="A80" s="4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>
      <c r="A84" s="4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>
      <c r="A85" s="4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>
      <c r="A86" s="4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>
      <c r="A87" s="4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>
      <c r="A88" s="4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>
      <c r="A89" s="4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>
      <c r="A90" s="4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>
      <c r="A91" s="4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>
      <c r="A92" s="4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>
      <c r="A93" s="4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>
      <c r="A94" s="4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>
      <c r="A95" s="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>
      <c r="A96" s="4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>
      <c r="A97" s="4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>
      <c r="A98" s="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>
      <c r="A99" s="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>
      <c r="A100" s="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>
      <c r="A101" s="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>
      <c r="A102" s="4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>
      <c r="A103" s="4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>
      <c r="A104" s="4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>
      <c r="A105" s="4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>
      <c r="A106" s="4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>
      <c r="A107" s="4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>
      <c r="A108" s="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>
      <c r="A109" s="4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>
      <c r="A110" s="4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>
      <c r="A111" s="4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>
      <c r="A112" s="4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>
      <c r="A113" s="4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>
      <c r="A114" s="4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>
      <c r="A115" s="4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>
      <c r="A116" s="4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>
      <c r="A117" s="4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>
      <c r="A118" s="4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>
      <c r="A119" s="4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>
      <c r="A120" s="4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4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>
      <c r="A122" s="4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>
      <c r="A123" s="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>
      <c r="A124" s="4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>
      <c r="A125" s="4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>
      <c r="A126" s="4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>
      <c r="A127" s="4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>
      <c r="A128" s="4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>
      <c r="A129" s="4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>
      <c r="A130" s="4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>
      <c r="A131" s="4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>
      <c r="A132" s="4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>
      <c r="A133" s="4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>
      <c r="A134" s="4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>
      <c r="A135" s="4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>
      <c r="A136" s="4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>
      <c r="A137" s="4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>
      <c r="A138" s="4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>
      <c r="A139" s="4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>
      <c r="A140" s="4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>
      <c r="A141" s="4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>
      <c r="A142" s="4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>
      <c r="A143" s="4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>
      <c r="A144" s="4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>
      <c r="A145" s="4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>
      <c r="A146" s="4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>
      <c r="A147" s="4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>
      <c r="A148" s="4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>
      <c r="A149" s="4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>
      <c r="A150" s="4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>
      <c r="A151" s="4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>
      <c r="A152" s="4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>
      <c r="A153" s="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>
      <c r="A154" s="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>
      <c r="A155" s="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>
      <c r="A156" s="4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>
      <c r="A157" s="4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>
      <c r="A158" s="4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>
      <c r="A159" s="4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>
      <c r="A160" s="4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>
      <c r="A161" s="4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>
      <c r="A162" s="4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>
      <c r="A163" s="4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>
      <c r="A164" s="4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>
      <c r="A165" s="4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>
      <c r="A166" s="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>
      <c r="A167" s="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>
      <c r="A168" s="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>
      <c r="A169" s="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>
      <c r="A170" s="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>
      <c r="A171" s="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>
      <c r="A172" s="4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>
      <c r="A173" s="4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>
      <c r="A174" s="4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>
      <c r="A175" s="4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>
      <c r="A176" s="4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>
      <c r="A177" s="4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>
      <c r="A178" s="4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>
      <c r="A179" s="4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>
      <c r="A180" s="4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>
      <c r="A181" s="4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>
      <c r="A182" s="4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>
      <c r="A183" s="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>
      <c r="A184" s="4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>
      <c r="A185" s="4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>
      <c r="A186" s="4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>
      <c r="A187" s="4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>
      <c r="A188" s="4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>
      <c r="A189" s="4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>
      <c r="A190" s="4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>
      <c r="A191" s="4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>
      <c r="A192" s="4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>
      <c r="A193" s="4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>
      <c r="A194" s="4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>
      <c r="A195" s="4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>
      <c r="A196" s="4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>
      <c r="A197" s="4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>
      <c r="A198" s="4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>
      <c r="A199" s="4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>
      <c r="A200" s="4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>
      <c r="A201" s="4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>
      <c r="A202" s="4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>
      <c r="A203" s="4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>
      <c r="A204" s="4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>
      <c r="A205" s="4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>
      <c r="A206" s="4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>
      <c r="A207" s="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>
      <c r="A208" s="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>
      <c r="A209" s="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>
      <c r="A210" s="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>
      <c r="A211" s="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>
      <c r="A212" s="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>
      <c r="A213" s="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>
      <c r="A214" s="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>
      <c r="A215" s="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>
      <c r="A216" s="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>
      <c r="A217" s="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>
      <c r="A218" s="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>
      <c r="A219" s="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>
      <c r="A220" s="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>
      <c r="A221" s="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>
      <c r="A222" s="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>
      <c r="A223" s="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>
      <c r="A224" s="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>
      <c r="A225" s="4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>
      <c r="A226" s="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>
      <c r="A227" s="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>
      <c r="A228" s="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>
      <c r="A229" s="4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>
      <c r="A230" s="4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>
      <c r="A231" s="4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>
      <c r="A232" s="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>
      <c r="A233" s="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>
      <c r="A234" s="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>
      <c r="A235" s="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>
      <c r="A236" s="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>
      <c r="A237" s="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>
      <c r="A238" s="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>
      <c r="A242" s="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>
      <c r="A243" s="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>
      <c r="A244" s="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>
      <c r="A245" s="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>
      <c r="A246" s="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>
      <c r="A247" s="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>
      <c r="A248" s="4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>
      <c r="A249" s="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>
      <c r="A250" s="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>
      <c r="A251" s="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>
      <c r="A252" s="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>
      <c r="A253" s="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>
      <c r="A254" s="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>
      <c r="A255" s="4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>
      <c r="A256" s="4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>
      <c r="A257" s="4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>
      <c r="A258" s="4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>
      <c r="A259" s="4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>
      <c r="A260" s="4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>
      <c r="A261" s="4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>
      <c r="A262" s="4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>
      <c r="A263" s="4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>
      <c r="A264" s="4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>
      <c r="A265" s="4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>
      <c r="A266" s="4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>
      <c r="A267" s="4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>
      <c r="A268" s="4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>
      <c r="A269" s="4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>
      <c r="A270" s="4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>
      <c r="A271" s="4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>
      <c r="A272" s="4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>
      <c r="A273" s="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>
      <c r="A274" s="4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>
      <c r="A275" s="4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>
      <c r="A276" s="4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>
      <c r="A277" s="4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>
      <c r="A278" s="4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>
      <c r="A279" s="4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>
      <c r="A280" s="4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>
      <c r="A281" s="4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>
      <c r="A282" s="4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>
      <c r="A283" s="4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>
      <c r="A284" s="4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>
      <c r="A285" s="4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>
      <c r="A286" s="4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>
      <c r="A287" s="4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>
      <c r="A288" s="4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>
      <c r="A289" s="4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>
      <c r="A290" s="4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>
      <c r="A291" s="4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>
      <c r="A292" s="4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>
      <c r="A293" s="4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>
      <c r="A294" s="4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>
      <c r="A295" s="4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>
      <c r="A296" s="4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>
      <c r="A297" s="4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>
      <c r="A298" s="4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>
      <c r="A299" s="4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>
      <c r="A300" s="4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>
      <c r="A301" s="4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>
      <c r="A302" s="4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>
      <c r="A303" s="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>
      <c r="A304" s="4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>
      <c r="A305" s="4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>
      <c r="A306" s="4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>
      <c r="A307" s="4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>
      <c r="A308" s="4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>
      <c r="A309" s="4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>
      <c r="A310" s="4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>
      <c r="A311" s="4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>
      <c r="A312" s="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>
      <c r="A313" s="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>
      <c r="A314" s="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>
      <c r="A315" s="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>
      <c r="A316" s="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>
      <c r="A317" s="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>
      <c r="A318" s="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>
      <c r="A319" s="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>
      <c r="A320" s="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>
      <c r="A321" s="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>
      <c r="A322" s="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>
      <c r="A323" s="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>
      <c r="A324" s="4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>
      <c r="A325" s="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>
      <c r="A326" s="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>
      <c r="A327" s="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>
      <c r="A328" s="4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>
      <c r="A329" s="4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>
      <c r="A330" s="4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>
      <c r="A331" s="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>
      <c r="A332" s="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>
      <c r="A333" s="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>
      <c r="A334" s="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>
      <c r="A335" s="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>
      <c r="A336" s="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>
      <c r="A337" s="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>
      <c r="A338" s="4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>
      <c r="A339" s="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>
      <c r="A340" s="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>
      <c r="A341" s="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>
      <c r="A342" s="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>
      <c r="A343" s="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>
      <c r="A344" s="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>
      <c r="A345" s="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>
      <c r="A346" s="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>
      <c r="A347" s="4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>
      <c r="A348" s="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>
      <c r="A349" s="4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>
      <c r="A350" s="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>
      <c r="A351" s="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>
      <c r="A352" s="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>
      <c r="A353" s="4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>
      <c r="A354" s="4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>
      <c r="A355" s="4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>
      <c r="A356" s="4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>
      <c r="A357" s="4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>
      <c r="A358" s="4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>
      <c r="A359" s="4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>
      <c r="A360" s="4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>
      <c r="A361" s="4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>
      <c r="A362" s="4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>
      <c r="A363" s="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>
      <c r="A364" s="4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>
      <c r="A365" s="4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>
      <c r="A366" s="4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>
      <c r="A369" s="4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>
      <c r="A370" s="4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>
      <c r="A371" s="4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>
      <c r="A372" s="4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>
      <c r="A373" s="4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>
      <c r="A374" s="4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>
      <c r="A375" s="4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>
      <c r="A376" s="4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>
      <c r="A377" s="4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>
      <c r="A378" s="4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>
      <c r="A379" s="4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>
      <c r="A380" s="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>
      <c r="A381" s="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>
      <c r="A382" s="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>
      <c r="A383" s="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>
      <c r="A384" s="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>
      <c r="A385" s="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>
      <c r="A386" s="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>
      <c r="A387" s="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>
      <c r="A388" s="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>
      <c r="A389" s="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>
      <c r="A390" s="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>
      <c r="A391" s="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>
      <c r="A392" s="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>
      <c r="A393" s="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>
      <c r="A394" s="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>
      <c r="A395" s="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>
      <c r="A396" s="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>
      <c r="A397" s="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>
      <c r="A398" s="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>
      <c r="A399" s="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>
      <c r="A400" s="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>
      <c r="A401" s="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>
      <c r="A402" s="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>
      <c r="A403" s="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>
      <c r="A404" s="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>
      <c r="A405" s="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>
      <c r="A406" s="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>
      <c r="A407" s="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>
      <c r="A408" s="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>
      <c r="A409" s="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>
      <c r="A410" s="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>
      <c r="A411" s="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>
      <c r="A412" s="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>
      <c r="A413" s="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>
      <c r="A414" s="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>
      <c r="A415" s="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>
      <c r="A416" s="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>
      <c r="A417" s="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>
      <c r="A418" s="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>
      <c r="A419" s="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>
      <c r="A420" s="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>
      <c r="A421" s="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>
      <c r="A422" s="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>
      <c r="A423" s="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>
      <c r="A424" s="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>
      <c r="A425" s="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>
      <c r="A426" s="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>
      <c r="A427" s="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>
      <c r="A428" s="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>
      <c r="A429" s="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>
      <c r="A430" s="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>
      <c r="A431" s="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>
      <c r="A432" s="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>
      <c r="A433" s="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>
      <c r="A434" s="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>
      <c r="A435" s="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>
      <c r="A436" s="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>
      <c r="A437" s="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>
      <c r="A438" s="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>
      <c r="A439" s="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>
      <c r="A440" s="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>
      <c r="A441" s="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>
      <c r="A442" s="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>
      <c r="A443" s="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>
      <c r="A444" s="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>
      <c r="A445" s="4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>
      <c r="A446" s="4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>
      <c r="A447" s="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>
      <c r="A448" s="4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>
      <c r="A449" s="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>
      <c r="A450" s="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>
      <c r="A451" s="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>
      <c r="A452" s="4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>
      <c r="A453" s="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>
      <c r="A454" s="4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>
      <c r="A455" s="4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>
      <c r="A456" s="4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>
      <c r="A457" s="4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>
      <c r="A458" s="4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>
      <c r="A459" s="4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>
      <c r="A460" s="4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>
      <c r="A461" s="4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>
      <c r="A462" s="4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>
      <c r="A463" s="4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>
      <c r="A464" s="4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>
      <c r="A465" s="4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>
      <c r="A466" s="4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>
      <c r="A467" s="4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>
      <c r="A468" s="4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>
      <c r="A469" s="4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>
      <c r="A470" s="4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>
      <c r="A471" s="4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>
      <c r="A472" s="4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>
      <c r="A473" s="4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>
      <c r="A474" s="4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>
      <c r="A475" s="4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>
      <c r="A476" s="4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>
      <c r="A477" s="4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>
      <c r="A478" s="4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>
      <c r="A479" s="4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>
      <c r="A480" s="4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>
      <c r="A481" s="4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>
      <c r="A482" s="4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>
      <c r="A483" s="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>
      <c r="A484" s="4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>
      <c r="A485" s="4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>
      <c r="A486" s="4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>
      <c r="A487" s="4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>
      <c r="A488" s="4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>
      <c r="A489" s="4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>
      <c r="A490" s="4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>
      <c r="A491" s="4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>
      <c r="A492" s="4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>
      <c r="A493" s="4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>
      <c r="A494" s="4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>
      <c r="A495" s="4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>
      <c r="A496" s="4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>
      <c r="A497" s="4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>
      <c r="A498" s="4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>
      <c r="A499" s="4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>
      <c r="A500" s="4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>
      <c r="A501" s="4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>
      <c r="A502" s="4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>
      <c r="A503" s="4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>
      <c r="A504" s="4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>
      <c r="A505" s="4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>
      <c r="A506" s="4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>
      <c r="A507" s="4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>
      <c r="A508" s="4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>
      <c r="A509" s="4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>
      <c r="A510" s="4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>
      <c r="A511" s="4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>
      <c r="A512" s="4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>
      <c r="A513" s="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>
      <c r="A514" s="4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>
      <c r="A515" s="4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>
      <c r="A516" s="4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>
      <c r="A517" s="4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>
      <c r="A518" s="4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>
      <c r="A519" s="4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>
      <c r="A520" s="4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>
      <c r="A521" s="4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>
      <c r="A522" s="4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>
      <c r="A523" s="4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>
      <c r="A524" s="4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>
      <c r="A525" s="4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>
      <c r="A526" s="4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>
      <c r="A527" s="4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>
      <c r="A528" s="4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>
      <c r="A529" s="4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>
      <c r="A530" s="4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>
      <c r="A531" s="4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>
      <c r="A532" s="4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>
      <c r="A533" s="4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>
      <c r="A534" s="4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>
      <c r="A535" s="4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>
      <c r="A536" s="4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>
      <c r="A537" s="4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>
      <c r="A538" s="4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>
      <c r="A539" s="4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>
      <c r="A540" s="4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>
      <c r="A541" s="4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>
      <c r="A542" s="4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>
      <c r="A543" s="4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>
      <c r="A544" s="4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>
      <c r="A545" s="4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>
      <c r="A546" s="4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>
      <c r="A547" s="4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>
      <c r="A548" s="4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>
      <c r="A549" s="4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>
      <c r="A550" s="4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>
      <c r="A551" s="4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>
      <c r="A552" s="4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>
      <c r="A553" s="4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>
      <c r="A554" s="4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>
      <c r="A555" s="4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>
      <c r="A556" s="4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>
      <c r="A557" s="4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>
      <c r="A558" s="4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>
      <c r="A559" s="4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>
      <c r="A560" s="4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>
      <c r="A561" s="4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>
      <c r="A562" s="4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>
      <c r="A563" s="4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>
      <c r="A564" s="4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>
      <c r="A565" s="4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>
      <c r="A566" s="4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>
      <c r="A567" s="4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>
      <c r="A568" s="4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>
      <c r="A569" s="4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>
      <c r="A570" s="4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>
      <c r="A571" s="4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>
      <c r="A572" s="4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>
      <c r="A573" s="4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>
      <c r="A574" s="4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>
      <c r="A575" s="4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>
      <c r="A576" s="4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>
      <c r="A577" s="4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>
      <c r="A578" s="4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>
      <c r="A579" s="4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>
      <c r="A580" s="4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>
      <c r="A581" s="4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>
      <c r="A582" s="4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>
      <c r="A583" s="4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>
      <c r="A584" s="4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>
      <c r="A585" s="4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>
      <c r="A586" s="4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>
      <c r="A587" s="4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>
      <c r="A588" s="4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>
      <c r="A589" s="4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>
      <c r="A590" s="4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>
      <c r="A591" s="4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>
      <c r="A592" s="4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>
      <c r="A593" s="4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>
      <c r="A594" s="4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>
      <c r="A595" s="4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>
      <c r="A596" s="4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>
      <c r="A597" s="4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>
      <c r="A598" s="4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>
      <c r="A599" s="4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>
      <c r="A600" s="4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>
      <c r="A601" s="4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>
      <c r="A602" s="4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>
      <c r="A603" s="4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>
      <c r="A604" s="4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>
      <c r="A605" s="4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>
      <c r="A606" s="4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>
      <c r="A607" s="4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>
      <c r="A608" s="4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>
      <c r="A609" s="4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>
      <c r="A610" s="4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>
      <c r="A611" s="4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>
      <c r="A612" s="4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>
      <c r="A613" s="4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>
      <c r="A614" s="4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>
      <c r="A615" s="4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>
      <c r="A616" s="4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>
      <c r="A617" s="4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>
      <c r="A618" s="4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>
      <c r="A619" s="4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>
      <c r="A620" s="4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>
      <c r="A621" s="4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>
      <c r="A622" s="4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>
      <c r="A623" s="4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>
      <c r="A624" s="4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>
      <c r="A625" s="4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>
      <c r="A626" s="4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>
      <c r="A627" s="4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>
      <c r="A628" s="4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>
      <c r="A629" s="4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>
      <c r="A630" s="4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>
      <c r="A631" s="4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>
      <c r="A632" s="4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>
      <c r="A633" s="4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>
      <c r="A634" s="4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>
      <c r="A635" s="4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>
      <c r="A636" s="4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>
      <c r="A637" s="4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>
      <c r="A638" s="4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>
      <c r="A639" s="4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>
      <c r="A640" s="4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>
      <c r="A641" s="4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>
      <c r="A642" s="4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>
      <c r="A643" s="4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>
      <c r="A644" s="4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>
      <c r="A645" s="4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>
      <c r="A646" s="4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>
      <c r="A647" s="4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>
      <c r="A648" s="4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>
      <c r="A649" s="4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>
      <c r="A650" s="4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>
      <c r="A651" s="4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>
      <c r="A652" s="4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>
      <c r="A653" s="4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>
      <c r="A654" s="4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>
      <c r="A655" s="4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>
      <c r="A656" s="4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>
      <c r="A657" s="4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>
      <c r="A658" s="4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>
      <c r="A659" s="4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>
      <c r="A660" s="4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>
      <c r="A661" s="4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>
      <c r="A662" s="4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>
      <c r="A663" s="4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>
      <c r="A664" s="4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>
      <c r="A665" s="4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>
      <c r="A666" s="4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>
      <c r="A667" s="4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>
      <c r="A668" s="4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>
      <c r="A669" s="4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>
      <c r="A670" s="4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>
      <c r="A671" s="4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>
      <c r="A672" s="4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>
      <c r="A673" s="4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>
      <c r="A674" s="4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>
      <c r="A675" s="4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>
      <c r="A676" s="4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>
      <c r="A677" s="4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>
      <c r="A678" s="4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>
      <c r="A679" s="4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>
      <c r="A680" s="4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>
      <c r="A681" s="4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>
      <c r="A682" s="4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>
      <c r="A683" s="4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>
      <c r="A684" s="4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>
      <c r="A685" s="4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>
      <c r="A686" s="4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>
      <c r="A687" s="4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>
      <c r="A688" s="4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>
      <c r="A689" s="4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>
      <c r="A690" s="4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>
      <c r="A691" s="4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>
      <c r="A692" s="4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>
      <c r="A693" s="4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>
      <c r="A694" s="4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>
      <c r="A695" s="4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>
      <c r="A696" s="4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>
      <c r="A697" s="4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>
      <c r="A698" s="4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>
      <c r="A699" s="4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>
      <c r="A700" s="4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>
      <c r="A701" s="4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>
      <c r="A702" s="4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>
      <c r="A703" s="4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>
      <c r="A704" s="4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>
      <c r="A705" s="4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>
      <c r="A706" s="4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>
      <c r="A707" s="4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>
      <c r="A708" s="4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>
      <c r="A709" s="4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>
      <c r="A710" s="4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>
      <c r="A711" s="4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>
      <c r="A712" s="4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>
      <c r="A713" s="4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>
      <c r="A714" s="4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>
      <c r="A715" s="4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>
      <c r="A716" s="4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>
      <c r="A717" s="4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>
      <c r="A718" s="4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>
      <c r="A719" s="4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>
      <c r="A720" s="4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>
      <c r="A721" s="4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>
      <c r="A722" s="4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>
      <c r="A723" s="4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>
      <c r="A724" s="4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>
      <c r="A725" s="4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>
      <c r="A726" s="4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>
      <c r="A727" s="4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>
      <c r="A728" s="4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>
      <c r="A729" s="4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>
      <c r="A730" s="4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>
      <c r="A731" s="4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>
      <c r="A732" s="4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>
      <c r="A733" s="4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>
      <c r="A734" s="4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>
      <c r="A735" s="4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>
      <c r="A736" s="4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>
      <c r="A737" s="4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>
      <c r="A738" s="4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>
      <c r="A739" s="4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>
      <c r="A740" s="4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>
      <c r="A741" s="4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>
      <c r="A742" s="4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>
      <c r="A743" s="4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>
      <c r="A744" s="4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>
      <c r="A745" s="4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>
      <c r="A746" s="4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>
      <c r="A747" s="4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>
      <c r="A748" s="4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>
      <c r="A749" s="4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>
      <c r="A750" s="4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>
      <c r="A751" s="4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>
      <c r="A752" s="4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>
      <c r="A753" s="4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>
      <c r="A754" s="4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>
      <c r="A755" s="4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>
      <c r="A756" s="4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>
      <c r="A757" s="4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>
      <c r="A758" s="4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>
      <c r="A759" s="4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>
      <c r="A760" s="4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>
      <c r="A761" s="4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>
      <c r="A762" s="4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>
      <c r="A763" s="4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>
      <c r="A764" s="4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>
      <c r="A765" s="4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>
      <c r="A766" s="4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>
      <c r="A767" s="4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>
      <c r="A768" s="4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>
      <c r="A769" s="4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>
      <c r="A770" s="4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>
      <c r="A771" s="4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>
      <c r="A772" s="4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>
      <c r="A773" s="4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>
      <c r="A774" s="4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>
      <c r="A775" s="4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>
      <c r="A776" s="4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>
      <c r="A777" s="4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>
      <c r="A778" s="4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>
      <c r="A779" s="4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>
      <c r="A780" s="4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>
      <c r="A781" s="4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>
      <c r="A782" s="4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>
      <c r="A783" s="4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>
      <c r="A784" s="4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>
      <c r="A785" s="4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>
      <c r="A786" s="4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>
      <c r="A787" s="4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>
      <c r="A788" s="4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>
      <c r="A789" s="4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>
      <c r="A790" s="4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>
      <c r="A791" s="4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>
      <c r="A792" s="4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>
      <c r="A793" s="4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>
      <c r="A794" s="4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>
      <c r="A795" s="4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>
      <c r="A796" s="4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>
      <c r="A797" s="4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>
      <c r="A798" s="4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>
      <c r="A799" s="4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>
      <c r="A800" s="4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>
      <c r="A801" s="4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>
      <c r="A802" s="4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>
      <c r="A803" s="4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>
      <c r="A804" s="4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>
      <c r="A805" s="4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>
      <c r="A806" s="4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>
      <c r="A807" s="4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>
      <c r="A808" s="4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>
      <c r="A809" s="4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>
      <c r="A810" s="4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>
      <c r="A811" s="4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>
      <c r="A812" s="4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>
      <c r="A813" s="4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>
      <c r="A814" s="4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>
      <c r="A815" s="4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>
      <c r="A816" s="4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>
      <c r="A817" s="4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>
      <c r="A818" s="4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>
      <c r="A819" s="4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>
      <c r="A820" s="4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>
      <c r="A821" s="4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>
      <c r="A822" s="4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>
      <c r="A823" s="4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>
      <c r="A824" s="4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>
      <c r="A825" s="4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>
      <c r="A826" s="4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>
      <c r="A827" s="4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>
      <c r="A828" s="4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>
      <c r="A829" s="4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>
      <c r="A830" s="4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>
      <c r="A831" s="4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>
      <c r="A832" s="4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>
      <c r="A833" s="4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>
      <c r="A834" s="4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>
      <c r="A835" s="4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>
      <c r="A836" s="4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>
      <c r="A837" s="4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>
      <c r="A838" s="4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>
      <c r="A839" s="4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>
      <c r="A840" s="4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>
      <c r="A841" s="4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>
      <c r="A842" s="4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>
      <c r="A843" s="4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>
      <c r="A844" s="4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>
      <c r="A845" s="4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>
      <c r="A846" s="4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>
      <c r="A847" s="4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>
      <c r="A848" s="4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>
      <c r="A849" s="4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>
      <c r="A850" s="4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>
      <c r="A851" s="4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>
      <c r="A852" s="4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>
      <c r="A853" s="4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>
      <c r="A854" s="4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>
      <c r="A855" s="4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>
      <c r="A856" s="4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>
      <c r="A857" s="4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>
      <c r="A858" s="4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>
      <c r="A859" s="4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>
      <c r="A860" s="4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>
      <c r="A861" s="4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>
      <c r="A862" s="4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>
      <c r="A863" s="4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>
      <c r="A864" s="4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>
      <c r="A865" s="4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>
      <c r="A866" s="4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>
      <c r="A867" s="4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>
      <c r="A868" s="4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>
      <c r="A869" s="4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>
      <c r="A870" s="4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>
      <c r="A871" s="4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>
      <c r="A872" s="4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>
      <c r="A873" s="4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>
      <c r="A874" s="4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>
      <c r="A875" s="4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>
      <c r="A876" s="4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>
      <c r="A877" s="4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>
      <c r="A878" s="4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>
      <c r="A879" s="4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>
      <c r="A880" s="4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>
      <c r="A881" s="4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>
      <c r="A882" s="4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>
      <c r="A883" s="4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>
      <c r="A884" s="4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>
      <c r="A885" s="4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>
      <c r="A886" s="4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>
      <c r="A887" s="4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>
      <c r="A888" s="4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>
      <c r="A889" s="4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>
      <c r="A890" s="4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>
      <c r="A891" s="4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>
      <c r="A892" s="4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>
      <c r="A893" s="4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>
      <c r="A894" s="4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>
      <c r="A895" s="4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>
      <c r="A896" s="4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>
      <c r="A897" s="4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>
      <c r="A898" s="4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>
      <c r="A899" s="4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>
      <c r="A900" s="4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>
      <c r="A901" s="4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>
      <c r="A902" s="4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>
      <c r="A903" s="4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>
      <c r="A904" s="4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>
      <c r="A905" s="4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>
      <c r="A906" s="4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>
      <c r="A907" s="4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>
      <c r="A908" s="4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>
      <c r="A909" s="4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>
      <c r="A910" s="4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>
      <c r="A911" s="4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>
      <c r="A912" s="4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>
      <c r="A913" s="4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>
      <c r="A914" s="4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>
      <c r="A915" s="4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>
      <c r="A916" s="4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>
      <c r="A917" s="4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>
      <c r="A918" s="4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>
      <c r="A919" s="4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>
      <c r="A920" s="4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>
      <c r="A921" s="4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>
      <c r="A922" s="4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>
      <c r="A923" s="4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>
      <c r="A924" s="4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>
      <c r="A925" s="4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>
      <c r="A926" s="4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>
      <c r="A927" s="4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>
      <c r="A928" s="4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>
      <c r="A929" s="4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>
      <c r="A930" s="4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>
      <c r="A931" s="4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>
      <c r="A932" s="4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>
      <c r="A933" s="4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>
      <c r="A934" s="4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>
      <c r="A935" s="4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>
      <c r="A936" s="4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>
      <c r="A937" s="4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>
      <c r="A938" s="4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>
      <c r="A939" s="4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>
      <c r="A940" s="4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>
      <c r="A941" s="4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>
      <c r="A942" s="4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>
      <c r="A943" s="4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>
      <c r="A944" s="4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>
      <c r="A945" s="4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>
      <c r="A946" s="4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>
      <c r="A947" s="4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>
      <c r="A948" s="4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>
      <c r="A949" s="4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>
      <c r="A950" s="4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>
      <c r="A951" s="4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>
      <c r="A952" s="4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>
      <c r="A953" s="4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>
      <c r="A954" s="4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>
      <c r="A955" s="4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>
      <c r="A956" s="4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>
      <c r="A957" s="4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>
      <c r="A958" s="4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>
      <c r="A959" s="4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>
      <c r="A960" s="4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>
      <c r="A961" s="4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>
      <c r="A962" s="4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>
      <c r="A963" s="4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>
      <c r="A964" s="4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>
      <c r="A965" s="4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>
      <c r="A966" s="4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>
      <c r="A967" s="4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>
      <c r="A968" s="4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>
      <c r="A969" s="4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>
      <c r="A970" s="4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>
      <c r="A971" s="4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>
      <c r="A972" s="4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>
      <c r="A973" s="4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>
      <c r="A974" s="4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>
      <c r="A975" s="4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>
      <c r="A976" s="4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>
      <c r="A977" s="4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>
      <c r="A978" s="4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>
      <c r="A979" s="4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>
      <c r="A980" s="4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>
      <c r="A981" s="4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>
      <c r="A982" s="4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>
      <c r="A983" s="4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>
      <c r="A984" s="4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>
      <c r="A985" s="4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>
      <c r="A986" s="4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>
      <c r="A987" s="4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>
      <c r="A988" s="4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>
      <c r="A989" s="4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>
      <c r="A990" s="4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>
      <c r="A991" s="4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>
      <c r="A992" s="4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</row>
    <row r="993">
      <c r="A993" s="4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</row>
    <row r="994">
      <c r="A994" s="4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>
      <c r="A995" s="4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>
      <c r="A996" s="4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>
      <c r="A997" s="4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>
      <c r="A998" s="4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</row>
    <row r="999">
      <c r="A999" s="4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</row>
    <row r="1000">
      <c r="A1000" s="4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</row>
  </sheetData>
  <drawing r:id="rId1"/>
</worksheet>
</file>