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ash Details" sheetId="10" r:id="rId13"/>
    <sheet state="visible" name="Balances" sheetId="11" r:id="rId14"/>
  </sheets>
  <definedNames/>
  <calcPr/>
</workbook>
</file>

<file path=xl/sharedStrings.xml><?xml version="1.0" encoding="utf-8"?>
<sst xmlns="http://schemas.openxmlformats.org/spreadsheetml/2006/main" count="201" uniqueCount="89">
  <si>
    <t>Description</t>
  </si>
  <si>
    <t>King Sandwich Corner sells Sandwich to walk in customers. They bought 1 Sandwich at Rs 50 and sold it at Rs 70.</t>
  </si>
  <si>
    <t>Every month they purchased 1500 sandwich and sold 1200 sandwich. Rent was Rs 4500 per month and Electricity expenses were Rs 3000 per month.</t>
  </si>
  <si>
    <t>The payment for purchases was made after 3 months. All sales were made in Cash</t>
  </si>
  <si>
    <t>The company has purchased a Four-Slice Sandwich Maker (model-SME050) in month 1 for Rs 8000 which has a life of 25 months. It purchases its fixed assets in the starting of the month.</t>
  </si>
  <si>
    <t>Make a Fixed Asset Register and calculate the balance of fixed assets for 12 months.</t>
  </si>
  <si>
    <t>Purchase (qty)</t>
  </si>
  <si>
    <t>Purchase Price</t>
  </si>
  <si>
    <t>Payments</t>
  </si>
  <si>
    <t>Sandwich</t>
  </si>
  <si>
    <t>Sales(qty)</t>
  </si>
  <si>
    <t>Selling Price</t>
  </si>
  <si>
    <t>Cash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</si>
  <si>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</si>
  <si>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</si>
  <si>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</si>
  <si>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</si>
  <si>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</si>
  <si>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</si>
  <si>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</si>
  <si>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</si>
  <si>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Asset(in months)</t>
  </si>
  <si>
    <t>FAS001</t>
  </si>
  <si>
    <t>Four-Slice Sandwich maker</t>
  </si>
  <si>
    <t>SME050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</si>
  <si>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</si>
  <si>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</si>
  <si>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</si>
  <si>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</si>
  <si>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</si>
  <si>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</si>
  <si>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</si>
  <si>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</si>
  <si>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</si>
  <si>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</si>
  <si>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</si>
  <si>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</si>
  <si>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Opening Balance</t>
  </si>
  <si>
    <t>Four-Slice sandwich maker</t>
  </si>
  <si>
    <t xml:space="preserve">Total </t>
  </si>
  <si>
    <t>Purchase</t>
  </si>
  <si>
    <t>Total</t>
  </si>
  <si>
    <t>Closing Balance</t>
  </si>
  <si>
    <t>Depreciation for the month</t>
  </si>
  <si>
    <t>Purchase(Qty)</t>
  </si>
  <si>
    <t>Sales (Qty)</t>
  </si>
  <si>
    <t>Sales (in Rs)</t>
  </si>
  <si>
    <t>Total  Sales</t>
  </si>
  <si>
    <t>Cost of goods sold</t>
  </si>
  <si>
    <t>Total cost of goods</t>
  </si>
  <si>
    <t>Other costs</t>
  </si>
  <si>
    <t>Electiricty</t>
  </si>
  <si>
    <t>Deprecitation</t>
  </si>
  <si>
    <t>Total Costs</t>
  </si>
  <si>
    <t>Profit</t>
  </si>
  <si>
    <t>Purchases (in Rs)</t>
  </si>
  <si>
    <t>Sanwich</t>
  </si>
  <si>
    <t>Total Purchases</t>
  </si>
  <si>
    <t>Payment for purchases</t>
  </si>
  <si>
    <t>Total payment for purchases</t>
  </si>
  <si>
    <t>Payment outstanding for purchases</t>
  </si>
  <si>
    <t>Total Payment outstanding</t>
  </si>
  <si>
    <t>Opening Stock</t>
  </si>
  <si>
    <t>Change in Stock</t>
  </si>
  <si>
    <t>Closing Stock</t>
  </si>
  <si>
    <t>Total Closing Stock</t>
  </si>
  <si>
    <t>Cash Inflow</t>
  </si>
  <si>
    <t>Cash received from Sales</t>
  </si>
  <si>
    <t>Total Cash Inflow</t>
  </si>
  <si>
    <t>Cash Outflow</t>
  </si>
  <si>
    <t>Cash paid for purchases</t>
  </si>
  <si>
    <t>Fixed Asset cost</t>
  </si>
  <si>
    <t>Total Cash Outflow</t>
  </si>
  <si>
    <t>Net Cash for the month</t>
  </si>
  <si>
    <t>Opening Cash balance</t>
  </si>
  <si>
    <t>Net cash for the month</t>
  </si>
  <si>
    <t>Closing Cash balance</t>
  </si>
  <si>
    <t>Assets</t>
  </si>
  <si>
    <t>Cash Inhand</t>
  </si>
  <si>
    <t>Stocks</t>
  </si>
  <si>
    <t xml:space="preserve">Fixed Asset </t>
  </si>
  <si>
    <t>Total Assets (TA)</t>
  </si>
  <si>
    <t>Liabilities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</si>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</sst>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3" fontId="5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/>
    </row>
    <row r="5">
      <c r="A5" s="2" t="s">
        <v>3</v>
      </c>
    </row>
    <row r="6">
      <c r="A6" s="2"/>
    </row>
    <row r="7">
      <c r="A7" s="2" t="s">
        <v>4</v>
      </c>
    </row>
    <row r="8">
      <c r="A8" s="2"/>
    </row>
    <row r="9">
      <c r="A9" s="2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</cols>
  <sheetData>
    <row r="1">
      <c r="A1" s="3"/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</row>
    <row r="2">
      <c r="A2" s="3" t="s">
        <v>66</v>
      </c>
    </row>
    <row r="3">
      <c r="A3" s="3" t="s">
        <v>67</v>
      </c>
      <c r="B3" s="12">
        <f>'Sales and Costs'!B4</f>
        <v>84000</v>
      </c>
      <c r="C3" s="12">
        <f>'Sales and Costs'!C4</f>
        <v>84000</v>
      </c>
      <c r="D3" s="12">
        <f>'Sales and Costs'!D4</f>
        <v>84000</v>
      </c>
      <c r="E3" s="12">
        <f>'Sales and Costs'!E4</f>
        <v>84000</v>
      </c>
      <c r="F3" s="12">
        <f>'Sales and Costs'!F4</f>
        <v>84000</v>
      </c>
      <c r="G3" s="12">
        <f>'Sales and Costs'!G4</f>
        <v>84000</v>
      </c>
      <c r="H3" s="12">
        <f>'Sales and Costs'!H4</f>
        <v>84000</v>
      </c>
      <c r="I3" s="12">
        <f>'Sales and Costs'!I4</f>
        <v>84000</v>
      </c>
      <c r="J3" s="12">
        <f>'Sales and Costs'!J4</f>
        <v>84000</v>
      </c>
      <c r="K3" s="12">
        <f>'Sales and Costs'!K4</f>
        <v>84000</v>
      </c>
      <c r="L3" s="12">
        <f>'Sales and Costs'!L4</f>
        <v>84000</v>
      </c>
      <c r="M3" s="12">
        <f>'Sales and Costs'!M4</f>
        <v>84000</v>
      </c>
    </row>
    <row r="4">
      <c r="A4" s="3" t="s">
        <v>68</v>
      </c>
    </row>
    <row r="5">
      <c r="A5" s="3"/>
    </row>
    <row r="6">
      <c r="A6" s="3" t="s">
        <v>69</v>
      </c>
    </row>
    <row r="7">
      <c r="A7" s="3" t="s">
        <v>70</v>
      </c>
      <c r="B7" s="12">
        <f>Purchases!B8</f>
        <v>0</v>
      </c>
      <c r="C7" s="12">
        <f>Purchases!C8</f>
        <v>0</v>
      </c>
      <c r="D7" s="12">
        <f>Purchases!D8</f>
        <v>0</v>
      </c>
      <c r="E7" s="12">
        <f>Purchases!E8</f>
        <v>75000</v>
      </c>
      <c r="F7" s="12">
        <f>Purchases!F8</f>
        <v>75000</v>
      </c>
      <c r="G7" s="12">
        <f>Purchases!G8</f>
        <v>75000</v>
      </c>
      <c r="H7" s="12">
        <f>Purchases!H8</f>
        <v>75000</v>
      </c>
      <c r="I7" s="12">
        <f>Purchases!I8</f>
        <v>75000</v>
      </c>
      <c r="J7" s="12">
        <f>Purchases!J8</f>
        <v>75000</v>
      </c>
      <c r="K7" s="12">
        <f>Purchases!K8</f>
        <v>75000</v>
      </c>
      <c r="L7" s="12">
        <f>Purchases!L8</f>
        <v>75000</v>
      </c>
      <c r="M7" s="12">
        <f>Purchases!M8</f>
        <v>75000</v>
      </c>
    </row>
    <row r="8">
      <c r="A8" s="3" t="s">
        <v>50</v>
      </c>
      <c r="B8" s="12">
        <f>'Sales and Costs'!B11+'Sales and Costs'!B12</f>
        <v>7500</v>
      </c>
      <c r="C8" s="12">
        <f>'Sales and Costs'!C11+'Sales and Costs'!C12</f>
        <v>7500</v>
      </c>
      <c r="D8" s="12">
        <f>'Sales and Costs'!D11+'Sales and Costs'!D12</f>
        <v>7500</v>
      </c>
      <c r="E8" s="12">
        <f>'Sales and Costs'!E11+'Sales and Costs'!E12</f>
        <v>7500</v>
      </c>
      <c r="F8" s="12">
        <f>'Sales and Costs'!F11+'Sales and Costs'!F12</f>
        <v>7500</v>
      </c>
      <c r="G8" s="12">
        <f>'Sales and Costs'!G11+'Sales and Costs'!G12</f>
        <v>7500</v>
      </c>
      <c r="H8" s="12">
        <f>'Sales and Costs'!H11+'Sales and Costs'!H12</f>
        <v>7500</v>
      </c>
      <c r="I8" s="12">
        <f>'Sales and Costs'!I11+'Sales and Costs'!I12</f>
        <v>7500</v>
      </c>
      <c r="J8" s="12">
        <f>'Sales and Costs'!J11+'Sales and Costs'!J12</f>
        <v>7500</v>
      </c>
      <c r="K8" s="12">
        <f>'Sales and Costs'!K11+'Sales and Costs'!K12</f>
        <v>7500</v>
      </c>
      <c r="L8" s="12">
        <f>'Sales and Costs'!L11+'Sales and Costs'!L12</f>
        <v>7500</v>
      </c>
      <c r="M8" s="12">
        <f>'Sales and Costs'!M11+'Sales and Costs'!M12</f>
        <v>7500</v>
      </c>
    </row>
    <row r="9">
      <c r="A9" s="3" t="s">
        <v>71</v>
      </c>
      <c r="B9" s="12">
        <f>'Fixed Asset Balances'!B8</f>
        <v>8000</v>
      </c>
      <c r="C9" s="12">
        <f>'Fixed Asset Balances'!C8</f>
        <v>0</v>
      </c>
      <c r="D9" s="12">
        <f>'Fixed Asset Balances'!D8</f>
        <v>0</v>
      </c>
      <c r="E9" s="12">
        <f>'Fixed Asset Balances'!E8</f>
        <v>0</v>
      </c>
      <c r="F9" s="12">
        <f>'Fixed Asset Balances'!F8</f>
        <v>0</v>
      </c>
      <c r="G9" s="12">
        <f>'Fixed Asset Balances'!G8</f>
        <v>0</v>
      </c>
      <c r="H9" s="12">
        <f>'Fixed Asset Balances'!H8</f>
        <v>0</v>
      </c>
      <c r="I9" s="12">
        <f>'Fixed Asset Balances'!I8</f>
        <v>0</v>
      </c>
      <c r="J9" s="12">
        <f>'Fixed Asset Balances'!J8</f>
        <v>0</v>
      </c>
      <c r="K9" s="12">
        <f>'Fixed Asset Balances'!K8</f>
        <v>0</v>
      </c>
      <c r="L9" s="12">
        <f>'Fixed Asset Balances'!L8</f>
        <v>0</v>
      </c>
      <c r="M9" s="12">
        <f>'Fixed Asset Balances'!M8</f>
        <v>0</v>
      </c>
    </row>
    <row r="10">
      <c r="A10" s="3" t="s">
        <v>72</v>
      </c>
      <c r="B10" s="12">
        <f t="shared" ref="B10:M10" si="1">SUM(B7:B9)</f>
        <v>15500</v>
      </c>
      <c r="C10" s="12">
        <f t="shared" si="1"/>
        <v>7500</v>
      </c>
      <c r="D10" s="12">
        <f t="shared" si="1"/>
        <v>7500</v>
      </c>
      <c r="E10" s="12">
        <f t="shared" si="1"/>
        <v>82500</v>
      </c>
      <c r="F10" s="12">
        <f t="shared" si="1"/>
        <v>82500</v>
      </c>
      <c r="G10" s="12">
        <f t="shared" si="1"/>
        <v>82500</v>
      </c>
      <c r="H10" s="12">
        <f t="shared" si="1"/>
        <v>82500</v>
      </c>
      <c r="I10" s="12">
        <f t="shared" si="1"/>
        <v>82500</v>
      </c>
      <c r="J10" s="12">
        <f t="shared" si="1"/>
        <v>82500</v>
      </c>
      <c r="K10" s="12">
        <f t="shared" si="1"/>
        <v>82500</v>
      </c>
      <c r="L10" s="12">
        <f t="shared" si="1"/>
        <v>82500</v>
      </c>
      <c r="M10" s="12">
        <f t="shared" si="1"/>
        <v>82500</v>
      </c>
    </row>
    <row r="11">
      <c r="A11" s="3"/>
    </row>
    <row r="12">
      <c r="A12" s="3" t="s">
        <v>73</v>
      </c>
      <c r="B12" s="12">
        <f t="shared" ref="B12:M12" si="2">B3-B10</f>
        <v>68500</v>
      </c>
      <c r="C12" s="12">
        <f t="shared" si="2"/>
        <v>76500</v>
      </c>
      <c r="D12" s="12">
        <f t="shared" si="2"/>
        <v>76500</v>
      </c>
      <c r="E12" s="12">
        <f t="shared" si="2"/>
        <v>1500</v>
      </c>
      <c r="F12" s="12">
        <f t="shared" si="2"/>
        <v>1500</v>
      </c>
      <c r="G12" s="12">
        <f t="shared" si="2"/>
        <v>1500</v>
      </c>
      <c r="H12" s="12">
        <f t="shared" si="2"/>
        <v>1500</v>
      </c>
      <c r="I12" s="12">
        <f t="shared" si="2"/>
        <v>1500</v>
      </c>
      <c r="J12" s="12">
        <f t="shared" si="2"/>
        <v>1500</v>
      </c>
      <c r="K12" s="12">
        <f t="shared" si="2"/>
        <v>1500</v>
      </c>
      <c r="L12" s="12">
        <f t="shared" si="2"/>
        <v>1500</v>
      </c>
      <c r="M12" s="12">
        <f t="shared" si="2"/>
        <v>1500</v>
      </c>
    </row>
    <row r="13">
      <c r="A13" s="3"/>
    </row>
    <row r="14">
      <c r="A14" s="3" t="s">
        <v>74</v>
      </c>
      <c r="B14" s="11">
        <v>0.0</v>
      </c>
      <c r="C14" s="12">
        <f t="shared" ref="C14:M14" si="3">B16</f>
        <v>68500</v>
      </c>
      <c r="D14" s="12">
        <f t="shared" si="3"/>
        <v>145000</v>
      </c>
      <c r="E14" s="12">
        <f t="shared" si="3"/>
        <v>221500</v>
      </c>
      <c r="F14" s="12">
        <f t="shared" si="3"/>
        <v>223000</v>
      </c>
      <c r="G14" s="12">
        <f t="shared" si="3"/>
        <v>224500</v>
      </c>
      <c r="H14" s="12">
        <f t="shared" si="3"/>
        <v>226000</v>
      </c>
      <c r="I14" s="12">
        <f t="shared" si="3"/>
        <v>227500</v>
      </c>
      <c r="J14" s="12">
        <f t="shared" si="3"/>
        <v>229000</v>
      </c>
      <c r="K14" s="12">
        <f t="shared" si="3"/>
        <v>230500</v>
      </c>
      <c r="L14" s="12">
        <f t="shared" si="3"/>
        <v>232000</v>
      </c>
      <c r="M14" s="12">
        <f t="shared" si="3"/>
        <v>233500</v>
      </c>
    </row>
    <row r="15">
      <c r="A15" s="3" t="s">
        <v>75</v>
      </c>
      <c r="B15" s="12">
        <f t="shared" ref="B15:M15" si="4">B12</f>
        <v>68500</v>
      </c>
      <c r="C15" s="12">
        <f t="shared" si="4"/>
        <v>76500</v>
      </c>
      <c r="D15" s="12">
        <f t="shared" si="4"/>
        <v>76500</v>
      </c>
      <c r="E15" s="12">
        <f t="shared" si="4"/>
        <v>1500</v>
      </c>
      <c r="F15" s="12">
        <f t="shared" si="4"/>
        <v>1500</v>
      </c>
      <c r="G15" s="12">
        <f t="shared" si="4"/>
        <v>1500</v>
      </c>
      <c r="H15" s="12">
        <f t="shared" si="4"/>
        <v>1500</v>
      </c>
      <c r="I15" s="12">
        <f t="shared" si="4"/>
        <v>1500</v>
      </c>
      <c r="J15" s="12">
        <f t="shared" si="4"/>
        <v>1500</v>
      </c>
      <c r="K15" s="12">
        <f t="shared" si="4"/>
        <v>1500</v>
      </c>
      <c r="L15" s="12">
        <f t="shared" si="4"/>
        <v>1500</v>
      </c>
      <c r="M15" s="12">
        <f t="shared" si="4"/>
        <v>1500</v>
      </c>
    </row>
    <row r="16">
      <c r="A16" s="3" t="s">
        <v>76</v>
      </c>
      <c r="B16" s="12">
        <f t="shared" ref="B16:M16" si="5">B14+B15</f>
        <v>68500</v>
      </c>
      <c r="C16" s="12">
        <f t="shared" si="5"/>
        <v>145000</v>
      </c>
      <c r="D16" s="12">
        <f t="shared" si="5"/>
        <v>221500</v>
      </c>
      <c r="E16" s="12">
        <f t="shared" si="5"/>
        <v>223000</v>
      </c>
      <c r="F16" s="12">
        <f t="shared" si="5"/>
        <v>224500</v>
      </c>
      <c r="G16" s="12">
        <f t="shared" si="5"/>
        <v>226000</v>
      </c>
      <c r="H16" s="12">
        <f t="shared" si="5"/>
        <v>227500</v>
      </c>
      <c r="I16" s="12">
        <f t="shared" si="5"/>
        <v>229000</v>
      </c>
      <c r="J16" s="12">
        <f t="shared" si="5"/>
        <v>230500</v>
      </c>
      <c r="K16" s="12">
        <f t="shared" si="5"/>
        <v>232000</v>
      </c>
      <c r="L16" s="12">
        <f t="shared" si="5"/>
        <v>233500</v>
      </c>
      <c r="M16" s="12">
        <f t="shared" si="5"/>
        <v>235000</v>
      </c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</cols>
  <sheetData>
    <row r="1">
      <c r="A1" s="3"/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</row>
    <row r="2">
      <c r="A2" s="3" t="s">
        <v>77</v>
      </c>
    </row>
    <row r="3">
      <c r="A3" s="3" t="s">
        <v>78</v>
      </c>
      <c r="B3" s="12">
        <f>'Cash Details'!B16</f>
        <v>68500</v>
      </c>
      <c r="C3" s="12">
        <f>'Cash Details'!C16</f>
        <v>145000</v>
      </c>
      <c r="D3" s="12">
        <f>'Cash Details'!D16</f>
        <v>221500</v>
      </c>
      <c r="E3" s="12">
        <f>'Cash Details'!E16</f>
        <v>223000</v>
      </c>
      <c r="F3" s="12">
        <f>'Cash Details'!F16</f>
        <v>224500</v>
      </c>
      <c r="G3" s="12">
        <f>'Cash Details'!G16</f>
        <v>226000</v>
      </c>
      <c r="H3" s="12">
        <f>'Cash Details'!H16</f>
        <v>227500</v>
      </c>
      <c r="I3" s="12">
        <f>'Cash Details'!I16</f>
        <v>229000</v>
      </c>
      <c r="J3" s="12">
        <f>'Cash Details'!J16</f>
        <v>230500</v>
      </c>
      <c r="K3" s="12">
        <f>'Cash Details'!K16</f>
        <v>232000</v>
      </c>
      <c r="L3" s="12">
        <f>'Cash Details'!L16</f>
        <v>233500</v>
      </c>
      <c r="M3" s="12">
        <f>'Cash Details'!M16</f>
        <v>235000</v>
      </c>
    </row>
    <row r="4">
      <c r="A4" s="3" t="s">
        <v>79</v>
      </c>
      <c r="B4" s="12">
        <f>Stocks!B13</f>
        <v>15000</v>
      </c>
      <c r="C4" s="12">
        <f>Stocks!C13</f>
        <v>30000</v>
      </c>
      <c r="D4" s="12">
        <f>Stocks!D13</f>
        <v>45000</v>
      </c>
      <c r="E4" s="12">
        <f>Stocks!E13</f>
        <v>60000</v>
      </c>
      <c r="F4" s="12">
        <f>Stocks!F13</f>
        <v>75000</v>
      </c>
      <c r="G4" s="12">
        <f>Stocks!G13</f>
        <v>90000</v>
      </c>
      <c r="H4" s="12">
        <f>Stocks!H13</f>
        <v>105000</v>
      </c>
      <c r="I4" s="12">
        <f>Stocks!I13</f>
        <v>120000</v>
      </c>
      <c r="J4" s="12">
        <f>Stocks!J13</f>
        <v>135000</v>
      </c>
      <c r="K4" s="12">
        <f>Stocks!K13</f>
        <v>150000</v>
      </c>
      <c r="L4" s="12">
        <f>Stocks!L13</f>
        <v>165000</v>
      </c>
      <c r="M4" s="12">
        <f>Stocks!M13</f>
        <v>180000</v>
      </c>
    </row>
    <row r="5">
      <c r="A5" s="3" t="s">
        <v>80</v>
      </c>
      <c r="B5" s="12">
        <f>'Fixed Asset Balances'!B12-Depreciation!B12</f>
        <v>7680</v>
      </c>
      <c r="C5" s="12">
        <f>'Fixed Asset Balances'!C12-Depreciation!C12</f>
        <v>7360</v>
      </c>
      <c r="D5" s="12">
        <f>'Fixed Asset Balances'!D12-Depreciation!D12</f>
        <v>7040</v>
      </c>
      <c r="E5" s="12">
        <f>'Fixed Asset Balances'!E12-Depreciation!E12</f>
        <v>6720</v>
      </c>
      <c r="F5" s="12">
        <f>'Fixed Asset Balances'!F12-Depreciation!F12</f>
        <v>6400</v>
      </c>
      <c r="G5" s="12">
        <f>'Fixed Asset Balances'!G12-Depreciation!G12</f>
        <v>6080</v>
      </c>
      <c r="H5" s="12">
        <f>'Fixed Asset Balances'!H12-Depreciation!H12</f>
        <v>5760</v>
      </c>
      <c r="I5" s="12">
        <f>'Fixed Asset Balances'!I12-Depreciation!I12</f>
        <v>5440</v>
      </c>
      <c r="J5" s="12">
        <f>'Fixed Asset Balances'!J12-Depreciation!J12</f>
        <v>5120</v>
      </c>
      <c r="K5" s="12">
        <f>'Fixed Asset Balances'!K12-Depreciation!K12</f>
        <v>4800</v>
      </c>
      <c r="L5" s="12">
        <f>'Fixed Asset Balances'!L12-Depreciation!L12</f>
        <v>4480</v>
      </c>
      <c r="M5" s="12">
        <f>'Fixed Asset Balances'!M12-Depreciation!M12</f>
        <v>4160</v>
      </c>
    </row>
    <row r="6">
      <c r="A6" s="3" t="s">
        <v>81</v>
      </c>
      <c r="B6" s="12">
        <f t="shared" ref="B6:M6" si="1">SUM(B3:B5)</f>
        <v>91180</v>
      </c>
      <c r="C6" s="12">
        <f t="shared" si="1"/>
        <v>182360</v>
      </c>
      <c r="D6" s="12">
        <f t="shared" si="1"/>
        <v>273540</v>
      </c>
      <c r="E6" s="12">
        <f t="shared" si="1"/>
        <v>289720</v>
      </c>
      <c r="F6" s="12">
        <f t="shared" si="1"/>
        <v>305900</v>
      </c>
      <c r="G6" s="12">
        <f t="shared" si="1"/>
        <v>322080</v>
      </c>
      <c r="H6" s="12">
        <f t="shared" si="1"/>
        <v>338260</v>
      </c>
      <c r="I6" s="12">
        <f t="shared" si="1"/>
        <v>354440</v>
      </c>
      <c r="J6" s="12">
        <f t="shared" si="1"/>
        <v>370620</v>
      </c>
      <c r="K6" s="12">
        <f t="shared" si="1"/>
        <v>386800</v>
      </c>
      <c r="L6" s="12">
        <f t="shared" si="1"/>
        <v>402980</v>
      </c>
      <c r="M6" s="12">
        <f t="shared" si="1"/>
        <v>419160</v>
      </c>
    </row>
    <row r="7">
      <c r="A7" s="3"/>
    </row>
    <row r="8">
      <c r="A8" s="3" t="s">
        <v>82</v>
      </c>
    </row>
    <row r="9">
      <c r="A9" s="3" t="s">
        <v>60</v>
      </c>
      <c r="B9" s="12">
        <f>Purchases!B12</f>
        <v>75000</v>
      </c>
      <c r="C9" s="12">
        <f>Purchases!C12</f>
        <v>150000</v>
      </c>
      <c r="D9" s="12">
        <f>Purchases!D12</f>
        <v>225000</v>
      </c>
      <c r="E9" s="12">
        <f>Purchases!E12</f>
        <v>225000</v>
      </c>
      <c r="F9" s="12">
        <f>Purchases!F12</f>
        <v>225000</v>
      </c>
      <c r="G9" s="12">
        <f>Purchases!G12</f>
        <v>225000</v>
      </c>
      <c r="H9" s="12">
        <f>Purchases!H12</f>
        <v>225000</v>
      </c>
      <c r="I9" s="12">
        <f>Purchases!I12</f>
        <v>225000</v>
      </c>
      <c r="J9" s="12">
        <f>Purchases!J12</f>
        <v>225000</v>
      </c>
      <c r="K9" s="12">
        <f>Purchases!K12</f>
        <v>225000</v>
      </c>
      <c r="L9" s="12">
        <f>Purchases!L12</f>
        <v>225000</v>
      </c>
      <c r="M9" s="12">
        <f>Purchases!M12</f>
        <v>225000</v>
      </c>
    </row>
    <row r="10">
      <c r="A10" s="3" t="s">
        <v>83</v>
      </c>
      <c r="B10" s="12">
        <f t="shared" ref="B10:M10" si="2">B9</f>
        <v>75000</v>
      </c>
      <c r="C10" s="12">
        <f t="shared" si="2"/>
        <v>150000</v>
      </c>
      <c r="D10" s="12">
        <f t="shared" si="2"/>
        <v>225000</v>
      </c>
      <c r="E10" s="12">
        <f t="shared" si="2"/>
        <v>225000</v>
      </c>
      <c r="F10" s="12">
        <f t="shared" si="2"/>
        <v>225000</v>
      </c>
      <c r="G10" s="12">
        <f t="shared" si="2"/>
        <v>225000</v>
      </c>
      <c r="H10" s="12">
        <f t="shared" si="2"/>
        <v>225000</v>
      </c>
      <c r="I10" s="12">
        <f t="shared" si="2"/>
        <v>225000</v>
      </c>
      <c r="J10" s="12">
        <f t="shared" si="2"/>
        <v>225000</v>
      </c>
      <c r="K10" s="12">
        <f t="shared" si="2"/>
        <v>225000</v>
      </c>
      <c r="L10" s="12">
        <f t="shared" si="2"/>
        <v>225000</v>
      </c>
      <c r="M10" s="12">
        <f t="shared" si="2"/>
        <v>225000</v>
      </c>
    </row>
    <row r="11">
      <c r="A11" s="3"/>
    </row>
    <row r="12">
      <c r="A12" s="3" t="s">
        <v>84</v>
      </c>
      <c r="B12" s="12">
        <f t="shared" ref="B12:M12" si="3">B6-B10</f>
        <v>16180</v>
      </c>
      <c r="C12" s="12">
        <f t="shared" si="3"/>
        <v>32360</v>
      </c>
      <c r="D12" s="12">
        <f t="shared" si="3"/>
        <v>48540</v>
      </c>
      <c r="E12" s="12">
        <f t="shared" si="3"/>
        <v>64720</v>
      </c>
      <c r="F12" s="12">
        <f t="shared" si="3"/>
        <v>80900</v>
      </c>
      <c r="G12" s="12">
        <f t="shared" si="3"/>
        <v>97080</v>
      </c>
      <c r="H12" s="12">
        <f t="shared" si="3"/>
        <v>113260</v>
      </c>
      <c r="I12" s="12">
        <f t="shared" si="3"/>
        <v>129440</v>
      </c>
      <c r="J12" s="12">
        <f t="shared" si="3"/>
        <v>145620</v>
      </c>
      <c r="K12" s="12">
        <f t="shared" si="3"/>
        <v>161800</v>
      </c>
      <c r="L12" s="12">
        <f t="shared" si="3"/>
        <v>177980</v>
      </c>
      <c r="M12" s="12">
        <f t="shared" si="3"/>
        <v>194160</v>
      </c>
    </row>
    <row r="13">
      <c r="A13" s="3"/>
    </row>
    <row r="14">
      <c r="A14" s="3" t="s">
        <v>85</v>
      </c>
      <c r="B14" s="11">
        <v>0.0</v>
      </c>
      <c r="C14" s="12">
        <f t="shared" ref="C14:M14" si="4">B16</f>
        <v>16180</v>
      </c>
      <c r="D14" s="12">
        <f t="shared" si="4"/>
        <v>32360</v>
      </c>
      <c r="E14" s="12">
        <f t="shared" si="4"/>
        <v>48540</v>
      </c>
      <c r="F14" s="12">
        <f t="shared" si="4"/>
        <v>64720</v>
      </c>
      <c r="G14" s="12">
        <f t="shared" si="4"/>
        <v>80900</v>
      </c>
      <c r="H14" s="12">
        <f t="shared" si="4"/>
        <v>97080</v>
      </c>
      <c r="I14" s="12">
        <f t="shared" si="4"/>
        <v>113260</v>
      </c>
      <c r="J14" s="12">
        <f t="shared" si="4"/>
        <v>129440</v>
      </c>
      <c r="K14" s="12">
        <f t="shared" si="4"/>
        <v>145620</v>
      </c>
      <c r="L14" s="12">
        <f t="shared" si="4"/>
        <v>161800</v>
      </c>
      <c r="M14" s="12">
        <f t="shared" si="4"/>
        <v>177980</v>
      </c>
    </row>
    <row r="15">
      <c r="A15" s="3" t="s">
        <v>86</v>
      </c>
      <c r="B15" s="12">
        <f>'Sales and Costs'!B17</f>
        <v>16180</v>
      </c>
      <c r="C15" s="12">
        <f>'Sales and Costs'!C17</f>
        <v>16180</v>
      </c>
      <c r="D15" s="12">
        <f>'Sales and Costs'!D17</f>
        <v>16180</v>
      </c>
      <c r="E15" s="12">
        <f>'Sales and Costs'!E17</f>
        <v>16180</v>
      </c>
      <c r="F15" s="12">
        <f>'Sales and Costs'!F17</f>
        <v>16180</v>
      </c>
      <c r="G15" s="12">
        <f>'Sales and Costs'!G17</f>
        <v>16180</v>
      </c>
      <c r="H15" s="12">
        <f>'Sales and Costs'!H17</f>
        <v>16180</v>
      </c>
      <c r="I15" s="12">
        <f>'Sales and Costs'!I17</f>
        <v>16180</v>
      </c>
      <c r="J15" s="12">
        <f>'Sales and Costs'!J17</f>
        <v>16180</v>
      </c>
      <c r="K15" s="12">
        <f>'Sales and Costs'!K17</f>
        <v>16180</v>
      </c>
      <c r="L15" s="12">
        <f>'Sales and Costs'!L17</f>
        <v>16180</v>
      </c>
      <c r="M15" s="12">
        <f>'Sales and Costs'!M17</f>
        <v>16180</v>
      </c>
    </row>
    <row r="16">
      <c r="A16" s="3" t="s">
        <v>87</v>
      </c>
      <c r="B16" s="12">
        <f t="shared" ref="B16:M16" si="5">B14+B15</f>
        <v>16180</v>
      </c>
      <c r="C16" s="12">
        <f t="shared" si="5"/>
        <v>32360</v>
      </c>
      <c r="D16" s="12">
        <f t="shared" si="5"/>
        <v>48540</v>
      </c>
      <c r="E16" s="12">
        <f t="shared" si="5"/>
        <v>64720</v>
      </c>
      <c r="F16" s="12">
        <f t="shared" si="5"/>
        <v>80900</v>
      </c>
      <c r="G16" s="12">
        <f t="shared" si="5"/>
        <v>97080</v>
      </c>
      <c r="H16" s="12">
        <f t="shared" si="5"/>
        <v>113260</v>
      </c>
      <c r="I16" s="12">
        <f t="shared" si="5"/>
        <v>129440</v>
      </c>
      <c r="J16" s="12">
        <f t="shared" si="5"/>
        <v>145620</v>
      </c>
      <c r="K16" s="12">
        <f t="shared" si="5"/>
        <v>161800</v>
      </c>
      <c r="L16" s="12">
        <f t="shared" si="5"/>
        <v>177980</v>
      </c>
      <c r="M16" s="12">
        <f t="shared" si="5"/>
        <v>194160</v>
      </c>
    </row>
    <row r="17">
      <c r="A17" s="3"/>
    </row>
    <row r="18">
      <c r="A18" s="3" t="s">
        <v>88</v>
      </c>
      <c r="B18" s="12">
        <f t="shared" ref="B18:M18" si="6">B16-B12</f>
        <v>0</v>
      </c>
      <c r="C18" s="12">
        <f t="shared" si="6"/>
        <v>0</v>
      </c>
      <c r="D18" s="12">
        <f t="shared" si="6"/>
        <v>0</v>
      </c>
      <c r="E18" s="12">
        <f t="shared" si="6"/>
        <v>0</v>
      </c>
      <c r="F18" s="12">
        <f t="shared" si="6"/>
        <v>0</v>
      </c>
      <c r="G18" s="12">
        <f t="shared" si="6"/>
        <v>0</v>
      </c>
      <c r="H18" s="12">
        <f t="shared" si="6"/>
        <v>0</v>
      </c>
      <c r="I18" s="12">
        <f t="shared" si="6"/>
        <v>0</v>
      </c>
      <c r="J18" s="12">
        <f t="shared" si="6"/>
        <v>0</v>
      </c>
      <c r="K18" s="12">
        <f t="shared" si="6"/>
        <v>0</v>
      </c>
      <c r="L18" s="12">
        <f t="shared" si="6"/>
        <v>0</v>
      </c>
      <c r="M18" s="12">
        <f t="shared" si="6"/>
        <v>0</v>
      </c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 t="s">
        <v>6</v>
      </c>
      <c r="C1" s="3" t="s">
        <v>7</v>
      </c>
      <c r="D1" s="3" t="s">
        <v>8</v>
      </c>
    </row>
    <row r="2">
      <c r="A2" s="4" t="s">
        <v>9</v>
      </c>
      <c r="B2" s="5">
        <v>1500.0</v>
      </c>
      <c r="C2" s="5">
        <v>50.0</v>
      </c>
      <c r="D2" s="5">
        <v>3.0</v>
      </c>
    </row>
    <row r="3">
      <c r="A3" s="3"/>
      <c r="B3" s="3"/>
      <c r="C3" s="3"/>
      <c r="D3" s="3"/>
    </row>
    <row r="4">
      <c r="A4" s="3"/>
      <c r="B4" s="3" t="s">
        <v>10</v>
      </c>
      <c r="C4" s="3" t="s">
        <v>11</v>
      </c>
      <c r="D4" s="3" t="s">
        <v>8</v>
      </c>
    </row>
    <row r="5">
      <c r="A5" s="4" t="s">
        <v>9</v>
      </c>
      <c r="B5" s="5">
        <v>1200.0</v>
      </c>
      <c r="C5" s="5">
        <v>70.0</v>
      </c>
      <c r="D5" s="3" t="s">
        <v>12</v>
      </c>
    </row>
    <row r="6">
      <c r="A6" s="3"/>
      <c r="B6" s="3"/>
      <c r="C6" s="3"/>
      <c r="D6" s="3"/>
    </row>
    <row r="7">
      <c r="A7" s="3" t="s">
        <v>13</v>
      </c>
      <c r="B7" s="5">
        <v>4500.0</v>
      </c>
      <c r="C7" s="4" t="s">
        <v>14</v>
      </c>
      <c r="D7" s="3"/>
    </row>
    <row r="8">
      <c r="A8" s="3" t="s">
        <v>15</v>
      </c>
      <c r="B8" s="5">
        <v>3000.0</v>
      </c>
      <c r="C8" s="4" t="s">
        <v>14</v>
      </c>
      <c r="D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</row>
    <row r="2">
      <c r="A2" s="7" t="s">
        <v>22</v>
      </c>
      <c r="B2" s="8" t="s">
        <v>23</v>
      </c>
      <c r="C2" s="7" t="s">
        <v>24</v>
      </c>
      <c r="D2" s="7">
        <v>1.0</v>
      </c>
      <c r="E2" s="7">
        <v>8000.0</v>
      </c>
      <c r="F2" s="7">
        <v>25.0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3"/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36</v>
      </c>
    </row>
    <row r="2">
      <c r="A2" s="3" t="s">
        <v>37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>
      <c r="A3" s="4" t="s">
        <v>38</v>
      </c>
      <c r="B3" s="10">
        <v>0.0</v>
      </c>
      <c r="C3" s="10">
        <f t="shared" ref="C3:M3" si="1">B11</f>
        <v>8000</v>
      </c>
      <c r="D3" s="10">
        <f t="shared" si="1"/>
        <v>8000</v>
      </c>
      <c r="E3" s="10">
        <f t="shared" si="1"/>
        <v>8000</v>
      </c>
      <c r="F3" s="10">
        <f t="shared" si="1"/>
        <v>8000</v>
      </c>
      <c r="G3" s="10">
        <f t="shared" si="1"/>
        <v>8000</v>
      </c>
      <c r="H3" s="10">
        <f t="shared" si="1"/>
        <v>8000</v>
      </c>
      <c r="I3" s="10">
        <f t="shared" si="1"/>
        <v>8000</v>
      </c>
      <c r="J3" s="10">
        <f t="shared" si="1"/>
        <v>8000</v>
      </c>
      <c r="K3" s="10">
        <f t="shared" si="1"/>
        <v>8000</v>
      </c>
      <c r="L3" s="10">
        <f t="shared" si="1"/>
        <v>8000</v>
      </c>
      <c r="M3" s="10">
        <f t="shared" si="1"/>
        <v>8000</v>
      </c>
    </row>
    <row r="4">
      <c r="A4" s="3" t="s">
        <v>39</v>
      </c>
      <c r="B4" s="10">
        <f>SUM(B3)</f>
        <v>0</v>
      </c>
      <c r="C4" s="10">
        <f t="shared" ref="C4:M4" si="2">B12</f>
        <v>8000</v>
      </c>
      <c r="D4" s="10">
        <f t="shared" si="2"/>
        <v>8000</v>
      </c>
      <c r="E4" s="10">
        <f t="shared" si="2"/>
        <v>8000</v>
      </c>
      <c r="F4" s="10">
        <f t="shared" si="2"/>
        <v>8000</v>
      </c>
      <c r="G4" s="10">
        <f t="shared" si="2"/>
        <v>8000</v>
      </c>
      <c r="H4" s="10">
        <f t="shared" si="2"/>
        <v>8000</v>
      </c>
      <c r="I4" s="10">
        <f t="shared" si="2"/>
        <v>8000</v>
      </c>
      <c r="J4" s="10">
        <f t="shared" si="2"/>
        <v>8000</v>
      </c>
      <c r="K4" s="10">
        <f t="shared" si="2"/>
        <v>8000</v>
      </c>
      <c r="L4" s="10">
        <f t="shared" si="2"/>
        <v>8000</v>
      </c>
      <c r="M4" s="10">
        <f t="shared" si="2"/>
        <v>8000</v>
      </c>
    </row>
    <row r="5">
      <c r="A5" s="3"/>
      <c r="B5" s="3"/>
      <c r="C5" s="3" t="str">
        <f t="shared" ref="C5:M5" si="3">B14</f>
        <v/>
      </c>
      <c r="D5" s="3" t="str">
        <f t="shared" si="3"/>
        <v/>
      </c>
      <c r="E5" s="3" t="str">
        <f t="shared" si="3"/>
        <v/>
      </c>
      <c r="F5" s="3" t="str">
        <f t="shared" si="3"/>
        <v/>
      </c>
      <c r="G5" s="3" t="str">
        <f t="shared" si="3"/>
        <v/>
      </c>
      <c r="H5" s="3" t="str">
        <f t="shared" si="3"/>
        <v/>
      </c>
      <c r="I5" s="3" t="str">
        <f t="shared" si="3"/>
        <v/>
      </c>
      <c r="J5" s="3" t="str">
        <f t="shared" si="3"/>
        <v/>
      </c>
      <c r="K5" s="3" t="str">
        <f t="shared" si="3"/>
        <v/>
      </c>
      <c r="L5" s="3" t="str">
        <f t="shared" si="3"/>
        <v/>
      </c>
      <c r="M5" s="3" t="str">
        <f t="shared" si="3"/>
        <v/>
      </c>
    </row>
    <row r="6">
      <c r="A6" s="3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>
      <c r="A7" s="4" t="s">
        <v>38</v>
      </c>
      <c r="B7" s="10">
        <f>'Fixed Asset Register'!$E$2</f>
        <v>8000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</row>
    <row r="8">
      <c r="A8" s="3" t="s">
        <v>41</v>
      </c>
      <c r="B8" s="10">
        <f t="shared" ref="B8:M8" si="4">SUM(B7)</f>
        <v>8000</v>
      </c>
      <c r="C8" s="10">
        <f t="shared" si="4"/>
        <v>0</v>
      </c>
      <c r="D8" s="10">
        <f t="shared" si="4"/>
        <v>0</v>
      </c>
      <c r="E8" s="10">
        <f t="shared" si="4"/>
        <v>0</v>
      </c>
      <c r="F8" s="10">
        <f t="shared" si="4"/>
        <v>0</v>
      </c>
      <c r="G8" s="10">
        <f t="shared" si="4"/>
        <v>0</v>
      </c>
      <c r="H8" s="10">
        <f t="shared" si="4"/>
        <v>0</v>
      </c>
      <c r="I8" s="10">
        <f t="shared" si="4"/>
        <v>0</v>
      </c>
      <c r="J8" s="10">
        <f t="shared" si="4"/>
        <v>0</v>
      </c>
      <c r="K8" s="10">
        <f t="shared" si="4"/>
        <v>0</v>
      </c>
      <c r="L8" s="10">
        <f t="shared" si="4"/>
        <v>0</v>
      </c>
      <c r="M8" s="10">
        <f t="shared" si="4"/>
        <v>0</v>
      </c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>
      <c r="A10" s="3" t="s">
        <v>42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>
      <c r="A11" s="4" t="s">
        <v>38</v>
      </c>
      <c r="B11" s="10">
        <f t="shared" ref="B11:M11" si="5">B3+B7</f>
        <v>8000</v>
      </c>
      <c r="C11" s="10">
        <f t="shared" si="5"/>
        <v>8000</v>
      </c>
      <c r="D11" s="10">
        <f t="shared" si="5"/>
        <v>8000</v>
      </c>
      <c r="E11" s="10">
        <f t="shared" si="5"/>
        <v>8000</v>
      </c>
      <c r="F11" s="10">
        <f t="shared" si="5"/>
        <v>8000</v>
      </c>
      <c r="G11" s="10">
        <f t="shared" si="5"/>
        <v>8000</v>
      </c>
      <c r="H11" s="10">
        <f t="shared" si="5"/>
        <v>8000</v>
      </c>
      <c r="I11" s="10">
        <f t="shared" si="5"/>
        <v>8000</v>
      </c>
      <c r="J11" s="10">
        <f t="shared" si="5"/>
        <v>8000</v>
      </c>
      <c r="K11" s="10">
        <f t="shared" si="5"/>
        <v>8000</v>
      </c>
      <c r="L11" s="10">
        <f t="shared" si="5"/>
        <v>8000</v>
      </c>
      <c r="M11" s="10">
        <f t="shared" si="5"/>
        <v>8000</v>
      </c>
    </row>
    <row r="12">
      <c r="A12" s="3" t="s">
        <v>41</v>
      </c>
      <c r="B12" s="10">
        <f>SUM(B11)</f>
        <v>8000</v>
      </c>
      <c r="C12" s="10">
        <f t="shared" ref="C12:M12" si="6">C4+C8</f>
        <v>8000</v>
      </c>
      <c r="D12" s="10">
        <f t="shared" si="6"/>
        <v>8000</v>
      </c>
      <c r="E12" s="10">
        <f t="shared" si="6"/>
        <v>8000</v>
      </c>
      <c r="F12" s="10">
        <f t="shared" si="6"/>
        <v>8000</v>
      </c>
      <c r="G12" s="10">
        <f t="shared" si="6"/>
        <v>8000</v>
      </c>
      <c r="H12" s="10">
        <f t="shared" si="6"/>
        <v>8000</v>
      </c>
      <c r="I12" s="10">
        <f t="shared" si="6"/>
        <v>8000</v>
      </c>
      <c r="J12" s="10">
        <f t="shared" si="6"/>
        <v>8000</v>
      </c>
      <c r="K12" s="10">
        <f t="shared" si="6"/>
        <v>8000</v>
      </c>
      <c r="L12" s="10">
        <f t="shared" si="6"/>
        <v>8000</v>
      </c>
      <c r="M12" s="10">
        <f t="shared" si="6"/>
        <v>8000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</cols>
  <sheetData>
    <row r="1"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</row>
    <row r="2">
      <c r="A2" s="3" t="s">
        <v>37</v>
      </c>
    </row>
    <row r="3">
      <c r="A3" s="4" t="s">
        <v>38</v>
      </c>
      <c r="B3" s="11">
        <v>0.0</v>
      </c>
      <c r="C3" s="12">
        <f t="shared" ref="C3:M3" si="1">B11</f>
        <v>320</v>
      </c>
      <c r="D3" s="12">
        <f t="shared" si="1"/>
        <v>640</v>
      </c>
      <c r="E3" s="12">
        <f t="shared" si="1"/>
        <v>960</v>
      </c>
      <c r="F3" s="12">
        <f t="shared" si="1"/>
        <v>1280</v>
      </c>
      <c r="G3" s="12">
        <f t="shared" si="1"/>
        <v>1600</v>
      </c>
      <c r="H3" s="12">
        <f t="shared" si="1"/>
        <v>1920</v>
      </c>
      <c r="I3" s="12">
        <f t="shared" si="1"/>
        <v>2240</v>
      </c>
      <c r="J3" s="12">
        <f t="shared" si="1"/>
        <v>2560</v>
      </c>
      <c r="K3" s="12">
        <f t="shared" si="1"/>
        <v>2880</v>
      </c>
      <c r="L3" s="12">
        <f t="shared" si="1"/>
        <v>3200</v>
      </c>
      <c r="M3" s="12">
        <f t="shared" si="1"/>
        <v>3520</v>
      </c>
    </row>
    <row r="4">
      <c r="A4" s="3" t="s">
        <v>39</v>
      </c>
      <c r="B4" s="12">
        <f t="shared" ref="B4:M4" si="2">SUM(B3)</f>
        <v>0</v>
      </c>
      <c r="C4" s="12">
        <f t="shared" si="2"/>
        <v>320</v>
      </c>
      <c r="D4" s="12">
        <f t="shared" si="2"/>
        <v>640</v>
      </c>
      <c r="E4" s="12">
        <f t="shared" si="2"/>
        <v>960</v>
      </c>
      <c r="F4" s="12">
        <f t="shared" si="2"/>
        <v>1280</v>
      </c>
      <c r="G4" s="12">
        <f t="shared" si="2"/>
        <v>1600</v>
      </c>
      <c r="H4" s="12">
        <f t="shared" si="2"/>
        <v>1920</v>
      </c>
      <c r="I4" s="12">
        <f t="shared" si="2"/>
        <v>2240</v>
      </c>
      <c r="J4" s="12">
        <f t="shared" si="2"/>
        <v>2560</v>
      </c>
      <c r="K4" s="12">
        <f t="shared" si="2"/>
        <v>2880</v>
      </c>
      <c r="L4" s="12">
        <f t="shared" si="2"/>
        <v>3200</v>
      </c>
      <c r="M4" s="12">
        <f t="shared" si="2"/>
        <v>3520</v>
      </c>
    </row>
    <row r="5">
      <c r="A5" s="3"/>
    </row>
    <row r="6">
      <c r="A6" s="4" t="s">
        <v>43</v>
      </c>
    </row>
    <row r="7">
      <c r="A7" s="4" t="s">
        <v>38</v>
      </c>
      <c r="B7" s="12">
        <f>'Fixed Asset Balances'!B11/'Fixed Asset Register'!$F$2</f>
        <v>320</v>
      </c>
      <c r="C7" s="12">
        <f>'Fixed Asset Balances'!C11/'Fixed Asset Register'!$F$2</f>
        <v>320</v>
      </c>
      <c r="D7" s="12">
        <f>'Fixed Asset Balances'!D11/'Fixed Asset Register'!$F$2</f>
        <v>320</v>
      </c>
      <c r="E7" s="12">
        <f>'Fixed Asset Balances'!E11/'Fixed Asset Register'!$F$2</f>
        <v>320</v>
      </c>
      <c r="F7" s="12">
        <f>'Fixed Asset Balances'!F11/'Fixed Asset Register'!$F$2</f>
        <v>320</v>
      </c>
      <c r="G7" s="12">
        <f>'Fixed Asset Balances'!G11/'Fixed Asset Register'!$F$2</f>
        <v>320</v>
      </c>
      <c r="H7" s="12">
        <f>'Fixed Asset Balances'!H11/'Fixed Asset Register'!$F$2</f>
        <v>320</v>
      </c>
      <c r="I7" s="12">
        <f>'Fixed Asset Balances'!I11/'Fixed Asset Register'!$F$2</f>
        <v>320</v>
      </c>
      <c r="J7" s="12">
        <f>'Fixed Asset Balances'!J11/'Fixed Asset Register'!$F$2</f>
        <v>320</v>
      </c>
      <c r="K7" s="12">
        <f>'Fixed Asset Balances'!K11/'Fixed Asset Register'!$F$2</f>
        <v>320</v>
      </c>
      <c r="L7" s="12">
        <f>'Fixed Asset Balances'!L11/'Fixed Asset Register'!$F$2</f>
        <v>320</v>
      </c>
      <c r="M7" s="12">
        <f>'Fixed Asset Balances'!M11/'Fixed Asset Register'!$F$2</f>
        <v>320</v>
      </c>
    </row>
    <row r="8">
      <c r="A8" s="3" t="s">
        <v>41</v>
      </c>
      <c r="B8" s="12">
        <f t="shared" ref="B8:M8" si="3">SUM(B7)</f>
        <v>320</v>
      </c>
      <c r="C8" s="12">
        <f t="shared" si="3"/>
        <v>320</v>
      </c>
      <c r="D8" s="12">
        <f t="shared" si="3"/>
        <v>320</v>
      </c>
      <c r="E8" s="12">
        <f t="shared" si="3"/>
        <v>320</v>
      </c>
      <c r="F8" s="12">
        <f t="shared" si="3"/>
        <v>320</v>
      </c>
      <c r="G8" s="12">
        <f t="shared" si="3"/>
        <v>320</v>
      </c>
      <c r="H8" s="12">
        <f t="shared" si="3"/>
        <v>320</v>
      </c>
      <c r="I8" s="12">
        <f t="shared" si="3"/>
        <v>320</v>
      </c>
      <c r="J8" s="12">
        <f t="shared" si="3"/>
        <v>320</v>
      </c>
      <c r="K8" s="12">
        <f t="shared" si="3"/>
        <v>320</v>
      </c>
      <c r="L8" s="12">
        <f t="shared" si="3"/>
        <v>320</v>
      </c>
      <c r="M8" s="12">
        <f t="shared" si="3"/>
        <v>320</v>
      </c>
    </row>
    <row r="9">
      <c r="A9" s="3"/>
    </row>
    <row r="10">
      <c r="A10" s="3" t="s">
        <v>42</v>
      </c>
    </row>
    <row r="11">
      <c r="A11" s="4" t="s">
        <v>38</v>
      </c>
      <c r="B11" s="12">
        <f t="shared" ref="B11:M11" si="4">B3+B7</f>
        <v>320</v>
      </c>
      <c r="C11" s="12">
        <f t="shared" si="4"/>
        <v>640</v>
      </c>
      <c r="D11" s="12">
        <f t="shared" si="4"/>
        <v>960</v>
      </c>
      <c r="E11" s="12">
        <f t="shared" si="4"/>
        <v>1280</v>
      </c>
      <c r="F11" s="12">
        <f t="shared" si="4"/>
        <v>1600</v>
      </c>
      <c r="G11" s="12">
        <f t="shared" si="4"/>
        <v>1920</v>
      </c>
      <c r="H11" s="12">
        <f t="shared" si="4"/>
        <v>2240</v>
      </c>
      <c r="I11" s="12">
        <f t="shared" si="4"/>
        <v>2560</v>
      </c>
      <c r="J11" s="12">
        <f t="shared" si="4"/>
        <v>2880</v>
      </c>
      <c r="K11" s="12">
        <f t="shared" si="4"/>
        <v>3200</v>
      </c>
      <c r="L11" s="12">
        <f t="shared" si="4"/>
        <v>3520</v>
      </c>
      <c r="M11" s="12">
        <f t="shared" si="4"/>
        <v>3840</v>
      </c>
    </row>
    <row r="12">
      <c r="A12" s="3" t="s">
        <v>41</v>
      </c>
      <c r="B12" s="12">
        <f t="shared" ref="B12:M12" si="5">SUM(B11)</f>
        <v>320</v>
      </c>
      <c r="C12" s="12">
        <f t="shared" si="5"/>
        <v>640</v>
      </c>
      <c r="D12" s="12">
        <f t="shared" si="5"/>
        <v>960</v>
      </c>
      <c r="E12" s="12">
        <f t="shared" si="5"/>
        <v>1280</v>
      </c>
      <c r="F12" s="12">
        <f t="shared" si="5"/>
        <v>1600</v>
      </c>
      <c r="G12" s="12">
        <f t="shared" si="5"/>
        <v>1920</v>
      </c>
      <c r="H12" s="12">
        <f t="shared" si="5"/>
        <v>2240</v>
      </c>
      <c r="I12" s="12">
        <f t="shared" si="5"/>
        <v>2560</v>
      </c>
      <c r="J12" s="12">
        <f t="shared" si="5"/>
        <v>2880</v>
      </c>
      <c r="K12" s="12">
        <f t="shared" si="5"/>
        <v>3200</v>
      </c>
      <c r="L12" s="12">
        <f t="shared" si="5"/>
        <v>3520</v>
      </c>
      <c r="M12" s="12">
        <f t="shared" si="5"/>
        <v>3840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</row>
    <row r="2">
      <c r="A2" s="11" t="s">
        <v>44</v>
      </c>
    </row>
    <row r="3">
      <c r="A3" s="11" t="s">
        <v>9</v>
      </c>
      <c r="B3" s="12">
        <f>Assumptions!$B2</f>
        <v>1500</v>
      </c>
      <c r="C3" s="12">
        <f>Assumptions!$B2</f>
        <v>1500</v>
      </c>
      <c r="D3" s="12">
        <f>Assumptions!$B2</f>
        <v>1500</v>
      </c>
      <c r="E3" s="12">
        <f>Assumptions!$B2</f>
        <v>1500</v>
      </c>
      <c r="F3" s="12">
        <f>Assumptions!$B2</f>
        <v>1500</v>
      </c>
      <c r="G3" s="12">
        <f>Assumptions!$B2</f>
        <v>1500</v>
      </c>
      <c r="H3" s="12">
        <f>Assumptions!$B2</f>
        <v>1500</v>
      </c>
      <c r="I3" s="12">
        <f>Assumptions!$B2</f>
        <v>1500</v>
      </c>
      <c r="J3" s="12">
        <f>Assumptions!$B2</f>
        <v>1500</v>
      </c>
      <c r="K3" s="12">
        <f>Assumptions!$B2</f>
        <v>1500</v>
      </c>
      <c r="L3" s="12">
        <f>Assumptions!$B2</f>
        <v>1500</v>
      </c>
      <c r="M3" s="12">
        <f>Assumptions!$B2</f>
        <v>1500</v>
      </c>
    </row>
    <row r="5">
      <c r="A5" s="11" t="s">
        <v>45</v>
      </c>
    </row>
    <row r="6">
      <c r="A6" s="11" t="s">
        <v>9</v>
      </c>
      <c r="B6" s="12">
        <f>Assumptions!$B5</f>
        <v>1200</v>
      </c>
      <c r="C6" s="12">
        <f>Assumptions!$B5</f>
        <v>1200</v>
      </c>
      <c r="D6" s="12">
        <f>Assumptions!$B5</f>
        <v>1200</v>
      </c>
      <c r="E6" s="12">
        <f>Assumptions!$B5</f>
        <v>1200</v>
      </c>
      <c r="F6" s="12">
        <f>Assumptions!$B5</f>
        <v>1200</v>
      </c>
      <c r="G6" s="12">
        <f>Assumptions!$B5</f>
        <v>1200</v>
      </c>
      <c r="H6" s="12">
        <f>Assumptions!$B5</f>
        <v>1200</v>
      </c>
      <c r="I6" s="12">
        <f>Assumptions!$B5</f>
        <v>1200</v>
      </c>
      <c r="J6" s="12">
        <f>Assumptions!$B5</f>
        <v>1200</v>
      </c>
      <c r="K6" s="12">
        <f>Assumptions!$B5</f>
        <v>1200</v>
      </c>
      <c r="L6" s="12">
        <f>Assumptions!$B5</f>
        <v>1200</v>
      </c>
      <c r="M6" s="12">
        <f>Assumptions!$B5</f>
        <v>1200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</cols>
  <sheetData>
    <row r="1"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</row>
    <row r="2">
      <c r="A2" s="11" t="s">
        <v>46</v>
      </c>
    </row>
    <row r="3">
      <c r="A3" s="11" t="s">
        <v>9</v>
      </c>
      <c r="B3" s="12">
        <f>'Calcs-1'!B6*Assumptions!$C5</f>
        <v>84000</v>
      </c>
      <c r="C3" s="12">
        <f>'Calcs-1'!C6*Assumptions!$C5</f>
        <v>84000</v>
      </c>
      <c r="D3" s="12">
        <f>'Calcs-1'!D6*Assumptions!$C5</f>
        <v>84000</v>
      </c>
      <c r="E3" s="12">
        <f>'Calcs-1'!E6*Assumptions!$C5</f>
        <v>84000</v>
      </c>
      <c r="F3" s="12">
        <f>'Calcs-1'!F6*Assumptions!$C5</f>
        <v>84000</v>
      </c>
      <c r="G3" s="12">
        <f>'Calcs-1'!G6*Assumptions!$C5</f>
        <v>84000</v>
      </c>
      <c r="H3" s="12">
        <f>'Calcs-1'!H6*Assumptions!$C5</f>
        <v>84000</v>
      </c>
      <c r="I3" s="12">
        <f>'Calcs-1'!I6*Assumptions!$C5</f>
        <v>84000</v>
      </c>
      <c r="J3" s="12">
        <f>'Calcs-1'!J6*Assumptions!$C5</f>
        <v>84000</v>
      </c>
      <c r="K3" s="12">
        <f>'Calcs-1'!K6*Assumptions!$C5</f>
        <v>84000</v>
      </c>
      <c r="L3" s="12">
        <f>'Calcs-1'!L6*Assumptions!$C5</f>
        <v>84000</v>
      </c>
      <c r="M3" s="12">
        <f>'Calcs-1'!M6*Assumptions!$C5</f>
        <v>84000</v>
      </c>
    </row>
    <row r="4">
      <c r="A4" s="11" t="s">
        <v>47</v>
      </c>
      <c r="B4" s="12">
        <f t="shared" ref="B4:M4" si="1">SUM(B3)</f>
        <v>84000</v>
      </c>
      <c r="C4" s="12">
        <f t="shared" si="1"/>
        <v>84000</v>
      </c>
      <c r="D4" s="12">
        <f t="shared" si="1"/>
        <v>84000</v>
      </c>
      <c r="E4" s="12">
        <f t="shared" si="1"/>
        <v>84000</v>
      </c>
      <c r="F4" s="12">
        <f t="shared" si="1"/>
        <v>84000</v>
      </c>
      <c r="G4" s="12">
        <f t="shared" si="1"/>
        <v>84000</v>
      </c>
      <c r="H4" s="12">
        <f t="shared" si="1"/>
        <v>84000</v>
      </c>
      <c r="I4" s="12">
        <f t="shared" si="1"/>
        <v>84000</v>
      </c>
      <c r="J4" s="12">
        <f t="shared" si="1"/>
        <v>84000</v>
      </c>
      <c r="K4" s="12">
        <f t="shared" si="1"/>
        <v>84000</v>
      </c>
      <c r="L4" s="12">
        <f t="shared" si="1"/>
        <v>84000</v>
      </c>
      <c r="M4" s="12">
        <f t="shared" si="1"/>
        <v>84000</v>
      </c>
    </row>
    <row r="6">
      <c r="A6" s="11" t="s">
        <v>48</v>
      </c>
    </row>
    <row r="7">
      <c r="A7" s="11" t="s">
        <v>9</v>
      </c>
      <c r="B7" s="12">
        <f>'Calcs-1'!B6*Assumptions!$C2</f>
        <v>60000</v>
      </c>
      <c r="C7" s="12">
        <f>'Calcs-1'!C6*Assumptions!$C2</f>
        <v>60000</v>
      </c>
      <c r="D7" s="12">
        <f>'Calcs-1'!D6*Assumptions!$C2</f>
        <v>60000</v>
      </c>
      <c r="E7" s="12">
        <f>'Calcs-1'!E6*Assumptions!$C2</f>
        <v>60000</v>
      </c>
      <c r="F7" s="12">
        <f>'Calcs-1'!F6*Assumptions!$C2</f>
        <v>60000</v>
      </c>
      <c r="G7" s="12">
        <f>'Calcs-1'!G6*Assumptions!$C2</f>
        <v>60000</v>
      </c>
      <c r="H7" s="12">
        <f>'Calcs-1'!H6*Assumptions!$C2</f>
        <v>60000</v>
      </c>
      <c r="I7" s="12">
        <f>'Calcs-1'!I6*Assumptions!$C2</f>
        <v>60000</v>
      </c>
      <c r="J7" s="12">
        <f>'Calcs-1'!J6*Assumptions!$C2</f>
        <v>60000</v>
      </c>
      <c r="K7" s="12">
        <f>'Calcs-1'!K6*Assumptions!$C2</f>
        <v>60000</v>
      </c>
      <c r="L7" s="12">
        <f>'Calcs-1'!L6*Assumptions!$C2</f>
        <v>60000</v>
      </c>
      <c r="M7" s="12">
        <f>'Calcs-1'!M6*Assumptions!$C2</f>
        <v>60000</v>
      </c>
    </row>
    <row r="8">
      <c r="A8" s="11" t="s">
        <v>49</v>
      </c>
      <c r="B8" s="12">
        <f t="shared" ref="B8:M8" si="2">SUM(B7)</f>
        <v>60000</v>
      </c>
      <c r="C8" s="12">
        <f t="shared" si="2"/>
        <v>60000</v>
      </c>
      <c r="D8" s="12">
        <f t="shared" si="2"/>
        <v>60000</v>
      </c>
      <c r="E8" s="12">
        <f t="shared" si="2"/>
        <v>60000</v>
      </c>
      <c r="F8" s="12">
        <f t="shared" si="2"/>
        <v>60000</v>
      </c>
      <c r="G8" s="12">
        <f t="shared" si="2"/>
        <v>60000</v>
      </c>
      <c r="H8" s="12">
        <f t="shared" si="2"/>
        <v>60000</v>
      </c>
      <c r="I8" s="12">
        <f t="shared" si="2"/>
        <v>60000</v>
      </c>
      <c r="J8" s="12">
        <f t="shared" si="2"/>
        <v>60000</v>
      </c>
      <c r="K8" s="12">
        <f t="shared" si="2"/>
        <v>60000</v>
      </c>
      <c r="L8" s="12">
        <f t="shared" si="2"/>
        <v>60000</v>
      </c>
      <c r="M8" s="12">
        <f t="shared" si="2"/>
        <v>60000</v>
      </c>
    </row>
    <row r="10">
      <c r="A10" s="11" t="s">
        <v>50</v>
      </c>
    </row>
    <row r="11">
      <c r="A11" s="11" t="s">
        <v>13</v>
      </c>
      <c r="B11" s="12">
        <f>Assumptions!$B7</f>
        <v>4500</v>
      </c>
      <c r="C11" s="12">
        <f>Assumptions!$B7</f>
        <v>4500</v>
      </c>
      <c r="D11" s="12">
        <f>Assumptions!$B7</f>
        <v>4500</v>
      </c>
      <c r="E11" s="12">
        <f>Assumptions!$B7</f>
        <v>4500</v>
      </c>
      <c r="F11" s="12">
        <f>Assumptions!$B7</f>
        <v>4500</v>
      </c>
      <c r="G11" s="12">
        <f>Assumptions!$B7</f>
        <v>4500</v>
      </c>
      <c r="H11" s="12">
        <f>Assumptions!$B7</f>
        <v>4500</v>
      </c>
      <c r="I11" s="12">
        <f>Assumptions!$B7</f>
        <v>4500</v>
      </c>
      <c r="J11" s="12">
        <f>Assumptions!$B7</f>
        <v>4500</v>
      </c>
      <c r="K11" s="12">
        <f>Assumptions!$B7</f>
        <v>4500</v>
      </c>
      <c r="L11" s="12">
        <f>Assumptions!$B7</f>
        <v>4500</v>
      </c>
      <c r="M11" s="12">
        <f>Assumptions!$B7</f>
        <v>4500</v>
      </c>
    </row>
    <row r="12">
      <c r="A12" s="11" t="s">
        <v>51</v>
      </c>
      <c r="B12" s="12">
        <f>Assumptions!$B8</f>
        <v>3000</v>
      </c>
      <c r="C12" s="12">
        <f>Assumptions!$B8</f>
        <v>3000</v>
      </c>
      <c r="D12" s="12">
        <f>Assumptions!$B8</f>
        <v>3000</v>
      </c>
      <c r="E12" s="12">
        <f>Assumptions!$B8</f>
        <v>3000</v>
      </c>
      <c r="F12" s="12">
        <f>Assumptions!$B8</f>
        <v>3000</v>
      </c>
      <c r="G12" s="12">
        <f>Assumptions!$B8</f>
        <v>3000</v>
      </c>
      <c r="H12" s="12">
        <f>Assumptions!$B8</f>
        <v>3000</v>
      </c>
      <c r="I12" s="12">
        <f>Assumptions!$B8</f>
        <v>3000</v>
      </c>
      <c r="J12" s="12">
        <f>Assumptions!$B8</f>
        <v>3000</v>
      </c>
      <c r="K12" s="12">
        <f>Assumptions!$B8</f>
        <v>3000</v>
      </c>
      <c r="L12" s="12">
        <f>Assumptions!$B8</f>
        <v>3000</v>
      </c>
      <c r="M12" s="12">
        <f>Assumptions!$B8</f>
        <v>3000</v>
      </c>
    </row>
    <row r="13">
      <c r="A13" s="11" t="s">
        <v>52</v>
      </c>
      <c r="B13" s="12">
        <f>Depreciation!B8</f>
        <v>320</v>
      </c>
      <c r="C13" s="12">
        <f>Depreciation!C8</f>
        <v>320</v>
      </c>
      <c r="D13" s="12">
        <f>Depreciation!D8</f>
        <v>320</v>
      </c>
      <c r="E13" s="12">
        <f>Depreciation!E8</f>
        <v>320</v>
      </c>
      <c r="F13" s="12">
        <f>Depreciation!F8</f>
        <v>320</v>
      </c>
      <c r="G13" s="12">
        <f>Depreciation!G8</f>
        <v>320</v>
      </c>
      <c r="H13" s="12">
        <f>Depreciation!H8</f>
        <v>320</v>
      </c>
      <c r="I13" s="12">
        <f>Depreciation!I8</f>
        <v>320</v>
      </c>
      <c r="J13" s="12">
        <f>Depreciation!J8</f>
        <v>320</v>
      </c>
      <c r="K13" s="12">
        <f>Depreciation!K8</f>
        <v>320</v>
      </c>
      <c r="L13" s="12">
        <f>Depreciation!L8</f>
        <v>320</v>
      </c>
      <c r="M13" s="12">
        <f>Depreciation!M8</f>
        <v>320</v>
      </c>
    </row>
    <row r="15">
      <c r="A15" s="11" t="s">
        <v>53</v>
      </c>
      <c r="B15" s="12">
        <f t="shared" ref="B15:M15" si="3">B8+B11+B12+B13</f>
        <v>67820</v>
      </c>
      <c r="C15" s="12">
        <f t="shared" si="3"/>
        <v>67820</v>
      </c>
      <c r="D15" s="12">
        <f t="shared" si="3"/>
        <v>67820</v>
      </c>
      <c r="E15" s="12">
        <f t="shared" si="3"/>
        <v>67820</v>
      </c>
      <c r="F15" s="12">
        <f t="shared" si="3"/>
        <v>67820</v>
      </c>
      <c r="G15" s="12">
        <f t="shared" si="3"/>
        <v>67820</v>
      </c>
      <c r="H15" s="12">
        <f t="shared" si="3"/>
        <v>67820</v>
      </c>
      <c r="I15" s="12">
        <f t="shared" si="3"/>
        <v>67820</v>
      </c>
      <c r="J15" s="12">
        <f t="shared" si="3"/>
        <v>67820</v>
      </c>
      <c r="K15" s="12">
        <f t="shared" si="3"/>
        <v>67820</v>
      </c>
      <c r="L15" s="12">
        <f t="shared" si="3"/>
        <v>67820</v>
      </c>
      <c r="M15" s="12">
        <f t="shared" si="3"/>
        <v>67820</v>
      </c>
    </row>
    <row r="17">
      <c r="A17" s="11" t="s">
        <v>54</v>
      </c>
      <c r="B17" s="12">
        <f t="shared" ref="B17:M17" si="4">B4-B15</f>
        <v>16180</v>
      </c>
      <c r="C17" s="12">
        <f t="shared" si="4"/>
        <v>16180</v>
      </c>
      <c r="D17" s="12">
        <f t="shared" si="4"/>
        <v>16180</v>
      </c>
      <c r="E17" s="12">
        <f t="shared" si="4"/>
        <v>16180</v>
      </c>
      <c r="F17" s="12">
        <f t="shared" si="4"/>
        <v>16180</v>
      </c>
      <c r="G17" s="12">
        <f t="shared" si="4"/>
        <v>16180</v>
      </c>
      <c r="H17" s="12">
        <f t="shared" si="4"/>
        <v>16180</v>
      </c>
      <c r="I17" s="12">
        <f t="shared" si="4"/>
        <v>16180</v>
      </c>
      <c r="J17" s="12">
        <f t="shared" si="4"/>
        <v>16180</v>
      </c>
      <c r="K17" s="12">
        <f t="shared" si="4"/>
        <v>16180</v>
      </c>
      <c r="L17" s="12">
        <f t="shared" si="4"/>
        <v>16180</v>
      </c>
      <c r="M17" s="12">
        <f t="shared" si="4"/>
        <v>16180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</cols>
  <sheetData>
    <row r="1"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</row>
    <row r="2">
      <c r="A2" s="11" t="s">
        <v>55</v>
      </c>
    </row>
    <row r="3">
      <c r="A3" s="11" t="s">
        <v>56</v>
      </c>
      <c r="B3" s="12">
        <f>'Calcs-1'!B3*Assumptions!$C2</f>
        <v>75000</v>
      </c>
      <c r="C3" s="12">
        <f>'Calcs-1'!C3*Assumptions!$C2</f>
        <v>75000</v>
      </c>
      <c r="D3" s="12">
        <f>'Calcs-1'!D3*Assumptions!$C2</f>
        <v>75000</v>
      </c>
      <c r="E3" s="12">
        <f>'Calcs-1'!E3*Assumptions!$C2</f>
        <v>75000</v>
      </c>
      <c r="F3" s="12">
        <f>'Calcs-1'!F3*Assumptions!$C2</f>
        <v>75000</v>
      </c>
      <c r="G3" s="12">
        <f>'Calcs-1'!G3*Assumptions!$C2</f>
        <v>75000</v>
      </c>
      <c r="H3" s="12">
        <f>'Calcs-1'!H3*Assumptions!$C2</f>
        <v>75000</v>
      </c>
      <c r="I3" s="12">
        <f>'Calcs-1'!I3*Assumptions!$C2</f>
        <v>75000</v>
      </c>
      <c r="J3" s="12">
        <f>'Calcs-1'!J3*Assumptions!$C2</f>
        <v>75000</v>
      </c>
      <c r="K3" s="12">
        <f>'Calcs-1'!K3*Assumptions!$C2</f>
        <v>75000</v>
      </c>
      <c r="L3" s="12">
        <f>'Calcs-1'!L3*Assumptions!$C2</f>
        <v>75000</v>
      </c>
      <c r="M3" s="12">
        <f>'Calcs-1'!M3*Assumptions!$C2</f>
        <v>75000</v>
      </c>
    </row>
    <row r="4">
      <c r="A4" s="11" t="s">
        <v>57</v>
      </c>
      <c r="B4" s="12">
        <f t="shared" ref="B4:M4" si="1">SUM(B3)</f>
        <v>75000</v>
      </c>
      <c r="C4" s="12">
        <f t="shared" si="1"/>
        <v>75000</v>
      </c>
      <c r="D4" s="12">
        <f t="shared" si="1"/>
        <v>75000</v>
      </c>
      <c r="E4" s="12">
        <f t="shared" si="1"/>
        <v>75000</v>
      </c>
      <c r="F4" s="12">
        <f t="shared" si="1"/>
        <v>75000</v>
      </c>
      <c r="G4" s="12">
        <f t="shared" si="1"/>
        <v>75000</v>
      </c>
      <c r="H4" s="12">
        <f t="shared" si="1"/>
        <v>75000</v>
      </c>
      <c r="I4" s="12">
        <f t="shared" si="1"/>
        <v>75000</v>
      </c>
      <c r="J4" s="12">
        <f t="shared" si="1"/>
        <v>75000</v>
      </c>
      <c r="K4" s="12">
        <f t="shared" si="1"/>
        <v>75000</v>
      </c>
      <c r="L4" s="12">
        <f t="shared" si="1"/>
        <v>75000</v>
      </c>
      <c r="M4" s="12">
        <f t="shared" si="1"/>
        <v>75000</v>
      </c>
    </row>
    <row r="6">
      <c r="A6" s="11" t="s">
        <v>58</v>
      </c>
    </row>
    <row r="7">
      <c r="A7" s="11" t="s">
        <v>9</v>
      </c>
      <c r="B7" s="11">
        <v>0.0</v>
      </c>
      <c r="C7" s="11">
        <v>0.0</v>
      </c>
      <c r="D7" s="11">
        <v>0.0</v>
      </c>
      <c r="E7" s="12">
        <f t="shared" ref="E7:M7" si="2">B3</f>
        <v>75000</v>
      </c>
      <c r="F7" s="12">
        <f t="shared" si="2"/>
        <v>75000</v>
      </c>
      <c r="G7" s="12">
        <f t="shared" si="2"/>
        <v>75000</v>
      </c>
      <c r="H7" s="12">
        <f t="shared" si="2"/>
        <v>75000</v>
      </c>
      <c r="I7" s="12">
        <f t="shared" si="2"/>
        <v>75000</v>
      </c>
      <c r="J7" s="12">
        <f t="shared" si="2"/>
        <v>75000</v>
      </c>
      <c r="K7" s="12">
        <f t="shared" si="2"/>
        <v>75000</v>
      </c>
      <c r="L7" s="12">
        <f t="shared" si="2"/>
        <v>75000</v>
      </c>
      <c r="M7" s="12">
        <f t="shared" si="2"/>
        <v>75000</v>
      </c>
    </row>
    <row r="8">
      <c r="A8" s="11" t="s">
        <v>59</v>
      </c>
      <c r="B8" s="12">
        <f t="shared" ref="B8:M8" si="3">SUM(B7)</f>
        <v>0</v>
      </c>
      <c r="C8" s="12">
        <f t="shared" si="3"/>
        <v>0</v>
      </c>
      <c r="D8" s="12">
        <f t="shared" si="3"/>
        <v>0</v>
      </c>
      <c r="E8" s="12">
        <f t="shared" si="3"/>
        <v>75000</v>
      </c>
      <c r="F8" s="12">
        <f t="shared" si="3"/>
        <v>75000</v>
      </c>
      <c r="G8" s="12">
        <f t="shared" si="3"/>
        <v>75000</v>
      </c>
      <c r="H8" s="12">
        <f t="shared" si="3"/>
        <v>75000</v>
      </c>
      <c r="I8" s="12">
        <f t="shared" si="3"/>
        <v>75000</v>
      </c>
      <c r="J8" s="12">
        <f t="shared" si="3"/>
        <v>75000</v>
      </c>
      <c r="K8" s="12">
        <f t="shared" si="3"/>
        <v>75000</v>
      </c>
      <c r="L8" s="12">
        <f t="shared" si="3"/>
        <v>75000</v>
      </c>
      <c r="M8" s="12">
        <f t="shared" si="3"/>
        <v>75000</v>
      </c>
    </row>
    <row r="10">
      <c r="A10" s="11" t="s">
        <v>60</v>
      </c>
    </row>
    <row r="11">
      <c r="A11" s="11" t="s">
        <v>9</v>
      </c>
      <c r="B11" s="12">
        <f>B3-B7</f>
        <v>75000</v>
      </c>
      <c r="C11" s="12">
        <f t="shared" ref="C11:M11" si="4">B11+C3-C7</f>
        <v>150000</v>
      </c>
      <c r="D11" s="12">
        <f t="shared" si="4"/>
        <v>225000</v>
      </c>
      <c r="E11" s="12">
        <f t="shared" si="4"/>
        <v>225000</v>
      </c>
      <c r="F11" s="12">
        <f t="shared" si="4"/>
        <v>225000</v>
      </c>
      <c r="G11" s="12">
        <f t="shared" si="4"/>
        <v>225000</v>
      </c>
      <c r="H11" s="12">
        <f t="shared" si="4"/>
        <v>225000</v>
      </c>
      <c r="I11" s="12">
        <f t="shared" si="4"/>
        <v>225000</v>
      </c>
      <c r="J11" s="12">
        <f t="shared" si="4"/>
        <v>225000</v>
      </c>
      <c r="K11" s="12">
        <f t="shared" si="4"/>
        <v>225000</v>
      </c>
      <c r="L11" s="12">
        <f t="shared" si="4"/>
        <v>225000</v>
      </c>
      <c r="M11" s="12">
        <f t="shared" si="4"/>
        <v>225000</v>
      </c>
    </row>
    <row r="12">
      <c r="A12" s="11" t="s">
        <v>61</v>
      </c>
      <c r="B12" s="12">
        <f t="shared" ref="B12:M12" si="5">SUM(B11)</f>
        <v>75000</v>
      </c>
      <c r="C12" s="12">
        <f t="shared" si="5"/>
        <v>150000</v>
      </c>
      <c r="D12" s="12">
        <f t="shared" si="5"/>
        <v>225000</v>
      </c>
      <c r="E12" s="12">
        <f t="shared" si="5"/>
        <v>225000</v>
      </c>
      <c r="F12" s="12">
        <f t="shared" si="5"/>
        <v>225000</v>
      </c>
      <c r="G12" s="12">
        <f t="shared" si="5"/>
        <v>225000</v>
      </c>
      <c r="H12" s="12">
        <f t="shared" si="5"/>
        <v>225000</v>
      </c>
      <c r="I12" s="12">
        <f t="shared" si="5"/>
        <v>225000</v>
      </c>
      <c r="J12" s="12">
        <f t="shared" si="5"/>
        <v>225000</v>
      </c>
      <c r="K12" s="12">
        <f t="shared" si="5"/>
        <v>225000</v>
      </c>
      <c r="L12" s="12">
        <f t="shared" si="5"/>
        <v>225000</v>
      </c>
      <c r="M12" s="12">
        <f t="shared" si="5"/>
        <v>225000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</row>
    <row r="2">
      <c r="A2" s="11" t="s">
        <v>62</v>
      </c>
    </row>
    <row r="3">
      <c r="A3" s="11" t="s">
        <v>9</v>
      </c>
      <c r="B3" s="11">
        <v>0.0</v>
      </c>
      <c r="C3" s="12">
        <f t="shared" ref="C3:M3" si="1">B9</f>
        <v>300</v>
      </c>
      <c r="D3" s="12">
        <f t="shared" si="1"/>
        <v>600</v>
      </c>
      <c r="E3" s="12">
        <f t="shared" si="1"/>
        <v>900</v>
      </c>
      <c r="F3" s="12">
        <f t="shared" si="1"/>
        <v>1200</v>
      </c>
      <c r="G3" s="12">
        <f t="shared" si="1"/>
        <v>1500</v>
      </c>
      <c r="H3" s="12">
        <f t="shared" si="1"/>
        <v>1800</v>
      </c>
      <c r="I3" s="12">
        <f t="shared" si="1"/>
        <v>2100</v>
      </c>
      <c r="J3" s="12">
        <f t="shared" si="1"/>
        <v>2400</v>
      </c>
      <c r="K3" s="12">
        <f t="shared" si="1"/>
        <v>2700</v>
      </c>
      <c r="L3" s="12">
        <f t="shared" si="1"/>
        <v>3000</v>
      </c>
      <c r="M3" s="12">
        <f t="shared" si="1"/>
        <v>3300</v>
      </c>
    </row>
    <row r="5">
      <c r="A5" s="11" t="s">
        <v>63</v>
      </c>
    </row>
    <row r="6">
      <c r="A6" s="11" t="s">
        <v>9</v>
      </c>
      <c r="B6" s="12">
        <f>'Calcs-1'!B3-'Calcs-1'!B6</f>
        <v>300</v>
      </c>
      <c r="C6" s="12">
        <f>'Calcs-1'!C3-'Calcs-1'!C6</f>
        <v>300</v>
      </c>
      <c r="D6" s="12">
        <f>'Calcs-1'!D3-'Calcs-1'!D6</f>
        <v>300</v>
      </c>
      <c r="E6" s="12">
        <f>'Calcs-1'!E3-'Calcs-1'!E6</f>
        <v>300</v>
      </c>
      <c r="F6" s="12">
        <f>'Calcs-1'!F3-'Calcs-1'!F6</f>
        <v>300</v>
      </c>
      <c r="G6" s="12">
        <f>'Calcs-1'!G3-'Calcs-1'!G6</f>
        <v>300</v>
      </c>
      <c r="H6" s="12">
        <f>'Calcs-1'!H3-'Calcs-1'!H6</f>
        <v>300</v>
      </c>
      <c r="I6" s="12">
        <f>'Calcs-1'!I3-'Calcs-1'!I6</f>
        <v>300</v>
      </c>
      <c r="J6" s="12">
        <f>'Calcs-1'!J3-'Calcs-1'!J6</f>
        <v>300</v>
      </c>
      <c r="K6" s="12">
        <f>'Calcs-1'!K3-'Calcs-1'!K6</f>
        <v>300</v>
      </c>
      <c r="L6" s="12">
        <f>'Calcs-1'!L3-'Calcs-1'!L6</f>
        <v>300</v>
      </c>
      <c r="M6" s="12">
        <f>'Calcs-1'!M3-'Calcs-1'!M6</f>
        <v>300</v>
      </c>
    </row>
    <row r="8">
      <c r="A8" s="11" t="s">
        <v>64</v>
      </c>
    </row>
    <row r="9">
      <c r="A9" s="11" t="s">
        <v>9</v>
      </c>
      <c r="B9" s="12">
        <f t="shared" ref="B9:M9" si="2">B3+B6</f>
        <v>300</v>
      </c>
      <c r="C9" s="12">
        <f t="shared" si="2"/>
        <v>600</v>
      </c>
      <c r="D9" s="12">
        <f t="shared" si="2"/>
        <v>900</v>
      </c>
      <c r="E9" s="12">
        <f t="shared" si="2"/>
        <v>1200</v>
      </c>
      <c r="F9" s="12">
        <f t="shared" si="2"/>
        <v>1500</v>
      </c>
      <c r="G9" s="12">
        <f t="shared" si="2"/>
        <v>1800</v>
      </c>
      <c r="H9" s="12">
        <f t="shared" si="2"/>
        <v>2100</v>
      </c>
      <c r="I9" s="12">
        <f t="shared" si="2"/>
        <v>2400</v>
      </c>
      <c r="J9" s="12">
        <f t="shared" si="2"/>
        <v>2700</v>
      </c>
      <c r="K9" s="12">
        <f t="shared" si="2"/>
        <v>3000</v>
      </c>
      <c r="L9" s="12">
        <f t="shared" si="2"/>
        <v>3300</v>
      </c>
      <c r="M9" s="12">
        <f t="shared" si="2"/>
        <v>3600</v>
      </c>
    </row>
    <row r="11">
      <c r="A11" s="11" t="s">
        <v>64</v>
      </c>
    </row>
    <row r="12">
      <c r="A12" s="11" t="s">
        <v>9</v>
      </c>
      <c r="B12" s="12">
        <f>B9*Assumptions!$C2</f>
        <v>15000</v>
      </c>
      <c r="C12" s="12">
        <f>C9*Assumptions!$C2</f>
        <v>30000</v>
      </c>
      <c r="D12" s="12">
        <f>D9*Assumptions!$C2</f>
        <v>45000</v>
      </c>
      <c r="E12" s="12">
        <f>E9*Assumptions!$C2</f>
        <v>60000</v>
      </c>
      <c r="F12" s="12">
        <f>F9*Assumptions!$C2</f>
        <v>75000</v>
      </c>
      <c r="G12" s="12">
        <f>G9*Assumptions!$C2</f>
        <v>90000</v>
      </c>
      <c r="H12" s="12">
        <f>H9*Assumptions!$C2</f>
        <v>105000</v>
      </c>
      <c r="I12" s="12">
        <f>I9*Assumptions!$C2</f>
        <v>120000</v>
      </c>
      <c r="J12" s="12">
        <f>J9*Assumptions!$C2</f>
        <v>135000</v>
      </c>
      <c r="K12" s="12">
        <f>K9*Assumptions!$C2</f>
        <v>150000</v>
      </c>
      <c r="L12" s="12">
        <f>L9*Assumptions!$C2</f>
        <v>165000</v>
      </c>
      <c r="M12" s="12">
        <f>M9*Assumptions!$C2</f>
        <v>180000</v>
      </c>
    </row>
    <row r="13">
      <c r="A13" s="11" t="s">
        <v>65</v>
      </c>
      <c r="B13" s="12">
        <f t="shared" ref="B13:M13" si="3">SUM(B12)</f>
        <v>15000</v>
      </c>
      <c r="C13" s="12">
        <f t="shared" si="3"/>
        <v>30000</v>
      </c>
      <c r="D13" s="12">
        <f t="shared" si="3"/>
        <v>45000</v>
      </c>
      <c r="E13" s="12">
        <f t="shared" si="3"/>
        <v>60000</v>
      </c>
      <c r="F13" s="12">
        <f t="shared" si="3"/>
        <v>75000</v>
      </c>
      <c r="G13" s="12">
        <f t="shared" si="3"/>
        <v>90000</v>
      </c>
      <c r="H13" s="12">
        <f t="shared" si="3"/>
        <v>105000</v>
      </c>
      <c r="I13" s="12">
        <f t="shared" si="3"/>
        <v>120000</v>
      </c>
      <c r="J13" s="12">
        <f t="shared" si="3"/>
        <v>135000</v>
      </c>
      <c r="K13" s="12">
        <f t="shared" si="3"/>
        <v>150000</v>
      </c>
      <c r="L13" s="12">
        <f t="shared" si="3"/>
        <v>165000</v>
      </c>
      <c r="M13" s="12">
        <f t="shared" si="3"/>
        <v>180000</v>
      </c>
    </row>
  </sheetData>
  <drawing r:id="rId1"/>
</worksheet>
</file>