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ixed Asset Register" sheetId="3" r:id="rId6"/>
    <sheet state="visible" name="Fixed Asset Balances" sheetId="4" r:id="rId7"/>
    <sheet state="visible" name="Depreciation" sheetId="5" r:id="rId8"/>
    <sheet state="visible" name="Calcs-1" sheetId="6" r:id="rId9"/>
    <sheet state="visible" name="Sales and Costs" sheetId="7" r:id="rId10"/>
    <sheet state="visible" name="Purchases" sheetId="8" r:id="rId11"/>
    <sheet state="visible" name="Stocks" sheetId="9" r:id="rId12"/>
    <sheet state="visible" name="Cash Details" sheetId="10" r:id="rId13"/>
    <sheet state="visible" name="Balances" sheetId="11" r:id="rId14"/>
  </sheets>
  <definedNames/>
  <calcPr/>
</workbook>
</file>

<file path=xl/sharedStrings.xml><?xml version="1.0" encoding="utf-8"?>
<sst xmlns="http://schemas.openxmlformats.org/spreadsheetml/2006/main" count="306" uniqueCount="107">
  <si>
    <t>Description</t>
  </si>
  <si>
    <t>King Sandwich Corner sells Sandwich to walk in customers. They bought 1 Sandwich at Rs 50 and sold it at Rs 70.</t>
  </si>
  <si>
    <t>Every month they purchased 1500 sandwich and sold 1200 sandwich. Rent was Rs 4500 per month and Electricity expenses were Rs 3000 per month.</t>
  </si>
  <si>
    <t>The payment for purchases was made after 3 months. All sales were made in Cash</t>
  </si>
  <si>
    <t>The company has purchased a Four-Slice Sandwich Maker (model-SME050) in month 1 for Rs 8000 which has a life of 25 months. It purchases its fixed assets in the starting of the month.</t>
  </si>
  <si>
    <t>Make a Fixed Asset Register and calculate the balance of fixed assets for 12 months.</t>
  </si>
  <si>
    <t>Purchase (qty)</t>
  </si>
  <si>
    <t>Purchase Price</t>
  </si>
  <si>
    <t>Payments</t>
  </si>
  <si>
    <t>Sandwich</t>
  </si>
  <si>
    <t>Sales(qty)</t>
  </si>
  <si>
    <t>Selling Price</t>
  </si>
  <si>
    <t>Cash</t>
  </si>
  <si>
    <t>Rent</t>
  </si>
  <si>
    <t>per month</t>
  </si>
  <si>
    <t>Electricity</t>
  </si>
  <si>
    <t>Item code</t>
  </si>
  <si>
    <t>Item type</t>
  </si>
  <si>
    <t>Item Details</t>
  </si>
  <si>
    <t>Month of Purchase</t>
  </si>
  <si>
    <t>Price</t>
  </si>
  <si>
    <t>Life of Asset(in months)</t>
  </si>
  <si>
    <t>FAS001</t>
  </si>
  <si>
    <t>Four-Slice Sandwich maker</t>
  </si>
  <si>
    <t>SME050</t>
  </si>
  <si>
    <t>FAS002</t>
  </si>
  <si>
    <t>SME060</t>
  </si>
  <si>
    <t>FAS003</t>
  </si>
  <si>
    <t>SME070</t>
  </si>
  <si>
    <t>FAS004</t>
  </si>
  <si>
    <t>SME080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</si>
  <si>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</si>
  <si>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</si>
  <si>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</si>
  <si>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</si>
  <si>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</si>
  <si>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</si>
  <si>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</si>
  <si>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</si>
  <si>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</si>
  <si>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</si>
  <si>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</si>
  <si>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</si>
  <si>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</si>
  <si>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</si>
  <si>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</si>
  <si>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</si>
  <si>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</si>
  <si>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</si>
  <si>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</si>
  <si>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</si>
  <si>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</si>
  <si>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</si>
  <si>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</si>
  <si>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</si>
  <si>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Opening Balance</t>
  </si>
  <si>
    <t>Four-Slice sandwich maker</t>
  </si>
  <si>
    <t xml:space="preserve">Total </t>
  </si>
  <si>
    <t>Purchase</t>
  </si>
  <si>
    <t>Total</t>
  </si>
  <si>
    <t>Closing Balance</t>
  </si>
  <si>
    <t>Depreciation for the month</t>
  </si>
  <si>
    <t>Purchase(Qty)</t>
  </si>
  <si>
    <t>Sales (Qty)</t>
  </si>
  <si>
    <t>Sales (in Rs)</t>
  </si>
  <si>
    <t>Total  Sales</t>
  </si>
  <si>
    <t>Cost of goods sold</t>
  </si>
  <si>
    <t>Total cost of goods</t>
  </si>
  <si>
    <t>Other costs</t>
  </si>
  <si>
    <t>Electiricty</t>
  </si>
  <si>
    <t>Deprecitation</t>
  </si>
  <si>
    <t>Total Costs</t>
  </si>
  <si>
    <t>Profit</t>
  </si>
  <si>
    <t>Purchases (in Rs)</t>
  </si>
  <si>
    <t>Sanwich</t>
  </si>
  <si>
    <t>Total Purchases</t>
  </si>
  <si>
    <t>Payment for purchases</t>
  </si>
  <si>
    <t>Total payment for purchases</t>
  </si>
  <si>
    <t>Payment outstanding for purchases</t>
  </si>
  <si>
    <t>Total Payment outstanding</t>
  </si>
  <si>
    <t>Opening Stock</t>
  </si>
  <si>
    <t>Change in Stock</t>
  </si>
  <si>
    <t>Closing Stock</t>
  </si>
  <si>
    <t>Total Closing Stock</t>
  </si>
  <si>
    <t>Cash Inflow</t>
  </si>
  <si>
    <t>Cash received from Sales</t>
  </si>
  <si>
    <t>Total Cash Inflow</t>
  </si>
  <si>
    <t>Cash Outflow</t>
  </si>
  <si>
    <t>Cash paid for purchases</t>
  </si>
  <si>
    <t>Fixed Asset cost</t>
  </si>
  <si>
    <t>Total Cash Outflow</t>
  </si>
  <si>
    <t>Net Cash for the month</t>
  </si>
  <si>
    <t>Opening Cash balance</t>
  </si>
  <si>
    <t>Net cash for the month</t>
  </si>
  <si>
    <t>Closing Cash balance</t>
  </si>
  <si>
    <t>Assets</t>
  </si>
  <si>
    <t>Cash Inhand</t>
  </si>
  <si>
    <t>Stocks</t>
  </si>
  <si>
    <t xml:space="preserve">Fixed Asset </t>
  </si>
  <si>
    <t>Total Assets (TA)</t>
  </si>
  <si>
    <t>Liabilities</t>
  </si>
  <si>
    <t>Total Liabilities (TL)</t>
  </si>
  <si>
    <t>Difference 1(TA-TL)</t>
  </si>
  <si>
    <t>Opening Profit</t>
  </si>
  <si>
    <t>Net Profit for the month</t>
  </si>
  <si>
    <t>Accumulated Profit</t>
  </si>
  <si>
    <t>Difference 2 (AP-D1)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</si>
</sst>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/>
    </row>
    <row r="5">
      <c r="A5" s="2" t="s">
        <v>3</v>
      </c>
    </row>
    <row r="6">
      <c r="A6" s="2"/>
    </row>
    <row r="7">
      <c r="A7" s="2" t="s">
        <v>4</v>
      </c>
    </row>
    <row r="8">
      <c r="A8" s="2"/>
    </row>
    <row r="9">
      <c r="A9" s="2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25" width="5.63"/>
  </cols>
  <sheetData>
    <row r="1">
      <c r="A1" s="3"/>
      <c r="B1" s="9" t="s">
        <v>31</v>
      </c>
      <c r="C1" s="9" t="s">
        <v>32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9" t="s">
        <v>39</v>
      </c>
      <c r="K1" s="9" t="s">
        <v>40</v>
      </c>
      <c r="L1" s="9" t="s">
        <v>41</v>
      </c>
      <c r="M1" s="9" t="s">
        <v>42</v>
      </c>
      <c r="N1" s="9" t="s">
        <v>43</v>
      </c>
      <c r="O1" s="9" t="s">
        <v>44</v>
      </c>
      <c r="P1" s="9" t="s">
        <v>45</v>
      </c>
      <c r="Q1" s="9" t="s">
        <v>46</v>
      </c>
      <c r="R1" s="9" t="s">
        <v>47</v>
      </c>
      <c r="S1" s="9" t="s">
        <v>48</v>
      </c>
      <c r="T1" s="9" t="s">
        <v>49</v>
      </c>
      <c r="U1" s="9" t="s">
        <v>50</v>
      </c>
      <c r="V1" s="9" t="s">
        <v>51</v>
      </c>
      <c r="W1" s="9" t="s">
        <v>52</v>
      </c>
      <c r="X1" s="9" t="s">
        <v>53</v>
      </c>
      <c r="Y1" s="9" t="s">
        <v>54</v>
      </c>
    </row>
    <row r="2">
      <c r="A2" s="3" t="s">
        <v>84</v>
      </c>
    </row>
    <row r="3">
      <c r="A3" s="3" t="s">
        <v>85</v>
      </c>
      <c r="B3" s="12">
        <f>'Sales and Costs'!B4</f>
        <v>84000</v>
      </c>
      <c r="C3" s="12">
        <f>'Sales and Costs'!C4</f>
        <v>84000</v>
      </c>
      <c r="D3" s="12">
        <f>'Sales and Costs'!D4</f>
        <v>84000</v>
      </c>
      <c r="E3" s="12">
        <f>'Sales and Costs'!E4</f>
        <v>84000</v>
      </c>
      <c r="F3" s="12">
        <f>'Sales and Costs'!F4</f>
        <v>84000</v>
      </c>
      <c r="G3" s="12">
        <f>'Sales and Costs'!G4</f>
        <v>84000</v>
      </c>
      <c r="H3" s="12">
        <f>'Sales and Costs'!H4</f>
        <v>84000</v>
      </c>
      <c r="I3" s="12">
        <f>'Sales and Costs'!I4</f>
        <v>84000</v>
      </c>
      <c r="J3" s="12">
        <f>'Sales and Costs'!J4</f>
        <v>84000</v>
      </c>
      <c r="K3" s="12">
        <f>'Sales and Costs'!K4</f>
        <v>84000</v>
      </c>
      <c r="L3" s="12">
        <f>'Sales and Costs'!L4</f>
        <v>84000</v>
      </c>
      <c r="M3" s="12">
        <f>'Sales and Costs'!M4</f>
        <v>84000</v>
      </c>
      <c r="N3" s="12">
        <f>'Sales and Costs'!N4</f>
        <v>84000</v>
      </c>
      <c r="O3" s="12">
        <f>'Sales and Costs'!O4</f>
        <v>84000</v>
      </c>
      <c r="P3" s="12">
        <f>'Sales and Costs'!P4</f>
        <v>84000</v>
      </c>
      <c r="Q3" s="12">
        <f>'Sales and Costs'!Q4</f>
        <v>84000</v>
      </c>
      <c r="R3" s="12">
        <f>'Sales and Costs'!R4</f>
        <v>84000</v>
      </c>
      <c r="S3" s="12">
        <f>'Sales and Costs'!S4</f>
        <v>84000</v>
      </c>
      <c r="T3" s="12">
        <f>'Sales and Costs'!T4</f>
        <v>84000</v>
      </c>
      <c r="U3" s="12">
        <f>'Sales and Costs'!U4</f>
        <v>84000</v>
      </c>
      <c r="V3" s="12">
        <f>'Sales and Costs'!V4</f>
        <v>84000</v>
      </c>
      <c r="W3" s="12">
        <f>'Sales and Costs'!W4</f>
        <v>84000</v>
      </c>
      <c r="X3" s="12">
        <f>'Sales and Costs'!X4</f>
        <v>84000</v>
      </c>
      <c r="Y3" s="12">
        <f>'Sales and Costs'!Y4</f>
        <v>84000</v>
      </c>
    </row>
    <row r="4">
      <c r="A4" s="3" t="s">
        <v>86</v>
      </c>
    </row>
    <row r="5">
      <c r="A5" s="3"/>
    </row>
    <row r="6">
      <c r="A6" s="3" t="s">
        <v>87</v>
      </c>
    </row>
    <row r="7">
      <c r="A7" s="3" t="s">
        <v>88</v>
      </c>
      <c r="B7" s="12">
        <f>Purchases!B8</f>
        <v>0</v>
      </c>
      <c r="C7" s="12">
        <f>Purchases!C8</f>
        <v>0</v>
      </c>
      <c r="D7" s="12">
        <f>Purchases!D8</f>
        <v>0</v>
      </c>
      <c r="E7" s="12">
        <f>Purchases!E8</f>
        <v>75000</v>
      </c>
      <c r="F7" s="12">
        <f>Purchases!F8</f>
        <v>75000</v>
      </c>
      <c r="G7" s="12">
        <f>Purchases!G8</f>
        <v>75000</v>
      </c>
      <c r="H7" s="12">
        <f>Purchases!H8</f>
        <v>75000</v>
      </c>
      <c r="I7" s="12">
        <f>Purchases!I8</f>
        <v>75000</v>
      </c>
      <c r="J7" s="12">
        <f>Purchases!J8</f>
        <v>75000</v>
      </c>
      <c r="K7" s="12">
        <f>Purchases!K8</f>
        <v>75000</v>
      </c>
      <c r="L7" s="12">
        <f>Purchases!L8</f>
        <v>75000</v>
      </c>
      <c r="M7" s="12">
        <f>Purchases!M8</f>
        <v>75000</v>
      </c>
      <c r="N7" s="12">
        <f>Purchases!N8</f>
        <v>75000</v>
      </c>
      <c r="O7" s="12">
        <f>Purchases!O8</f>
        <v>75000</v>
      </c>
      <c r="P7" s="12">
        <f>Purchases!P8</f>
        <v>75000</v>
      </c>
      <c r="Q7" s="12">
        <f>Purchases!Q8</f>
        <v>75000</v>
      </c>
      <c r="R7" s="12">
        <f>Purchases!R8</f>
        <v>75000</v>
      </c>
      <c r="S7" s="12">
        <f>Purchases!S8</f>
        <v>75000</v>
      </c>
      <c r="T7" s="12">
        <f>Purchases!T8</f>
        <v>75000</v>
      </c>
      <c r="U7" s="12">
        <f>Purchases!U8</f>
        <v>75000</v>
      </c>
      <c r="V7" s="12">
        <f>Purchases!V8</f>
        <v>75000</v>
      </c>
      <c r="W7" s="12">
        <f>Purchases!W8</f>
        <v>75000</v>
      </c>
      <c r="X7" s="12">
        <f>Purchases!X8</f>
        <v>75000</v>
      </c>
      <c r="Y7" s="12">
        <f>Purchases!Y8</f>
        <v>75000</v>
      </c>
    </row>
    <row r="8">
      <c r="A8" s="3" t="s">
        <v>68</v>
      </c>
      <c r="B8" s="12">
        <f>'Sales and Costs'!B11+'Sales and Costs'!B12</f>
        <v>7500</v>
      </c>
      <c r="C8" s="12">
        <f>'Sales and Costs'!C11+'Sales and Costs'!C12</f>
        <v>7500</v>
      </c>
      <c r="D8" s="12">
        <f>'Sales and Costs'!D11+'Sales and Costs'!D12</f>
        <v>7500</v>
      </c>
      <c r="E8" s="12">
        <f>'Sales and Costs'!E11+'Sales and Costs'!E12</f>
        <v>7500</v>
      </c>
      <c r="F8" s="12">
        <f>'Sales and Costs'!F11+'Sales and Costs'!F12</f>
        <v>7500</v>
      </c>
      <c r="G8" s="12">
        <f>'Sales and Costs'!G11+'Sales and Costs'!G12</f>
        <v>7500</v>
      </c>
      <c r="H8" s="12">
        <f>'Sales and Costs'!H11+'Sales and Costs'!H12</f>
        <v>7500</v>
      </c>
      <c r="I8" s="12">
        <f>'Sales and Costs'!I11+'Sales and Costs'!I12</f>
        <v>7500</v>
      </c>
      <c r="J8" s="12">
        <f>'Sales and Costs'!J11+'Sales and Costs'!J12</f>
        <v>7500</v>
      </c>
      <c r="K8" s="12">
        <f>'Sales and Costs'!K11+'Sales and Costs'!K12</f>
        <v>7500</v>
      </c>
      <c r="L8" s="12">
        <f>'Sales and Costs'!L11+'Sales and Costs'!L12</f>
        <v>7500</v>
      </c>
      <c r="M8" s="12">
        <f>'Sales and Costs'!M11+'Sales and Costs'!M12</f>
        <v>7500</v>
      </c>
      <c r="N8" s="12">
        <f>'Sales and Costs'!N11+'Sales and Costs'!N12</f>
        <v>7500</v>
      </c>
      <c r="O8" s="12">
        <f>'Sales and Costs'!O11+'Sales and Costs'!O12</f>
        <v>7500</v>
      </c>
      <c r="P8" s="12">
        <f>'Sales and Costs'!P11+'Sales and Costs'!P12</f>
        <v>7500</v>
      </c>
      <c r="Q8" s="12">
        <f>'Sales and Costs'!Q11+'Sales and Costs'!Q12</f>
        <v>7500</v>
      </c>
      <c r="R8" s="12">
        <f>'Sales and Costs'!R11+'Sales and Costs'!R12</f>
        <v>7500</v>
      </c>
      <c r="S8" s="12">
        <f>'Sales and Costs'!S11+'Sales and Costs'!S12</f>
        <v>7500</v>
      </c>
      <c r="T8" s="12">
        <f>'Sales and Costs'!T11+'Sales and Costs'!T12</f>
        <v>7500</v>
      </c>
      <c r="U8" s="12">
        <f>'Sales and Costs'!U11+'Sales and Costs'!U12</f>
        <v>7500</v>
      </c>
      <c r="V8" s="12">
        <f>'Sales and Costs'!V11+'Sales and Costs'!V12</f>
        <v>7500</v>
      </c>
      <c r="W8" s="12">
        <f>'Sales and Costs'!W11+'Sales and Costs'!W12</f>
        <v>7500</v>
      </c>
      <c r="X8" s="12">
        <f>'Sales and Costs'!X11+'Sales and Costs'!X12</f>
        <v>7500</v>
      </c>
      <c r="Y8" s="12">
        <f>'Sales and Costs'!Y11+'Sales and Costs'!Y12</f>
        <v>7500</v>
      </c>
    </row>
    <row r="9">
      <c r="A9" s="3" t="s">
        <v>89</v>
      </c>
      <c r="B9" s="12">
        <f>'Fixed Asset Balances'!B8</f>
        <v>8000</v>
      </c>
      <c r="C9" s="12">
        <f>'Fixed Asset Balances'!C8</f>
        <v>0</v>
      </c>
      <c r="D9" s="12">
        <f>'Fixed Asset Balances'!D8</f>
        <v>0</v>
      </c>
      <c r="E9" s="12">
        <f>'Fixed Asset Balances'!E8</f>
        <v>0</v>
      </c>
      <c r="F9" s="12">
        <f>'Fixed Asset Balances'!F8</f>
        <v>0</v>
      </c>
      <c r="G9" s="12">
        <f>'Fixed Asset Balances'!G8</f>
        <v>10000</v>
      </c>
      <c r="H9" s="12">
        <f>'Fixed Asset Balances'!H8</f>
        <v>0</v>
      </c>
      <c r="I9" s="12">
        <f>'Fixed Asset Balances'!I8</f>
        <v>0</v>
      </c>
      <c r="J9" s="12">
        <f>'Fixed Asset Balances'!J8</f>
        <v>0</v>
      </c>
      <c r="K9" s="12">
        <f>'Fixed Asset Balances'!K8</f>
        <v>12000</v>
      </c>
      <c r="L9" s="12">
        <f>'Fixed Asset Balances'!L8</f>
        <v>0</v>
      </c>
      <c r="M9" s="12">
        <f>'Fixed Asset Balances'!M8</f>
        <v>13000</v>
      </c>
      <c r="N9" s="12">
        <f>'Fixed Asset Balances'!N8</f>
        <v>0</v>
      </c>
      <c r="O9" s="12">
        <f>'Fixed Asset Balances'!O8</f>
        <v>0</v>
      </c>
      <c r="P9" s="12">
        <f>'Fixed Asset Balances'!P8</f>
        <v>0</v>
      </c>
      <c r="Q9" s="12">
        <f>'Fixed Asset Balances'!Q8</f>
        <v>0</v>
      </c>
      <c r="R9" s="12">
        <f>'Fixed Asset Balances'!R8</f>
        <v>0</v>
      </c>
      <c r="S9" s="12">
        <f>'Fixed Asset Balances'!S8</f>
        <v>0</v>
      </c>
      <c r="T9" s="12">
        <f>'Fixed Asset Balances'!T8</f>
        <v>0</v>
      </c>
      <c r="U9" s="12">
        <f>'Fixed Asset Balances'!U8</f>
        <v>0</v>
      </c>
      <c r="V9" s="12">
        <f>'Fixed Asset Balances'!V8</f>
        <v>0</v>
      </c>
      <c r="W9" s="12">
        <f>'Fixed Asset Balances'!W8</f>
        <v>0</v>
      </c>
      <c r="X9" s="12">
        <f>'Fixed Asset Balances'!X8</f>
        <v>0</v>
      </c>
      <c r="Y9" s="12">
        <f>'Fixed Asset Balances'!Y8</f>
        <v>0</v>
      </c>
    </row>
    <row r="10">
      <c r="A10" s="3" t="s">
        <v>90</v>
      </c>
      <c r="B10" s="12">
        <f t="shared" ref="B10:Y10" si="1">SUM(B7:B9)</f>
        <v>15500</v>
      </c>
      <c r="C10" s="12">
        <f t="shared" si="1"/>
        <v>7500</v>
      </c>
      <c r="D10" s="12">
        <f t="shared" si="1"/>
        <v>7500</v>
      </c>
      <c r="E10" s="12">
        <f t="shared" si="1"/>
        <v>82500</v>
      </c>
      <c r="F10" s="12">
        <f t="shared" si="1"/>
        <v>82500</v>
      </c>
      <c r="G10" s="12">
        <f t="shared" si="1"/>
        <v>92500</v>
      </c>
      <c r="H10" s="12">
        <f t="shared" si="1"/>
        <v>82500</v>
      </c>
      <c r="I10" s="12">
        <f t="shared" si="1"/>
        <v>82500</v>
      </c>
      <c r="J10" s="12">
        <f t="shared" si="1"/>
        <v>82500</v>
      </c>
      <c r="K10" s="12">
        <f t="shared" si="1"/>
        <v>94500</v>
      </c>
      <c r="L10" s="12">
        <f t="shared" si="1"/>
        <v>82500</v>
      </c>
      <c r="M10" s="12">
        <f t="shared" si="1"/>
        <v>95500</v>
      </c>
      <c r="N10" s="12">
        <f t="shared" si="1"/>
        <v>82500</v>
      </c>
      <c r="O10" s="12">
        <f t="shared" si="1"/>
        <v>82500</v>
      </c>
      <c r="P10" s="12">
        <f t="shared" si="1"/>
        <v>82500</v>
      </c>
      <c r="Q10" s="12">
        <f t="shared" si="1"/>
        <v>82500</v>
      </c>
      <c r="R10" s="12">
        <f t="shared" si="1"/>
        <v>82500</v>
      </c>
      <c r="S10" s="12">
        <f t="shared" si="1"/>
        <v>82500</v>
      </c>
      <c r="T10" s="12">
        <f t="shared" si="1"/>
        <v>82500</v>
      </c>
      <c r="U10" s="12">
        <f t="shared" si="1"/>
        <v>82500</v>
      </c>
      <c r="V10" s="12">
        <f t="shared" si="1"/>
        <v>82500</v>
      </c>
      <c r="W10" s="12">
        <f t="shared" si="1"/>
        <v>82500</v>
      </c>
      <c r="X10" s="12">
        <f t="shared" si="1"/>
        <v>82500</v>
      </c>
      <c r="Y10" s="12">
        <f t="shared" si="1"/>
        <v>82500</v>
      </c>
    </row>
    <row r="11">
      <c r="A11" s="3"/>
    </row>
    <row r="12">
      <c r="A12" s="3" t="s">
        <v>91</v>
      </c>
      <c r="B12" s="12">
        <f t="shared" ref="B12:Y12" si="2">B3-B10</f>
        <v>68500</v>
      </c>
      <c r="C12" s="12">
        <f t="shared" si="2"/>
        <v>76500</v>
      </c>
      <c r="D12" s="12">
        <f t="shared" si="2"/>
        <v>76500</v>
      </c>
      <c r="E12" s="12">
        <f t="shared" si="2"/>
        <v>1500</v>
      </c>
      <c r="F12" s="12">
        <f t="shared" si="2"/>
        <v>1500</v>
      </c>
      <c r="G12" s="12">
        <f t="shared" si="2"/>
        <v>-8500</v>
      </c>
      <c r="H12" s="12">
        <f t="shared" si="2"/>
        <v>1500</v>
      </c>
      <c r="I12" s="12">
        <f t="shared" si="2"/>
        <v>1500</v>
      </c>
      <c r="J12" s="12">
        <f t="shared" si="2"/>
        <v>1500</v>
      </c>
      <c r="K12" s="12">
        <f t="shared" si="2"/>
        <v>-10500</v>
      </c>
      <c r="L12" s="12">
        <f t="shared" si="2"/>
        <v>1500</v>
      </c>
      <c r="M12" s="12">
        <f t="shared" si="2"/>
        <v>-11500</v>
      </c>
      <c r="N12" s="12">
        <f t="shared" si="2"/>
        <v>1500</v>
      </c>
      <c r="O12" s="12">
        <f t="shared" si="2"/>
        <v>1500</v>
      </c>
      <c r="P12" s="12">
        <f t="shared" si="2"/>
        <v>1500</v>
      </c>
      <c r="Q12" s="12">
        <f t="shared" si="2"/>
        <v>1500</v>
      </c>
      <c r="R12" s="12">
        <f t="shared" si="2"/>
        <v>1500</v>
      </c>
      <c r="S12" s="12">
        <f t="shared" si="2"/>
        <v>1500</v>
      </c>
      <c r="T12" s="12">
        <f t="shared" si="2"/>
        <v>1500</v>
      </c>
      <c r="U12" s="12">
        <f t="shared" si="2"/>
        <v>1500</v>
      </c>
      <c r="V12" s="12">
        <f t="shared" si="2"/>
        <v>1500</v>
      </c>
      <c r="W12" s="12">
        <f t="shared" si="2"/>
        <v>1500</v>
      </c>
      <c r="X12" s="12">
        <f t="shared" si="2"/>
        <v>1500</v>
      </c>
      <c r="Y12" s="12">
        <f t="shared" si="2"/>
        <v>1500</v>
      </c>
    </row>
    <row r="13">
      <c r="A13" s="3"/>
    </row>
    <row r="14">
      <c r="A14" s="3" t="s">
        <v>92</v>
      </c>
      <c r="B14" s="9">
        <v>0.0</v>
      </c>
      <c r="C14" s="12">
        <f t="shared" ref="C14:Y14" si="3">B16</f>
        <v>68500</v>
      </c>
      <c r="D14" s="12">
        <f t="shared" si="3"/>
        <v>145000</v>
      </c>
      <c r="E14" s="12">
        <f t="shared" si="3"/>
        <v>221500</v>
      </c>
      <c r="F14" s="12">
        <f t="shared" si="3"/>
        <v>223000</v>
      </c>
      <c r="G14" s="12">
        <f t="shared" si="3"/>
        <v>224500</v>
      </c>
      <c r="H14" s="12">
        <f t="shared" si="3"/>
        <v>216000</v>
      </c>
      <c r="I14" s="12">
        <f t="shared" si="3"/>
        <v>217500</v>
      </c>
      <c r="J14" s="12">
        <f t="shared" si="3"/>
        <v>219000</v>
      </c>
      <c r="K14" s="12">
        <f t="shared" si="3"/>
        <v>220500</v>
      </c>
      <c r="L14" s="12">
        <f t="shared" si="3"/>
        <v>210000</v>
      </c>
      <c r="M14" s="12">
        <f t="shared" si="3"/>
        <v>211500</v>
      </c>
      <c r="N14" s="12">
        <f t="shared" si="3"/>
        <v>200000</v>
      </c>
      <c r="O14" s="12">
        <f t="shared" si="3"/>
        <v>201500</v>
      </c>
      <c r="P14" s="12">
        <f t="shared" si="3"/>
        <v>203000</v>
      </c>
      <c r="Q14" s="12">
        <f t="shared" si="3"/>
        <v>204500</v>
      </c>
      <c r="R14" s="12">
        <f t="shared" si="3"/>
        <v>206000</v>
      </c>
      <c r="S14" s="12">
        <f t="shared" si="3"/>
        <v>207500</v>
      </c>
      <c r="T14" s="12">
        <f t="shared" si="3"/>
        <v>209000</v>
      </c>
      <c r="U14" s="12">
        <f t="shared" si="3"/>
        <v>210500</v>
      </c>
      <c r="V14" s="12">
        <f t="shared" si="3"/>
        <v>212000</v>
      </c>
      <c r="W14" s="12">
        <f t="shared" si="3"/>
        <v>213500</v>
      </c>
      <c r="X14" s="12">
        <f t="shared" si="3"/>
        <v>215000</v>
      </c>
      <c r="Y14" s="12">
        <f t="shared" si="3"/>
        <v>216500</v>
      </c>
    </row>
    <row r="15">
      <c r="A15" s="3" t="s">
        <v>93</v>
      </c>
      <c r="B15" s="12">
        <f t="shared" ref="B15:Y15" si="4">B12</f>
        <v>68500</v>
      </c>
      <c r="C15" s="12">
        <f t="shared" si="4"/>
        <v>76500</v>
      </c>
      <c r="D15" s="12">
        <f t="shared" si="4"/>
        <v>76500</v>
      </c>
      <c r="E15" s="12">
        <f t="shared" si="4"/>
        <v>1500</v>
      </c>
      <c r="F15" s="12">
        <f t="shared" si="4"/>
        <v>1500</v>
      </c>
      <c r="G15" s="12">
        <f t="shared" si="4"/>
        <v>-8500</v>
      </c>
      <c r="H15" s="12">
        <f t="shared" si="4"/>
        <v>1500</v>
      </c>
      <c r="I15" s="12">
        <f t="shared" si="4"/>
        <v>1500</v>
      </c>
      <c r="J15" s="12">
        <f t="shared" si="4"/>
        <v>1500</v>
      </c>
      <c r="K15" s="12">
        <f t="shared" si="4"/>
        <v>-10500</v>
      </c>
      <c r="L15" s="12">
        <f t="shared" si="4"/>
        <v>1500</v>
      </c>
      <c r="M15" s="12">
        <f t="shared" si="4"/>
        <v>-11500</v>
      </c>
      <c r="N15" s="12">
        <f t="shared" si="4"/>
        <v>1500</v>
      </c>
      <c r="O15" s="12">
        <f t="shared" si="4"/>
        <v>1500</v>
      </c>
      <c r="P15" s="12">
        <f t="shared" si="4"/>
        <v>1500</v>
      </c>
      <c r="Q15" s="12">
        <f t="shared" si="4"/>
        <v>1500</v>
      </c>
      <c r="R15" s="12">
        <f t="shared" si="4"/>
        <v>1500</v>
      </c>
      <c r="S15" s="12">
        <f t="shared" si="4"/>
        <v>1500</v>
      </c>
      <c r="T15" s="12">
        <f t="shared" si="4"/>
        <v>1500</v>
      </c>
      <c r="U15" s="12">
        <f t="shared" si="4"/>
        <v>1500</v>
      </c>
      <c r="V15" s="12">
        <f t="shared" si="4"/>
        <v>1500</v>
      </c>
      <c r="W15" s="12">
        <f t="shared" si="4"/>
        <v>1500</v>
      </c>
      <c r="X15" s="12">
        <f t="shared" si="4"/>
        <v>1500</v>
      </c>
      <c r="Y15" s="12">
        <f t="shared" si="4"/>
        <v>1500</v>
      </c>
    </row>
    <row r="16">
      <c r="A16" s="3" t="s">
        <v>94</v>
      </c>
      <c r="B16" s="12">
        <f t="shared" ref="B16:Y16" si="5">B14+B15</f>
        <v>68500</v>
      </c>
      <c r="C16" s="12">
        <f t="shared" si="5"/>
        <v>145000</v>
      </c>
      <c r="D16" s="12">
        <f t="shared" si="5"/>
        <v>221500</v>
      </c>
      <c r="E16" s="12">
        <f t="shared" si="5"/>
        <v>223000</v>
      </c>
      <c r="F16" s="12">
        <f t="shared" si="5"/>
        <v>224500</v>
      </c>
      <c r="G16" s="12">
        <f t="shared" si="5"/>
        <v>216000</v>
      </c>
      <c r="H16" s="12">
        <f t="shared" si="5"/>
        <v>217500</v>
      </c>
      <c r="I16" s="12">
        <f t="shared" si="5"/>
        <v>219000</v>
      </c>
      <c r="J16" s="12">
        <f t="shared" si="5"/>
        <v>220500</v>
      </c>
      <c r="K16" s="12">
        <f t="shared" si="5"/>
        <v>210000</v>
      </c>
      <c r="L16" s="12">
        <f t="shared" si="5"/>
        <v>211500</v>
      </c>
      <c r="M16" s="12">
        <f t="shared" si="5"/>
        <v>200000</v>
      </c>
      <c r="N16" s="12">
        <f t="shared" si="5"/>
        <v>201500</v>
      </c>
      <c r="O16" s="12">
        <f t="shared" si="5"/>
        <v>203000</v>
      </c>
      <c r="P16" s="12">
        <f t="shared" si="5"/>
        <v>204500</v>
      </c>
      <c r="Q16" s="12">
        <f t="shared" si="5"/>
        <v>206000</v>
      </c>
      <c r="R16" s="12">
        <f t="shared" si="5"/>
        <v>207500</v>
      </c>
      <c r="S16" s="12">
        <f t="shared" si="5"/>
        <v>209000</v>
      </c>
      <c r="T16" s="12">
        <f t="shared" si="5"/>
        <v>210500</v>
      </c>
      <c r="U16" s="12">
        <f t="shared" si="5"/>
        <v>212000</v>
      </c>
      <c r="V16" s="12">
        <f t="shared" si="5"/>
        <v>213500</v>
      </c>
      <c r="W16" s="12">
        <f t="shared" si="5"/>
        <v>215000</v>
      </c>
      <c r="X16" s="12">
        <f t="shared" si="5"/>
        <v>216500</v>
      </c>
      <c r="Y16" s="12">
        <f t="shared" si="5"/>
        <v>218000</v>
      </c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5" width="6.38"/>
  </cols>
  <sheetData>
    <row r="1">
      <c r="A1" s="3"/>
      <c r="B1" s="9" t="s">
        <v>31</v>
      </c>
      <c r="C1" s="9" t="s">
        <v>32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9" t="s">
        <v>39</v>
      </c>
      <c r="K1" s="9" t="s">
        <v>40</v>
      </c>
      <c r="L1" s="9" t="s">
        <v>41</v>
      </c>
      <c r="M1" s="9" t="s">
        <v>42</v>
      </c>
      <c r="N1" s="9" t="s">
        <v>43</v>
      </c>
      <c r="O1" s="9" t="s">
        <v>44</v>
      </c>
      <c r="P1" s="9" t="s">
        <v>45</v>
      </c>
      <c r="Q1" s="9" t="s">
        <v>46</v>
      </c>
      <c r="R1" s="9" t="s">
        <v>47</v>
      </c>
      <c r="S1" s="9" t="s">
        <v>48</v>
      </c>
      <c r="T1" s="9" t="s">
        <v>49</v>
      </c>
      <c r="U1" s="9" t="s">
        <v>50</v>
      </c>
      <c r="V1" s="9" t="s">
        <v>51</v>
      </c>
      <c r="W1" s="9" t="s">
        <v>52</v>
      </c>
      <c r="X1" s="9" t="s">
        <v>53</v>
      </c>
      <c r="Y1" s="9" t="s">
        <v>54</v>
      </c>
    </row>
    <row r="2">
      <c r="A2" s="3" t="s">
        <v>95</v>
      </c>
    </row>
    <row r="3">
      <c r="A3" s="3" t="s">
        <v>96</v>
      </c>
      <c r="B3" s="12">
        <f>'Cash Details'!B16</f>
        <v>68500</v>
      </c>
      <c r="C3" s="12">
        <f>'Cash Details'!C16</f>
        <v>145000</v>
      </c>
      <c r="D3" s="12">
        <f>'Cash Details'!D16</f>
        <v>221500</v>
      </c>
      <c r="E3" s="12">
        <f>'Cash Details'!E16</f>
        <v>223000</v>
      </c>
      <c r="F3" s="12">
        <f>'Cash Details'!F16</f>
        <v>224500</v>
      </c>
      <c r="G3" s="12">
        <f>'Cash Details'!G16</f>
        <v>216000</v>
      </c>
      <c r="H3" s="12">
        <f>'Cash Details'!H16</f>
        <v>217500</v>
      </c>
      <c r="I3" s="12">
        <f>'Cash Details'!I16</f>
        <v>219000</v>
      </c>
      <c r="J3" s="12">
        <f>'Cash Details'!J16</f>
        <v>220500</v>
      </c>
      <c r="K3" s="12">
        <f>'Cash Details'!K16</f>
        <v>210000</v>
      </c>
      <c r="L3" s="12">
        <f>'Cash Details'!L16</f>
        <v>211500</v>
      </c>
      <c r="M3" s="12">
        <f>'Cash Details'!M16</f>
        <v>200000</v>
      </c>
      <c r="N3" s="12">
        <f>'Cash Details'!N16</f>
        <v>201500</v>
      </c>
      <c r="O3" s="12">
        <f>'Cash Details'!O16</f>
        <v>203000</v>
      </c>
      <c r="P3" s="12">
        <f>'Cash Details'!P16</f>
        <v>204500</v>
      </c>
      <c r="Q3" s="12">
        <f>'Cash Details'!Q16</f>
        <v>206000</v>
      </c>
      <c r="R3" s="12">
        <f>'Cash Details'!R16</f>
        <v>207500</v>
      </c>
      <c r="S3" s="12">
        <f>'Cash Details'!S16</f>
        <v>209000</v>
      </c>
      <c r="T3" s="12">
        <f>'Cash Details'!T16</f>
        <v>210500</v>
      </c>
      <c r="U3" s="12">
        <f>'Cash Details'!U16</f>
        <v>212000</v>
      </c>
      <c r="V3" s="12">
        <f>'Cash Details'!V16</f>
        <v>213500</v>
      </c>
      <c r="W3" s="12">
        <f>'Cash Details'!W16</f>
        <v>215000</v>
      </c>
      <c r="X3" s="12">
        <f>'Cash Details'!X16</f>
        <v>216500</v>
      </c>
      <c r="Y3" s="12">
        <f>'Cash Details'!Y16</f>
        <v>218000</v>
      </c>
    </row>
    <row r="4">
      <c r="A4" s="3" t="s">
        <v>97</v>
      </c>
      <c r="B4" s="12">
        <f>Stocks!B13</f>
        <v>15000</v>
      </c>
      <c r="C4" s="12">
        <f>Stocks!C13</f>
        <v>30000</v>
      </c>
      <c r="D4" s="12">
        <f>Stocks!D13</f>
        <v>45000</v>
      </c>
      <c r="E4" s="12">
        <f>Stocks!E13</f>
        <v>60000</v>
      </c>
      <c r="F4" s="12">
        <f>Stocks!F13</f>
        <v>75000</v>
      </c>
      <c r="G4" s="12">
        <f>Stocks!G13</f>
        <v>90000</v>
      </c>
      <c r="H4" s="12">
        <f>Stocks!H13</f>
        <v>105000</v>
      </c>
      <c r="I4" s="12">
        <f>Stocks!I13</f>
        <v>120000</v>
      </c>
      <c r="J4" s="12">
        <f>Stocks!J13</f>
        <v>135000</v>
      </c>
      <c r="K4" s="12">
        <f>Stocks!K13</f>
        <v>150000</v>
      </c>
      <c r="L4" s="12">
        <f>Stocks!L13</f>
        <v>165000</v>
      </c>
      <c r="M4" s="12">
        <f>Stocks!M13</f>
        <v>180000</v>
      </c>
      <c r="N4" s="12">
        <f>Stocks!N13</f>
        <v>195000</v>
      </c>
      <c r="O4" s="12">
        <f>Stocks!O13</f>
        <v>210000</v>
      </c>
      <c r="P4" s="12">
        <f>Stocks!P13</f>
        <v>225000</v>
      </c>
      <c r="Q4" s="12">
        <f>Stocks!Q13</f>
        <v>240000</v>
      </c>
      <c r="R4" s="12">
        <f>Stocks!R13</f>
        <v>255000</v>
      </c>
      <c r="S4" s="12">
        <f>Stocks!S13</f>
        <v>270000</v>
      </c>
      <c r="T4" s="12">
        <f>Stocks!T13</f>
        <v>285000</v>
      </c>
      <c r="U4" s="12">
        <f>Stocks!U13</f>
        <v>300000</v>
      </c>
      <c r="V4" s="12">
        <f>Stocks!V13</f>
        <v>315000</v>
      </c>
      <c r="W4" s="12">
        <f>Stocks!W13</f>
        <v>330000</v>
      </c>
      <c r="X4" s="12">
        <f>Stocks!X13</f>
        <v>345000</v>
      </c>
      <c r="Y4" s="12">
        <f>Stocks!Y13</f>
        <v>360000</v>
      </c>
    </row>
    <row r="5">
      <c r="A5" s="3" t="s">
        <v>98</v>
      </c>
      <c r="B5" s="12">
        <f>'Fixed Asset Balances'!B12-Depreciation!B12</f>
        <v>7680</v>
      </c>
      <c r="C5" s="12">
        <f>'Fixed Asset Balances'!C12-Depreciation!C12</f>
        <v>7360</v>
      </c>
      <c r="D5" s="12">
        <f>'Fixed Asset Balances'!D12-Depreciation!D12</f>
        <v>7040</v>
      </c>
      <c r="E5" s="12">
        <f>'Fixed Asset Balances'!E12-Depreciation!E12</f>
        <v>6720</v>
      </c>
      <c r="F5" s="12">
        <f>'Fixed Asset Balances'!F12-Depreciation!F12</f>
        <v>6400</v>
      </c>
      <c r="G5" s="12">
        <f>'Fixed Asset Balances'!G12-Depreciation!G12</f>
        <v>15680</v>
      </c>
      <c r="H5" s="12">
        <f>'Fixed Asset Balances'!H12-Depreciation!H12</f>
        <v>14960</v>
      </c>
      <c r="I5" s="12">
        <f>'Fixed Asset Balances'!I12-Depreciation!I12</f>
        <v>14240</v>
      </c>
      <c r="J5" s="12">
        <f>'Fixed Asset Balances'!J12-Depreciation!J12</f>
        <v>13520</v>
      </c>
      <c r="K5" s="12">
        <f>'Fixed Asset Balances'!K12-Depreciation!K12</f>
        <v>24320</v>
      </c>
      <c r="L5" s="12">
        <f>'Fixed Asset Balances'!L12-Depreciation!L12</f>
        <v>23120</v>
      </c>
      <c r="M5" s="12">
        <f>'Fixed Asset Balances'!M12-Depreciation!M12</f>
        <v>34400</v>
      </c>
      <c r="N5" s="12">
        <f>'Fixed Asset Balances'!N12-Depreciation!N12</f>
        <v>32680</v>
      </c>
      <c r="O5" s="12">
        <f>'Fixed Asset Balances'!O12-Depreciation!O12</f>
        <v>30960</v>
      </c>
      <c r="P5" s="12">
        <f>'Fixed Asset Balances'!P12-Depreciation!P12</f>
        <v>29240</v>
      </c>
      <c r="Q5" s="12">
        <f>'Fixed Asset Balances'!Q12-Depreciation!Q12</f>
        <v>27520</v>
      </c>
      <c r="R5" s="12">
        <f>'Fixed Asset Balances'!R12-Depreciation!R12</f>
        <v>25800</v>
      </c>
      <c r="S5" s="12">
        <f>'Fixed Asset Balances'!S12-Depreciation!S12</f>
        <v>24080</v>
      </c>
      <c r="T5" s="12">
        <f>'Fixed Asset Balances'!T12-Depreciation!T12</f>
        <v>22360</v>
      </c>
      <c r="U5" s="12">
        <f>'Fixed Asset Balances'!U12-Depreciation!U12</f>
        <v>20640</v>
      </c>
      <c r="V5" s="12">
        <f>'Fixed Asset Balances'!V12-Depreciation!V12</f>
        <v>18920</v>
      </c>
      <c r="W5" s="12">
        <f>'Fixed Asset Balances'!W12-Depreciation!W12</f>
        <v>17200</v>
      </c>
      <c r="X5" s="12">
        <f>'Fixed Asset Balances'!X12-Depreciation!X12</f>
        <v>15480</v>
      </c>
      <c r="Y5" s="12">
        <f>'Fixed Asset Balances'!Y12-Depreciation!Y12</f>
        <v>13760</v>
      </c>
    </row>
    <row r="6">
      <c r="A6" s="3" t="s">
        <v>99</v>
      </c>
      <c r="B6" s="12">
        <f t="shared" ref="B6:Y6" si="1">SUM(B3:B5)</f>
        <v>91180</v>
      </c>
      <c r="C6" s="12">
        <f t="shared" si="1"/>
        <v>182360</v>
      </c>
      <c r="D6" s="12">
        <f t="shared" si="1"/>
        <v>273540</v>
      </c>
      <c r="E6" s="12">
        <f t="shared" si="1"/>
        <v>289720</v>
      </c>
      <c r="F6" s="12">
        <f t="shared" si="1"/>
        <v>305900</v>
      </c>
      <c r="G6" s="12">
        <f t="shared" si="1"/>
        <v>321680</v>
      </c>
      <c r="H6" s="12">
        <f t="shared" si="1"/>
        <v>337460</v>
      </c>
      <c r="I6" s="12">
        <f t="shared" si="1"/>
        <v>353240</v>
      </c>
      <c r="J6" s="12">
        <f t="shared" si="1"/>
        <v>369020</v>
      </c>
      <c r="K6" s="12">
        <f t="shared" si="1"/>
        <v>384320</v>
      </c>
      <c r="L6" s="12">
        <f t="shared" si="1"/>
        <v>399620</v>
      </c>
      <c r="M6" s="12">
        <f t="shared" si="1"/>
        <v>414400</v>
      </c>
      <c r="N6" s="12">
        <f t="shared" si="1"/>
        <v>429180</v>
      </c>
      <c r="O6" s="12">
        <f t="shared" si="1"/>
        <v>443960</v>
      </c>
      <c r="P6" s="12">
        <f t="shared" si="1"/>
        <v>458740</v>
      </c>
      <c r="Q6" s="12">
        <f t="shared" si="1"/>
        <v>473520</v>
      </c>
      <c r="R6" s="12">
        <f t="shared" si="1"/>
        <v>488300</v>
      </c>
      <c r="S6" s="12">
        <f t="shared" si="1"/>
        <v>503080</v>
      </c>
      <c r="T6" s="12">
        <f t="shared" si="1"/>
        <v>517860</v>
      </c>
      <c r="U6" s="12">
        <f t="shared" si="1"/>
        <v>532640</v>
      </c>
      <c r="V6" s="12">
        <f t="shared" si="1"/>
        <v>547420</v>
      </c>
      <c r="W6" s="12">
        <f t="shared" si="1"/>
        <v>562200</v>
      </c>
      <c r="X6" s="12">
        <f t="shared" si="1"/>
        <v>576980</v>
      </c>
      <c r="Y6" s="12">
        <f t="shared" si="1"/>
        <v>591760</v>
      </c>
    </row>
    <row r="7">
      <c r="A7" s="3"/>
    </row>
    <row r="8">
      <c r="A8" s="3" t="s">
        <v>100</v>
      </c>
    </row>
    <row r="9">
      <c r="A9" s="3" t="s">
        <v>78</v>
      </c>
      <c r="B9" s="12">
        <f>Purchases!B12</f>
        <v>75000</v>
      </c>
      <c r="C9" s="12">
        <f>Purchases!C12</f>
        <v>150000</v>
      </c>
      <c r="D9" s="12">
        <f>Purchases!D12</f>
        <v>225000</v>
      </c>
      <c r="E9" s="12">
        <f>Purchases!E12</f>
        <v>225000</v>
      </c>
      <c r="F9" s="12">
        <f>Purchases!F12</f>
        <v>225000</v>
      </c>
      <c r="G9" s="12">
        <f>Purchases!G12</f>
        <v>225000</v>
      </c>
      <c r="H9" s="12">
        <f>Purchases!H12</f>
        <v>225000</v>
      </c>
      <c r="I9" s="12">
        <f>Purchases!I12</f>
        <v>225000</v>
      </c>
      <c r="J9" s="12">
        <f>Purchases!J12</f>
        <v>225000</v>
      </c>
      <c r="K9" s="12">
        <f>Purchases!K12</f>
        <v>225000</v>
      </c>
      <c r="L9" s="12">
        <f>Purchases!L12</f>
        <v>225000</v>
      </c>
      <c r="M9" s="12">
        <f>Purchases!M12</f>
        <v>225000</v>
      </c>
      <c r="N9" s="12">
        <f>Purchases!N12</f>
        <v>225000</v>
      </c>
      <c r="O9" s="12">
        <f>Purchases!O12</f>
        <v>225000</v>
      </c>
      <c r="P9" s="12">
        <f>Purchases!P12</f>
        <v>225000</v>
      </c>
      <c r="Q9" s="12">
        <f>Purchases!Q12</f>
        <v>225000</v>
      </c>
      <c r="R9" s="12">
        <f>Purchases!R12</f>
        <v>225000</v>
      </c>
      <c r="S9" s="12">
        <f>Purchases!S12</f>
        <v>225000</v>
      </c>
      <c r="T9" s="12">
        <f>Purchases!T12</f>
        <v>225000</v>
      </c>
      <c r="U9" s="12">
        <f>Purchases!U12</f>
        <v>225000</v>
      </c>
      <c r="V9" s="12">
        <f>Purchases!V12</f>
        <v>225000</v>
      </c>
      <c r="W9" s="12">
        <f>Purchases!W12</f>
        <v>225000</v>
      </c>
      <c r="X9" s="12">
        <f>Purchases!X12</f>
        <v>225000</v>
      </c>
      <c r="Y9" s="12">
        <f>Purchases!Y12</f>
        <v>225000</v>
      </c>
    </row>
    <row r="10">
      <c r="A10" s="3" t="s">
        <v>101</v>
      </c>
      <c r="B10" s="12">
        <f t="shared" ref="B10:Y10" si="2">B9</f>
        <v>75000</v>
      </c>
      <c r="C10" s="12">
        <f t="shared" si="2"/>
        <v>150000</v>
      </c>
      <c r="D10" s="12">
        <f t="shared" si="2"/>
        <v>225000</v>
      </c>
      <c r="E10" s="12">
        <f t="shared" si="2"/>
        <v>225000</v>
      </c>
      <c r="F10" s="12">
        <f t="shared" si="2"/>
        <v>225000</v>
      </c>
      <c r="G10" s="12">
        <f t="shared" si="2"/>
        <v>225000</v>
      </c>
      <c r="H10" s="12">
        <f t="shared" si="2"/>
        <v>225000</v>
      </c>
      <c r="I10" s="12">
        <f t="shared" si="2"/>
        <v>225000</v>
      </c>
      <c r="J10" s="12">
        <f t="shared" si="2"/>
        <v>225000</v>
      </c>
      <c r="K10" s="12">
        <f t="shared" si="2"/>
        <v>225000</v>
      </c>
      <c r="L10" s="12">
        <f t="shared" si="2"/>
        <v>225000</v>
      </c>
      <c r="M10" s="12">
        <f t="shared" si="2"/>
        <v>225000</v>
      </c>
      <c r="N10" s="12">
        <f t="shared" si="2"/>
        <v>225000</v>
      </c>
      <c r="O10" s="12">
        <f t="shared" si="2"/>
        <v>225000</v>
      </c>
      <c r="P10" s="12">
        <f t="shared" si="2"/>
        <v>225000</v>
      </c>
      <c r="Q10" s="12">
        <f t="shared" si="2"/>
        <v>225000</v>
      </c>
      <c r="R10" s="12">
        <f t="shared" si="2"/>
        <v>225000</v>
      </c>
      <c r="S10" s="12">
        <f t="shared" si="2"/>
        <v>225000</v>
      </c>
      <c r="T10" s="12">
        <f t="shared" si="2"/>
        <v>225000</v>
      </c>
      <c r="U10" s="12">
        <f t="shared" si="2"/>
        <v>225000</v>
      </c>
      <c r="V10" s="12">
        <f t="shared" si="2"/>
        <v>225000</v>
      </c>
      <c r="W10" s="12">
        <f t="shared" si="2"/>
        <v>225000</v>
      </c>
      <c r="X10" s="12">
        <f t="shared" si="2"/>
        <v>225000</v>
      </c>
      <c r="Y10" s="12">
        <f t="shared" si="2"/>
        <v>225000</v>
      </c>
    </row>
    <row r="11">
      <c r="A11" s="3"/>
    </row>
    <row r="12">
      <c r="A12" s="3" t="s">
        <v>102</v>
      </c>
      <c r="B12" s="12">
        <f t="shared" ref="B12:Y12" si="3">B6-B10</f>
        <v>16180</v>
      </c>
      <c r="C12" s="12">
        <f t="shared" si="3"/>
        <v>32360</v>
      </c>
      <c r="D12" s="12">
        <f t="shared" si="3"/>
        <v>48540</v>
      </c>
      <c r="E12" s="12">
        <f t="shared" si="3"/>
        <v>64720</v>
      </c>
      <c r="F12" s="12">
        <f t="shared" si="3"/>
        <v>80900</v>
      </c>
      <c r="G12" s="12">
        <f t="shared" si="3"/>
        <v>96680</v>
      </c>
      <c r="H12" s="12">
        <f t="shared" si="3"/>
        <v>112460</v>
      </c>
      <c r="I12" s="12">
        <f t="shared" si="3"/>
        <v>128240</v>
      </c>
      <c r="J12" s="12">
        <f t="shared" si="3"/>
        <v>144020</v>
      </c>
      <c r="K12" s="12">
        <f t="shared" si="3"/>
        <v>159320</v>
      </c>
      <c r="L12" s="12">
        <f t="shared" si="3"/>
        <v>174620</v>
      </c>
      <c r="M12" s="12">
        <f t="shared" si="3"/>
        <v>189400</v>
      </c>
      <c r="N12" s="12">
        <f t="shared" si="3"/>
        <v>204180</v>
      </c>
      <c r="O12" s="12">
        <f t="shared" si="3"/>
        <v>218960</v>
      </c>
      <c r="P12" s="12">
        <f t="shared" si="3"/>
        <v>233740</v>
      </c>
      <c r="Q12" s="12">
        <f t="shared" si="3"/>
        <v>248520</v>
      </c>
      <c r="R12" s="12">
        <f t="shared" si="3"/>
        <v>263300</v>
      </c>
      <c r="S12" s="12">
        <f t="shared" si="3"/>
        <v>278080</v>
      </c>
      <c r="T12" s="12">
        <f t="shared" si="3"/>
        <v>292860</v>
      </c>
      <c r="U12" s="12">
        <f t="shared" si="3"/>
        <v>307640</v>
      </c>
      <c r="V12" s="12">
        <f t="shared" si="3"/>
        <v>322420</v>
      </c>
      <c r="W12" s="12">
        <f t="shared" si="3"/>
        <v>337200</v>
      </c>
      <c r="X12" s="12">
        <f t="shared" si="3"/>
        <v>351980</v>
      </c>
      <c r="Y12" s="12">
        <f t="shared" si="3"/>
        <v>366760</v>
      </c>
    </row>
    <row r="13">
      <c r="A13" s="3"/>
    </row>
    <row r="14">
      <c r="A14" s="3" t="s">
        <v>103</v>
      </c>
      <c r="B14" s="9">
        <v>0.0</v>
      </c>
      <c r="C14" s="12">
        <f t="shared" ref="C14:Y14" si="4">B16</f>
        <v>16180</v>
      </c>
      <c r="D14" s="12">
        <f t="shared" si="4"/>
        <v>32360</v>
      </c>
      <c r="E14" s="12">
        <f t="shared" si="4"/>
        <v>48540</v>
      </c>
      <c r="F14" s="12">
        <f t="shared" si="4"/>
        <v>64720</v>
      </c>
      <c r="G14" s="12">
        <f t="shared" si="4"/>
        <v>80900</v>
      </c>
      <c r="H14" s="12">
        <f t="shared" si="4"/>
        <v>96680</v>
      </c>
      <c r="I14" s="12">
        <f t="shared" si="4"/>
        <v>112460</v>
      </c>
      <c r="J14" s="12">
        <f t="shared" si="4"/>
        <v>128240</v>
      </c>
      <c r="K14" s="12">
        <f t="shared" si="4"/>
        <v>144020</v>
      </c>
      <c r="L14" s="12">
        <f t="shared" si="4"/>
        <v>159320</v>
      </c>
      <c r="M14" s="12">
        <f t="shared" si="4"/>
        <v>174620</v>
      </c>
      <c r="N14" s="12">
        <f t="shared" si="4"/>
        <v>189400</v>
      </c>
      <c r="O14" s="12">
        <f t="shared" si="4"/>
        <v>204180</v>
      </c>
      <c r="P14" s="12">
        <f t="shared" si="4"/>
        <v>218960</v>
      </c>
      <c r="Q14" s="12">
        <f t="shared" si="4"/>
        <v>233740</v>
      </c>
      <c r="R14" s="12">
        <f t="shared" si="4"/>
        <v>248520</v>
      </c>
      <c r="S14" s="12">
        <f t="shared" si="4"/>
        <v>263300</v>
      </c>
      <c r="T14" s="12">
        <f t="shared" si="4"/>
        <v>278080</v>
      </c>
      <c r="U14" s="12">
        <f t="shared" si="4"/>
        <v>292860</v>
      </c>
      <c r="V14" s="12">
        <f t="shared" si="4"/>
        <v>307640</v>
      </c>
      <c r="W14" s="12">
        <f t="shared" si="4"/>
        <v>322420</v>
      </c>
      <c r="X14" s="12">
        <f t="shared" si="4"/>
        <v>337200</v>
      </c>
      <c r="Y14" s="12">
        <f t="shared" si="4"/>
        <v>351980</v>
      </c>
    </row>
    <row r="15">
      <c r="A15" s="3" t="s">
        <v>104</v>
      </c>
      <c r="B15" s="12">
        <f>'Sales and Costs'!B17</f>
        <v>16180</v>
      </c>
      <c r="C15" s="12">
        <f>'Sales and Costs'!C17</f>
        <v>16180</v>
      </c>
      <c r="D15" s="12">
        <f>'Sales and Costs'!D17</f>
        <v>16180</v>
      </c>
      <c r="E15" s="12">
        <f>'Sales and Costs'!E17</f>
        <v>16180</v>
      </c>
      <c r="F15" s="12">
        <f>'Sales and Costs'!F17</f>
        <v>16180</v>
      </c>
      <c r="G15" s="12">
        <f>'Sales and Costs'!G17</f>
        <v>15780</v>
      </c>
      <c r="H15" s="12">
        <f>'Sales and Costs'!H17</f>
        <v>15780</v>
      </c>
      <c r="I15" s="12">
        <f>'Sales and Costs'!I17</f>
        <v>15780</v>
      </c>
      <c r="J15" s="12">
        <f>'Sales and Costs'!J17</f>
        <v>15780</v>
      </c>
      <c r="K15" s="12">
        <f>'Sales and Costs'!K17</f>
        <v>15300</v>
      </c>
      <c r="L15" s="12">
        <f>'Sales and Costs'!L17</f>
        <v>15300</v>
      </c>
      <c r="M15" s="12">
        <f>'Sales and Costs'!M17</f>
        <v>14780</v>
      </c>
      <c r="N15" s="12">
        <f>'Sales and Costs'!N17</f>
        <v>14780</v>
      </c>
      <c r="O15" s="12">
        <f>'Sales and Costs'!O17</f>
        <v>14780</v>
      </c>
      <c r="P15" s="12">
        <f>'Sales and Costs'!P17</f>
        <v>14780</v>
      </c>
      <c r="Q15" s="12">
        <f>'Sales and Costs'!Q17</f>
        <v>14780</v>
      </c>
      <c r="R15" s="12">
        <f>'Sales and Costs'!R17</f>
        <v>14780</v>
      </c>
      <c r="S15" s="12">
        <f>'Sales and Costs'!S17</f>
        <v>14780</v>
      </c>
      <c r="T15" s="12">
        <f>'Sales and Costs'!T17</f>
        <v>14780</v>
      </c>
      <c r="U15" s="12">
        <f>'Sales and Costs'!U17</f>
        <v>14780</v>
      </c>
      <c r="V15" s="12">
        <f>'Sales and Costs'!V17</f>
        <v>14780</v>
      </c>
      <c r="W15" s="12">
        <f>'Sales and Costs'!W17</f>
        <v>14780</v>
      </c>
      <c r="X15" s="12">
        <f>'Sales and Costs'!X17</f>
        <v>14780</v>
      </c>
      <c r="Y15" s="12">
        <f>'Sales and Costs'!Y17</f>
        <v>14780</v>
      </c>
    </row>
    <row r="16">
      <c r="A16" s="3" t="s">
        <v>105</v>
      </c>
      <c r="B16" s="12">
        <f t="shared" ref="B16:Y16" si="5">B14+B15</f>
        <v>16180</v>
      </c>
      <c r="C16" s="12">
        <f t="shared" si="5"/>
        <v>32360</v>
      </c>
      <c r="D16" s="12">
        <f t="shared" si="5"/>
        <v>48540</v>
      </c>
      <c r="E16" s="12">
        <f t="shared" si="5"/>
        <v>64720</v>
      </c>
      <c r="F16" s="12">
        <f t="shared" si="5"/>
        <v>80900</v>
      </c>
      <c r="G16" s="12">
        <f t="shared" si="5"/>
        <v>96680</v>
      </c>
      <c r="H16" s="12">
        <f t="shared" si="5"/>
        <v>112460</v>
      </c>
      <c r="I16" s="12">
        <f t="shared" si="5"/>
        <v>128240</v>
      </c>
      <c r="J16" s="12">
        <f t="shared" si="5"/>
        <v>144020</v>
      </c>
      <c r="K16" s="12">
        <f t="shared" si="5"/>
        <v>159320</v>
      </c>
      <c r="L16" s="12">
        <f t="shared" si="5"/>
        <v>174620</v>
      </c>
      <c r="M16" s="12">
        <f t="shared" si="5"/>
        <v>189400</v>
      </c>
      <c r="N16" s="12">
        <f t="shared" si="5"/>
        <v>204180</v>
      </c>
      <c r="O16" s="12">
        <f t="shared" si="5"/>
        <v>218960</v>
      </c>
      <c r="P16" s="12">
        <f t="shared" si="5"/>
        <v>233740</v>
      </c>
      <c r="Q16" s="12">
        <f t="shared" si="5"/>
        <v>248520</v>
      </c>
      <c r="R16" s="12">
        <f t="shared" si="5"/>
        <v>263300</v>
      </c>
      <c r="S16" s="12">
        <f t="shared" si="5"/>
        <v>278080</v>
      </c>
      <c r="T16" s="12">
        <f t="shared" si="5"/>
        <v>292860</v>
      </c>
      <c r="U16" s="12">
        <f t="shared" si="5"/>
        <v>307640</v>
      </c>
      <c r="V16" s="12">
        <f t="shared" si="5"/>
        <v>322420</v>
      </c>
      <c r="W16" s="12">
        <f t="shared" si="5"/>
        <v>337200</v>
      </c>
      <c r="X16" s="12">
        <f t="shared" si="5"/>
        <v>351980</v>
      </c>
      <c r="Y16" s="12">
        <f t="shared" si="5"/>
        <v>366760</v>
      </c>
    </row>
    <row r="17">
      <c r="A17" s="3"/>
    </row>
    <row r="18">
      <c r="A18" s="3" t="s">
        <v>106</v>
      </c>
      <c r="B18" s="12">
        <f t="shared" ref="B18:Y18" si="6">B16-B12</f>
        <v>0</v>
      </c>
      <c r="C18" s="12">
        <f t="shared" si="6"/>
        <v>0</v>
      </c>
      <c r="D18" s="12">
        <f t="shared" si="6"/>
        <v>0</v>
      </c>
      <c r="E18" s="12">
        <f t="shared" si="6"/>
        <v>0</v>
      </c>
      <c r="F18" s="12">
        <f t="shared" si="6"/>
        <v>0</v>
      </c>
      <c r="G18" s="12">
        <f t="shared" si="6"/>
        <v>0</v>
      </c>
      <c r="H18" s="12">
        <f t="shared" si="6"/>
        <v>0</v>
      </c>
      <c r="I18" s="12">
        <f t="shared" si="6"/>
        <v>0</v>
      </c>
      <c r="J18" s="12">
        <f t="shared" si="6"/>
        <v>0</v>
      </c>
      <c r="K18" s="12">
        <f t="shared" si="6"/>
        <v>0</v>
      </c>
      <c r="L18" s="12">
        <f t="shared" si="6"/>
        <v>0</v>
      </c>
      <c r="M18" s="12">
        <f t="shared" si="6"/>
        <v>0</v>
      </c>
      <c r="N18" s="12">
        <f t="shared" si="6"/>
        <v>0</v>
      </c>
      <c r="O18" s="12">
        <f t="shared" si="6"/>
        <v>0</v>
      </c>
      <c r="P18" s="12">
        <f t="shared" si="6"/>
        <v>0</v>
      </c>
      <c r="Q18" s="12">
        <f t="shared" si="6"/>
        <v>0</v>
      </c>
      <c r="R18" s="12">
        <f t="shared" si="6"/>
        <v>0</v>
      </c>
      <c r="S18" s="12">
        <f t="shared" si="6"/>
        <v>0</v>
      </c>
      <c r="T18" s="12">
        <f t="shared" si="6"/>
        <v>0</v>
      </c>
      <c r="U18" s="12">
        <f t="shared" si="6"/>
        <v>0</v>
      </c>
      <c r="V18" s="12">
        <f t="shared" si="6"/>
        <v>0</v>
      </c>
      <c r="W18" s="12">
        <f t="shared" si="6"/>
        <v>0</v>
      </c>
      <c r="X18" s="12">
        <f t="shared" si="6"/>
        <v>0</v>
      </c>
      <c r="Y18" s="12">
        <f t="shared" si="6"/>
        <v>0</v>
      </c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 t="s">
        <v>6</v>
      </c>
      <c r="C1" s="3" t="s">
        <v>7</v>
      </c>
      <c r="D1" s="3" t="s">
        <v>8</v>
      </c>
    </row>
    <row r="2">
      <c r="A2" s="4" t="s">
        <v>9</v>
      </c>
      <c r="B2" s="5">
        <v>1500.0</v>
      </c>
      <c r="C2" s="5">
        <v>50.0</v>
      </c>
      <c r="D2" s="5">
        <v>3.0</v>
      </c>
    </row>
    <row r="3">
      <c r="A3" s="3"/>
      <c r="B3" s="3"/>
      <c r="C3" s="3"/>
      <c r="D3" s="3"/>
    </row>
    <row r="4">
      <c r="A4" s="3"/>
      <c r="B4" s="3" t="s">
        <v>10</v>
      </c>
      <c r="C4" s="3" t="s">
        <v>11</v>
      </c>
      <c r="D4" s="3" t="s">
        <v>8</v>
      </c>
    </row>
    <row r="5">
      <c r="A5" s="4" t="s">
        <v>9</v>
      </c>
      <c r="B5" s="5">
        <v>1200.0</v>
      </c>
      <c r="C5" s="5">
        <v>70.0</v>
      </c>
      <c r="D5" s="3" t="s">
        <v>12</v>
      </c>
    </row>
    <row r="6">
      <c r="A6" s="3"/>
      <c r="B6" s="3"/>
      <c r="C6" s="3"/>
      <c r="D6" s="3"/>
    </row>
    <row r="7">
      <c r="A7" s="3" t="s">
        <v>13</v>
      </c>
      <c r="B7" s="5">
        <v>4500.0</v>
      </c>
      <c r="C7" s="4" t="s">
        <v>14</v>
      </c>
      <c r="D7" s="3"/>
    </row>
    <row r="8">
      <c r="A8" s="3" t="s">
        <v>15</v>
      </c>
      <c r="B8" s="5">
        <v>3000.0</v>
      </c>
      <c r="C8" s="4" t="s">
        <v>14</v>
      </c>
      <c r="D8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</row>
    <row r="2">
      <c r="A2" s="7" t="s">
        <v>22</v>
      </c>
      <c r="B2" s="8" t="s">
        <v>23</v>
      </c>
      <c r="C2" s="7" t="s">
        <v>24</v>
      </c>
      <c r="D2" s="7">
        <v>1.0</v>
      </c>
      <c r="E2" s="7">
        <v>8000.0</v>
      </c>
      <c r="F2" s="7">
        <v>25.0</v>
      </c>
    </row>
    <row r="3">
      <c r="A3" s="7" t="s">
        <v>25</v>
      </c>
      <c r="B3" s="8" t="s">
        <v>23</v>
      </c>
      <c r="C3" s="7" t="s">
        <v>26</v>
      </c>
      <c r="D3" s="7">
        <v>6.0</v>
      </c>
      <c r="E3" s="7">
        <v>10000.0</v>
      </c>
      <c r="F3" s="7">
        <v>25.0</v>
      </c>
    </row>
    <row r="4">
      <c r="A4" s="7" t="s">
        <v>27</v>
      </c>
      <c r="B4" s="8" t="s">
        <v>23</v>
      </c>
      <c r="C4" s="7" t="s">
        <v>28</v>
      </c>
      <c r="D4" s="9">
        <v>10.0</v>
      </c>
      <c r="E4" s="9">
        <v>12000.0</v>
      </c>
      <c r="F4" s="7">
        <v>25.0</v>
      </c>
    </row>
    <row r="5">
      <c r="A5" s="7" t="s">
        <v>29</v>
      </c>
      <c r="B5" s="8" t="s">
        <v>23</v>
      </c>
      <c r="C5" s="7" t="s">
        <v>30</v>
      </c>
      <c r="D5" s="9">
        <v>12.0</v>
      </c>
      <c r="E5" s="9">
        <v>13000.0</v>
      </c>
      <c r="F5" s="7">
        <v>25.0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5" width="6.75"/>
  </cols>
  <sheetData>
    <row r="1">
      <c r="A1" s="3"/>
      <c r="B1" s="10" t="s">
        <v>31</v>
      </c>
      <c r="C1" s="10" t="s">
        <v>32</v>
      </c>
      <c r="D1" s="10" t="s">
        <v>33</v>
      </c>
      <c r="E1" s="10" t="s">
        <v>34</v>
      </c>
      <c r="F1" s="10" t="s">
        <v>35</v>
      </c>
      <c r="G1" s="10" t="s">
        <v>36</v>
      </c>
      <c r="H1" s="10" t="s">
        <v>37</v>
      </c>
      <c r="I1" s="10" t="s">
        <v>38</v>
      </c>
      <c r="J1" s="10" t="s">
        <v>39</v>
      </c>
      <c r="K1" s="10" t="s">
        <v>40</v>
      </c>
      <c r="L1" s="10" t="s">
        <v>41</v>
      </c>
      <c r="M1" s="10" t="s">
        <v>42</v>
      </c>
      <c r="N1" s="10" t="s">
        <v>43</v>
      </c>
      <c r="O1" s="10" t="s">
        <v>44</v>
      </c>
      <c r="P1" s="10" t="s">
        <v>45</v>
      </c>
      <c r="Q1" s="10" t="s">
        <v>46</v>
      </c>
      <c r="R1" s="10" t="s">
        <v>47</v>
      </c>
      <c r="S1" s="10" t="s">
        <v>48</v>
      </c>
      <c r="T1" s="10" t="s">
        <v>49</v>
      </c>
      <c r="U1" s="10" t="s">
        <v>50</v>
      </c>
      <c r="V1" s="10" t="s">
        <v>51</v>
      </c>
      <c r="W1" s="10" t="s">
        <v>52</v>
      </c>
      <c r="X1" s="10" t="s">
        <v>53</v>
      </c>
      <c r="Y1" s="10" t="s">
        <v>54</v>
      </c>
    </row>
    <row r="2">
      <c r="A2" s="3" t="s">
        <v>55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4" t="s">
        <v>56</v>
      </c>
      <c r="B3" s="11">
        <v>0.0</v>
      </c>
      <c r="C3" s="11">
        <f t="shared" ref="C3:Y3" si="1">B11</f>
        <v>8000</v>
      </c>
      <c r="D3" s="11">
        <f t="shared" si="1"/>
        <v>8000</v>
      </c>
      <c r="E3" s="11">
        <f t="shared" si="1"/>
        <v>8000</v>
      </c>
      <c r="F3" s="11">
        <f t="shared" si="1"/>
        <v>8000</v>
      </c>
      <c r="G3" s="11">
        <f t="shared" si="1"/>
        <v>8000</v>
      </c>
      <c r="H3" s="11">
        <f t="shared" si="1"/>
        <v>18000</v>
      </c>
      <c r="I3" s="11">
        <f t="shared" si="1"/>
        <v>18000</v>
      </c>
      <c r="J3" s="11">
        <f t="shared" si="1"/>
        <v>18000</v>
      </c>
      <c r="K3" s="11">
        <f t="shared" si="1"/>
        <v>18000</v>
      </c>
      <c r="L3" s="11">
        <f t="shared" si="1"/>
        <v>30000</v>
      </c>
      <c r="M3" s="11">
        <f t="shared" si="1"/>
        <v>30000</v>
      </c>
      <c r="N3" s="11">
        <f t="shared" si="1"/>
        <v>43000</v>
      </c>
      <c r="O3" s="11">
        <f t="shared" si="1"/>
        <v>43000</v>
      </c>
      <c r="P3" s="11">
        <f t="shared" si="1"/>
        <v>43000</v>
      </c>
      <c r="Q3" s="11">
        <f t="shared" si="1"/>
        <v>43000</v>
      </c>
      <c r="R3" s="11">
        <f t="shared" si="1"/>
        <v>43000</v>
      </c>
      <c r="S3" s="11">
        <f t="shared" si="1"/>
        <v>43000</v>
      </c>
      <c r="T3" s="11">
        <f t="shared" si="1"/>
        <v>43000</v>
      </c>
      <c r="U3" s="11">
        <f t="shared" si="1"/>
        <v>43000</v>
      </c>
      <c r="V3" s="11">
        <f t="shared" si="1"/>
        <v>43000</v>
      </c>
      <c r="W3" s="11">
        <f t="shared" si="1"/>
        <v>43000</v>
      </c>
      <c r="X3" s="11">
        <f t="shared" si="1"/>
        <v>43000</v>
      </c>
      <c r="Y3" s="11">
        <f t="shared" si="1"/>
        <v>43000</v>
      </c>
    </row>
    <row r="4">
      <c r="A4" s="3" t="s">
        <v>57</v>
      </c>
      <c r="B4" s="11">
        <f>SUM(B3)</f>
        <v>0</v>
      </c>
      <c r="C4" s="11">
        <f t="shared" ref="C4:Y4" si="2">B12</f>
        <v>8000</v>
      </c>
      <c r="D4" s="11">
        <f t="shared" si="2"/>
        <v>8000</v>
      </c>
      <c r="E4" s="11">
        <f t="shared" si="2"/>
        <v>8000</v>
      </c>
      <c r="F4" s="11">
        <f t="shared" si="2"/>
        <v>8000</v>
      </c>
      <c r="G4" s="11">
        <f t="shared" si="2"/>
        <v>8000</v>
      </c>
      <c r="H4" s="11">
        <f t="shared" si="2"/>
        <v>18000</v>
      </c>
      <c r="I4" s="11">
        <f t="shared" si="2"/>
        <v>18000</v>
      </c>
      <c r="J4" s="11">
        <f t="shared" si="2"/>
        <v>18000</v>
      </c>
      <c r="K4" s="11">
        <f t="shared" si="2"/>
        <v>18000</v>
      </c>
      <c r="L4" s="11">
        <f t="shared" si="2"/>
        <v>30000</v>
      </c>
      <c r="M4" s="11">
        <f t="shared" si="2"/>
        <v>30000</v>
      </c>
      <c r="N4" s="11">
        <f t="shared" si="2"/>
        <v>43000</v>
      </c>
      <c r="O4" s="11">
        <f t="shared" si="2"/>
        <v>43000</v>
      </c>
      <c r="P4" s="11">
        <f t="shared" si="2"/>
        <v>43000</v>
      </c>
      <c r="Q4" s="11">
        <f t="shared" si="2"/>
        <v>43000</v>
      </c>
      <c r="R4" s="11">
        <f t="shared" si="2"/>
        <v>43000</v>
      </c>
      <c r="S4" s="11">
        <f t="shared" si="2"/>
        <v>43000</v>
      </c>
      <c r="T4" s="11">
        <f t="shared" si="2"/>
        <v>43000</v>
      </c>
      <c r="U4" s="11">
        <f t="shared" si="2"/>
        <v>43000</v>
      </c>
      <c r="V4" s="11">
        <f t="shared" si="2"/>
        <v>43000</v>
      </c>
      <c r="W4" s="11">
        <f t="shared" si="2"/>
        <v>43000</v>
      </c>
      <c r="X4" s="11">
        <f t="shared" si="2"/>
        <v>43000</v>
      </c>
      <c r="Y4" s="11">
        <f t="shared" si="2"/>
        <v>43000</v>
      </c>
    </row>
    <row r="5">
      <c r="A5" s="3"/>
      <c r="B5" s="3"/>
      <c r="C5" s="3" t="str">
        <f t="shared" ref="C5:Y5" si="3">B14</f>
        <v/>
      </c>
      <c r="D5" s="3" t="str">
        <f t="shared" si="3"/>
        <v/>
      </c>
      <c r="E5" s="3" t="str">
        <f t="shared" si="3"/>
        <v/>
      </c>
      <c r="F5" s="3" t="str">
        <f t="shared" si="3"/>
        <v/>
      </c>
      <c r="G5" s="3" t="str">
        <f t="shared" si="3"/>
        <v/>
      </c>
      <c r="H5" s="3" t="str">
        <f t="shared" si="3"/>
        <v/>
      </c>
      <c r="I5" s="3" t="str">
        <f t="shared" si="3"/>
        <v/>
      </c>
      <c r="J5" s="3" t="str">
        <f t="shared" si="3"/>
        <v/>
      </c>
      <c r="K5" s="3" t="str">
        <f t="shared" si="3"/>
        <v/>
      </c>
      <c r="L5" s="3" t="str">
        <f t="shared" si="3"/>
        <v/>
      </c>
      <c r="M5" s="3" t="str">
        <f t="shared" si="3"/>
        <v/>
      </c>
      <c r="N5" s="3" t="str">
        <f t="shared" si="3"/>
        <v/>
      </c>
      <c r="O5" s="3" t="str">
        <f t="shared" si="3"/>
        <v/>
      </c>
      <c r="P5" s="3" t="str">
        <f t="shared" si="3"/>
        <v/>
      </c>
      <c r="Q5" s="3" t="str">
        <f t="shared" si="3"/>
        <v/>
      </c>
      <c r="R5" s="3" t="str">
        <f t="shared" si="3"/>
        <v/>
      </c>
      <c r="S5" s="3" t="str">
        <f t="shared" si="3"/>
        <v/>
      </c>
      <c r="T5" s="3" t="str">
        <f t="shared" si="3"/>
        <v/>
      </c>
      <c r="U5" s="3" t="str">
        <f t="shared" si="3"/>
        <v/>
      </c>
      <c r="V5" s="3" t="str">
        <f t="shared" si="3"/>
        <v/>
      </c>
      <c r="W5" s="3" t="str">
        <f t="shared" si="3"/>
        <v/>
      </c>
      <c r="X5" s="3" t="str">
        <f t="shared" si="3"/>
        <v/>
      </c>
      <c r="Y5" s="3" t="str">
        <f t="shared" si="3"/>
        <v/>
      </c>
    </row>
    <row r="6">
      <c r="A6" s="3" t="s">
        <v>58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4" t="s">
        <v>56</v>
      </c>
      <c r="B7" s="11">
        <f>'Fixed Asset Register'!$E$2</f>
        <v>8000</v>
      </c>
      <c r="C7" s="11">
        <v>0.0</v>
      </c>
      <c r="D7" s="11">
        <v>0.0</v>
      </c>
      <c r="E7" s="11">
        <v>0.0</v>
      </c>
      <c r="F7" s="11">
        <v>0.0</v>
      </c>
      <c r="G7" s="5">
        <v>10000.0</v>
      </c>
      <c r="H7" s="11">
        <v>0.0</v>
      </c>
      <c r="I7" s="11">
        <v>0.0</v>
      </c>
      <c r="J7" s="11">
        <v>0.0</v>
      </c>
      <c r="K7" s="5">
        <v>12000.0</v>
      </c>
      <c r="L7" s="11">
        <v>0.0</v>
      </c>
      <c r="M7" s="5">
        <v>13000.0</v>
      </c>
      <c r="N7" s="11">
        <v>0.0</v>
      </c>
      <c r="O7" s="11">
        <v>0.0</v>
      </c>
      <c r="P7" s="11">
        <v>0.0</v>
      </c>
      <c r="Q7" s="11">
        <v>0.0</v>
      </c>
      <c r="R7" s="11">
        <v>0.0</v>
      </c>
      <c r="S7" s="11">
        <v>0.0</v>
      </c>
      <c r="T7" s="11">
        <v>0.0</v>
      </c>
      <c r="U7" s="11">
        <v>0.0</v>
      </c>
      <c r="V7" s="11">
        <v>0.0</v>
      </c>
      <c r="W7" s="11">
        <v>0.0</v>
      </c>
      <c r="X7" s="11">
        <v>0.0</v>
      </c>
      <c r="Y7" s="11">
        <v>0.0</v>
      </c>
    </row>
    <row r="8">
      <c r="A8" s="3" t="s">
        <v>59</v>
      </c>
      <c r="B8" s="11">
        <f t="shared" ref="B8:Y8" si="4">SUM(B7)</f>
        <v>8000</v>
      </c>
      <c r="C8" s="11">
        <f t="shared" si="4"/>
        <v>0</v>
      </c>
      <c r="D8" s="11">
        <f t="shared" si="4"/>
        <v>0</v>
      </c>
      <c r="E8" s="11">
        <f t="shared" si="4"/>
        <v>0</v>
      </c>
      <c r="F8" s="11">
        <f t="shared" si="4"/>
        <v>0</v>
      </c>
      <c r="G8" s="11">
        <f t="shared" si="4"/>
        <v>10000</v>
      </c>
      <c r="H8" s="11">
        <f t="shared" si="4"/>
        <v>0</v>
      </c>
      <c r="I8" s="11">
        <f t="shared" si="4"/>
        <v>0</v>
      </c>
      <c r="J8" s="11">
        <f t="shared" si="4"/>
        <v>0</v>
      </c>
      <c r="K8" s="11">
        <f t="shared" si="4"/>
        <v>12000</v>
      </c>
      <c r="L8" s="11">
        <f t="shared" si="4"/>
        <v>0</v>
      </c>
      <c r="M8" s="11">
        <f t="shared" si="4"/>
        <v>13000</v>
      </c>
      <c r="N8" s="11">
        <f t="shared" si="4"/>
        <v>0</v>
      </c>
      <c r="O8" s="11">
        <f t="shared" si="4"/>
        <v>0</v>
      </c>
      <c r="P8" s="11">
        <f t="shared" si="4"/>
        <v>0</v>
      </c>
      <c r="Q8" s="11">
        <f t="shared" si="4"/>
        <v>0</v>
      </c>
      <c r="R8" s="11">
        <f t="shared" si="4"/>
        <v>0</v>
      </c>
      <c r="S8" s="11">
        <f t="shared" si="4"/>
        <v>0</v>
      </c>
      <c r="T8" s="11">
        <f t="shared" si="4"/>
        <v>0</v>
      </c>
      <c r="U8" s="11">
        <f t="shared" si="4"/>
        <v>0</v>
      </c>
      <c r="V8" s="11">
        <f t="shared" si="4"/>
        <v>0</v>
      </c>
      <c r="W8" s="11">
        <f t="shared" si="4"/>
        <v>0</v>
      </c>
      <c r="X8" s="11">
        <f t="shared" si="4"/>
        <v>0</v>
      </c>
      <c r="Y8" s="11">
        <f t="shared" si="4"/>
        <v>0</v>
      </c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 t="s">
        <v>60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4" t="s">
        <v>56</v>
      </c>
      <c r="B11" s="11">
        <f t="shared" ref="B11:Y11" si="5">B3+B7</f>
        <v>8000</v>
      </c>
      <c r="C11" s="11">
        <f t="shared" si="5"/>
        <v>8000</v>
      </c>
      <c r="D11" s="11">
        <f t="shared" si="5"/>
        <v>8000</v>
      </c>
      <c r="E11" s="11">
        <f t="shared" si="5"/>
        <v>8000</v>
      </c>
      <c r="F11" s="11">
        <f t="shared" si="5"/>
        <v>8000</v>
      </c>
      <c r="G11" s="11">
        <f t="shared" si="5"/>
        <v>18000</v>
      </c>
      <c r="H11" s="11">
        <f t="shared" si="5"/>
        <v>18000</v>
      </c>
      <c r="I11" s="11">
        <f t="shared" si="5"/>
        <v>18000</v>
      </c>
      <c r="J11" s="11">
        <f t="shared" si="5"/>
        <v>18000</v>
      </c>
      <c r="K11" s="11">
        <f t="shared" si="5"/>
        <v>30000</v>
      </c>
      <c r="L11" s="11">
        <f t="shared" si="5"/>
        <v>30000</v>
      </c>
      <c r="M11" s="11">
        <f t="shared" si="5"/>
        <v>43000</v>
      </c>
      <c r="N11" s="11">
        <f t="shared" si="5"/>
        <v>43000</v>
      </c>
      <c r="O11" s="11">
        <f t="shared" si="5"/>
        <v>43000</v>
      </c>
      <c r="P11" s="11">
        <f t="shared" si="5"/>
        <v>43000</v>
      </c>
      <c r="Q11" s="11">
        <f t="shared" si="5"/>
        <v>43000</v>
      </c>
      <c r="R11" s="11">
        <f t="shared" si="5"/>
        <v>43000</v>
      </c>
      <c r="S11" s="11">
        <f t="shared" si="5"/>
        <v>43000</v>
      </c>
      <c r="T11" s="11">
        <f t="shared" si="5"/>
        <v>43000</v>
      </c>
      <c r="U11" s="11">
        <f t="shared" si="5"/>
        <v>43000</v>
      </c>
      <c r="V11" s="11">
        <f t="shared" si="5"/>
        <v>43000</v>
      </c>
      <c r="W11" s="11">
        <f t="shared" si="5"/>
        <v>43000</v>
      </c>
      <c r="X11" s="11">
        <f t="shared" si="5"/>
        <v>43000</v>
      </c>
      <c r="Y11" s="11">
        <f t="shared" si="5"/>
        <v>43000</v>
      </c>
    </row>
    <row r="12">
      <c r="A12" s="3" t="s">
        <v>59</v>
      </c>
      <c r="B12" s="11">
        <f>SUM(B11)</f>
        <v>8000</v>
      </c>
      <c r="C12" s="11">
        <f t="shared" ref="C12:Y12" si="6">C4+C8</f>
        <v>8000</v>
      </c>
      <c r="D12" s="11">
        <f t="shared" si="6"/>
        <v>8000</v>
      </c>
      <c r="E12" s="11">
        <f t="shared" si="6"/>
        <v>8000</v>
      </c>
      <c r="F12" s="11">
        <f t="shared" si="6"/>
        <v>8000</v>
      </c>
      <c r="G12" s="11">
        <f t="shared" si="6"/>
        <v>18000</v>
      </c>
      <c r="H12" s="11">
        <f t="shared" si="6"/>
        <v>18000</v>
      </c>
      <c r="I12" s="11">
        <f t="shared" si="6"/>
        <v>18000</v>
      </c>
      <c r="J12" s="11">
        <f t="shared" si="6"/>
        <v>18000</v>
      </c>
      <c r="K12" s="11">
        <f t="shared" si="6"/>
        <v>30000</v>
      </c>
      <c r="L12" s="11">
        <f t="shared" si="6"/>
        <v>30000</v>
      </c>
      <c r="M12" s="11">
        <f t="shared" si="6"/>
        <v>43000</v>
      </c>
      <c r="N12" s="11">
        <f t="shared" si="6"/>
        <v>43000</v>
      </c>
      <c r="O12" s="11">
        <f t="shared" si="6"/>
        <v>43000</v>
      </c>
      <c r="P12" s="11">
        <f t="shared" si="6"/>
        <v>43000</v>
      </c>
      <c r="Q12" s="11">
        <f t="shared" si="6"/>
        <v>43000</v>
      </c>
      <c r="R12" s="11">
        <f t="shared" si="6"/>
        <v>43000</v>
      </c>
      <c r="S12" s="11">
        <f t="shared" si="6"/>
        <v>43000</v>
      </c>
      <c r="T12" s="11">
        <f t="shared" si="6"/>
        <v>43000</v>
      </c>
      <c r="U12" s="11">
        <f t="shared" si="6"/>
        <v>43000</v>
      </c>
      <c r="V12" s="11">
        <f t="shared" si="6"/>
        <v>43000</v>
      </c>
      <c r="W12" s="11">
        <f t="shared" si="6"/>
        <v>43000</v>
      </c>
      <c r="X12" s="11">
        <f t="shared" si="6"/>
        <v>43000</v>
      </c>
      <c r="Y12" s="11">
        <f t="shared" si="6"/>
        <v>43000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5" width="6.25"/>
  </cols>
  <sheetData>
    <row r="1">
      <c r="B1" s="9" t="s">
        <v>31</v>
      </c>
      <c r="C1" s="9" t="s">
        <v>32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9" t="s">
        <v>39</v>
      </c>
      <c r="K1" s="9" t="s">
        <v>40</v>
      </c>
      <c r="L1" s="9" t="s">
        <v>41</v>
      </c>
      <c r="M1" s="9" t="s">
        <v>42</v>
      </c>
      <c r="N1" s="9" t="s">
        <v>43</v>
      </c>
      <c r="O1" s="9" t="s">
        <v>44</v>
      </c>
      <c r="P1" s="9" t="s">
        <v>45</v>
      </c>
      <c r="Q1" s="9" t="s">
        <v>46</v>
      </c>
      <c r="R1" s="9" t="s">
        <v>47</v>
      </c>
      <c r="S1" s="9" t="s">
        <v>48</v>
      </c>
      <c r="T1" s="9" t="s">
        <v>49</v>
      </c>
      <c r="U1" s="9" t="s">
        <v>50</v>
      </c>
      <c r="V1" s="9" t="s">
        <v>51</v>
      </c>
      <c r="W1" s="9" t="s">
        <v>52</v>
      </c>
      <c r="X1" s="9" t="s">
        <v>53</v>
      </c>
      <c r="Y1" s="9" t="s">
        <v>54</v>
      </c>
    </row>
    <row r="2">
      <c r="A2" s="3" t="s">
        <v>55</v>
      </c>
    </row>
    <row r="3">
      <c r="A3" s="4" t="s">
        <v>56</v>
      </c>
      <c r="B3" s="9">
        <v>0.0</v>
      </c>
      <c r="C3" s="12">
        <f t="shared" ref="C3:Y3" si="1">B11</f>
        <v>320</v>
      </c>
      <c r="D3" s="12">
        <f t="shared" si="1"/>
        <v>640</v>
      </c>
      <c r="E3" s="12">
        <f t="shared" si="1"/>
        <v>960</v>
      </c>
      <c r="F3" s="12">
        <f t="shared" si="1"/>
        <v>1280</v>
      </c>
      <c r="G3" s="12">
        <f t="shared" si="1"/>
        <v>1600</v>
      </c>
      <c r="H3" s="12">
        <f t="shared" si="1"/>
        <v>2320</v>
      </c>
      <c r="I3" s="12">
        <f t="shared" si="1"/>
        <v>3040</v>
      </c>
      <c r="J3" s="12">
        <f t="shared" si="1"/>
        <v>3760</v>
      </c>
      <c r="K3" s="12">
        <f t="shared" si="1"/>
        <v>4480</v>
      </c>
      <c r="L3" s="12">
        <f t="shared" si="1"/>
        <v>5680</v>
      </c>
      <c r="M3" s="12">
        <f t="shared" si="1"/>
        <v>6880</v>
      </c>
      <c r="N3" s="12">
        <f t="shared" si="1"/>
        <v>8600</v>
      </c>
      <c r="O3" s="12">
        <f t="shared" si="1"/>
        <v>10320</v>
      </c>
      <c r="P3" s="12">
        <f t="shared" si="1"/>
        <v>12040</v>
      </c>
      <c r="Q3" s="12">
        <f t="shared" si="1"/>
        <v>13760</v>
      </c>
      <c r="R3" s="12">
        <f t="shared" si="1"/>
        <v>15480</v>
      </c>
      <c r="S3" s="12">
        <f t="shared" si="1"/>
        <v>17200</v>
      </c>
      <c r="T3" s="12">
        <f t="shared" si="1"/>
        <v>18920</v>
      </c>
      <c r="U3" s="12">
        <f t="shared" si="1"/>
        <v>20640</v>
      </c>
      <c r="V3" s="12">
        <f t="shared" si="1"/>
        <v>22360</v>
      </c>
      <c r="W3" s="12">
        <f t="shared" si="1"/>
        <v>24080</v>
      </c>
      <c r="X3" s="12">
        <f t="shared" si="1"/>
        <v>25800</v>
      </c>
      <c r="Y3" s="12">
        <f t="shared" si="1"/>
        <v>27520</v>
      </c>
    </row>
    <row r="4">
      <c r="A4" s="3" t="s">
        <v>57</v>
      </c>
      <c r="B4" s="12">
        <f t="shared" ref="B4:Y4" si="2">SUM(B3)</f>
        <v>0</v>
      </c>
      <c r="C4" s="12">
        <f t="shared" si="2"/>
        <v>320</v>
      </c>
      <c r="D4" s="12">
        <f t="shared" si="2"/>
        <v>640</v>
      </c>
      <c r="E4" s="12">
        <f t="shared" si="2"/>
        <v>960</v>
      </c>
      <c r="F4" s="12">
        <f t="shared" si="2"/>
        <v>1280</v>
      </c>
      <c r="G4" s="12">
        <f t="shared" si="2"/>
        <v>1600</v>
      </c>
      <c r="H4" s="12">
        <f t="shared" si="2"/>
        <v>2320</v>
      </c>
      <c r="I4" s="12">
        <f t="shared" si="2"/>
        <v>3040</v>
      </c>
      <c r="J4" s="12">
        <f t="shared" si="2"/>
        <v>3760</v>
      </c>
      <c r="K4" s="12">
        <f t="shared" si="2"/>
        <v>4480</v>
      </c>
      <c r="L4" s="12">
        <f t="shared" si="2"/>
        <v>5680</v>
      </c>
      <c r="M4" s="12">
        <f t="shared" si="2"/>
        <v>6880</v>
      </c>
      <c r="N4" s="12">
        <f t="shared" si="2"/>
        <v>8600</v>
      </c>
      <c r="O4" s="12">
        <f t="shared" si="2"/>
        <v>10320</v>
      </c>
      <c r="P4" s="12">
        <f t="shared" si="2"/>
        <v>12040</v>
      </c>
      <c r="Q4" s="12">
        <f t="shared" si="2"/>
        <v>13760</v>
      </c>
      <c r="R4" s="12">
        <f t="shared" si="2"/>
        <v>15480</v>
      </c>
      <c r="S4" s="12">
        <f t="shared" si="2"/>
        <v>17200</v>
      </c>
      <c r="T4" s="12">
        <f t="shared" si="2"/>
        <v>18920</v>
      </c>
      <c r="U4" s="12">
        <f t="shared" si="2"/>
        <v>20640</v>
      </c>
      <c r="V4" s="12">
        <f t="shared" si="2"/>
        <v>22360</v>
      </c>
      <c r="W4" s="12">
        <f t="shared" si="2"/>
        <v>24080</v>
      </c>
      <c r="X4" s="12">
        <f t="shared" si="2"/>
        <v>25800</v>
      </c>
      <c r="Y4" s="12">
        <f t="shared" si="2"/>
        <v>27520</v>
      </c>
    </row>
    <row r="5">
      <c r="A5" s="3"/>
    </row>
    <row r="6">
      <c r="A6" s="4" t="s">
        <v>61</v>
      </c>
    </row>
    <row r="7">
      <c r="A7" s="4" t="s">
        <v>56</v>
      </c>
      <c r="B7" s="12">
        <f>'Fixed Asset Balances'!B11/'Fixed Asset Register'!$F$2</f>
        <v>320</v>
      </c>
      <c r="C7" s="12">
        <f>'Fixed Asset Balances'!C11/'Fixed Asset Register'!$F$2</f>
        <v>320</v>
      </c>
      <c r="D7" s="12">
        <f>'Fixed Asset Balances'!D11/'Fixed Asset Register'!$F$2</f>
        <v>320</v>
      </c>
      <c r="E7" s="12">
        <f>'Fixed Asset Balances'!E11/'Fixed Asset Register'!$F$2</f>
        <v>320</v>
      </c>
      <c r="F7" s="12">
        <f>'Fixed Asset Balances'!F11/'Fixed Asset Register'!$F$2</f>
        <v>320</v>
      </c>
      <c r="G7" s="12">
        <f>'Fixed Asset Balances'!G11/'Fixed Asset Register'!$F$2</f>
        <v>720</v>
      </c>
      <c r="H7" s="12">
        <f>'Fixed Asset Balances'!H11/'Fixed Asset Register'!$F$2</f>
        <v>720</v>
      </c>
      <c r="I7" s="12">
        <f>'Fixed Asset Balances'!I11/'Fixed Asset Register'!$F$2</f>
        <v>720</v>
      </c>
      <c r="J7" s="12">
        <f>'Fixed Asset Balances'!J11/'Fixed Asset Register'!$F$2</f>
        <v>720</v>
      </c>
      <c r="K7" s="12">
        <f>'Fixed Asset Balances'!K11/'Fixed Asset Register'!$F$2</f>
        <v>1200</v>
      </c>
      <c r="L7" s="12">
        <f>'Fixed Asset Balances'!L11/'Fixed Asset Register'!$F$2</f>
        <v>1200</v>
      </c>
      <c r="M7" s="12">
        <f>'Fixed Asset Balances'!M11/'Fixed Asset Register'!$F$2</f>
        <v>1720</v>
      </c>
      <c r="N7" s="12">
        <f>'Fixed Asset Balances'!N11/'Fixed Asset Register'!$F$2</f>
        <v>1720</v>
      </c>
      <c r="O7" s="12">
        <f>'Fixed Asset Balances'!O11/'Fixed Asset Register'!$F$2</f>
        <v>1720</v>
      </c>
      <c r="P7" s="12">
        <f>'Fixed Asset Balances'!P11/'Fixed Asset Register'!$F$2</f>
        <v>1720</v>
      </c>
      <c r="Q7" s="12">
        <f>'Fixed Asset Balances'!Q11/'Fixed Asset Register'!$F$2</f>
        <v>1720</v>
      </c>
      <c r="R7" s="12">
        <f>'Fixed Asset Balances'!R11/'Fixed Asset Register'!$F$2</f>
        <v>1720</v>
      </c>
      <c r="S7" s="12">
        <f>'Fixed Asset Balances'!S11/'Fixed Asset Register'!$F$2</f>
        <v>1720</v>
      </c>
      <c r="T7" s="12">
        <f>'Fixed Asset Balances'!T11/'Fixed Asset Register'!$F$2</f>
        <v>1720</v>
      </c>
      <c r="U7" s="12">
        <f>'Fixed Asset Balances'!U11/'Fixed Asset Register'!$F$2</f>
        <v>1720</v>
      </c>
      <c r="V7" s="12">
        <f>'Fixed Asset Balances'!V11/'Fixed Asset Register'!$F$2</f>
        <v>1720</v>
      </c>
      <c r="W7" s="12">
        <f>'Fixed Asset Balances'!W11/'Fixed Asset Register'!$F$2</f>
        <v>1720</v>
      </c>
      <c r="X7" s="12">
        <f>'Fixed Asset Balances'!X11/'Fixed Asset Register'!$F$2</f>
        <v>1720</v>
      </c>
      <c r="Y7" s="12">
        <f>'Fixed Asset Balances'!Y11/'Fixed Asset Register'!$F$2</f>
        <v>1720</v>
      </c>
    </row>
    <row r="8">
      <c r="A8" s="3" t="s">
        <v>59</v>
      </c>
      <c r="B8" s="12">
        <f t="shared" ref="B8:Y8" si="3">SUM(B7)</f>
        <v>320</v>
      </c>
      <c r="C8" s="12">
        <f t="shared" si="3"/>
        <v>320</v>
      </c>
      <c r="D8" s="12">
        <f t="shared" si="3"/>
        <v>320</v>
      </c>
      <c r="E8" s="12">
        <f t="shared" si="3"/>
        <v>320</v>
      </c>
      <c r="F8" s="12">
        <f t="shared" si="3"/>
        <v>320</v>
      </c>
      <c r="G8" s="12">
        <f t="shared" si="3"/>
        <v>720</v>
      </c>
      <c r="H8" s="12">
        <f t="shared" si="3"/>
        <v>720</v>
      </c>
      <c r="I8" s="12">
        <f t="shared" si="3"/>
        <v>720</v>
      </c>
      <c r="J8" s="12">
        <f t="shared" si="3"/>
        <v>720</v>
      </c>
      <c r="K8" s="12">
        <f t="shared" si="3"/>
        <v>1200</v>
      </c>
      <c r="L8" s="12">
        <f t="shared" si="3"/>
        <v>1200</v>
      </c>
      <c r="M8" s="12">
        <f t="shared" si="3"/>
        <v>1720</v>
      </c>
      <c r="N8" s="12">
        <f t="shared" si="3"/>
        <v>1720</v>
      </c>
      <c r="O8" s="12">
        <f t="shared" si="3"/>
        <v>1720</v>
      </c>
      <c r="P8" s="12">
        <f t="shared" si="3"/>
        <v>1720</v>
      </c>
      <c r="Q8" s="12">
        <f t="shared" si="3"/>
        <v>1720</v>
      </c>
      <c r="R8" s="12">
        <f t="shared" si="3"/>
        <v>1720</v>
      </c>
      <c r="S8" s="12">
        <f t="shared" si="3"/>
        <v>1720</v>
      </c>
      <c r="T8" s="12">
        <f t="shared" si="3"/>
        <v>1720</v>
      </c>
      <c r="U8" s="12">
        <f t="shared" si="3"/>
        <v>1720</v>
      </c>
      <c r="V8" s="12">
        <f t="shared" si="3"/>
        <v>1720</v>
      </c>
      <c r="W8" s="12">
        <f t="shared" si="3"/>
        <v>1720</v>
      </c>
      <c r="X8" s="12">
        <f t="shared" si="3"/>
        <v>1720</v>
      </c>
      <c r="Y8" s="12">
        <f t="shared" si="3"/>
        <v>1720</v>
      </c>
    </row>
    <row r="9">
      <c r="A9" s="3"/>
    </row>
    <row r="10">
      <c r="A10" s="3" t="s">
        <v>60</v>
      </c>
    </row>
    <row r="11">
      <c r="A11" s="4" t="s">
        <v>56</v>
      </c>
      <c r="B11" s="12">
        <f t="shared" ref="B11:Y11" si="4">B3+B7</f>
        <v>320</v>
      </c>
      <c r="C11" s="12">
        <f t="shared" si="4"/>
        <v>640</v>
      </c>
      <c r="D11" s="12">
        <f t="shared" si="4"/>
        <v>960</v>
      </c>
      <c r="E11" s="12">
        <f t="shared" si="4"/>
        <v>1280</v>
      </c>
      <c r="F11" s="12">
        <f t="shared" si="4"/>
        <v>1600</v>
      </c>
      <c r="G11" s="12">
        <f t="shared" si="4"/>
        <v>2320</v>
      </c>
      <c r="H11" s="12">
        <f t="shared" si="4"/>
        <v>3040</v>
      </c>
      <c r="I11" s="12">
        <f t="shared" si="4"/>
        <v>3760</v>
      </c>
      <c r="J11" s="12">
        <f t="shared" si="4"/>
        <v>4480</v>
      </c>
      <c r="K11" s="12">
        <f t="shared" si="4"/>
        <v>5680</v>
      </c>
      <c r="L11" s="12">
        <f t="shared" si="4"/>
        <v>6880</v>
      </c>
      <c r="M11" s="12">
        <f t="shared" si="4"/>
        <v>8600</v>
      </c>
      <c r="N11" s="12">
        <f t="shared" si="4"/>
        <v>10320</v>
      </c>
      <c r="O11" s="12">
        <f t="shared" si="4"/>
        <v>12040</v>
      </c>
      <c r="P11" s="12">
        <f t="shared" si="4"/>
        <v>13760</v>
      </c>
      <c r="Q11" s="12">
        <f t="shared" si="4"/>
        <v>15480</v>
      </c>
      <c r="R11" s="12">
        <f t="shared" si="4"/>
        <v>17200</v>
      </c>
      <c r="S11" s="12">
        <f t="shared" si="4"/>
        <v>18920</v>
      </c>
      <c r="T11" s="12">
        <f t="shared" si="4"/>
        <v>20640</v>
      </c>
      <c r="U11" s="12">
        <f t="shared" si="4"/>
        <v>22360</v>
      </c>
      <c r="V11" s="12">
        <f t="shared" si="4"/>
        <v>24080</v>
      </c>
      <c r="W11" s="12">
        <f t="shared" si="4"/>
        <v>25800</v>
      </c>
      <c r="X11" s="12">
        <f t="shared" si="4"/>
        <v>27520</v>
      </c>
      <c r="Y11" s="12">
        <f t="shared" si="4"/>
        <v>29240</v>
      </c>
    </row>
    <row r="12">
      <c r="A12" s="3" t="s">
        <v>59</v>
      </c>
      <c r="B12" s="12">
        <f t="shared" ref="B12:Y12" si="5">SUM(B11)</f>
        <v>320</v>
      </c>
      <c r="C12" s="12">
        <f t="shared" si="5"/>
        <v>640</v>
      </c>
      <c r="D12" s="12">
        <f t="shared" si="5"/>
        <v>960</v>
      </c>
      <c r="E12" s="12">
        <f t="shared" si="5"/>
        <v>1280</v>
      </c>
      <c r="F12" s="12">
        <f t="shared" si="5"/>
        <v>1600</v>
      </c>
      <c r="G12" s="12">
        <f t="shared" si="5"/>
        <v>2320</v>
      </c>
      <c r="H12" s="12">
        <f t="shared" si="5"/>
        <v>3040</v>
      </c>
      <c r="I12" s="12">
        <f t="shared" si="5"/>
        <v>3760</v>
      </c>
      <c r="J12" s="12">
        <f t="shared" si="5"/>
        <v>4480</v>
      </c>
      <c r="K12" s="12">
        <f t="shared" si="5"/>
        <v>5680</v>
      </c>
      <c r="L12" s="12">
        <f t="shared" si="5"/>
        <v>6880</v>
      </c>
      <c r="M12" s="12">
        <f t="shared" si="5"/>
        <v>8600</v>
      </c>
      <c r="N12" s="12">
        <f t="shared" si="5"/>
        <v>10320</v>
      </c>
      <c r="O12" s="12">
        <f t="shared" si="5"/>
        <v>12040</v>
      </c>
      <c r="P12" s="12">
        <f t="shared" si="5"/>
        <v>13760</v>
      </c>
      <c r="Q12" s="12">
        <f t="shared" si="5"/>
        <v>15480</v>
      </c>
      <c r="R12" s="12">
        <f t="shared" si="5"/>
        <v>17200</v>
      </c>
      <c r="S12" s="12">
        <f t="shared" si="5"/>
        <v>18920</v>
      </c>
      <c r="T12" s="12">
        <f t="shared" si="5"/>
        <v>20640</v>
      </c>
      <c r="U12" s="12">
        <f t="shared" si="5"/>
        <v>22360</v>
      </c>
      <c r="V12" s="12">
        <f t="shared" si="5"/>
        <v>24080</v>
      </c>
      <c r="W12" s="12">
        <f t="shared" si="5"/>
        <v>25800</v>
      </c>
      <c r="X12" s="12">
        <f t="shared" si="5"/>
        <v>27520</v>
      </c>
      <c r="Y12" s="12">
        <f t="shared" si="5"/>
        <v>29240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6.38"/>
  </cols>
  <sheetData>
    <row r="1">
      <c r="B1" s="9" t="s">
        <v>31</v>
      </c>
      <c r="C1" s="9" t="s">
        <v>32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9" t="s">
        <v>39</v>
      </c>
      <c r="K1" s="9" t="s">
        <v>40</v>
      </c>
      <c r="L1" s="9" t="s">
        <v>41</v>
      </c>
      <c r="M1" s="9" t="s">
        <v>42</v>
      </c>
      <c r="N1" s="9" t="s">
        <v>43</v>
      </c>
      <c r="O1" s="9" t="s">
        <v>44</v>
      </c>
      <c r="P1" s="9" t="s">
        <v>45</v>
      </c>
      <c r="Q1" s="9" t="s">
        <v>46</v>
      </c>
      <c r="R1" s="9" t="s">
        <v>47</v>
      </c>
      <c r="S1" s="9" t="s">
        <v>48</v>
      </c>
      <c r="T1" s="9" t="s">
        <v>49</v>
      </c>
      <c r="U1" s="9" t="s">
        <v>50</v>
      </c>
      <c r="V1" s="9" t="s">
        <v>51</v>
      </c>
      <c r="W1" s="9" t="s">
        <v>52</v>
      </c>
      <c r="X1" s="9" t="s">
        <v>53</v>
      </c>
      <c r="Y1" s="9" t="s">
        <v>54</v>
      </c>
    </row>
    <row r="2">
      <c r="A2" s="9" t="s">
        <v>62</v>
      </c>
    </row>
    <row r="3">
      <c r="A3" s="9" t="s">
        <v>9</v>
      </c>
      <c r="B3" s="12">
        <f>Assumptions!$B2</f>
        <v>1500</v>
      </c>
      <c r="C3" s="12">
        <f>Assumptions!$B2</f>
        <v>1500</v>
      </c>
      <c r="D3" s="12">
        <f>Assumptions!$B2</f>
        <v>1500</v>
      </c>
      <c r="E3" s="12">
        <f>Assumptions!$B2</f>
        <v>1500</v>
      </c>
      <c r="F3" s="12">
        <f>Assumptions!$B2</f>
        <v>1500</v>
      </c>
      <c r="G3" s="12">
        <f>Assumptions!$B2</f>
        <v>1500</v>
      </c>
      <c r="H3" s="12">
        <f>Assumptions!$B2</f>
        <v>1500</v>
      </c>
      <c r="I3" s="12">
        <f>Assumptions!$B2</f>
        <v>1500</v>
      </c>
      <c r="J3" s="12">
        <f>Assumptions!$B2</f>
        <v>1500</v>
      </c>
      <c r="K3" s="12">
        <f>Assumptions!$B2</f>
        <v>1500</v>
      </c>
      <c r="L3" s="12">
        <f>Assumptions!$B2</f>
        <v>1500</v>
      </c>
      <c r="M3" s="12">
        <f>Assumptions!$B2</f>
        <v>1500</v>
      </c>
      <c r="N3" s="12">
        <f>Assumptions!$B2</f>
        <v>1500</v>
      </c>
      <c r="O3" s="12">
        <f>Assumptions!$B2</f>
        <v>1500</v>
      </c>
      <c r="P3" s="12">
        <f>Assumptions!$B2</f>
        <v>1500</v>
      </c>
      <c r="Q3" s="12">
        <f>Assumptions!$B2</f>
        <v>1500</v>
      </c>
      <c r="R3" s="12">
        <f>Assumptions!$B2</f>
        <v>1500</v>
      </c>
      <c r="S3" s="12">
        <f>Assumptions!$B2</f>
        <v>1500</v>
      </c>
      <c r="T3" s="12">
        <f>Assumptions!$B2</f>
        <v>1500</v>
      </c>
      <c r="U3" s="12">
        <f>Assumptions!$B2</f>
        <v>1500</v>
      </c>
      <c r="V3" s="12">
        <f>Assumptions!$B2</f>
        <v>1500</v>
      </c>
      <c r="W3" s="12">
        <f>Assumptions!$B2</f>
        <v>1500</v>
      </c>
      <c r="X3" s="12">
        <f>Assumptions!$B2</f>
        <v>1500</v>
      </c>
      <c r="Y3" s="12">
        <f>Assumptions!$B2</f>
        <v>1500</v>
      </c>
    </row>
    <row r="5">
      <c r="A5" s="9" t="s">
        <v>63</v>
      </c>
    </row>
    <row r="6">
      <c r="A6" s="9" t="s">
        <v>9</v>
      </c>
      <c r="B6" s="12">
        <f>Assumptions!$B5</f>
        <v>1200</v>
      </c>
      <c r="C6" s="12">
        <f>Assumptions!$B5</f>
        <v>1200</v>
      </c>
      <c r="D6" s="12">
        <f>Assumptions!$B5</f>
        <v>1200</v>
      </c>
      <c r="E6" s="12">
        <f>Assumptions!$B5</f>
        <v>1200</v>
      </c>
      <c r="F6" s="12">
        <f>Assumptions!$B5</f>
        <v>1200</v>
      </c>
      <c r="G6" s="12">
        <f>Assumptions!$B5</f>
        <v>1200</v>
      </c>
      <c r="H6" s="12">
        <f>Assumptions!$B5</f>
        <v>1200</v>
      </c>
      <c r="I6" s="12">
        <f>Assumptions!$B5</f>
        <v>1200</v>
      </c>
      <c r="J6" s="12">
        <f>Assumptions!$B5</f>
        <v>1200</v>
      </c>
      <c r="K6" s="12">
        <f>Assumptions!$B5</f>
        <v>1200</v>
      </c>
      <c r="L6" s="12">
        <f>Assumptions!$B5</f>
        <v>1200</v>
      </c>
      <c r="M6" s="12">
        <f>Assumptions!$B5</f>
        <v>1200</v>
      </c>
      <c r="N6" s="12">
        <f>Assumptions!$B5</f>
        <v>1200</v>
      </c>
      <c r="O6" s="12">
        <f>Assumptions!$B5</f>
        <v>1200</v>
      </c>
      <c r="P6" s="12">
        <f>Assumptions!$B5</f>
        <v>1200</v>
      </c>
      <c r="Q6" s="12">
        <f>Assumptions!$B5</f>
        <v>1200</v>
      </c>
      <c r="R6" s="12">
        <f>Assumptions!$B5</f>
        <v>1200</v>
      </c>
      <c r="S6" s="12">
        <f>Assumptions!$B5</f>
        <v>1200</v>
      </c>
      <c r="T6" s="12">
        <f>Assumptions!$B5</f>
        <v>1200</v>
      </c>
      <c r="U6" s="12">
        <f>Assumptions!$B5</f>
        <v>1200</v>
      </c>
      <c r="V6" s="12">
        <f>Assumptions!$B5</f>
        <v>1200</v>
      </c>
      <c r="W6" s="12">
        <f>Assumptions!$B5</f>
        <v>1200</v>
      </c>
      <c r="X6" s="12">
        <f>Assumptions!$B5</f>
        <v>1200</v>
      </c>
      <c r="Y6" s="12">
        <f>Assumptions!$B5</f>
        <v>1200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5" width="6.75"/>
  </cols>
  <sheetData>
    <row r="1">
      <c r="B1" s="9" t="s">
        <v>31</v>
      </c>
      <c r="C1" s="9" t="s">
        <v>32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9" t="s">
        <v>39</v>
      </c>
      <c r="K1" s="9" t="s">
        <v>40</v>
      </c>
      <c r="L1" s="9" t="s">
        <v>41</v>
      </c>
      <c r="M1" s="9" t="s">
        <v>42</v>
      </c>
      <c r="N1" s="9" t="s">
        <v>43</v>
      </c>
      <c r="O1" s="9" t="s">
        <v>44</v>
      </c>
      <c r="P1" s="9" t="s">
        <v>45</v>
      </c>
      <c r="Q1" s="9" t="s">
        <v>46</v>
      </c>
      <c r="R1" s="9" t="s">
        <v>47</v>
      </c>
      <c r="S1" s="9" t="s">
        <v>48</v>
      </c>
      <c r="T1" s="9" t="s">
        <v>49</v>
      </c>
      <c r="U1" s="9" t="s">
        <v>50</v>
      </c>
      <c r="V1" s="9" t="s">
        <v>51</v>
      </c>
      <c r="W1" s="9" t="s">
        <v>52</v>
      </c>
      <c r="X1" s="9" t="s">
        <v>53</v>
      </c>
      <c r="Y1" s="9" t="s">
        <v>54</v>
      </c>
    </row>
    <row r="2">
      <c r="A2" s="9" t="s">
        <v>64</v>
      </c>
    </row>
    <row r="3">
      <c r="A3" s="9" t="s">
        <v>9</v>
      </c>
      <c r="B3" s="12">
        <f>'Calcs-1'!B6*Assumptions!$C5</f>
        <v>84000</v>
      </c>
      <c r="C3" s="12">
        <f>'Calcs-1'!C6*Assumptions!$C5</f>
        <v>84000</v>
      </c>
      <c r="D3" s="12">
        <f>'Calcs-1'!D6*Assumptions!$C5</f>
        <v>84000</v>
      </c>
      <c r="E3" s="12">
        <f>'Calcs-1'!E6*Assumptions!$C5</f>
        <v>84000</v>
      </c>
      <c r="F3" s="12">
        <f>'Calcs-1'!F6*Assumptions!$C5</f>
        <v>84000</v>
      </c>
      <c r="G3" s="12">
        <f>'Calcs-1'!G6*Assumptions!$C5</f>
        <v>84000</v>
      </c>
      <c r="H3" s="12">
        <f>'Calcs-1'!H6*Assumptions!$C5</f>
        <v>84000</v>
      </c>
      <c r="I3" s="12">
        <f>'Calcs-1'!I6*Assumptions!$C5</f>
        <v>84000</v>
      </c>
      <c r="J3" s="12">
        <f>'Calcs-1'!J6*Assumptions!$C5</f>
        <v>84000</v>
      </c>
      <c r="K3" s="12">
        <f>'Calcs-1'!K6*Assumptions!$C5</f>
        <v>84000</v>
      </c>
      <c r="L3" s="12">
        <f>'Calcs-1'!L6*Assumptions!$C5</f>
        <v>84000</v>
      </c>
      <c r="M3" s="12">
        <f>'Calcs-1'!M6*Assumptions!$C5</f>
        <v>84000</v>
      </c>
      <c r="N3" s="12">
        <f>'Calcs-1'!N6*Assumptions!$C5</f>
        <v>84000</v>
      </c>
      <c r="O3" s="12">
        <f>'Calcs-1'!O6*Assumptions!$C5</f>
        <v>84000</v>
      </c>
      <c r="P3" s="12">
        <f>'Calcs-1'!P6*Assumptions!$C5</f>
        <v>84000</v>
      </c>
      <c r="Q3" s="12">
        <f>'Calcs-1'!Q6*Assumptions!$C5</f>
        <v>84000</v>
      </c>
      <c r="R3" s="12">
        <f>'Calcs-1'!R6*Assumptions!$C5</f>
        <v>84000</v>
      </c>
      <c r="S3" s="12">
        <f>'Calcs-1'!S6*Assumptions!$C5</f>
        <v>84000</v>
      </c>
      <c r="T3" s="12">
        <f>'Calcs-1'!T6*Assumptions!$C5</f>
        <v>84000</v>
      </c>
      <c r="U3" s="12">
        <f>'Calcs-1'!U6*Assumptions!$C5</f>
        <v>84000</v>
      </c>
      <c r="V3" s="12">
        <f>'Calcs-1'!V6*Assumptions!$C5</f>
        <v>84000</v>
      </c>
      <c r="W3" s="12">
        <f>'Calcs-1'!W6*Assumptions!$C5</f>
        <v>84000</v>
      </c>
      <c r="X3" s="12">
        <f>'Calcs-1'!X6*Assumptions!$C5</f>
        <v>84000</v>
      </c>
      <c r="Y3" s="12">
        <f>'Calcs-1'!Y6*Assumptions!$C5</f>
        <v>84000</v>
      </c>
    </row>
    <row r="4">
      <c r="A4" s="9" t="s">
        <v>65</v>
      </c>
      <c r="B4" s="12">
        <f t="shared" ref="B4:Y4" si="1">SUM(B3)</f>
        <v>84000</v>
      </c>
      <c r="C4" s="12">
        <f t="shared" si="1"/>
        <v>84000</v>
      </c>
      <c r="D4" s="12">
        <f t="shared" si="1"/>
        <v>84000</v>
      </c>
      <c r="E4" s="12">
        <f t="shared" si="1"/>
        <v>84000</v>
      </c>
      <c r="F4" s="12">
        <f t="shared" si="1"/>
        <v>84000</v>
      </c>
      <c r="G4" s="12">
        <f t="shared" si="1"/>
        <v>84000</v>
      </c>
      <c r="H4" s="12">
        <f t="shared" si="1"/>
        <v>84000</v>
      </c>
      <c r="I4" s="12">
        <f t="shared" si="1"/>
        <v>84000</v>
      </c>
      <c r="J4" s="12">
        <f t="shared" si="1"/>
        <v>84000</v>
      </c>
      <c r="K4" s="12">
        <f t="shared" si="1"/>
        <v>84000</v>
      </c>
      <c r="L4" s="12">
        <f t="shared" si="1"/>
        <v>84000</v>
      </c>
      <c r="M4" s="12">
        <f t="shared" si="1"/>
        <v>84000</v>
      </c>
      <c r="N4" s="12">
        <f t="shared" si="1"/>
        <v>84000</v>
      </c>
      <c r="O4" s="12">
        <f t="shared" si="1"/>
        <v>84000</v>
      </c>
      <c r="P4" s="12">
        <f t="shared" si="1"/>
        <v>84000</v>
      </c>
      <c r="Q4" s="12">
        <f t="shared" si="1"/>
        <v>84000</v>
      </c>
      <c r="R4" s="12">
        <f t="shared" si="1"/>
        <v>84000</v>
      </c>
      <c r="S4" s="12">
        <f t="shared" si="1"/>
        <v>84000</v>
      </c>
      <c r="T4" s="12">
        <f t="shared" si="1"/>
        <v>84000</v>
      </c>
      <c r="U4" s="12">
        <f t="shared" si="1"/>
        <v>84000</v>
      </c>
      <c r="V4" s="12">
        <f t="shared" si="1"/>
        <v>84000</v>
      </c>
      <c r="W4" s="12">
        <f t="shared" si="1"/>
        <v>84000</v>
      </c>
      <c r="X4" s="12">
        <f t="shared" si="1"/>
        <v>84000</v>
      </c>
      <c r="Y4" s="12">
        <f t="shared" si="1"/>
        <v>84000</v>
      </c>
    </row>
    <row r="6">
      <c r="A6" s="9" t="s">
        <v>66</v>
      </c>
    </row>
    <row r="7">
      <c r="A7" s="9" t="s">
        <v>9</v>
      </c>
      <c r="B7" s="12">
        <f>'Calcs-1'!B6*Assumptions!$C2</f>
        <v>60000</v>
      </c>
      <c r="C7" s="12">
        <f>'Calcs-1'!C6*Assumptions!$C2</f>
        <v>60000</v>
      </c>
      <c r="D7" s="12">
        <f>'Calcs-1'!D6*Assumptions!$C2</f>
        <v>60000</v>
      </c>
      <c r="E7" s="12">
        <f>'Calcs-1'!E6*Assumptions!$C2</f>
        <v>60000</v>
      </c>
      <c r="F7" s="12">
        <f>'Calcs-1'!F6*Assumptions!$C2</f>
        <v>60000</v>
      </c>
      <c r="G7" s="12">
        <f>'Calcs-1'!G6*Assumptions!$C2</f>
        <v>60000</v>
      </c>
      <c r="H7" s="12">
        <f>'Calcs-1'!H6*Assumptions!$C2</f>
        <v>60000</v>
      </c>
      <c r="I7" s="12">
        <f>'Calcs-1'!I6*Assumptions!$C2</f>
        <v>60000</v>
      </c>
      <c r="J7" s="12">
        <f>'Calcs-1'!J6*Assumptions!$C2</f>
        <v>60000</v>
      </c>
      <c r="K7" s="12">
        <f>'Calcs-1'!K6*Assumptions!$C2</f>
        <v>60000</v>
      </c>
      <c r="L7" s="12">
        <f>'Calcs-1'!L6*Assumptions!$C2</f>
        <v>60000</v>
      </c>
      <c r="M7" s="12">
        <f>'Calcs-1'!M6*Assumptions!$C2</f>
        <v>60000</v>
      </c>
      <c r="N7" s="12">
        <f>'Calcs-1'!N6*Assumptions!$C2</f>
        <v>60000</v>
      </c>
      <c r="O7" s="12">
        <f>'Calcs-1'!O6*Assumptions!$C2</f>
        <v>60000</v>
      </c>
      <c r="P7" s="12">
        <f>'Calcs-1'!P6*Assumptions!$C2</f>
        <v>60000</v>
      </c>
      <c r="Q7" s="12">
        <f>'Calcs-1'!Q6*Assumptions!$C2</f>
        <v>60000</v>
      </c>
      <c r="R7" s="12">
        <f>'Calcs-1'!R6*Assumptions!$C2</f>
        <v>60000</v>
      </c>
      <c r="S7" s="12">
        <f>'Calcs-1'!S6*Assumptions!$C2</f>
        <v>60000</v>
      </c>
      <c r="T7" s="12">
        <f>'Calcs-1'!T6*Assumptions!$C2</f>
        <v>60000</v>
      </c>
      <c r="U7" s="12">
        <f>'Calcs-1'!U6*Assumptions!$C2</f>
        <v>60000</v>
      </c>
      <c r="V7" s="12">
        <f>'Calcs-1'!V6*Assumptions!$C2</f>
        <v>60000</v>
      </c>
      <c r="W7" s="12">
        <f>'Calcs-1'!W6*Assumptions!$C2</f>
        <v>60000</v>
      </c>
      <c r="X7" s="12">
        <f>'Calcs-1'!X6*Assumptions!$C2</f>
        <v>60000</v>
      </c>
      <c r="Y7" s="12">
        <f>'Calcs-1'!Y6*Assumptions!$C2</f>
        <v>60000</v>
      </c>
    </row>
    <row r="8">
      <c r="A8" s="9" t="s">
        <v>67</v>
      </c>
      <c r="B8" s="12">
        <f t="shared" ref="B8:Y8" si="2">SUM(B7)</f>
        <v>60000</v>
      </c>
      <c r="C8" s="12">
        <f t="shared" si="2"/>
        <v>60000</v>
      </c>
      <c r="D8" s="12">
        <f t="shared" si="2"/>
        <v>60000</v>
      </c>
      <c r="E8" s="12">
        <f t="shared" si="2"/>
        <v>60000</v>
      </c>
      <c r="F8" s="12">
        <f t="shared" si="2"/>
        <v>60000</v>
      </c>
      <c r="G8" s="12">
        <f t="shared" si="2"/>
        <v>60000</v>
      </c>
      <c r="H8" s="12">
        <f t="shared" si="2"/>
        <v>60000</v>
      </c>
      <c r="I8" s="12">
        <f t="shared" si="2"/>
        <v>60000</v>
      </c>
      <c r="J8" s="12">
        <f t="shared" si="2"/>
        <v>60000</v>
      </c>
      <c r="K8" s="12">
        <f t="shared" si="2"/>
        <v>60000</v>
      </c>
      <c r="L8" s="12">
        <f t="shared" si="2"/>
        <v>60000</v>
      </c>
      <c r="M8" s="12">
        <f t="shared" si="2"/>
        <v>60000</v>
      </c>
      <c r="N8" s="12">
        <f t="shared" si="2"/>
        <v>60000</v>
      </c>
      <c r="O8" s="12">
        <f t="shared" si="2"/>
        <v>60000</v>
      </c>
      <c r="P8" s="12">
        <f t="shared" si="2"/>
        <v>60000</v>
      </c>
      <c r="Q8" s="12">
        <f t="shared" si="2"/>
        <v>60000</v>
      </c>
      <c r="R8" s="12">
        <f t="shared" si="2"/>
        <v>60000</v>
      </c>
      <c r="S8" s="12">
        <f t="shared" si="2"/>
        <v>60000</v>
      </c>
      <c r="T8" s="12">
        <f t="shared" si="2"/>
        <v>60000</v>
      </c>
      <c r="U8" s="12">
        <f t="shared" si="2"/>
        <v>60000</v>
      </c>
      <c r="V8" s="12">
        <f t="shared" si="2"/>
        <v>60000</v>
      </c>
      <c r="W8" s="12">
        <f t="shared" si="2"/>
        <v>60000</v>
      </c>
      <c r="X8" s="12">
        <f t="shared" si="2"/>
        <v>60000</v>
      </c>
      <c r="Y8" s="12">
        <f t="shared" si="2"/>
        <v>60000</v>
      </c>
    </row>
    <row r="10">
      <c r="A10" s="9" t="s">
        <v>68</v>
      </c>
    </row>
    <row r="11">
      <c r="A11" s="9" t="s">
        <v>13</v>
      </c>
      <c r="B11" s="12">
        <f>Assumptions!$B7</f>
        <v>4500</v>
      </c>
      <c r="C11" s="12">
        <f>Assumptions!$B7</f>
        <v>4500</v>
      </c>
      <c r="D11" s="12">
        <f>Assumptions!$B7</f>
        <v>4500</v>
      </c>
      <c r="E11" s="12">
        <f>Assumptions!$B7</f>
        <v>4500</v>
      </c>
      <c r="F11" s="12">
        <f>Assumptions!$B7</f>
        <v>4500</v>
      </c>
      <c r="G11" s="12">
        <f>Assumptions!$B7</f>
        <v>4500</v>
      </c>
      <c r="H11" s="12">
        <f>Assumptions!$B7</f>
        <v>4500</v>
      </c>
      <c r="I11" s="12">
        <f>Assumptions!$B7</f>
        <v>4500</v>
      </c>
      <c r="J11" s="12">
        <f>Assumptions!$B7</f>
        <v>4500</v>
      </c>
      <c r="K11" s="12">
        <f>Assumptions!$B7</f>
        <v>4500</v>
      </c>
      <c r="L11" s="12">
        <f>Assumptions!$B7</f>
        <v>4500</v>
      </c>
      <c r="M11" s="12">
        <f>Assumptions!$B7</f>
        <v>4500</v>
      </c>
      <c r="N11" s="12">
        <f>Assumptions!$B7</f>
        <v>4500</v>
      </c>
      <c r="O11" s="12">
        <f>Assumptions!$B7</f>
        <v>4500</v>
      </c>
      <c r="P11" s="12">
        <f>Assumptions!$B7</f>
        <v>4500</v>
      </c>
      <c r="Q11" s="12">
        <f>Assumptions!$B7</f>
        <v>4500</v>
      </c>
      <c r="R11" s="12">
        <f>Assumptions!$B7</f>
        <v>4500</v>
      </c>
      <c r="S11" s="12">
        <f>Assumptions!$B7</f>
        <v>4500</v>
      </c>
      <c r="T11" s="12">
        <f>Assumptions!$B7</f>
        <v>4500</v>
      </c>
      <c r="U11" s="12">
        <f>Assumptions!$B7</f>
        <v>4500</v>
      </c>
      <c r="V11" s="12">
        <f>Assumptions!$B7</f>
        <v>4500</v>
      </c>
      <c r="W11" s="12">
        <f>Assumptions!$B7</f>
        <v>4500</v>
      </c>
      <c r="X11" s="12">
        <f>Assumptions!$B7</f>
        <v>4500</v>
      </c>
      <c r="Y11" s="12">
        <f>Assumptions!$B7</f>
        <v>4500</v>
      </c>
    </row>
    <row r="12">
      <c r="A12" s="9" t="s">
        <v>69</v>
      </c>
      <c r="B12" s="12">
        <f>Assumptions!$B8</f>
        <v>3000</v>
      </c>
      <c r="C12" s="12">
        <f>Assumptions!$B8</f>
        <v>3000</v>
      </c>
      <c r="D12" s="12">
        <f>Assumptions!$B8</f>
        <v>3000</v>
      </c>
      <c r="E12" s="12">
        <f>Assumptions!$B8</f>
        <v>3000</v>
      </c>
      <c r="F12" s="12">
        <f>Assumptions!$B8</f>
        <v>3000</v>
      </c>
      <c r="G12" s="12">
        <f>Assumptions!$B8</f>
        <v>3000</v>
      </c>
      <c r="H12" s="12">
        <f>Assumptions!$B8</f>
        <v>3000</v>
      </c>
      <c r="I12" s="12">
        <f>Assumptions!$B8</f>
        <v>3000</v>
      </c>
      <c r="J12" s="12">
        <f>Assumptions!$B8</f>
        <v>3000</v>
      </c>
      <c r="K12" s="12">
        <f>Assumptions!$B8</f>
        <v>3000</v>
      </c>
      <c r="L12" s="12">
        <f>Assumptions!$B8</f>
        <v>3000</v>
      </c>
      <c r="M12" s="12">
        <f>Assumptions!$B8</f>
        <v>3000</v>
      </c>
      <c r="N12" s="12">
        <f>Assumptions!$B8</f>
        <v>3000</v>
      </c>
      <c r="O12" s="12">
        <f>Assumptions!$B8</f>
        <v>3000</v>
      </c>
      <c r="P12" s="12">
        <f>Assumptions!$B8</f>
        <v>3000</v>
      </c>
      <c r="Q12" s="12">
        <f>Assumptions!$B8</f>
        <v>3000</v>
      </c>
      <c r="R12" s="12">
        <f>Assumptions!$B8</f>
        <v>3000</v>
      </c>
      <c r="S12" s="12">
        <f>Assumptions!$B8</f>
        <v>3000</v>
      </c>
      <c r="T12" s="12">
        <f>Assumptions!$B8</f>
        <v>3000</v>
      </c>
      <c r="U12" s="12">
        <f>Assumptions!$B8</f>
        <v>3000</v>
      </c>
      <c r="V12" s="12">
        <f>Assumptions!$B8</f>
        <v>3000</v>
      </c>
      <c r="W12" s="12">
        <f>Assumptions!$B8</f>
        <v>3000</v>
      </c>
      <c r="X12" s="12">
        <f>Assumptions!$B8</f>
        <v>3000</v>
      </c>
      <c r="Y12" s="12">
        <f>Assumptions!$B8</f>
        <v>3000</v>
      </c>
    </row>
    <row r="13">
      <c r="A13" s="9" t="s">
        <v>70</v>
      </c>
      <c r="B13" s="12">
        <f>Depreciation!B8</f>
        <v>320</v>
      </c>
      <c r="C13" s="12">
        <f>Depreciation!C8</f>
        <v>320</v>
      </c>
      <c r="D13" s="12">
        <f>Depreciation!D8</f>
        <v>320</v>
      </c>
      <c r="E13" s="12">
        <f>Depreciation!E8</f>
        <v>320</v>
      </c>
      <c r="F13" s="12">
        <f>Depreciation!F8</f>
        <v>320</v>
      </c>
      <c r="G13" s="12">
        <f>Depreciation!G8</f>
        <v>720</v>
      </c>
      <c r="H13" s="12">
        <f>Depreciation!H8</f>
        <v>720</v>
      </c>
      <c r="I13" s="12">
        <f>Depreciation!I8</f>
        <v>720</v>
      </c>
      <c r="J13" s="12">
        <f>Depreciation!J8</f>
        <v>720</v>
      </c>
      <c r="K13" s="12">
        <f>Depreciation!K8</f>
        <v>1200</v>
      </c>
      <c r="L13" s="12">
        <f>Depreciation!L8</f>
        <v>1200</v>
      </c>
      <c r="M13" s="12">
        <f>Depreciation!M8</f>
        <v>1720</v>
      </c>
      <c r="N13" s="12">
        <f>Depreciation!N8</f>
        <v>1720</v>
      </c>
      <c r="O13" s="12">
        <f>Depreciation!O8</f>
        <v>1720</v>
      </c>
      <c r="P13" s="12">
        <f>Depreciation!P8</f>
        <v>1720</v>
      </c>
      <c r="Q13" s="12">
        <f>Depreciation!Q8</f>
        <v>1720</v>
      </c>
      <c r="R13" s="12">
        <f>Depreciation!R8</f>
        <v>1720</v>
      </c>
      <c r="S13" s="12">
        <f>Depreciation!S8</f>
        <v>1720</v>
      </c>
      <c r="T13" s="12">
        <f>Depreciation!T8</f>
        <v>1720</v>
      </c>
      <c r="U13" s="12">
        <f>Depreciation!U8</f>
        <v>1720</v>
      </c>
      <c r="V13" s="12">
        <f>Depreciation!V8</f>
        <v>1720</v>
      </c>
      <c r="W13" s="12">
        <f>Depreciation!W8</f>
        <v>1720</v>
      </c>
      <c r="X13" s="12">
        <f>Depreciation!X8</f>
        <v>1720</v>
      </c>
      <c r="Y13" s="12">
        <f>Depreciation!Y8</f>
        <v>1720</v>
      </c>
    </row>
    <row r="15">
      <c r="A15" s="9" t="s">
        <v>71</v>
      </c>
      <c r="B15" s="12">
        <f t="shared" ref="B15:Y15" si="3">B8+B11+B12+B13</f>
        <v>67820</v>
      </c>
      <c r="C15" s="12">
        <f t="shared" si="3"/>
        <v>67820</v>
      </c>
      <c r="D15" s="12">
        <f t="shared" si="3"/>
        <v>67820</v>
      </c>
      <c r="E15" s="12">
        <f t="shared" si="3"/>
        <v>67820</v>
      </c>
      <c r="F15" s="12">
        <f t="shared" si="3"/>
        <v>67820</v>
      </c>
      <c r="G15" s="12">
        <f t="shared" si="3"/>
        <v>68220</v>
      </c>
      <c r="H15" s="12">
        <f t="shared" si="3"/>
        <v>68220</v>
      </c>
      <c r="I15" s="12">
        <f t="shared" si="3"/>
        <v>68220</v>
      </c>
      <c r="J15" s="12">
        <f t="shared" si="3"/>
        <v>68220</v>
      </c>
      <c r="K15" s="12">
        <f t="shared" si="3"/>
        <v>68700</v>
      </c>
      <c r="L15" s="12">
        <f t="shared" si="3"/>
        <v>68700</v>
      </c>
      <c r="M15" s="12">
        <f t="shared" si="3"/>
        <v>69220</v>
      </c>
      <c r="N15" s="12">
        <f t="shared" si="3"/>
        <v>69220</v>
      </c>
      <c r="O15" s="12">
        <f t="shared" si="3"/>
        <v>69220</v>
      </c>
      <c r="P15" s="12">
        <f t="shared" si="3"/>
        <v>69220</v>
      </c>
      <c r="Q15" s="12">
        <f t="shared" si="3"/>
        <v>69220</v>
      </c>
      <c r="R15" s="12">
        <f t="shared" si="3"/>
        <v>69220</v>
      </c>
      <c r="S15" s="12">
        <f t="shared" si="3"/>
        <v>69220</v>
      </c>
      <c r="T15" s="12">
        <f t="shared" si="3"/>
        <v>69220</v>
      </c>
      <c r="U15" s="12">
        <f t="shared" si="3"/>
        <v>69220</v>
      </c>
      <c r="V15" s="12">
        <f t="shared" si="3"/>
        <v>69220</v>
      </c>
      <c r="W15" s="12">
        <f t="shared" si="3"/>
        <v>69220</v>
      </c>
      <c r="X15" s="12">
        <f t="shared" si="3"/>
        <v>69220</v>
      </c>
      <c r="Y15" s="12">
        <f t="shared" si="3"/>
        <v>69220</v>
      </c>
    </row>
    <row r="17">
      <c r="A17" s="9" t="s">
        <v>72</v>
      </c>
      <c r="B17" s="12">
        <f t="shared" ref="B17:Y17" si="4">B4-B15</f>
        <v>16180</v>
      </c>
      <c r="C17" s="12">
        <f t="shared" si="4"/>
        <v>16180</v>
      </c>
      <c r="D17" s="12">
        <f t="shared" si="4"/>
        <v>16180</v>
      </c>
      <c r="E17" s="12">
        <f t="shared" si="4"/>
        <v>16180</v>
      </c>
      <c r="F17" s="12">
        <f t="shared" si="4"/>
        <v>16180</v>
      </c>
      <c r="G17" s="12">
        <f t="shared" si="4"/>
        <v>15780</v>
      </c>
      <c r="H17" s="12">
        <f t="shared" si="4"/>
        <v>15780</v>
      </c>
      <c r="I17" s="12">
        <f t="shared" si="4"/>
        <v>15780</v>
      </c>
      <c r="J17" s="12">
        <f t="shared" si="4"/>
        <v>15780</v>
      </c>
      <c r="K17" s="12">
        <f t="shared" si="4"/>
        <v>15300</v>
      </c>
      <c r="L17" s="12">
        <f t="shared" si="4"/>
        <v>15300</v>
      </c>
      <c r="M17" s="12">
        <f t="shared" si="4"/>
        <v>14780</v>
      </c>
      <c r="N17" s="12">
        <f t="shared" si="4"/>
        <v>14780</v>
      </c>
      <c r="O17" s="12">
        <f t="shared" si="4"/>
        <v>14780</v>
      </c>
      <c r="P17" s="12">
        <f t="shared" si="4"/>
        <v>14780</v>
      </c>
      <c r="Q17" s="12">
        <f t="shared" si="4"/>
        <v>14780</v>
      </c>
      <c r="R17" s="12">
        <f t="shared" si="4"/>
        <v>14780</v>
      </c>
      <c r="S17" s="12">
        <f t="shared" si="4"/>
        <v>14780</v>
      </c>
      <c r="T17" s="12">
        <f t="shared" si="4"/>
        <v>14780</v>
      </c>
      <c r="U17" s="12">
        <f t="shared" si="4"/>
        <v>14780</v>
      </c>
      <c r="V17" s="12">
        <f t="shared" si="4"/>
        <v>14780</v>
      </c>
      <c r="W17" s="12">
        <f t="shared" si="4"/>
        <v>14780</v>
      </c>
      <c r="X17" s="12">
        <f t="shared" si="4"/>
        <v>14780</v>
      </c>
      <c r="Y17" s="12">
        <f t="shared" si="4"/>
        <v>14780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5" width="5.88"/>
  </cols>
  <sheetData>
    <row r="1">
      <c r="B1" s="9" t="s">
        <v>31</v>
      </c>
      <c r="C1" s="9" t="s">
        <v>32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9" t="s">
        <v>39</v>
      </c>
      <c r="K1" s="9" t="s">
        <v>40</v>
      </c>
      <c r="L1" s="9" t="s">
        <v>41</v>
      </c>
      <c r="M1" s="9" t="s">
        <v>42</v>
      </c>
      <c r="N1" s="9" t="s">
        <v>43</v>
      </c>
      <c r="O1" s="9" t="s">
        <v>44</v>
      </c>
      <c r="P1" s="9" t="s">
        <v>45</v>
      </c>
      <c r="Q1" s="9" t="s">
        <v>46</v>
      </c>
      <c r="R1" s="9" t="s">
        <v>47</v>
      </c>
      <c r="S1" s="9" t="s">
        <v>48</v>
      </c>
      <c r="T1" s="9" t="s">
        <v>49</v>
      </c>
      <c r="U1" s="9" t="s">
        <v>50</v>
      </c>
      <c r="V1" s="9" t="s">
        <v>51</v>
      </c>
      <c r="W1" s="9" t="s">
        <v>52</v>
      </c>
      <c r="X1" s="9" t="s">
        <v>53</v>
      </c>
      <c r="Y1" s="9" t="s">
        <v>54</v>
      </c>
    </row>
    <row r="2">
      <c r="A2" s="9" t="s">
        <v>73</v>
      </c>
    </row>
    <row r="3">
      <c r="A3" s="9" t="s">
        <v>74</v>
      </c>
      <c r="B3" s="12">
        <f>'Calcs-1'!B3*Assumptions!$C2</f>
        <v>75000</v>
      </c>
      <c r="C3" s="12">
        <f>'Calcs-1'!C3*Assumptions!$C2</f>
        <v>75000</v>
      </c>
      <c r="D3" s="12">
        <f>'Calcs-1'!D3*Assumptions!$C2</f>
        <v>75000</v>
      </c>
      <c r="E3" s="12">
        <f>'Calcs-1'!E3*Assumptions!$C2</f>
        <v>75000</v>
      </c>
      <c r="F3" s="12">
        <f>'Calcs-1'!F3*Assumptions!$C2</f>
        <v>75000</v>
      </c>
      <c r="G3" s="12">
        <f>'Calcs-1'!G3*Assumptions!$C2</f>
        <v>75000</v>
      </c>
      <c r="H3" s="12">
        <f>'Calcs-1'!H3*Assumptions!$C2</f>
        <v>75000</v>
      </c>
      <c r="I3" s="12">
        <f>'Calcs-1'!I3*Assumptions!$C2</f>
        <v>75000</v>
      </c>
      <c r="J3" s="12">
        <f>'Calcs-1'!J3*Assumptions!$C2</f>
        <v>75000</v>
      </c>
      <c r="K3" s="12">
        <f>'Calcs-1'!K3*Assumptions!$C2</f>
        <v>75000</v>
      </c>
      <c r="L3" s="12">
        <f>'Calcs-1'!L3*Assumptions!$C2</f>
        <v>75000</v>
      </c>
      <c r="M3" s="12">
        <f>'Calcs-1'!M3*Assumptions!$C2</f>
        <v>75000</v>
      </c>
      <c r="N3" s="12">
        <f>'Calcs-1'!N3*Assumptions!$C2</f>
        <v>75000</v>
      </c>
      <c r="O3" s="12">
        <f>'Calcs-1'!O3*Assumptions!$C2</f>
        <v>75000</v>
      </c>
      <c r="P3" s="12">
        <f>'Calcs-1'!P3*Assumptions!$C2</f>
        <v>75000</v>
      </c>
      <c r="Q3" s="12">
        <f>'Calcs-1'!Q3*Assumptions!$C2</f>
        <v>75000</v>
      </c>
      <c r="R3" s="12">
        <f>'Calcs-1'!R3*Assumptions!$C2</f>
        <v>75000</v>
      </c>
      <c r="S3" s="12">
        <f>'Calcs-1'!S3*Assumptions!$C2</f>
        <v>75000</v>
      </c>
      <c r="T3" s="12">
        <f>'Calcs-1'!T3*Assumptions!$C2</f>
        <v>75000</v>
      </c>
      <c r="U3" s="12">
        <f>'Calcs-1'!U3*Assumptions!$C2</f>
        <v>75000</v>
      </c>
      <c r="V3" s="12">
        <f>'Calcs-1'!V3*Assumptions!$C2</f>
        <v>75000</v>
      </c>
      <c r="W3" s="12">
        <f>'Calcs-1'!W3*Assumptions!$C2</f>
        <v>75000</v>
      </c>
      <c r="X3" s="12">
        <f>'Calcs-1'!X3*Assumptions!$C2</f>
        <v>75000</v>
      </c>
      <c r="Y3" s="12">
        <f>'Calcs-1'!Y3*Assumptions!$C2</f>
        <v>75000</v>
      </c>
    </row>
    <row r="4">
      <c r="A4" s="9" t="s">
        <v>75</v>
      </c>
      <c r="B4" s="12">
        <f t="shared" ref="B4:Y4" si="1">SUM(B3)</f>
        <v>75000</v>
      </c>
      <c r="C4" s="12">
        <f t="shared" si="1"/>
        <v>75000</v>
      </c>
      <c r="D4" s="12">
        <f t="shared" si="1"/>
        <v>75000</v>
      </c>
      <c r="E4" s="12">
        <f t="shared" si="1"/>
        <v>75000</v>
      </c>
      <c r="F4" s="12">
        <f t="shared" si="1"/>
        <v>75000</v>
      </c>
      <c r="G4" s="12">
        <f t="shared" si="1"/>
        <v>75000</v>
      </c>
      <c r="H4" s="12">
        <f t="shared" si="1"/>
        <v>75000</v>
      </c>
      <c r="I4" s="12">
        <f t="shared" si="1"/>
        <v>75000</v>
      </c>
      <c r="J4" s="12">
        <f t="shared" si="1"/>
        <v>75000</v>
      </c>
      <c r="K4" s="12">
        <f t="shared" si="1"/>
        <v>75000</v>
      </c>
      <c r="L4" s="12">
        <f t="shared" si="1"/>
        <v>75000</v>
      </c>
      <c r="M4" s="12">
        <f t="shared" si="1"/>
        <v>75000</v>
      </c>
      <c r="N4" s="12">
        <f t="shared" si="1"/>
        <v>75000</v>
      </c>
      <c r="O4" s="12">
        <f t="shared" si="1"/>
        <v>75000</v>
      </c>
      <c r="P4" s="12">
        <f t="shared" si="1"/>
        <v>75000</v>
      </c>
      <c r="Q4" s="12">
        <f t="shared" si="1"/>
        <v>75000</v>
      </c>
      <c r="R4" s="12">
        <f t="shared" si="1"/>
        <v>75000</v>
      </c>
      <c r="S4" s="12">
        <f t="shared" si="1"/>
        <v>75000</v>
      </c>
      <c r="T4" s="12">
        <f t="shared" si="1"/>
        <v>75000</v>
      </c>
      <c r="U4" s="12">
        <f t="shared" si="1"/>
        <v>75000</v>
      </c>
      <c r="V4" s="12">
        <f t="shared" si="1"/>
        <v>75000</v>
      </c>
      <c r="W4" s="12">
        <f t="shared" si="1"/>
        <v>75000</v>
      </c>
      <c r="X4" s="12">
        <f t="shared" si="1"/>
        <v>75000</v>
      </c>
      <c r="Y4" s="12">
        <f t="shared" si="1"/>
        <v>75000</v>
      </c>
    </row>
    <row r="6">
      <c r="A6" s="9" t="s">
        <v>76</v>
      </c>
    </row>
    <row r="7">
      <c r="A7" s="9" t="s">
        <v>9</v>
      </c>
      <c r="B7" s="9">
        <v>0.0</v>
      </c>
      <c r="C7" s="9">
        <v>0.0</v>
      </c>
      <c r="D7" s="9">
        <v>0.0</v>
      </c>
      <c r="E7" s="12">
        <f t="shared" ref="E7:Y7" si="2">B3</f>
        <v>75000</v>
      </c>
      <c r="F7" s="12">
        <f t="shared" si="2"/>
        <v>75000</v>
      </c>
      <c r="G7" s="12">
        <f t="shared" si="2"/>
        <v>75000</v>
      </c>
      <c r="H7" s="12">
        <f t="shared" si="2"/>
        <v>75000</v>
      </c>
      <c r="I7" s="12">
        <f t="shared" si="2"/>
        <v>75000</v>
      </c>
      <c r="J7" s="12">
        <f t="shared" si="2"/>
        <v>75000</v>
      </c>
      <c r="K7" s="12">
        <f t="shared" si="2"/>
        <v>75000</v>
      </c>
      <c r="L7" s="12">
        <f t="shared" si="2"/>
        <v>75000</v>
      </c>
      <c r="M7" s="12">
        <f t="shared" si="2"/>
        <v>75000</v>
      </c>
      <c r="N7" s="12">
        <f t="shared" si="2"/>
        <v>75000</v>
      </c>
      <c r="O7" s="12">
        <f t="shared" si="2"/>
        <v>75000</v>
      </c>
      <c r="P7" s="12">
        <f t="shared" si="2"/>
        <v>75000</v>
      </c>
      <c r="Q7" s="12">
        <f t="shared" si="2"/>
        <v>75000</v>
      </c>
      <c r="R7" s="12">
        <f t="shared" si="2"/>
        <v>75000</v>
      </c>
      <c r="S7" s="12">
        <f t="shared" si="2"/>
        <v>75000</v>
      </c>
      <c r="T7" s="12">
        <f t="shared" si="2"/>
        <v>75000</v>
      </c>
      <c r="U7" s="12">
        <f t="shared" si="2"/>
        <v>75000</v>
      </c>
      <c r="V7" s="12">
        <f t="shared" si="2"/>
        <v>75000</v>
      </c>
      <c r="W7" s="12">
        <f t="shared" si="2"/>
        <v>75000</v>
      </c>
      <c r="X7" s="12">
        <f t="shared" si="2"/>
        <v>75000</v>
      </c>
      <c r="Y7" s="12">
        <f t="shared" si="2"/>
        <v>75000</v>
      </c>
    </row>
    <row r="8">
      <c r="A8" s="9" t="s">
        <v>77</v>
      </c>
      <c r="B8" s="12">
        <f t="shared" ref="B8:Y8" si="3">SUM(B7)</f>
        <v>0</v>
      </c>
      <c r="C8" s="12">
        <f t="shared" si="3"/>
        <v>0</v>
      </c>
      <c r="D8" s="12">
        <f t="shared" si="3"/>
        <v>0</v>
      </c>
      <c r="E8" s="12">
        <f t="shared" si="3"/>
        <v>75000</v>
      </c>
      <c r="F8" s="12">
        <f t="shared" si="3"/>
        <v>75000</v>
      </c>
      <c r="G8" s="12">
        <f t="shared" si="3"/>
        <v>75000</v>
      </c>
      <c r="H8" s="12">
        <f t="shared" si="3"/>
        <v>75000</v>
      </c>
      <c r="I8" s="12">
        <f t="shared" si="3"/>
        <v>75000</v>
      </c>
      <c r="J8" s="12">
        <f t="shared" si="3"/>
        <v>75000</v>
      </c>
      <c r="K8" s="12">
        <f t="shared" si="3"/>
        <v>75000</v>
      </c>
      <c r="L8" s="12">
        <f t="shared" si="3"/>
        <v>75000</v>
      </c>
      <c r="M8" s="12">
        <f t="shared" si="3"/>
        <v>75000</v>
      </c>
      <c r="N8" s="12">
        <f t="shared" si="3"/>
        <v>75000</v>
      </c>
      <c r="O8" s="12">
        <f t="shared" si="3"/>
        <v>75000</v>
      </c>
      <c r="P8" s="12">
        <f t="shared" si="3"/>
        <v>75000</v>
      </c>
      <c r="Q8" s="12">
        <f t="shared" si="3"/>
        <v>75000</v>
      </c>
      <c r="R8" s="12">
        <f t="shared" si="3"/>
        <v>75000</v>
      </c>
      <c r="S8" s="12">
        <f t="shared" si="3"/>
        <v>75000</v>
      </c>
      <c r="T8" s="12">
        <f t="shared" si="3"/>
        <v>75000</v>
      </c>
      <c r="U8" s="12">
        <f t="shared" si="3"/>
        <v>75000</v>
      </c>
      <c r="V8" s="12">
        <f t="shared" si="3"/>
        <v>75000</v>
      </c>
      <c r="W8" s="12">
        <f t="shared" si="3"/>
        <v>75000</v>
      </c>
      <c r="X8" s="12">
        <f t="shared" si="3"/>
        <v>75000</v>
      </c>
      <c r="Y8" s="12">
        <f t="shared" si="3"/>
        <v>75000</v>
      </c>
    </row>
    <row r="10">
      <c r="A10" s="9" t="s">
        <v>78</v>
      </c>
    </row>
    <row r="11">
      <c r="A11" s="9" t="s">
        <v>9</v>
      </c>
      <c r="B11" s="12">
        <f>B3-B7</f>
        <v>75000</v>
      </c>
      <c r="C11" s="12">
        <f t="shared" ref="C11:Y11" si="4">B11+C3-C7</f>
        <v>150000</v>
      </c>
      <c r="D11" s="12">
        <f t="shared" si="4"/>
        <v>225000</v>
      </c>
      <c r="E11" s="12">
        <f t="shared" si="4"/>
        <v>225000</v>
      </c>
      <c r="F11" s="12">
        <f t="shared" si="4"/>
        <v>225000</v>
      </c>
      <c r="G11" s="12">
        <f t="shared" si="4"/>
        <v>225000</v>
      </c>
      <c r="H11" s="12">
        <f t="shared" si="4"/>
        <v>225000</v>
      </c>
      <c r="I11" s="12">
        <f t="shared" si="4"/>
        <v>225000</v>
      </c>
      <c r="J11" s="12">
        <f t="shared" si="4"/>
        <v>225000</v>
      </c>
      <c r="K11" s="12">
        <f t="shared" si="4"/>
        <v>225000</v>
      </c>
      <c r="L11" s="12">
        <f t="shared" si="4"/>
        <v>225000</v>
      </c>
      <c r="M11" s="12">
        <f t="shared" si="4"/>
        <v>225000</v>
      </c>
      <c r="N11" s="12">
        <f t="shared" si="4"/>
        <v>225000</v>
      </c>
      <c r="O11" s="12">
        <f t="shared" si="4"/>
        <v>225000</v>
      </c>
      <c r="P11" s="12">
        <f t="shared" si="4"/>
        <v>225000</v>
      </c>
      <c r="Q11" s="12">
        <f t="shared" si="4"/>
        <v>225000</v>
      </c>
      <c r="R11" s="12">
        <f t="shared" si="4"/>
        <v>225000</v>
      </c>
      <c r="S11" s="12">
        <f t="shared" si="4"/>
        <v>225000</v>
      </c>
      <c r="T11" s="12">
        <f t="shared" si="4"/>
        <v>225000</v>
      </c>
      <c r="U11" s="12">
        <f t="shared" si="4"/>
        <v>225000</v>
      </c>
      <c r="V11" s="12">
        <f t="shared" si="4"/>
        <v>225000</v>
      </c>
      <c r="W11" s="12">
        <f t="shared" si="4"/>
        <v>225000</v>
      </c>
      <c r="X11" s="12">
        <f t="shared" si="4"/>
        <v>225000</v>
      </c>
      <c r="Y11" s="12">
        <f t="shared" si="4"/>
        <v>225000</v>
      </c>
    </row>
    <row r="12">
      <c r="A12" s="9" t="s">
        <v>79</v>
      </c>
      <c r="B12" s="12">
        <f t="shared" ref="B12:Y12" si="5">SUM(B11)</f>
        <v>75000</v>
      </c>
      <c r="C12" s="12">
        <f t="shared" si="5"/>
        <v>150000</v>
      </c>
      <c r="D12" s="12">
        <f t="shared" si="5"/>
        <v>225000</v>
      </c>
      <c r="E12" s="12">
        <f t="shared" si="5"/>
        <v>225000</v>
      </c>
      <c r="F12" s="12">
        <f t="shared" si="5"/>
        <v>225000</v>
      </c>
      <c r="G12" s="12">
        <f t="shared" si="5"/>
        <v>225000</v>
      </c>
      <c r="H12" s="12">
        <f t="shared" si="5"/>
        <v>225000</v>
      </c>
      <c r="I12" s="12">
        <f t="shared" si="5"/>
        <v>225000</v>
      </c>
      <c r="J12" s="12">
        <f t="shared" si="5"/>
        <v>225000</v>
      </c>
      <c r="K12" s="12">
        <f t="shared" si="5"/>
        <v>225000</v>
      </c>
      <c r="L12" s="12">
        <f t="shared" si="5"/>
        <v>225000</v>
      </c>
      <c r="M12" s="12">
        <f t="shared" si="5"/>
        <v>225000</v>
      </c>
      <c r="N12" s="12">
        <f t="shared" si="5"/>
        <v>225000</v>
      </c>
      <c r="O12" s="12">
        <f t="shared" si="5"/>
        <v>225000</v>
      </c>
      <c r="P12" s="12">
        <f t="shared" si="5"/>
        <v>225000</v>
      </c>
      <c r="Q12" s="12">
        <f t="shared" si="5"/>
        <v>225000</v>
      </c>
      <c r="R12" s="12">
        <f t="shared" si="5"/>
        <v>225000</v>
      </c>
      <c r="S12" s="12">
        <f t="shared" si="5"/>
        <v>225000</v>
      </c>
      <c r="T12" s="12">
        <f t="shared" si="5"/>
        <v>225000</v>
      </c>
      <c r="U12" s="12">
        <f t="shared" si="5"/>
        <v>225000</v>
      </c>
      <c r="V12" s="12">
        <f t="shared" si="5"/>
        <v>225000</v>
      </c>
      <c r="W12" s="12">
        <f t="shared" si="5"/>
        <v>225000</v>
      </c>
      <c r="X12" s="12">
        <f t="shared" si="5"/>
        <v>225000</v>
      </c>
      <c r="Y12" s="12">
        <f t="shared" si="5"/>
        <v>225000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5" width="6.25"/>
  </cols>
  <sheetData>
    <row r="1">
      <c r="B1" s="9" t="s">
        <v>31</v>
      </c>
      <c r="C1" s="9" t="s">
        <v>32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9" t="s">
        <v>39</v>
      </c>
      <c r="K1" s="9" t="s">
        <v>40</v>
      </c>
      <c r="L1" s="9" t="s">
        <v>41</v>
      </c>
      <c r="M1" s="9" t="s">
        <v>42</v>
      </c>
      <c r="N1" s="9" t="s">
        <v>43</v>
      </c>
      <c r="O1" s="9" t="s">
        <v>44</v>
      </c>
      <c r="P1" s="9" t="s">
        <v>45</v>
      </c>
      <c r="Q1" s="9" t="s">
        <v>46</v>
      </c>
      <c r="R1" s="9" t="s">
        <v>47</v>
      </c>
      <c r="S1" s="9" t="s">
        <v>48</v>
      </c>
      <c r="T1" s="9" t="s">
        <v>49</v>
      </c>
      <c r="U1" s="9" t="s">
        <v>50</v>
      </c>
      <c r="V1" s="9" t="s">
        <v>51</v>
      </c>
      <c r="W1" s="9" t="s">
        <v>52</v>
      </c>
      <c r="X1" s="9" t="s">
        <v>53</v>
      </c>
      <c r="Y1" s="9" t="s">
        <v>54</v>
      </c>
    </row>
    <row r="2">
      <c r="A2" s="9" t="s">
        <v>80</v>
      </c>
    </row>
    <row r="3">
      <c r="A3" s="9" t="s">
        <v>9</v>
      </c>
      <c r="B3" s="9">
        <v>0.0</v>
      </c>
      <c r="C3" s="12">
        <f t="shared" ref="C3:Y3" si="1">B9</f>
        <v>300</v>
      </c>
      <c r="D3" s="12">
        <f t="shared" si="1"/>
        <v>600</v>
      </c>
      <c r="E3" s="12">
        <f t="shared" si="1"/>
        <v>900</v>
      </c>
      <c r="F3" s="12">
        <f t="shared" si="1"/>
        <v>1200</v>
      </c>
      <c r="G3" s="12">
        <f t="shared" si="1"/>
        <v>1500</v>
      </c>
      <c r="H3" s="12">
        <f t="shared" si="1"/>
        <v>1800</v>
      </c>
      <c r="I3" s="12">
        <f t="shared" si="1"/>
        <v>2100</v>
      </c>
      <c r="J3" s="12">
        <f t="shared" si="1"/>
        <v>2400</v>
      </c>
      <c r="K3" s="12">
        <f t="shared" si="1"/>
        <v>2700</v>
      </c>
      <c r="L3" s="12">
        <f t="shared" si="1"/>
        <v>3000</v>
      </c>
      <c r="M3" s="12">
        <f t="shared" si="1"/>
        <v>3300</v>
      </c>
      <c r="N3" s="12">
        <f t="shared" si="1"/>
        <v>3600</v>
      </c>
      <c r="O3" s="12">
        <f t="shared" si="1"/>
        <v>3900</v>
      </c>
      <c r="P3" s="12">
        <f t="shared" si="1"/>
        <v>4200</v>
      </c>
      <c r="Q3" s="12">
        <f t="shared" si="1"/>
        <v>4500</v>
      </c>
      <c r="R3" s="12">
        <f t="shared" si="1"/>
        <v>4800</v>
      </c>
      <c r="S3" s="12">
        <f t="shared" si="1"/>
        <v>5100</v>
      </c>
      <c r="T3" s="12">
        <f t="shared" si="1"/>
        <v>5400</v>
      </c>
      <c r="U3" s="12">
        <f t="shared" si="1"/>
        <v>5700</v>
      </c>
      <c r="V3" s="12">
        <f t="shared" si="1"/>
        <v>6000</v>
      </c>
      <c r="W3" s="12">
        <f t="shared" si="1"/>
        <v>6300</v>
      </c>
      <c r="X3" s="12">
        <f t="shared" si="1"/>
        <v>6600</v>
      </c>
      <c r="Y3" s="12">
        <f t="shared" si="1"/>
        <v>6900</v>
      </c>
    </row>
    <row r="5">
      <c r="A5" s="9" t="s">
        <v>81</v>
      </c>
    </row>
    <row r="6">
      <c r="A6" s="9" t="s">
        <v>9</v>
      </c>
      <c r="B6" s="12">
        <f>'Calcs-1'!B3-'Calcs-1'!B6</f>
        <v>300</v>
      </c>
      <c r="C6" s="12">
        <f>'Calcs-1'!C3-'Calcs-1'!C6</f>
        <v>300</v>
      </c>
      <c r="D6" s="12">
        <f>'Calcs-1'!D3-'Calcs-1'!D6</f>
        <v>300</v>
      </c>
      <c r="E6" s="12">
        <f>'Calcs-1'!E3-'Calcs-1'!E6</f>
        <v>300</v>
      </c>
      <c r="F6" s="12">
        <f>'Calcs-1'!F3-'Calcs-1'!F6</f>
        <v>300</v>
      </c>
      <c r="G6" s="12">
        <f>'Calcs-1'!G3-'Calcs-1'!G6</f>
        <v>300</v>
      </c>
      <c r="H6" s="12">
        <f>'Calcs-1'!H3-'Calcs-1'!H6</f>
        <v>300</v>
      </c>
      <c r="I6" s="12">
        <f>'Calcs-1'!I3-'Calcs-1'!I6</f>
        <v>300</v>
      </c>
      <c r="J6" s="12">
        <f>'Calcs-1'!J3-'Calcs-1'!J6</f>
        <v>300</v>
      </c>
      <c r="K6" s="12">
        <f>'Calcs-1'!K3-'Calcs-1'!K6</f>
        <v>300</v>
      </c>
      <c r="L6" s="12">
        <f>'Calcs-1'!L3-'Calcs-1'!L6</f>
        <v>300</v>
      </c>
      <c r="M6" s="12">
        <f>'Calcs-1'!M3-'Calcs-1'!M6</f>
        <v>300</v>
      </c>
      <c r="N6" s="12">
        <f>'Calcs-1'!N3-'Calcs-1'!N6</f>
        <v>300</v>
      </c>
      <c r="O6" s="12">
        <f>'Calcs-1'!O3-'Calcs-1'!O6</f>
        <v>300</v>
      </c>
      <c r="P6" s="12">
        <f>'Calcs-1'!P3-'Calcs-1'!P6</f>
        <v>300</v>
      </c>
      <c r="Q6" s="12">
        <f>'Calcs-1'!Q3-'Calcs-1'!Q6</f>
        <v>300</v>
      </c>
      <c r="R6" s="12">
        <f>'Calcs-1'!R3-'Calcs-1'!R6</f>
        <v>300</v>
      </c>
      <c r="S6" s="12">
        <f>'Calcs-1'!S3-'Calcs-1'!S6</f>
        <v>300</v>
      </c>
      <c r="T6" s="12">
        <f>'Calcs-1'!T3-'Calcs-1'!T6</f>
        <v>300</v>
      </c>
      <c r="U6" s="12">
        <f>'Calcs-1'!U3-'Calcs-1'!U6</f>
        <v>300</v>
      </c>
      <c r="V6" s="12">
        <f>'Calcs-1'!V3-'Calcs-1'!V6</f>
        <v>300</v>
      </c>
      <c r="W6" s="12">
        <f>'Calcs-1'!W3-'Calcs-1'!W6</f>
        <v>300</v>
      </c>
      <c r="X6" s="12">
        <f>'Calcs-1'!X3-'Calcs-1'!X6</f>
        <v>300</v>
      </c>
      <c r="Y6" s="12">
        <f>'Calcs-1'!Y3-'Calcs-1'!Y6</f>
        <v>300</v>
      </c>
    </row>
    <row r="8">
      <c r="A8" s="9" t="s">
        <v>82</v>
      </c>
    </row>
    <row r="9">
      <c r="A9" s="9" t="s">
        <v>9</v>
      </c>
      <c r="B9" s="12">
        <f t="shared" ref="B9:Y9" si="2">B3+B6</f>
        <v>300</v>
      </c>
      <c r="C9" s="12">
        <f t="shared" si="2"/>
        <v>600</v>
      </c>
      <c r="D9" s="12">
        <f t="shared" si="2"/>
        <v>900</v>
      </c>
      <c r="E9" s="12">
        <f t="shared" si="2"/>
        <v>1200</v>
      </c>
      <c r="F9" s="12">
        <f t="shared" si="2"/>
        <v>1500</v>
      </c>
      <c r="G9" s="12">
        <f t="shared" si="2"/>
        <v>1800</v>
      </c>
      <c r="H9" s="12">
        <f t="shared" si="2"/>
        <v>2100</v>
      </c>
      <c r="I9" s="12">
        <f t="shared" si="2"/>
        <v>2400</v>
      </c>
      <c r="J9" s="12">
        <f t="shared" si="2"/>
        <v>2700</v>
      </c>
      <c r="K9" s="12">
        <f t="shared" si="2"/>
        <v>3000</v>
      </c>
      <c r="L9" s="12">
        <f t="shared" si="2"/>
        <v>3300</v>
      </c>
      <c r="M9" s="12">
        <f t="shared" si="2"/>
        <v>3600</v>
      </c>
      <c r="N9" s="12">
        <f t="shared" si="2"/>
        <v>3900</v>
      </c>
      <c r="O9" s="12">
        <f t="shared" si="2"/>
        <v>4200</v>
      </c>
      <c r="P9" s="12">
        <f t="shared" si="2"/>
        <v>4500</v>
      </c>
      <c r="Q9" s="12">
        <f t="shared" si="2"/>
        <v>4800</v>
      </c>
      <c r="R9" s="12">
        <f t="shared" si="2"/>
        <v>5100</v>
      </c>
      <c r="S9" s="12">
        <f t="shared" si="2"/>
        <v>5400</v>
      </c>
      <c r="T9" s="12">
        <f t="shared" si="2"/>
        <v>5700</v>
      </c>
      <c r="U9" s="12">
        <f t="shared" si="2"/>
        <v>6000</v>
      </c>
      <c r="V9" s="12">
        <f t="shared" si="2"/>
        <v>6300</v>
      </c>
      <c r="W9" s="12">
        <f t="shared" si="2"/>
        <v>6600</v>
      </c>
      <c r="X9" s="12">
        <f t="shared" si="2"/>
        <v>6900</v>
      </c>
      <c r="Y9" s="12">
        <f t="shared" si="2"/>
        <v>7200</v>
      </c>
    </row>
    <row r="11">
      <c r="A11" s="9" t="s">
        <v>82</v>
      </c>
    </row>
    <row r="12">
      <c r="A12" s="9" t="s">
        <v>9</v>
      </c>
      <c r="B12" s="12">
        <f>B9*Assumptions!$C2</f>
        <v>15000</v>
      </c>
      <c r="C12" s="12">
        <f>C9*Assumptions!$C2</f>
        <v>30000</v>
      </c>
      <c r="D12" s="12">
        <f>D9*Assumptions!$C2</f>
        <v>45000</v>
      </c>
      <c r="E12" s="12">
        <f>E9*Assumptions!$C2</f>
        <v>60000</v>
      </c>
      <c r="F12" s="12">
        <f>F9*Assumptions!$C2</f>
        <v>75000</v>
      </c>
      <c r="G12" s="12">
        <f>G9*Assumptions!$C2</f>
        <v>90000</v>
      </c>
      <c r="H12" s="12">
        <f>H9*Assumptions!$C2</f>
        <v>105000</v>
      </c>
      <c r="I12" s="12">
        <f>I9*Assumptions!$C2</f>
        <v>120000</v>
      </c>
      <c r="J12" s="12">
        <f>J9*Assumptions!$C2</f>
        <v>135000</v>
      </c>
      <c r="K12" s="12">
        <f>K9*Assumptions!$C2</f>
        <v>150000</v>
      </c>
      <c r="L12" s="12">
        <f>L9*Assumptions!$C2</f>
        <v>165000</v>
      </c>
      <c r="M12" s="12">
        <f>M9*Assumptions!$C2</f>
        <v>180000</v>
      </c>
      <c r="N12" s="12">
        <f>N9*Assumptions!$C2</f>
        <v>195000</v>
      </c>
      <c r="O12" s="12">
        <f>O9*Assumptions!$C2</f>
        <v>210000</v>
      </c>
      <c r="P12" s="12">
        <f>P9*Assumptions!$C2</f>
        <v>225000</v>
      </c>
      <c r="Q12" s="12">
        <f>Q9*Assumptions!$C2</f>
        <v>240000</v>
      </c>
      <c r="R12" s="12">
        <f>R9*Assumptions!$C2</f>
        <v>255000</v>
      </c>
      <c r="S12" s="12">
        <f>S9*Assumptions!$C2</f>
        <v>270000</v>
      </c>
      <c r="T12" s="12">
        <f>T9*Assumptions!$C2</f>
        <v>285000</v>
      </c>
      <c r="U12" s="12">
        <f>U9*Assumptions!$C2</f>
        <v>300000</v>
      </c>
      <c r="V12" s="12">
        <f>V9*Assumptions!$C2</f>
        <v>315000</v>
      </c>
      <c r="W12" s="12">
        <f>W9*Assumptions!$C2</f>
        <v>330000</v>
      </c>
      <c r="X12" s="12">
        <f>X9*Assumptions!$C2</f>
        <v>345000</v>
      </c>
      <c r="Y12" s="12">
        <f>Y9*Assumptions!$C2</f>
        <v>360000</v>
      </c>
    </row>
    <row r="13">
      <c r="A13" s="9" t="s">
        <v>83</v>
      </c>
      <c r="B13" s="12">
        <f t="shared" ref="B13:Y13" si="3">SUM(B12)</f>
        <v>15000</v>
      </c>
      <c r="C13" s="12">
        <f t="shared" si="3"/>
        <v>30000</v>
      </c>
      <c r="D13" s="12">
        <f t="shared" si="3"/>
        <v>45000</v>
      </c>
      <c r="E13" s="12">
        <f t="shared" si="3"/>
        <v>60000</v>
      </c>
      <c r="F13" s="12">
        <f t="shared" si="3"/>
        <v>75000</v>
      </c>
      <c r="G13" s="12">
        <f t="shared" si="3"/>
        <v>90000</v>
      </c>
      <c r="H13" s="12">
        <f t="shared" si="3"/>
        <v>105000</v>
      </c>
      <c r="I13" s="12">
        <f t="shared" si="3"/>
        <v>120000</v>
      </c>
      <c r="J13" s="12">
        <f t="shared" si="3"/>
        <v>135000</v>
      </c>
      <c r="K13" s="12">
        <f t="shared" si="3"/>
        <v>150000</v>
      </c>
      <c r="L13" s="12">
        <f t="shared" si="3"/>
        <v>165000</v>
      </c>
      <c r="M13" s="12">
        <f t="shared" si="3"/>
        <v>180000</v>
      </c>
      <c r="N13" s="12">
        <f t="shared" si="3"/>
        <v>195000</v>
      </c>
      <c r="O13" s="12">
        <f t="shared" si="3"/>
        <v>210000</v>
      </c>
      <c r="P13" s="12">
        <f t="shared" si="3"/>
        <v>225000</v>
      </c>
      <c r="Q13" s="12">
        <f t="shared" si="3"/>
        <v>240000</v>
      </c>
      <c r="R13" s="12">
        <f t="shared" si="3"/>
        <v>255000</v>
      </c>
      <c r="S13" s="12">
        <f t="shared" si="3"/>
        <v>270000</v>
      </c>
      <c r="T13" s="12">
        <f t="shared" si="3"/>
        <v>285000</v>
      </c>
      <c r="U13" s="12">
        <f t="shared" si="3"/>
        <v>300000</v>
      </c>
      <c r="V13" s="12">
        <f t="shared" si="3"/>
        <v>315000</v>
      </c>
      <c r="W13" s="12">
        <f t="shared" si="3"/>
        <v>330000</v>
      </c>
      <c r="X13" s="12">
        <f t="shared" si="3"/>
        <v>345000</v>
      </c>
      <c r="Y13" s="12">
        <f t="shared" si="3"/>
        <v>360000</v>
      </c>
    </row>
  </sheetData>
  <drawing r:id="rId1"/>
</worksheet>
</file>