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FAR" sheetId="3" r:id="rId6"/>
    <sheet state="visible" name="Fixed Asset Balance" sheetId="4" r:id="rId7"/>
    <sheet state="visible" name="Depreciation" sheetId="5" r:id="rId8"/>
    <sheet state="visible" name="Calcs-1" sheetId="6" r:id="rId9"/>
    <sheet state="visible" name="Sales and Costs" sheetId="7" r:id="rId10"/>
    <sheet state="visible" name="Purchases" sheetId="8" r:id="rId11"/>
    <sheet state="visible" name="Stocks" sheetId="9" r:id="rId12"/>
    <sheet state="visible" name="Collections" sheetId="10" r:id="rId13"/>
    <sheet state="visible" name="Cash Details" sheetId="11" r:id="rId14"/>
    <sheet state="visible" name="Balances" sheetId="12" r:id="rId15"/>
  </sheets>
  <definedNames/>
  <calcPr/>
</workbook>
</file>

<file path=xl/sharedStrings.xml><?xml version="1.0" encoding="utf-8"?>
<sst xmlns="http://schemas.openxmlformats.org/spreadsheetml/2006/main" count="417" uniqueCount="115">
  <si>
    <t>Descriptions</t>
  </si>
  <si>
    <t>BlossomBloom sells  bouquet of roses, bouquet of lilies and bouquet of sunflowers. They bought 1 bouquet of roses at Rs 50 and sold it at Rs 100.They bought 1 bouquet of sunflowers at Rs 60 and sold it at Rs 120. They bought 1 bouquet of lilies at Rs 75 and sold it at Rs 150.</t>
  </si>
  <si>
    <t xml:space="preserve">Every month they purchased 10000 bouquet of roses, 8000 bouquet of sunflowers and 6200 bouquet of lilies.They sold 9500 bouquet of roses and 8000 bouquet of sunflowers and 6000 bouquet of lilies every month. </t>
  </si>
  <si>
    <t xml:space="preserve">It estimates that the purchases of bouquet of roses, bouquet of sunflowers, and bouquet of lilies will increase by 7%, 1%, and 1% every month respectively. </t>
  </si>
  <si>
    <t xml:space="preserve">It estimates that the sale of bouquet of roses, bouquet of sunflowers, and bouquet of lilies will increase by 4%, 1%, and 1% every month respectively. </t>
  </si>
  <si>
    <t>The payment for purchases are made on the same day</t>
  </si>
  <si>
    <t>Rent was Rs 20000 per month and Electricity expenses were Rs 10000 per month. They also employ a salaried person and salary was Rs. 10000.</t>
  </si>
  <si>
    <t>The company has purchased furniture (FUR001) in month 1 for Rs 70000 which has a life of 12 months. It also purchased an Billing System (BILL001) for Rs. 50000 in month 2 which has a life of 15 months. It purchases its fixed assets in the starting of the month.</t>
  </si>
  <si>
    <t>The company has purchased another furniture (FUR001) in month 5 for Rs 150000 which has a life of 12 months. It also purchased an AC (ACM001) for Rs. 50000 in month 8 which has a life of 15 months. It purchases its fixed assets in the starting of the month.</t>
  </si>
  <si>
    <t>The company has purchased another furniture (FUR001) in month 12 for Rs 70000 which has a life of 12 months. It also purchased an Fridge (FRD001) for Rs. 50000 in month 13 which has a life of 15 months. It purchases its fixed assets in the starting of the month.</t>
  </si>
  <si>
    <t>20% of the company's sales is to BigRetailer1 who pays the company after 3 month.</t>
  </si>
  <si>
    <t>20% of the company's sales is to BigRetailer2 who pays the company after 1 months.</t>
  </si>
  <si>
    <t>20% of the company's sales is to BigRetailer3 who pays the company after 1 months.</t>
  </si>
  <si>
    <t>40% of the company's sales is to people visiting the store and they pay in cash.</t>
  </si>
  <si>
    <t xml:space="preserve">Please make a model for 24 months </t>
  </si>
  <si>
    <t>Bouquet</t>
  </si>
  <si>
    <t>Purchase</t>
  </si>
  <si>
    <t>Increment</t>
  </si>
  <si>
    <t>Purchase Price</t>
  </si>
  <si>
    <t>Payments</t>
  </si>
  <si>
    <t>Roses</t>
  </si>
  <si>
    <t>Cash</t>
  </si>
  <si>
    <t>Sunflowers</t>
  </si>
  <si>
    <t>Lilies</t>
  </si>
  <si>
    <t>Sales</t>
  </si>
  <si>
    <t>Selling Price</t>
  </si>
  <si>
    <t>Other costs</t>
  </si>
  <si>
    <t>Rent</t>
  </si>
  <si>
    <t>Electricity</t>
  </si>
  <si>
    <t>Salary</t>
  </si>
  <si>
    <t>% Share</t>
  </si>
  <si>
    <t>Collections</t>
  </si>
  <si>
    <t>Big Retailer 1</t>
  </si>
  <si>
    <t>Big Retailer 2</t>
  </si>
  <si>
    <t>Big Retailer 3</t>
  </si>
  <si>
    <t>Walkin</t>
  </si>
  <si>
    <t>Item Code</t>
  </si>
  <si>
    <t>Item type</t>
  </si>
  <si>
    <t>Item Details</t>
  </si>
  <si>
    <t>Month of purchase</t>
  </si>
  <si>
    <t>Price</t>
  </si>
  <si>
    <t>Month of Disposal</t>
  </si>
  <si>
    <t>Accumulated Depreciation</t>
  </si>
  <si>
    <t>FAS001</t>
  </si>
  <si>
    <t>Furniture</t>
  </si>
  <si>
    <t>FAS002</t>
  </si>
  <si>
    <t>Billing System</t>
  </si>
  <si>
    <t>FAS003</t>
  </si>
  <si>
    <t xml:space="preserve">Furniture </t>
  </si>
  <si>
    <t>FAS004</t>
  </si>
  <si>
    <t>AC</t>
  </si>
  <si>
    <t>FAS005</t>
  </si>
  <si>
    <t>FAS006</t>
  </si>
  <si>
    <t>Fridge</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</si>
  <si>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</si>
  <si>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</si>
  <si>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</si>
  <si>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</si>
  <si>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</si>
  <si>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</si>
  <si>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</si>
  <si>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</si>
  <si>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</si>
  <si>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</si>
  <si>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</si>
  <si>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</si>
  <si>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</si>
  <si>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</si>
  <si>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</si>
  <si>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</si>
  <si>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</si>
  <si>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</si>
  <si>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</si>
  <si>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</si>
  <si>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</si>
  <si>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</si>
  <si>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</si>
  <si>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</si>
  <si>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Opening Balance</t>
  </si>
  <si>
    <t>Total</t>
  </si>
  <si>
    <t>Disposal</t>
  </si>
  <si>
    <t>Closing Balance</t>
  </si>
  <si>
    <t>Depreciation</t>
  </si>
  <si>
    <t>Disposal Depreciation</t>
  </si>
  <si>
    <t>Cost of goods sold</t>
  </si>
  <si>
    <t>Total Costs</t>
  </si>
  <si>
    <t>Profit</t>
  </si>
  <si>
    <t>Purchases</t>
  </si>
  <si>
    <t>Opening Stock</t>
  </si>
  <si>
    <t>Change in Stock</t>
  </si>
  <si>
    <t>Closing Stock</t>
  </si>
  <si>
    <t>Cash to be collected</t>
  </si>
  <si>
    <t>Cash Inflow</t>
  </si>
  <si>
    <t>Cash collecred from sales</t>
  </si>
  <si>
    <t>Total Inflow</t>
  </si>
  <si>
    <t>Cash outflow</t>
  </si>
  <si>
    <t>Cash paid for purchases</t>
  </si>
  <si>
    <t>Fixed asset</t>
  </si>
  <si>
    <t>Total Outflow</t>
  </si>
  <si>
    <t>Net cash for the month</t>
  </si>
  <si>
    <t>Opening Cash</t>
  </si>
  <si>
    <t>Net Cash for the month</t>
  </si>
  <si>
    <t>Closing Cash</t>
  </si>
  <si>
    <t>Assets</t>
  </si>
  <si>
    <t>Cash Inhand</t>
  </si>
  <si>
    <t>Stocks</t>
  </si>
  <si>
    <t xml:space="preserve">Fixed Asset </t>
  </si>
  <si>
    <t>Total Assets (TA)</t>
  </si>
  <si>
    <t>Liabilities</t>
  </si>
  <si>
    <t>Total Liabilities (TL)</t>
  </si>
  <si>
    <t>Difference 1(TA-TL)</t>
  </si>
  <si>
    <t>Opening Profit</t>
  </si>
  <si>
    <t>Net Profit for the month</t>
  </si>
  <si>
    <t>Accumulated Profit</t>
  </si>
  <si>
    <t>Difference 2 (AP-D1)</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</si>
</sst>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2.0"/>
      <color theme="1"/>
      <name val="Arial"/>
    </font>
    <font>
      <sz val="12.0"/>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readingOrder="0"/>
    </xf>
    <xf borderId="0" fillId="0" fontId="3" numFmtId="9" xfId="0" applyAlignment="1" applyFont="1" applyNumberFormat="1">
      <alignment readingOrder="0"/>
    </xf>
    <xf borderId="0" fillId="0" fontId="3" numFmtId="0" xfId="0" applyFont="1"/>
    <xf borderId="0" fillId="0" fontId="4" numFmtId="0" xfId="0" applyAlignment="1" applyFont="1">
      <alignment vertical="bottom"/>
    </xf>
    <xf borderId="0" fillId="0" fontId="3" numFmtId="1" xfId="0" applyFont="1" applyNumberFormat="1"/>
    <xf borderId="0" fillId="0" fontId="3" numFmtId="1" xfId="0" applyAlignment="1" applyFont="1" applyNumberFormat="1">
      <alignment readingOrder="0"/>
    </xf>
    <xf borderId="0" fillId="0" fontId="4"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63"/>
  </cols>
  <sheetData>
    <row r="1">
      <c r="A1" s="1" t="s">
        <v>0</v>
      </c>
    </row>
    <row r="2">
      <c r="A2" s="2" t="s">
        <v>1</v>
      </c>
    </row>
    <row r="3">
      <c r="A3" s="2" t="s">
        <v>2</v>
      </c>
    </row>
    <row r="4">
      <c r="A4" s="2" t="s">
        <v>3</v>
      </c>
    </row>
    <row r="5">
      <c r="A5" s="2" t="s">
        <v>4</v>
      </c>
    </row>
    <row r="6">
      <c r="A6" s="2" t="s">
        <v>5</v>
      </c>
    </row>
    <row r="7">
      <c r="A7" s="3" t="s">
        <v>6</v>
      </c>
    </row>
    <row r="8">
      <c r="A8" s="3" t="s">
        <v>7</v>
      </c>
    </row>
    <row r="9">
      <c r="A9" s="3" t="s">
        <v>8</v>
      </c>
    </row>
    <row r="10">
      <c r="A10" s="3" t="s">
        <v>9</v>
      </c>
    </row>
    <row r="11">
      <c r="A11" s="3"/>
    </row>
    <row r="12">
      <c r="A12" s="3" t="s">
        <v>10</v>
      </c>
    </row>
    <row r="13">
      <c r="A13" s="3" t="s">
        <v>11</v>
      </c>
    </row>
    <row r="14">
      <c r="A14" s="3" t="s">
        <v>12</v>
      </c>
    </row>
    <row r="15">
      <c r="A15" s="3" t="s">
        <v>13</v>
      </c>
    </row>
    <row r="16">
      <c r="A16" s="3"/>
    </row>
    <row r="17">
      <c r="A17" s="2" t="s">
        <v>14</v>
      </c>
    </row>
    <row r="18">
      <c r="A18" s="3"/>
    </row>
    <row r="19">
      <c r="A19" s="3"/>
    </row>
    <row r="20">
      <c r="A20" s="3"/>
    </row>
    <row r="21">
      <c r="A21" s="3"/>
    </row>
    <row r="22">
      <c r="A22" s="3"/>
    </row>
    <row r="23">
      <c r="A23" s="3"/>
    </row>
    <row r="24">
      <c r="A24" s="3"/>
    </row>
    <row r="25">
      <c r="A25" s="3"/>
    </row>
    <row r="26">
      <c r="A26" s="3"/>
    </row>
    <row r="27">
      <c r="A27" s="3"/>
    </row>
    <row r="28">
      <c r="A28" s="3"/>
    </row>
    <row r="29">
      <c r="A29" s="3"/>
    </row>
    <row r="30">
      <c r="A30" s="3"/>
    </row>
    <row r="31">
      <c r="A31" s="3"/>
    </row>
    <row r="32">
      <c r="A32" s="3"/>
    </row>
    <row r="33">
      <c r="A33" s="3"/>
    </row>
    <row r="34">
      <c r="A34" s="3"/>
    </row>
    <row r="35">
      <c r="A35" s="3"/>
    </row>
    <row r="36">
      <c r="A36" s="3"/>
    </row>
    <row r="37">
      <c r="A37" s="3"/>
    </row>
    <row r="38">
      <c r="A38" s="3"/>
    </row>
    <row r="39">
      <c r="A39" s="3"/>
    </row>
    <row r="40">
      <c r="A40" s="3"/>
    </row>
    <row r="41">
      <c r="A41" s="3"/>
    </row>
    <row r="42">
      <c r="A42" s="3"/>
    </row>
    <row r="43">
      <c r="A43" s="3"/>
    </row>
    <row r="44">
      <c r="A44" s="3"/>
    </row>
    <row r="45">
      <c r="A45" s="3"/>
    </row>
    <row r="46">
      <c r="A46" s="3"/>
    </row>
    <row r="47">
      <c r="A47" s="3"/>
    </row>
    <row r="48">
      <c r="A48" s="3"/>
    </row>
    <row r="49">
      <c r="A49" s="3"/>
    </row>
    <row r="50">
      <c r="A50" s="3"/>
    </row>
    <row r="51">
      <c r="A51" s="3"/>
    </row>
    <row r="52">
      <c r="A52" s="3"/>
    </row>
    <row r="53">
      <c r="A53" s="3"/>
    </row>
    <row r="54">
      <c r="A54" s="3"/>
    </row>
    <row r="55">
      <c r="A55" s="3"/>
    </row>
    <row r="56">
      <c r="A56" s="3"/>
    </row>
    <row r="57">
      <c r="A57" s="3"/>
    </row>
    <row r="58">
      <c r="A58" s="3"/>
    </row>
    <row r="59">
      <c r="A59" s="3"/>
    </row>
    <row r="60">
      <c r="A60" s="3"/>
    </row>
    <row r="61">
      <c r="A61" s="3"/>
    </row>
    <row r="62">
      <c r="A62" s="3"/>
    </row>
    <row r="63">
      <c r="A63" s="3"/>
    </row>
    <row r="64">
      <c r="A64" s="3"/>
    </row>
    <row r="65">
      <c r="A65" s="3"/>
    </row>
    <row r="66">
      <c r="A66" s="3"/>
    </row>
    <row r="67">
      <c r="A67" s="3"/>
    </row>
    <row r="68">
      <c r="A68" s="3"/>
    </row>
    <row r="69">
      <c r="A69" s="3"/>
    </row>
    <row r="70">
      <c r="A70" s="3"/>
    </row>
    <row r="71">
      <c r="A71" s="3"/>
    </row>
    <row r="72">
      <c r="A72" s="3"/>
    </row>
    <row r="73">
      <c r="A73" s="3"/>
    </row>
    <row r="74">
      <c r="A74" s="3"/>
    </row>
    <row r="75">
      <c r="A75" s="3"/>
    </row>
    <row r="76">
      <c r="A76" s="3"/>
    </row>
    <row r="77">
      <c r="A77" s="3"/>
    </row>
    <row r="78">
      <c r="A78" s="3"/>
    </row>
    <row r="79">
      <c r="A79" s="3"/>
    </row>
    <row r="80">
      <c r="A80" s="3"/>
    </row>
    <row r="81">
      <c r="A81" s="3"/>
    </row>
    <row r="82">
      <c r="A82" s="3"/>
    </row>
    <row r="83">
      <c r="A83" s="3"/>
    </row>
    <row r="84">
      <c r="A84" s="3"/>
    </row>
    <row r="85">
      <c r="A85" s="3"/>
    </row>
    <row r="86">
      <c r="A86" s="3"/>
    </row>
    <row r="87">
      <c r="A87" s="3"/>
    </row>
    <row r="88">
      <c r="A88" s="3"/>
    </row>
    <row r="89">
      <c r="A89" s="3"/>
    </row>
    <row r="90">
      <c r="A90" s="3"/>
    </row>
    <row r="91">
      <c r="A91" s="3"/>
    </row>
    <row r="92">
      <c r="A92" s="3"/>
    </row>
    <row r="93">
      <c r="A93" s="3"/>
    </row>
    <row r="94">
      <c r="A94" s="3"/>
    </row>
    <row r="95">
      <c r="A95" s="3"/>
    </row>
    <row r="96">
      <c r="A96" s="3"/>
    </row>
    <row r="97">
      <c r="A97" s="3"/>
    </row>
    <row r="98">
      <c r="A98" s="3"/>
    </row>
    <row r="99">
      <c r="A99" s="3"/>
    </row>
    <row r="100">
      <c r="A100" s="3"/>
    </row>
    <row r="101">
      <c r="A101" s="3"/>
    </row>
    <row r="102">
      <c r="A102" s="3"/>
    </row>
    <row r="103">
      <c r="A103" s="3"/>
    </row>
    <row r="104">
      <c r="A104" s="3"/>
    </row>
    <row r="105">
      <c r="A105" s="3"/>
    </row>
    <row r="106">
      <c r="A106" s="3"/>
    </row>
    <row r="107">
      <c r="A107" s="3"/>
    </row>
    <row r="108">
      <c r="A108" s="3"/>
    </row>
    <row r="109">
      <c r="A109" s="3"/>
    </row>
    <row r="110">
      <c r="A110" s="3"/>
    </row>
    <row r="111">
      <c r="A111" s="3"/>
    </row>
    <row r="112">
      <c r="A112" s="3"/>
    </row>
    <row r="113">
      <c r="A113" s="3"/>
    </row>
    <row r="114">
      <c r="A114" s="3"/>
    </row>
    <row r="115">
      <c r="A115" s="3"/>
    </row>
    <row r="116">
      <c r="A116" s="3"/>
    </row>
    <row r="117">
      <c r="A117" s="3"/>
    </row>
    <row r="118">
      <c r="A118" s="3"/>
    </row>
    <row r="119">
      <c r="A119" s="3"/>
    </row>
    <row r="120">
      <c r="A120" s="3"/>
    </row>
    <row r="121">
      <c r="A121" s="3"/>
    </row>
    <row r="122">
      <c r="A122" s="3"/>
    </row>
    <row r="123">
      <c r="A123" s="3"/>
    </row>
    <row r="124">
      <c r="A124" s="3"/>
    </row>
    <row r="125">
      <c r="A125" s="3"/>
    </row>
    <row r="126">
      <c r="A126" s="3"/>
    </row>
    <row r="127">
      <c r="A127" s="3"/>
    </row>
    <row r="128">
      <c r="A128" s="3"/>
    </row>
    <row r="129">
      <c r="A129" s="3"/>
    </row>
    <row r="130">
      <c r="A130" s="3"/>
    </row>
    <row r="131">
      <c r="A131" s="3"/>
    </row>
    <row r="132">
      <c r="A132" s="3"/>
    </row>
    <row r="133">
      <c r="A133" s="3"/>
    </row>
    <row r="134">
      <c r="A134" s="3"/>
    </row>
    <row r="135">
      <c r="A135" s="3"/>
    </row>
    <row r="136">
      <c r="A136" s="3"/>
    </row>
    <row r="137">
      <c r="A137" s="3"/>
    </row>
    <row r="138">
      <c r="A138" s="3"/>
    </row>
    <row r="139">
      <c r="A139" s="3"/>
    </row>
    <row r="140">
      <c r="A140" s="3"/>
    </row>
    <row r="141">
      <c r="A141" s="3"/>
    </row>
    <row r="142">
      <c r="A142" s="3"/>
    </row>
    <row r="143">
      <c r="A143" s="3"/>
    </row>
    <row r="144">
      <c r="A144" s="3"/>
    </row>
    <row r="145">
      <c r="A145" s="3"/>
    </row>
    <row r="146">
      <c r="A146" s="3"/>
    </row>
    <row r="147">
      <c r="A147" s="3"/>
    </row>
    <row r="148">
      <c r="A148" s="3"/>
    </row>
    <row r="149">
      <c r="A149" s="3"/>
    </row>
    <row r="150">
      <c r="A150" s="3"/>
    </row>
    <row r="151">
      <c r="A151" s="3"/>
    </row>
    <row r="152">
      <c r="A152" s="3"/>
    </row>
    <row r="153">
      <c r="A153" s="3"/>
    </row>
    <row r="154">
      <c r="A154" s="3"/>
    </row>
    <row r="155">
      <c r="A155" s="3"/>
    </row>
    <row r="156">
      <c r="A156" s="3"/>
    </row>
    <row r="157">
      <c r="A157" s="3"/>
    </row>
    <row r="158">
      <c r="A158" s="3"/>
    </row>
    <row r="159">
      <c r="A159" s="3"/>
    </row>
    <row r="160">
      <c r="A160" s="3"/>
    </row>
    <row r="161">
      <c r="A161" s="3"/>
    </row>
    <row r="162">
      <c r="A162" s="3"/>
    </row>
    <row r="163">
      <c r="A163" s="3"/>
    </row>
    <row r="164">
      <c r="A164" s="3"/>
    </row>
    <row r="165">
      <c r="A165" s="3"/>
    </row>
    <row r="166">
      <c r="A166" s="3"/>
    </row>
    <row r="167">
      <c r="A167" s="3"/>
    </row>
    <row r="168">
      <c r="A168" s="3"/>
    </row>
    <row r="169">
      <c r="A169" s="3"/>
    </row>
    <row r="170">
      <c r="A170" s="3"/>
    </row>
    <row r="171">
      <c r="A171" s="3"/>
    </row>
    <row r="172">
      <c r="A172" s="3"/>
    </row>
    <row r="173">
      <c r="A173" s="3"/>
    </row>
    <row r="174">
      <c r="A174" s="3"/>
    </row>
    <row r="175">
      <c r="A175" s="3"/>
    </row>
    <row r="176">
      <c r="A176" s="3"/>
    </row>
    <row r="177">
      <c r="A177" s="3"/>
    </row>
    <row r="178">
      <c r="A178" s="3"/>
    </row>
    <row r="179">
      <c r="A179" s="3"/>
    </row>
    <row r="180">
      <c r="A180" s="3"/>
    </row>
    <row r="181">
      <c r="A181" s="3"/>
    </row>
    <row r="182">
      <c r="A182" s="3"/>
    </row>
    <row r="183">
      <c r="A183" s="3"/>
    </row>
    <row r="184">
      <c r="A184" s="3"/>
    </row>
    <row r="185">
      <c r="A185" s="3"/>
    </row>
    <row r="186">
      <c r="A186" s="3"/>
    </row>
    <row r="187">
      <c r="A187" s="3"/>
    </row>
    <row r="188">
      <c r="A188" s="3"/>
    </row>
    <row r="189">
      <c r="A189" s="3"/>
    </row>
    <row r="190">
      <c r="A190" s="3"/>
    </row>
    <row r="191">
      <c r="A191" s="3"/>
    </row>
    <row r="192">
      <c r="A192" s="3"/>
    </row>
    <row r="193">
      <c r="A193" s="3"/>
    </row>
    <row r="194">
      <c r="A194" s="3"/>
    </row>
    <row r="195">
      <c r="A195" s="3"/>
    </row>
    <row r="196">
      <c r="A196" s="3"/>
    </row>
    <row r="197">
      <c r="A197" s="3"/>
    </row>
    <row r="198">
      <c r="A198" s="3"/>
    </row>
    <row r="199">
      <c r="A199" s="3"/>
    </row>
    <row r="200">
      <c r="A200" s="3"/>
    </row>
    <row r="201">
      <c r="A201" s="3"/>
    </row>
    <row r="202">
      <c r="A202" s="3"/>
    </row>
    <row r="203">
      <c r="A203" s="3"/>
    </row>
    <row r="204">
      <c r="A204" s="3"/>
    </row>
    <row r="205">
      <c r="A205" s="3"/>
    </row>
    <row r="206">
      <c r="A206" s="3"/>
    </row>
    <row r="207">
      <c r="A207" s="3"/>
    </row>
    <row r="208">
      <c r="A208" s="3"/>
    </row>
    <row r="209">
      <c r="A209" s="3"/>
    </row>
    <row r="210">
      <c r="A210" s="3"/>
    </row>
    <row r="211">
      <c r="A211" s="3"/>
    </row>
    <row r="212">
      <c r="A212" s="3"/>
    </row>
    <row r="213">
      <c r="A213" s="3"/>
    </row>
    <row r="214">
      <c r="A214" s="3"/>
    </row>
    <row r="215">
      <c r="A215" s="3"/>
    </row>
    <row r="216">
      <c r="A216" s="3"/>
    </row>
    <row r="217">
      <c r="A217" s="3"/>
    </row>
    <row r="218">
      <c r="A218" s="3"/>
    </row>
    <row r="219">
      <c r="A219" s="3"/>
    </row>
    <row r="220">
      <c r="A220" s="3"/>
    </row>
    <row r="221">
      <c r="A221" s="3"/>
    </row>
    <row r="222">
      <c r="A222" s="3"/>
    </row>
    <row r="223">
      <c r="A223" s="3"/>
    </row>
    <row r="224">
      <c r="A224" s="3"/>
    </row>
    <row r="225">
      <c r="A225" s="3"/>
    </row>
    <row r="226">
      <c r="A226" s="3"/>
    </row>
    <row r="227">
      <c r="A227" s="3"/>
    </row>
    <row r="228">
      <c r="A228" s="3"/>
    </row>
    <row r="229">
      <c r="A229" s="3"/>
    </row>
    <row r="230">
      <c r="A230" s="3"/>
    </row>
    <row r="231">
      <c r="A231" s="3"/>
    </row>
    <row r="232">
      <c r="A232" s="3"/>
    </row>
    <row r="233">
      <c r="A233" s="3"/>
    </row>
    <row r="234">
      <c r="A234" s="3"/>
    </row>
    <row r="235">
      <c r="A235" s="3"/>
    </row>
    <row r="236">
      <c r="A236" s="3"/>
    </row>
    <row r="237">
      <c r="A237" s="3"/>
    </row>
    <row r="238">
      <c r="A238" s="3"/>
    </row>
    <row r="239">
      <c r="A239" s="3"/>
    </row>
    <row r="240">
      <c r="A240" s="3"/>
    </row>
    <row r="241">
      <c r="A241" s="3"/>
    </row>
    <row r="242">
      <c r="A242" s="3"/>
    </row>
    <row r="243">
      <c r="A243" s="3"/>
    </row>
    <row r="244">
      <c r="A244" s="3"/>
    </row>
    <row r="245">
      <c r="A245" s="3"/>
    </row>
    <row r="246">
      <c r="A246" s="3"/>
    </row>
    <row r="247">
      <c r="A247" s="3"/>
    </row>
    <row r="248">
      <c r="A248" s="3"/>
    </row>
    <row r="249">
      <c r="A249" s="3"/>
    </row>
    <row r="250">
      <c r="A250" s="3"/>
    </row>
    <row r="251">
      <c r="A251" s="3"/>
    </row>
    <row r="252">
      <c r="A252" s="3"/>
    </row>
    <row r="253">
      <c r="A253" s="3"/>
    </row>
    <row r="254">
      <c r="A254" s="3"/>
    </row>
    <row r="255">
      <c r="A255" s="3"/>
    </row>
    <row r="256">
      <c r="A256" s="3"/>
    </row>
    <row r="257">
      <c r="A257" s="3"/>
    </row>
    <row r="258">
      <c r="A258" s="3"/>
    </row>
    <row r="259">
      <c r="A259" s="3"/>
    </row>
    <row r="260">
      <c r="A260" s="3"/>
    </row>
    <row r="261">
      <c r="A261" s="3"/>
    </row>
    <row r="262">
      <c r="A262" s="3"/>
    </row>
    <row r="263">
      <c r="A263" s="3"/>
    </row>
    <row r="264">
      <c r="A264" s="3"/>
    </row>
    <row r="265">
      <c r="A265" s="3"/>
    </row>
    <row r="266">
      <c r="A266" s="3"/>
    </row>
    <row r="267">
      <c r="A267" s="3"/>
    </row>
    <row r="268">
      <c r="A268" s="3"/>
    </row>
    <row r="269">
      <c r="A269" s="3"/>
    </row>
    <row r="270">
      <c r="A270" s="3"/>
    </row>
    <row r="271">
      <c r="A271" s="3"/>
    </row>
    <row r="272">
      <c r="A272" s="3"/>
    </row>
    <row r="273">
      <c r="A273" s="3"/>
    </row>
    <row r="274">
      <c r="A274" s="3"/>
    </row>
    <row r="275">
      <c r="A275" s="3"/>
    </row>
    <row r="276">
      <c r="A276" s="3"/>
    </row>
    <row r="277">
      <c r="A277" s="3"/>
    </row>
    <row r="278">
      <c r="A278" s="3"/>
    </row>
    <row r="279">
      <c r="A279" s="3"/>
    </row>
    <row r="280">
      <c r="A280" s="3"/>
    </row>
    <row r="281">
      <c r="A281" s="3"/>
    </row>
    <row r="282">
      <c r="A282" s="3"/>
    </row>
    <row r="283">
      <c r="A283" s="3"/>
    </row>
    <row r="284">
      <c r="A284" s="3"/>
    </row>
    <row r="285">
      <c r="A285" s="3"/>
    </row>
    <row r="286">
      <c r="A286" s="3"/>
    </row>
    <row r="287">
      <c r="A287" s="3"/>
    </row>
    <row r="288">
      <c r="A288" s="3"/>
    </row>
    <row r="289">
      <c r="A289" s="3"/>
    </row>
    <row r="290">
      <c r="A290" s="3"/>
    </row>
    <row r="291">
      <c r="A291" s="3"/>
    </row>
    <row r="292">
      <c r="A292" s="3"/>
    </row>
    <row r="293">
      <c r="A293" s="3"/>
    </row>
    <row r="294">
      <c r="A294" s="3"/>
    </row>
    <row r="295">
      <c r="A295" s="3"/>
    </row>
    <row r="296">
      <c r="A296" s="3"/>
    </row>
    <row r="297">
      <c r="A297" s="3"/>
    </row>
    <row r="298">
      <c r="A298" s="3"/>
    </row>
    <row r="299">
      <c r="A299" s="3"/>
    </row>
    <row r="300">
      <c r="A300" s="3"/>
    </row>
    <row r="301">
      <c r="A301" s="3"/>
    </row>
    <row r="302">
      <c r="A302" s="3"/>
    </row>
    <row r="303">
      <c r="A303" s="3"/>
    </row>
    <row r="304">
      <c r="A304" s="3"/>
    </row>
    <row r="305">
      <c r="A305" s="3"/>
    </row>
    <row r="306">
      <c r="A306" s="3"/>
    </row>
    <row r="307">
      <c r="A307" s="3"/>
    </row>
    <row r="308">
      <c r="A308" s="3"/>
    </row>
    <row r="309">
      <c r="A309" s="3"/>
    </row>
    <row r="310">
      <c r="A310" s="3"/>
    </row>
    <row r="311">
      <c r="A311" s="3"/>
    </row>
    <row r="312">
      <c r="A312" s="3"/>
    </row>
    <row r="313">
      <c r="A313" s="3"/>
    </row>
    <row r="314">
      <c r="A314" s="3"/>
    </row>
    <row r="315">
      <c r="A315" s="3"/>
    </row>
    <row r="316">
      <c r="A316" s="3"/>
    </row>
    <row r="317">
      <c r="A317" s="3"/>
    </row>
    <row r="318">
      <c r="A318" s="3"/>
    </row>
    <row r="319">
      <c r="A319" s="3"/>
    </row>
    <row r="320">
      <c r="A320" s="3"/>
    </row>
    <row r="321">
      <c r="A321" s="3"/>
    </row>
    <row r="322">
      <c r="A322" s="3"/>
    </row>
    <row r="323">
      <c r="A323" s="3"/>
    </row>
    <row r="324">
      <c r="A324" s="3"/>
    </row>
    <row r="325">
      <c r="A325" s="3"/>
    </row>
    <row r="326">
      <c r="A326" s="3"/>
    </row>
    <row r="327">
      <c r="A327" s="3"/>
    </row>
    <row r="328">
      <c r="A328" s="3"/>
    </row>
    <row r="329">
      <c r="A329" s="3"/>
    </row>
    <row r="330">
      <c r="A330" s="3"/>
    </row>
    <row r="331">
      <c r="A331" s="3"/>
    </row>
    <row r="332">
      <c r="A332" s="3"/>
    </row>
    <row r="333">
      <c r="A333" s="3"/>
    </row>
    <row r="334">
      <c r="A334" s="3"/>
    </row>
    <row r="335">
      <c r="A335" s="3"/>
    </row>
    <row r="336">
      <c r="A336" s="3"/>
    </row>
    <row r="337">
      <c r="A337" s="3"/>
    </row>
    <row r="338">
      <c r="A338" s="3"/>
    </row>
    <row r="339">
      <c r="A339" s="3"/>
    </row>
    <row r="340">
      <c r="A340" s="3"/>
    </row>
    <row r="341">
      <c r="A341" s="3"/>
    </row>
    <row r="342">
      <c r="A342" s="3"/>
    </row>
    <row r="343">
      <c r="A343" s="3"/>
    </row>
    <row r="344">
      <c r="A344" s="3"/>
    </row>
    <row r="345">
      <c r="A345" s="3"/>
    </row>
    <row r="346">
      <c r="A346" s="3"/>
    </row>
    <row r="347">
      <c r="A347" s="3"/>
    </row>
    <row r="348">
      <c r="A348" s="3"/>
    </row>
    <row r="349">
      <c r="A349" s="3"/>
    </row>
    <row r="350">
      <c r="A350" s="3"/>
    </row>
    <row r="351">
      <c r="A351" s="3"/>
    </row>
    <row r="352">
      <c r="A352" s="3"/>
    </row>
    <row r="353">
      <c r="A353" s="3"/>
    </row>
    <row r="354">
      <c r="A354" s="3"/>
    </row>
    <row r="355">
      <c r="A355" s="3"/>
    </row>
    <row r="356">
      <c r="A356" s="3"/>
    </row>
    <row r="357">
      <c r="A357" s="3"/>
    </row>
    <row r="358">
      <c r="A358" s="3"/>
    </row>
    <row r="359">
      <c r="A359" s="3"/>
    </row>
    <row r="360">
      <c r="A360" s="3"/>
    </row>
    <row r="361">
      <c r="A361" s="3"/>
    </row>
    <row r="362">
      <c r="A362" s="3"/>
    </row>
    <row r="363">
      <c r="A363" s="3"/>
    </row>
    <row r="364">
      <c r="A364" s="3"/>
    </row>
    <row r="365">
      <c r="A365" s="3"/>
    </row>
    <row r="366">
      <c r="A366" s="3"/>
    </row>
    <row r="367">
      <c r="A367" s="3"/>
    </row>
    <row r="368">
      <c r="A368" s="3"/>
    </row>
    <row r="369">
      <c r="A369" s="3"/>
    </row>
    <row r="370">
      <c r="A370" s="3"/>
    </row>
    <row r="371">
      <c r="A371" s="3"/>
    </row>
    <row r="372">
      <c r="A372" s="3"/>
    </row>
    <row r="373">
      <c r="A373" s="3"/>
    </row>
    <row r="374">
      <c r="A374" s="3"/>
    </row>
    <row r="375">
      <c r="A375" s="3"/>
    </row>
    <row r="376">
      <c r="A376" s="3"/>
    </row>
    <row r="377">
      <c r="A377" s="3"/>
    </row>
    <row r="378">
      <c r="A378" s="3"/>
    </row>
    <row r="379">
      <c r="A379" s="3"/>
    </row>
    <row r="380">
      <c r="A380" s="3"/>
    </row>
    <row r="381">
      <c r="A381" s="3"/>
    </row>
    <row r="382">
      <c r="A382" s="3"/>
    </row>
    <row r="383">
      <c r="A383" s="3"/>
    </row>
    <row r="384">
      <c r="A384" s="3"/>
    </row>
    <row r="385">
      <c r="A385" s="3"/>
    </row>
    <row r="386">
      <c r="A386" s="3"/>
    </row>
    <row r="387">
      <c r="A387" s="3"/>
    </row>
    <row r="388">
      <c r="A388" s="3"/>
    </row>
    <row r="389">
      <c r="A389" s="3"/>
    </row>
    <row r="390">
      <c r="A390" s="3"/>
    </row>
    <row r="391">
      <c r="A391" s="3"/>
    </row>
    <row r="392">
      <c r="A392" s="3"/>
    </row>
    <row r="393">
      <c r="A393" s="3"/>
    </row>
    <row r="394">
      <c r="A394" s="3"/>
    </row>
    <row r="395">
      <c r="A395" s="3"/>
    </row>
    <row r="396">
      <c r="A396" s="3"/>
    </row>
    <row r="397">
      <c r="A397" s="3"/>
    </row>
    <row r="398">
      <c r="A398" s="3"/>
    </row>
    <row r="399">
      <c r="A399" s="3"/>
    </row>
    <row r="400">
      <c r="A400" s="3"/>
    </row>
    <row r="401">
      <c r="A401" s="3"/>
    </row>
    <row r="402">
      <c r="A402" s="3"/>
    </row>
    <row r="403">
      <c r="A403" s="3"/>
    </row>
    <row r="404">
      <c r="A404" s="3"/>
    </row>
    <row r="405">
      <c r="A405" s="3"/>
    </row>
    <row r="406">
      <c r="A406" s="3"/>
    </row>
    <row r="407">
      <c r="A407" s="3"/>
    </row>
    <row r="408">
      <c r="A408" s="3"/>
    </row>
    <row r="409">
      <c r="A409" s="3"/>
    </row>
    <row r="410">
      <c r="A410" s="3"/>
    </row>
    <row r="411">
      <c r="A411" s="3"/>
    </row>
    <row r="412">
      <c r="A412" s="3"/>
    </row>
    <row r="413">
      <c r="A413" s="3"/>
    </row>
    <row r="414">
      <c r="A414" s="3"/>
    </row>
    <row r="415">
      <c r="A415" s="3"/>
    </row>
    <row r="416">
      <c r="A416" s="3"/>
    </row>
    <row r="417">
      <c r="A417" s="3"/>
    </row>
    <row r="418">
      <c r="A418" s="3"/>
    </row>
    <row r="419">
      <c r="A419" s="3"/>
    </row>
    <row r="420">
      <c r="A420" s="3"/>
    </row>
    <row r="421">
      <c r="A421" s="3"/>
    </row>
    <row r="422">
      <c r="A422" s="3"/>
    </row>
    <row r="423">
      <c r="A423" s="3"/>
    </row>
    <row r="424">
      <c r="A424" s="3"/>
    </row>
    <row r="425">
      <c r="A425" s="3"/>
    </row>
    <row r="426">
      <c r="A426" s="3"/>
    </row>
    <row r="427">
      <c r="A427" s="3"/>
    </row>
    <row r="428">
      <c r="A428" s="3"/>
    </row>
    <row r="429">
      <c r="A429" s="3"/>
    </row>
    <row r="430">
      <c r="A430" s="3"/>
    </row>
    <row r="431">
      <c r="A431" s="3"/>
    </row>
    <row r="432">
      <c r="A432" s="3"/>
    </row>
    <row r="433">
      <c r="A433" s="3"/>
    </row>
    <row r="434">
      <c r="A434" s="3"/>
    </row>
    <row r="435">
      <c r="A435" s="3"/>
    </row>
    <row r="436">
      <c r="A436" s="3"/>
    </row>
    <row r="437">
      <c r="A437" s="3"/>
    </row>
    <row r="438">
      <c r="A438" s="3"/>
    </row>
    <row r="439">
      <c r="A439" s="3"/>
    </row>
    <row r="440">
      <c r="A440" s="3"/>
    </row>
    <row r="441">
      <c r="A441" s="3"/>
    </row>
    <row r="442">
      <c r="A442" s="3"/>
    </row>
    <row r="443">
      <c r="A443" s="3"/>
    </row>
    <row r="444">
      <c r="A444" s="3"/>
    </row>
    <row r="445">
      <c r="A445" s="3"/>
    </row>
    <row r="446">
      <c r="A446" s="3"/>
    </row>
    <row r="447">
      <c r="A447" s="3"/>
    </row>
    <row r="448">
      <c r="A448" s="3"/>
    </row>
    <row r="449">
      <c r="A449" s="3"/>
    </row>
    <row r="450">
      <c r="A450" s="3"/>
    </row>
    <row r="451">
      <c r="A451" s="3"/>
    </row>
    <row r="452">
      <c r="A452" s="3"/>
    </row>
    <row r="453">
      <c r="A453" s="3"/>
    </row>
    <row r="454">
      <c r="A454" s="3"/>
    </row>
    <row r="455">
      <c r="A455" s="3"/>
    </row>
    <row r="456">
      <c r="A456" s="3"/>
    </row>
    <row r="457">
      <c r="A457" s="3"/>
    </row>
    <row r="458">
      <c r="A458" s="3"/>
    </row>
    <row r="459">
      <c r="A459" s="3"/>
    </row>
    <row r="460">
      <c r="A460" s="3"/>
    </row>
    <row r="461">
      <c r="A461" s="3"/>
    </row>
    <row r="462">
      <c r="A462" s="3"/>
    </row>
    <row r="463">
      <c r="A463" s="3"/>
    </row>
    <row r="464">
      <c r="A464" s="3"/>
    </row>
    <row r="465">
      <c r="A465" s="3"/>
    </row>
    <row r="466">
      <c r="A466" s="3"/>
    </row>
    <row r="467">
      <c r="A467" s="3"/>
    </row>
    <row r="468">
      <c r="A468" s="3"/>
    </row>
    <row r="469">
      <c r="A469" s="3"/>
    </row>
    <row r="470">
      <c r="A470" s="3"/>
    </row>
    <row r="471">
      <c r="A471" s="3"/>
    </row>
    <row r="472">
      <c r="A472" s="3"/>
    </row>
    <row r="473">
      <c r="A473" s="3"/>
    </row>
    <row r="474">
      <c r="A474" s="3"/>
    </row>
    <row r="475">
      <c r="A475" s="3"/>
    </row>
    <row r="476">
      <c r="A476" s="3"/>
    </row>
    <row r="477">
      <c r="A477" s="3"/>
    </row>
    <row r="478">
      <c r="A478" s="3"/>
    </row>
    <row r="479">
      <c r="A479" s="3"/>
    </row>
    <row r="480">
      <c r="A480" s="3"/>
    </row>
    <row r="481">
      <c r="A481" s="3"/>
    </row>
    <row r="482">
      <c r="A482" s="3"/>
    </row>
    <row r="483">
      <c r="A483" s="3"/>
    </row>
    <row r="484">
      <c r="A484" s="3"/>
    </row>
    <row r="485">
      <c r="A485" s="3"/>
    </row>
    <row r="486">
      <c r="A486" s="3"/>
    </row>
    <row r="487">
      <c r="A487" s="3"/>
    </row>
    <row r="488">
      <c r="A488" s="3"/>
    </row>
    <row r="489">
      <c r="A489" s="3"/>
    </row>
    <row r="490">
      <c r="A490" s="3"/>
    </row>
    <row r="491">
      <c r="A491" s="3"/>
    </row>
    <row r="492">
      <c r="A492" s="3"/>
    </row>
    <row r="493">
      <c r="A493" s="3"/>
    </row>
    <row r="494">
      <c r="A494" s="3"/>
    </row>
    <row r="495">
      <c r="A495" s="3"/>
    </row>
    <row r="496">
      <c r="A496" s="3"/>
    </row>
    <row r="497">
      <c r="A497" s="3"/>
    </row>
    <row r="498">
      <c r="A498" s="3"/>
    </row>
    <row r="499">
      <c r="A499" s="3"/>
    </row>
    <row r="500">
      <c r="A500" s="3"/>
    </row>
    <row r="501">
      <c r="A501" s="3"/>
    </row>
    <row r="502">
      <c r="A502" s="3"/>
    </row>
    <row r="503">
      <c r="A503" s="3"/>
    </row>
    <row r="504">
      <c r="A504" s="3"/>
    </row>
    <row r="505">
      <c r="A505" s="3"/>
    </row>
    <row r="506">
      <c r="A506" s="3"/>
    </row>
    <row r="507">
      <c r="A507" s="3"/>
    </row>
    <row r="508">
      <c r="A508" s="3"/>
    </row>
    <row r="509">
      <c r="A509" s="3"/>
    </row>
    <row r="510">
      <c r="A510" s="3"/>
    </row>
    <row r="511">
      <c r="A511" s="3"/>
    </row>
    <row r="512">
      <c r="A512" s="3"/>
    </row>
    <row r="513">
      <c r="A513" s="3"/>
    </row>
    <row r="514">
      <c r="A514" s="3"/>
    </row>
    <row r="515">
      <c r="A515" s="3"/>
    </row>
    <row r="516">
      <c r="A516" s="3"/>
    </row>
    <row r="517">
      <c r="A517" s="3"/>
    </row>
    <row r="518">
      <c r="A518" s="3"/>
    </row>
    <row r="519">
      <c r="A519" s="3"/>
    </row>
    <row r="520">
      <c r="A520" s="3"/>
    </row>
    <row r="521">
      <c r="A521" s="3"/>
    </row>
    <row r="522">
      <c r="A522" s="3"/>
    </row>
    <row r="523">
      <c r="A523" s="3"/>
    </row>
    <row r="524">
      <c r="A524" s="3"/>
    </row>
    <row r="525">
      <c r="A525" s="3"/>
    </row>
    <row r="526">
      <c r="A526" s="3"/>
    </row>
    <row r="527">
      <c r="A527" s="3"/>
    </row>
    <row r="528">
      <c r="A528" s="3"/>
    </row>
    <row r="529">
      <c r="A529" s="3"/>
    </row>
    <row r="530">
      <c r="A530" s="3"/>
    </row>
    <row r="531">
      <c r="A531" s="3"/>
    </row>
    <row r="532">
      <c r="A532" s="3"/>
    </row>
    <row r="533">
      <c r="A533" s="3"/>
    </row>
    <row r="534">
      <c r="A534" s="3"/>
    </row>
    <row r="535">
      <c r="A535" s="3"/>
    </row>
    <row r="536">
      <c r="A536" s="3"/>
    </row>
    <row r="537">
      <c r="A537" s="3"/>
    </row>
    <row r="538">
      <c r="A538" s="3"/>
    </row>
    <row r="539">
      <c r="A539" s="3"/>
    </row>
    <row r="540">
      <c r="A540" s="3"/>
    </row>
    <row r="541">
      <c r="A541" s="3"/>
    </row>
    <row r="542">
      <c r="A542" s="3"/>
    </row>
    <row r="543">
      <c r="A543" s="3"/>
    </row>
    <row r="544">
      <c r="A544" s="3"/>
    </row>
    <row r="545">
      <c r="A545" s="3"/>
    </row>
    <row r="546">
      <c r="A546" s="3"/>
    </row>
    <row r="547">
      <c r="A547" s="3"/>
    </row>
    <row r="548">
      <c r="A548" s="3"/>
    </row>
    <row r="549">
      <c r="A549" s="3"/>
    </row>
    <row r="550">
      <c r="A550" s="3"/>
    </row>
    <row r="551">
      <c r="A551" s="3"/>
    </row>
    <row r="552">
      <c r="A552" s="3"/>
    </row>
    <row r="553">
      <c r="A553" s="3"/>
    </row>
    <row r="554">
      <c r="A554" s="3"/>
    </row>
    <row r="555">
      <c r="A555" s="3"/>
    </row>
    <row r="556">
      <c r="A556" s="3"/>
    </row>
    <row r="557">
      <c r="A557" s="3"/>
    </row>
    <row r="558">
      <c r="A558" s="3"/>
    </row>
    <row r="559">
      <c r="A559" s="3"/>
    </row>
    <row r="560">
      <c r="A560" s="3"/>
    </row>
    <row r="561">
      <c r="A561" s="3"/>
    </row>
    <row r="562">
      <c r="A562" s="3"/>
    </row>
    <row r="563">
      <c r="A563" s="3"/>
    </row>
    <row r="564">
      <c r="A564" s="3"/>
    </row>
    <row r="565">
      <c r="A565" s="3"/>
    </row>
    <row r="566">
      <c r="A566" s="3"/>
    </row>
    <row r="567">
      <c r="A567" s="3"/>
    </row>
    <row r="568">
      <c r="A568" s="3"/>
    </row>
    <row r="569">
      <c r="A569" s="3"/>
    </row>
    <row r="570">
      <c r="A570" s="3"/>
    </row>
    <row r="571">
      <c r="A571" s="3"/>
    </row>
    <row r="572">
      <c r="A572" s="3"/>
    </row>
    <row r="573">
      <c r="A573" s="3"/>
    </row>
    <row r="574">
      <c r="A574" s="3"/>
    </row>
    <row r="575">
      <c r="A575" s="3"/>
    </row>
    <row r="576">
      <c r="A576" s="3"/>
    </row>
    <row r="577">
      <c r="A577" s="3"/>
    </row>
    <row r="578">
      <c r="A578" s="3"/>
    </row>
    <row r="579">
      <c r="A579" s="3"/>
    </row>
    <row r="580">
      <c r="A580" s="3"/>
    </row>
    <row r="581">
      <c r="A581" s="3"/>
    </row>
    <row r="582">
      <c r="A582" s="3"/>
    </row>
    <row r="583">
      <c r="A583" s="3"/>
    </row>
    <row r="584">
      <c r="A584" s="3"/>
    </row>
    <row r="585">
      <c r="A585" s="3"/>
    </row>
    <row r="586">
      <c r="A586" s="3"/>
    </row>
    <row r="587">
      <c r="A587" s="3"/>
    </row>
    <row r="588">
      <c r="A588" s="3"/>
    </row>
    <row r="589">
      <c r="A589" s="3"/>
    </row>
    <row r="590">
      <c r="A590" s="3"/>
    </row>
    <row r="591">
      <c r="A591" s="3"/>
    </row>
    <row r="592">
      <c r="A592" s="3"/>
    </row>
    <row r="593">
      <c r="A593" s="3"/>
    </row>
    <row r="594">
      <c r="A594" s="3"/>
    </row>
    <row r="595">
      <c r="A595" s="3"/>
    </row>
    <row r="596">
      <c r="A596" s="3"/>
    </row>
    <row r="597">
      <c r="A597" s="3"/>
    </row>
    <row r="598">
      <c r="A598" s="3"/>
    </row>
    <row r="599">
      <c r="A599" s="3"/>
    </row>
    <row r="600">
      <c r="A600" s="3"/>
    </row>
    <row r="601">
      <c r="A601" s="3"/>
    </row>
    <row r="602">
      <c r="A602" s="3"/>
    </row>
    <row r="603">
      <c r="A603" s="3"/>
    </row>
    <row r="604">
      <c r="A604" s="3"/>
    </row>
    <row r="605">
      <c r="A605" s="3"/>
    </row>
    <row r="606">
      <c r="A606" s="3"/>
    </row>
    <row r="607">
      <c r="A607" s="3"/>
    </row>
    <row r="608">
      <c r="A608" s="3"/>
    </row>
    <row r="609">
      <c r="A609" s="3"/>
    </row>
    <row r="610">
      <c r="A610" s="3"/>
    </row>
    <row r="611">
      <c r="A611" s="3"/>
    </row>
    <row r="612">
      <c r="A612" s="3"/>
    </row>
    <row r="613">
      <c r="A613" s="3"/>
    </row>
    <row r="614">
      <c r="A614" s="3"/>
    </row>
    <row r="615">
      <c r="A615" s="3"/>
    </row>
    <row r="616">
      <c r="A616" s="3"/>
    </row>
    <row r="617">
      <c r="A617" s="3"/>
    </row>
    <row r="618">
      <c r="A618" s="3"/>
    </row>
    <row r="619">
      <c r="A619" s="3"/>
    </row>
    <row r="620">
      <c r="A620" s="3"/>
    </row>
    <row r="621">
      <c r="A621" s="3"/>
    </row>
    <row r="622">
      <c r="A622" s="3"/>
    </row>
    <row r="623">
      <c r="A623" s="3"/>
    </row>
    <row r="624">
      <c r="A624" s="3"/>
    </row>
    <row r="625">
      <c r="A625" s="3"/>
    </row>
    <row r="626">
      <c r="A626" s="3"/>
    </row>
    <row r="627">
      <c r="A627" s="3"/>
    </row>
    <row r="628">
      <c r="A628" s="3"/>
    </row>
    <row r="629">
      <c r="A629" s="3"/>
    </row>
    <row r="630">
      <c r="A630" s="3"/>
    </row>
    <row r="631">
      <c r="A631" s="3"/>
    </row>
    <row r="632">
      <c r="A632" s="3"/>
    </row>
    <row r="633">
      <c r="A633" s="3"/>
    </row>
    <row r="634">
      <c r="A634" s="3"/>
    </row>
    <row r="635">
      <c r="A635" s="3"/>
    </row>
    <row r="636">
      <c r="A636" s="3"/>
    </row>
    <row r="637">
      <c r="A637" s="3"/>
    </row>
    <row r="638">
      <c r="A638" s="3"/>
    </row>
    <row r="639">
      <c r="A639" s="3"/>
    </row>
    <row r="640">
      <c r="A640" s="3"/>
    </row>
    <row r="641">
      <c r="A641" s="3"/>
    </row>
    <row r="642">
      <c r="A642" s="3"/>
    </row>
    <row r="643">
      <c r="A643" s="3"/>
    </row>
    <row r="644">
      <c r="A644" s="3"/>
    </row>
    <row r="645">
      <c r="A645" s="3"/>
    </row>
    <row r="646">
      <c r="A646" s="3"/>
    </row>
    <row r="647">
      <c r="A647" s="3"/>
    </row>
    <row r="648">
      <c r="A648" s="3"/>
    </row>
    <row r="649">
      <c r="A649" s="3"/>
    </row>
    <row r="650">
      <c r="A650" s="3"/>
    </row>
    <row r="651">
      <c r="A651" s="3"/>
    </row>
    <row r="652">
      <c r="A652" s="3"/>
    </row>
    <row r="653">
      <c r="A653" s="3"/>
    </row>
    <row r="654">
      <c r="A654" s="3"/>
    </row>
    <row r="655">
      <c r="A655" s="3"/>
    </row>
    <row r="656">
      <c r="A656" s="3"/>
    </row>
    <row r="657">
      <c r="A657" s="3"/>
    </row>
    <row r="658">
      <c r="A658" s="3"/>
    </row>
    <row r="659">
      <c r="A659" s="3"/>
    </row>
    <row r="660">
      <c r="A660" s="3"/>
    </row>
    <row r="661">
      <c r="A661" s="3"/>
    </row>
    <row r="662">
      <c r="A662" s="3"/>
    </row>
    <row r="663">
      <c r="A663" s="3"/>
    </row>
    <row r="664">
      <c r="A664" s="3"/>
    </row>
    <row r="665">
      <c r="A665" s="3"/>
    </row>
    <row r="666">
      <c r="A666" s="3"/>
    </row>
    <row r="667">
      <c r="A667" s="3"/>
    </row>
    <row r="668">
      <c r="A668" s="3"/>
    </row>
    <row r="669">
      <c r="A669" s="3"/>
    </row>
    <row r="670">
      <c r="A670" s="3"/>
    </row>
    <row r="671">
      <c r="A671" s="3"/>
    </row>
    <row r="672">
      <c r="A672" s="3"/>
    </row>
    <row r="673">
      <c r="A673" s="3"/>
    </row>
    <row r="674">
      <c r="A674" s="3"/>
    </row>
    <row r="675">
      <c r="A675" s="3"/>
    </row>
    <row r="676">
      <c r="A676" s="3"/>
    </row>
    <row r="677">
      <c r="A677" s="3"/>
    </row>
    <row r="678">
      <c r="A678" s="3"/>
    </row>
    <row r="679">
      <c r="A679" s="3"/>
    </row>
    <row r="680">
      <c r="A680" s="3"/>
    </row>
    <row r="681">
      <c r="A681" s="3"/>
    </row>
    <row r="682">
      <c r="A682" s="3"/>
    </row>
    <row r="683">
      <c r="A683" s="3"/>
    </row>
    <row r="684">
      <c r="A684" s="3"/>
    </row>
    <row r="685">
      <c r="A685" s="3"/>
    </row>
    <row r="686">
      <c r="A686" s="3"/>
    </row>
    <row r="687">
      <c r="A687" s="3"/>
    </row>
    <row r="688">
      <c r="A688" s="3"/>
    </row>
    <row r="689">
      <c r="A689" s="3"/>
    </row>
    <row r="690">
      <c r="A690" s="3"/>
    </row>
    <row r="691">
      <c r="A691" s="3"/>
    </row>
    <row r="692">
      <c r="A692" s="3"/>
    </row>
    <row r="693">
      <c r="A693" s="3"/>
    </row>
    <row r="694">
      <c r="A694" s="3"/>
    </row>
    <row r="695">
      <c r="A695" s="3"/>
    </row>
    <row r="696">
      <c r="A696" s="3"/>
    </row>
    <row r="697">
      <c r="A697" s="3"/>
    </row>
    <row r="698">
      <c r="A698" s="3"/>
    </row>
    <row r="699">
      <c r="A699" s="3"/>
    </row>
    <row r="700">
      <c r="A700" s="3"/>
    </row>
    <row r="701">
      <c r="A701" s="3"/>
    </row>
    <row r="702">
      <c r="A702" s="3"/>
    </row>
    <row r="703">
      <c r="A703" s="3"/>
    </row>
    <row r="704">
      <c r="A704" s="3"/>
    </row>
    <row r="705">
      <c r="A705" s="3"/>
    </row>
    <row r="706">
      <c r="A706" s="3"/>
    </row>
    <row r="707">
      <c r="A707" s="3"/>
    </row>
    <row r="708">
      <c r="A708" s="3"/>
    </row>
    <row r="709">
      <c r="A709" s="3"/>
    </row>
    <row r="710">
      <c r="A710" s="3"/>
    </row>
    <row r="711">
      <c r="A711" s="3"/>
    </row>
    <row r="712">
      <c r="A712" s="3"/>
    </row>
    <row r="713">
      <c r="A713" s="3"/>
    </row>
    <row r="714">
      <c r="A714" s="3"/>
    </row>
    <row r="715">
      <c r="A715" s="3"/>
    </row>
    <row r="716">
      <c r="A716" s="3"/>
    </row>
    <row r="717">
      <c r="A717" s="3"/>
    </row>
    <row r="718">
      <c r="A718" s="3"/>
    </row>
    <row r="719">
      <c r="A719" s="3"/>
    </row>
    <row r="720">
      <c r="A720" s="3"/>
    </row>
    <row r="721">
      <c r="A721" s="3"/>
    </row>
    <row r="722">
      <c r="A722" s="3"/>
    </row>
    <row r="723">
      <c r="A723" s="3"/>
    </row>
    <row r="724">
      <c r="A724" s="3"/>
    </row>
    <row r="725">
      <c r="A725" s="3"/>
    </row>
    <row r="726">
      <c r="A726" s="3"/>
    </row>
    <row r="727">
      <c r="A727" s="3"/>
    </row>
    <row r="728">
      <c r="A728" s="3"/>
    </row>
    <row r="729">
      <c r="A729" s="3"/>
    </row>
    <row r="730">
      <c r="A730" s="3"/>
    </row>
    <row r="731">
      <c r="A731" s="3"/>
    </row>
    <row r="732">
      <c r="A732" s="3"/>
    </row>
    <row r="733">
      <c r="A733" s="3"/>
    </row>
    <row r="734">
      <c r="A734" s="3"/>
    </row>
    <row r="735">
      <c r="A735" s="3"/>
    </row>
    <row r="736">
      <c r="A736" s="3"/>
    </row>
    <row r="737">
      <c r="A737" s="3"/>
    </row>
    <row r="738">
      <c r="A738" s="3"/>
    </row>
    <row r="739">
      <c r="A739" s="3"/>
    </row>
    <row r="740">
      <c r="A740" s="3"/>
    </row>
    <row r="741">
      <c r="A741" s="3"/>
    </row>
    <row r="742">
      <c r="A742" s="3"/>
    </row>
    <row r="743">
      <c r="A743" s="3"/>
    </row>
    <row r="744">
      <c r="A744" s="3"/>
    </row>
    <row r="745">
      <c r="A745" s="3"/>
    </row>
    <row r="746">
      <c r="A746" s="3"/>
    </row>
    <row r="747">
      <c r="A747" s="3"/>
    </row>
    <row r="748">
      <c r="A748" s="3"/>
    </row>
    <row r="749">
      <c r="A749" s="3"/>
    </row>
    <row r="750">
      <c r="A750" s="3"/>
    </row>
    <row r="751">
      <c r="A751" s="3"/>
    </row>
    <row r="752">
      <c r="A752" s="3"/>
    </row>
    <row r="753">
      <c r="A753" s="3"/>
    </row>
    <row r="754">
      <c r="A754" s="3"/>
    </row>
    <row r="755">
      <c r="A755" s="3"/>
    </row>
    <row r="756">
      <c r="A756" s="3"/>
    </row>
    <row r="757">
      <c r="A757" s="3"/>
    </row>
    <row r="758">
      <c r="A758" s="3"/>
    </row>
    <row r="759">
      <c r="A759" s="3"/>
    </row>
    <row r="760">
      <c r="A760" s="3"/>
    </row>
    <row r="761">
      <c r="A761" s="3"/>
    </row>
    <row r="762">
      <c r="A762" s="3"/>
    </row>
    <row r="763">
      <c r="A763" s="3"/>
    </row>
    <row r="764">
      <c r="A764" s="3"/>
    </row>
    <row r="765">
      <c r="A765" s="3"/>
    </row>
    <row r="766">
      <c r="A766" s="3"/>
    </row>
    <row r="767">
      <c r="A767" s="3"/>
    </row>
    <row r="768">
      <c r="A768" s="3"/>
    </row>
    <row r="769">
      <c r="A769" s="3"/>
    </row>
    <row r="770">
      <c r="A770" s="3"/>
    </row>
    <row r="771">
      <c r="A771" s="3"/>
    </row>
    <row r="772">
      <c r="A772" s="3"/>
    </row>
    <row r="773">
      <c r="A773" s="3"/>
    </row>
    <row r="774">
      <c r="A774" s="3"/>
    </row>
    <row r="775">
      <c r="A775" s="3"/>
    </row>
    <row r="776">
      <c r="A776" s="3"/>
    </row>
    <row r="777">
      <c r="A777" s="3"/>
    </row>
    <row r="778">
      <c r="A778" s="3"/>
    </row>
    <row r="779">
      <c r="A779" s="3"/>
    </row>
    <row r="780">
      <c r="A780" s="3"/>
    </row>
    <row r="781">
      <c r="A781" s="3"/>
    </row>
    <row r="782">
      <c r="A782" s="3"/>
    </row>
    <row r="783">
      <c r="A783" s="3"/>
    </row>
    <row r="784">
      <c r="A784" s="3"/>
    </row>
    <row r="785">
      <c r="A785" s="3"/>
    </row>
    <row r="786">
      <c r="A786" s="3"/>
    </row>
    <row r="787">
      <c r="A787" s="3"/>
    </row>
    <row r="788">
      <c r="A788" s="3"/>
    </row>
    <row r="789">
      <c r="A789" s="3"/>
    </row>
    <row r="790">
      <c r="A790" s="3"/>
    </row>
    <row r="791">
      <c r="A791" s="3"/>
    </row>
    <row r="792">
      <c r="A792" s="3"/>
    </row>
    <row r="793">
      <c r="A793" s="3"/>
    </row>
    <row r="794">
      <c r="A794" s="3"/>
    </row>
    <row r="795">
      <c r="A795" s="3"/>
    </row>
    <row r="796">
      <c r="A796" s="3"/>
    </row>
    <row r="797">
      <c r="A797" s="3"/>
    </row>
    <row r="798">
      <c r="A798" s="3"/>
    </row>
    <row r="799">
      <c r="A799" s="3"/>
    </row>
    <row r="800">
      <c r="A800" s="3"/>
    </row>
    <row r="801">
      <c r="A801" s="3"/>
    </row>
    <row r="802">
      <c r="A802" s="3"/>
    </row>
    <row r="803">
      <c r="A803" s="3"/>
    </row>
    <row r="804">
      <c r="A804" s="3"/>
    </row>
    <row r="805">
      <c r="A805" s="3"/>
    </row>
    <row r="806">
      <c r="A806" s="3"/>
    </row>
    <row r="807">
      <c r="A807" s="3"/>
    </row>
    <row r="808">
      <c r="A808" s="3"/>
    </row>
    <row r="809">
      <c r="A809" s="3"/>
    </row>
    <row r="810">
      <c r="A810" s="3"/>
    </row>
    <row r="811">
      <c r="A811" s="3"/>
    </row>
    <row r="812">
      <c r="A812" s="3"/>
    </row>
    <row r="813">
      <c r="A813" s="3"/>
    </row>
    <row r="814">
      <c r="A814" s="3"/>
    </row>
    <row r="815">
      <c r="A815" s="3"/>
    </row>
    <row r="816">
      <c r="A816" s="3"/>
    </row>
    <row r="817">
      <c r="A817" s="3"/>
    </row>
    <row r="818">
      <c r="A818" s="3"/>
    </row>
    <row r="819">
      <c r="A819" s="3"/>
    </row>
    <row r="820">
      <c r="A820" s="3"/>
    </row>
    <row r="821">
      <c r="A821" s="3"/>
    </row>
    <row r="822">
      <c r="A822" s="3"/>
    </row>
    <row r="823">
      <c r="A823" s="3"/>
    </row>
    <row r="824">
      <c r="A824" s="3"/>
    </row>
    <row r="825">
      <c r="A825" s="3"/>
    </row>
    <row r="826">
      <c r="A826" s="3"/>
    </row>
    <row r="827">
      <c r="A827" s="3"/>
    </row>
    <row r="828">
      <c r="A828" s="3"/>
    </row>
    <row r="829">
      <c r="A829" s="3"/>
    </row>
    <row r="830">
      <c r="A830" s="3"/>
    </row>
    <row r="831">
      <c r="A831" s="3"/>
    </row>
    <row r="832">
      <c r="A832" s="3"/>
    </row>
    <row r="833">
      <c r="A833" s="3"/>
    </row>
    <row r="834">
      <c r="A834" s="3"/>
    </row>
    <row r="835">
      <c r="A835" s="3"/>
    </row>
    <row r="836">
      <c r="A836" s="3"/>
    </row>
    <row r="837">
      <c r="A837" s="3"/>
    </row>
    <row r="838">
      <c r="A838" s="3"/>
    </row>
    <row r="839">
      <c r="A839" s="3"/>
    </row>
    <row r="840">
      <c r="A840" s="3"/>
    </row>
    <row r="841">
      <c r="A841" s="3"/>
    </row>
    <row r="842">
      <c r="A842" s="3"/>
    </row>
    <row r="843">
      <c r="A843" s="3"/>
    </row>
    <row r="844">
      <c r="A844" s="3"/>
    </row>
    <row r="845">
      <c r="A845" s="3"/>
    </row>
    <row r="846">
      <c r="A846" s="3"/>
    </row>
    <row r="847">
      <c r="A847" s="3"/>
    </row>
    <row r="848">
      <c r="A848" s="3"/>
    </row>
    <row r="849">
      <c r="A849" s="3"/>
    </row>
    <row r="850">
      <c r="A850" s="3"/>
    </row>
    <row r="851">
      <c r="A851" s="3"/>
    </row>
    <row r="852">
      <c r="A852" s="3"/>
    </row>
    <row r="853">
      <c r="A853" s="3"/>
    </row>
    <row r="854">
      <c r="A854" s="3"/>
    </row>
    <row r="855">
      <c r="A855" s="3"/>
    </row>
    <row r="856">
      <c r="A856" s="3"/>
    </row>
    <row r="857">
      <c r="A857" s="3"/>
    </row>
    <row r="858">
      <c r="A858" s="3"/>
    </row>
    <row r="859">
      <c r="A859" s="3"/>
    </row>
    <row r="860">
      <c r="A860" s="3"/>
    </row>
    <row r="861">
      <c r="A861" s="3"/>
    </row>
    <row r="862">
      <c r="A862" s="3"/>
    </row>
    <row r="863">
      <c r="A863" s="3"/>
    </row>
    <row r="864">
      <c r="A864" s="3"/>
    </row>
    <row r="865">
      <c r="A865" s="3"/>
    </row>
    <row r="866">
      <c r="A866" s="3"/>
    </row>
    <row r="867">
      <c r="A867" s="3"/>
    </row>
    <row r="868">
      <c r="A868" s="3"/>
    </row>
    <row r="869">
      <c r="A869" s="3"/>
    </row>
    <row r="870">
      <c r="A870" s="3"/>
    </row>
    <row r="871">
      <c r="A871" s="3"/>
    </row>
    <row r="872">
      <c r="A872" s="3"/>
    </row>
    <row r="873">
      <c r="A873" s="3"/>
    </row>
    <row r="874">
      <c r="A874" s="3"/>
    </row>
    <row r="875">
      <c r="A875" s="3"/>
    </row>
    <row r="876">
      <c r="A876" s="3"/>
    </row>
    <row r="877">
      <c r="A877" s="3"/>
    </row>
    <row r="878">
      <c r="A878" s="3"/>
    </row>
    <row r="879">
      <c r="A879" s="3"/>
    </row>
    <row r="880">
      <c r="A880" s="3"/>
    </row>
    <row r="881">
      <c r="A881" s="3"/>
    </row>
    <row r="882">
      <c r="A882" s="3"/>
    </row>
    <row r="883">
      <c r="A883" s="3"/>
    </row>
    <row r="884">
      <c r="A884" s="3"/>
    </row>
    <row r="885">
      <c r="A885" s="3"/>
    </row>
    <row r="886">
      <c r="A886" s="3"/>
    </row>
    <row r="887">
      <c r="A887" s="3"/>
    </row>
    <row r="888">
      <c r="A888" s="3"/>
    </row>
    <row r="889">
      <c r="A889" s="3"/>
    </row>
    <row r="890">
      <c r="A890" s="3"/>
    </row>
    <row r="891">
      <c r="A891" s="3"/>
    </row>
    <row r="892">
      <c r="A892" s="3"/>
    </row>
    <row r="893">
      <c r="A893" s="3"/>
    </row>
    <row r="894">
      <c r="A894" s="3"/>
    </row>
    <row r="895">
      <c r="A895" s="3"/>
    </row>
    <row r="896">
      <c r="A896" s="3"/>
    </row>
    <row r="897">
      <c r="A897" s="3"/>
    </row>
    <row r="898">
      <c r="A898" s="3"/>
    </row>
    <row r="899">
      <c r="A899" s="3"/>
    </row>
    <row r="900">
      <c r="A900" s="3"/>
    </row>
    <row r="901">
      <c r="A901" s="3"/>
    </row>
    <row r="902">
      <c r="A902" s="3"/>
    </row>
    <row r="903">
      <c r="A903" s="3"/>
    </row>
    <row r="904">
      <c r="A904" s="3"/>
    </row>
    <row r="905">
      <c r="A905" s="3"/>
    </row>
    <row r="906">
      <c r="A906" s="3"/>
    </row>
    <row r="907">
      <c r="A907" s="3"/>
    </row>
    <row r="908">
      <c r="A908" s="3"/>
    </row>
    <row r="909">
      <c r="A909" s="3"/>
    </row>
    <row r="910">
      <c r="A910" s="3"/>
    </row>
    <row r="911">
      <c r="A911" s="3"/>
    </row>
    <row r="912">
      <c r="A912" s="3"/>
    </row>
    <row r="913">
      <c r="A913" s="3"/>
    </row>
    <row r="914">
      <c r="A914" s="3"/>
    </row>
    <row r="915">
      <c r="A915" s="3"/>
    </row>
    <row r="916">
      <c r="A916" s="3"/>
    </row>
    <row r="917">
      <c r="A917" s="3"/>
    </row>
    <row r="918">
      <c r="A918" s="3"/>
    </row>
    <row r="919">
      <c r="A919" s="3"/>
    </row>
    <row r="920">
      <c r="A920" s="3"/>
    </row>
    <row r="921">
      <c r="A921" s="3"/>
    </row>
    <row r="922">
      <c r="A922" s="3"/>
    </row>
    <row r="923">
      <c r="A923" s="3"/>
    </row>
    <row r="924">
      <c r="A924" s="3"/>
    </row>
    <row r="925">
      <c r="A925" s="3"/>
    </row>
    <row r="926">
      <c r="A926" s="3"/>
    </row>
    <row r="927">
      <c r="A927" s="3"/>
    </row>
    <row r="928">
      <c r="A928" s="3"/>
    </row>
    <row r="929">
      <c r="A929" s="3"/>
    </row>
    <row r="930">
      <c r="A930" s="3"/>
    </row>
    <row r="931">
      <c r="A931" s="3"/>
    </row>
    <row r="932">
      <c r="A932" s="3"/>
    </row>
    <row r="933">
      <c r="A933" s="3"/>
    </row>
    <row r="934">
      <c r="A934" s="3"/>
    </row>
    <row r="935">
      <c r="A935" s="3"/>
    </row>
    <row r="936">
      <c r="A936" s="3"/>
    </row>
    <row r="937">
      <c r="A937" s="3"/>
    </row>
    <row r="938">
      <c r="A938" s="3"/>
    </row>
    <row r="939">
      <c r="A939" s="3"/>
    </row>
    <row r="940">
      <c r="A940" s="3"/>
    </row>
    <row r="941">
      <c r="A941" s="3"/>
    </row>
    <row r="942">
      <c r="A942" s="3"/>
    </row>
    <row r="943">
      <c r="A943" s="3"/>
    </row>
    <row r="944">
      <c r="A944" s="3"/>
    </row>
    <row r="945">
      <c r="A945" s="3"/>
    </row>
    <row r="946">
      <c r="A946" s="3"/>
    </row>
    <row r="947">
      <c r="A947" s="3"/>
    </row>
    <row r="948">
      <c r="A948" s="3"/>
    </row>
    <row r="949">
      <c r="A949" s="3"/>
    </row>
    <row r="950">
      <c r="A950" s="3"/>
    </row>
    <row r="951">
      <c r="A951" s="3"/>
    </row>
    <row r="952">
      <c r="A952" s="3"/>
    </row>
    <row r="953">
      <c r="A953" s="3"/>
    </row>
    <row r="954">
      <c r="A954" s="3"/>
    </row>
    <row r="955">
      <c r="A955" s="3"/>
    </row>
    <row r="956">
      <c r="A956" s="3"/>
    </row>
    <row r="957">
      <c r="A957" s="3"/>
    </row>
    <row r="958">
      <c r="A958" s="3"/>
    </row>
    <row r="959">
      <c r="A959" s="3"/>
    </row>
    <row r="960">
      <c r="A960" s="3"/>
    </row>
    <row r="961">
      <c r="A961" s="3"/>
    </row>
    <row r="962">
      <c r="A962" s="3"/>
    </row>
    <row r="963">
      <c r="A963" s="3"/>
    </row>
    <row r="964">
      <c r="A964" s="3"/>
    </row>
    <row r="965">
      <c r="A965" s="3"/>
    </row>
    <row r="966">
      <c r="A966" s="3"/>
    </row>
    <row r="967">
      <c r="A967" s="3"/>
    </row>
    <row r="968">
      <c r="A968" s="3"/>
    </row>
    <row r="969">
      <c r="A969" s="3"/>
    </row>
    <row r="970">
      <c r="A970" s="3"/>
    </row>
    <row r="971">
      <c r="A971" s="3"/>
    </row>
    <row r="972">
      <c r="A972" s="3"/>
    </row>
    <row r="973">
      <c r="A973" s="3"/>
    </row>
    <row r="974">
      <c r="A974" s="3"/>
    </row>
    <row r="975">
      <c r="A975" s="3"/>
    </row>
    <row r="976">
      <c r="A976" s="3"/>
    </row>
    <row r="977">
      <c r="A977" s="3"/>
    </row>
    <row r="978">
      <c r="A978" s="3"/>
    </row>
    <row r="979">
      <c r="A979" s="3"/>
    </row>
    <row r="980">
      <c r="A980" s="3"/>
    </row>
    <row r="981">
      <c r="A981" s="3"/>
    </row>
    <row r="982">
      <c r="A982" s="3"/>
    </row>
    <row r="983">
      <c r="A983" s="3"/>
    </row>
    <row r="984">
      <c r="A984" s="3"/>
    </row>
    <row r="985">
      <c r="A985" s="3"/>
    </row>
    <row r="986">
      <c r="A986" s="3"/>
    </row>
    <row r="987">
      <c r="A987" s="3"/>
    </row>
    <row r="988">
      <c r="A988" s="3"/>
    </row>
    <row r="989">
      <c r="A989" s="3"/>
    </row>
    <row r="990">
      <c r="A990" s="3"/>
    </row>
    <row r="991">
      <c r="A991" s="3"/>
    </row>
    <row r="992">
      <c r="A992" s="3"/>
    </row>
    <row r="993">
      <c r="A993" s="3"/>
    </row>
    <row r="994">
      <c r="A994" s="3"/>
    </row>
    <row r="995">
      <c r="A995" s="3"/>
    </row>
    <row r="996">
      <c r="A996" s="3"/>
    </row>
    <row r="997">
      <c r="A997" s="3"/>
    </row>
    <row r="998">
      <c r="A998" s="3"/>
    </row>
    <row r="999">
      <c r="A999" s="3"/>
    </row>
    <row r="1000">
      <c r="A1000" s="3"/>
    </row>
    <row r="1001">
      <c r="A1001" s="3"/>
    </row>
    <row r="1002">
      <c r="A1002" s="3"/>
    </row>
    <row r="1003">
      <c r="A1003" s="3"/>
    </row>
    <row r="1004">
      <c r="A1004" s="3"/>
    </row>
    <row r="1005">
      <c r="A1005"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24</v>
      </c>
    </row>
    <row r="3">
      <c r="A3" s="4" t="s">
        <v>32</v>
      </c>
      <c r="B3" s="8">
        <f>'Sales and Costs'!B$6*Assumptions!$B17</f>
        <v>562000</v>
      </c>
      <c r="C3" s="8">
        <f>'Sales and Costs'!C$6*Assumptions!$B17</f>
        <v>573320</v>
      </c>
      <c r="D3" s="8">
        <f>'Sales and Costs'!D$6*Assumptions!$B17</f>
        <v>584981.2</v>
      </c>
      <c r="E3" s="8">
        <f>'Sales and Costs'!E$6*Assumptions!$B17</f>
        <v>596996.132</v>
      </c>
      <c r="F3" s="8">
        <f>'Sales and Costs'!F$6*Assumptions!$B17</f>
        <v>609377.8181</v>
      </c>
      <c r="G3" s="8">
        <f>'Sales and Costs'!G$6*Assumptions!$B17</f>
        <v>622139.7901</v>
      </c>
      <c r="H3" s="8">
        <f>'Sales and Costs'!H$6*Assumptions!$B17</f>
        <v>635296.1095</v>
      </c>
      <c r="I3" s="8">
        <f>'Sales and Costs'!I$6*Assumptions!$B17</f>
        <v>648861.389</v>
      </c>
      <c r="J3" s="8">
        <f>'Sales and Costs'!J$6*Assumptions!$B17</f>
        <v>662850.8141</v>
      </c>
      <c r="K3" s="8">
        <f>'Sales and Costs'!K$6*Assumptions!$B17</f>
        <v>677280.1658</v>
      </c>
      <c r="L3" s="8">
        <f>'Sales and Costs'!L$6*Assumptions!$B17</f>
        <v>692165.8448</v>
      </c>
      <c r="M3" s="8">
        <f>'Sales and Costs'!M$6*Assumptions!$B17</f>
        <v>707524.8957</v>
      </c>
      <c r="N3" s="8">
        <f>'Sales and Costs'!N$6*Assumptions!$B17</f>
        <v>723375.0327</v>
      </c>
      <c r="O3" s="8">
        <f>'Sales and Costs'!O$6*Assumptions!$B17</f>
        <v>739734.6667</v>
      </c>
      <c r="P3" s="8">
        <f>'Sales and Costs'!P$6*Assumptions!$B17</f>
        <v>756622.9324</v>
      </c>
      <c r="Q3" s="8">
        <f>'Sales and Costs'!Q$6*Assumptions!$B17</f>
        <v>774059.7174</v>
      </c>
      <c r="R3" s="8">
        <f>'Sales and Costs'!R$6*Assumptions!$B17</f>
        <v>792065.6926</v>
      </c>
      <c r="S3" s="8">
        <f>'Sales and Costs'!S$6*Assumptions!$B17</f>
        <v>810662.3426</v>
      </c>
      <c r="T3" s="8">
        <f>'Sales and Costs'!T$6*Assumptions!$B17</f>
        <v>829871.9989</v>
      </c>
      <c r="U3" s="8">
        <f>'Sales and Costs'!U$6*Assumptions!$B17</f>
        <v>849717.873</v>
      </c>
      <c r="V3" s="8">
        <f>'Sales and Costs'!V$6*Assumptions!$B17</f>
        <v>870224.092</v>
      </c>
      <c r="W3" s="8">
        <f>'Sales and Costs'!W$6*Assumptions!$B17</f>
        <v>891415.7349</v>
      </c>
      <c r="X3" s="8">
        <f>'Sales and Costs'!X$6*Assumptions!$B17</f>
        <v>913318.8702</v>
      </c>
      <c r="Y3" s="8">
        <f>'Sales and Costs'!Y$6*Assumptions!$B17</f>
        <v>935960.596</v>
      </c>
    </row>
    <row r="4">
      <c r="A4" s="4" t="s">
        <v>33</v>
      </c>
      <c r="B4" s="8">
        <f>'Sales and Costs'!B$6*Assumptions!$B18</f>
        <v>562000</v>
      </c>
      <c r="C4" s="8">
        <f>'Sales and Costs'!C$6*Assumptions!$B18</f>
        <v>573320</v>
      </c>
      <c r="D4" s="8">
        <f>'Sales and Costs'!D$6*Assumptions!$B18</f>
        <v>584981.2</v>
      </c>
      <c r="E4" s="8">
        <f>'Sales and Costs'!E$6*Assumptions!$B18</f>
        <v>596996.132</v>
      </c>
      <c r="F4" s="8">
        <f>'Sales and Costs'!F$6*Assumptions!$B18</f>
        <v>609377.8181</v>
      </c>
      <c r="G4" s="8">
        <f>'Sales and Costs'!G$6*Assumptions!$B18</f>
        <v>622139.7901</v>
      </c>
      <c r="H4" s="8">
        <f>'Sales and Costs'!H$6*Assumptions!$B18</f>
        <v>635296.1095</v>
      </c>
      <c r="I4" s="8">
        <f>'Sales and Costs'!I$6*Assumptions!$B18</f>
        <v>648861.389</v>
      </c>
      <c r="J4" s="8">
        <f>'Sales and Costs'!J$6*Assumptions!$B18</f>
        <v>662850.8141</v>
      </c>
      <c r="K4" s="8">
        <f>'Sales and Costs'!K$6*Assumptions!$B18</f>
        <v>677280.1658</v>
      </c>
      <c r="L4" s="8">
        <f>'Sales and Costs'!L$6*Assumptions!$B18</f>
        <v>692165.8448</v>
      </c>
      <c r="M4" s="8">
        <f>'Sales and Costs'!M$6*Assumptions!$B18</f>
        <v>707524.8957</v>
      </c>
      <c r="N4" s="8">
        <f>'Sales and Costs'!N$6*Assumptions!$B18</f>
        <v>723375.0327</v>
      </c>
      <c r="O4" s="8">
        <f>'Sales and Costs'!O$6*Assumptions!$B18</f>
        <v>739734.6667</v>
      </c>
      <c r="P4" s="8">
        <f>'Sales and Costs'!P$6*Assumptions!$B18</f>
        <v>756622.9324</v>
      </c>
      <c r="Q4" s="8">
        <f>'Sales and Costs'!Q$6*Assumptions!$B18</f>
        <v>774059.7174</v>
      </c>
      <c r="R4" s="8">
        <f>'Sales and Costs'!R$6*Assumptions!$B18</f>
        <v>792065.6926</v>
      </c>
      <c r="S4" s="8">
        <f>'Sales and Costs'!S$6*Assumptions!$B18</f>
        <v>810662.3426</v>
      </c>
      <c r="T4" s="8">
        <f>'Sales and Costs'!T$6*Assumptions!$B18</f>
        <v>829871.9989</v>
      </c>
      <c r="U4" s="8">
        <f>'Sales and Costs'!U$6*Assumptions!$B18</f>
        <v>849717.873</v>
      </c>
      <c r="V4" s="8">
        <f>'Sales and Costs'!V$6*Assumptions!$B18</f>
        <v>870224.092</v>
      </c>
      <c r="W4" s="8">
        <f>'Sales and Costs'!W$6*Assumptions!$B18</f>
        <v>891415.7349</v>
      </c>
      <c r="X4" s="8">
        <f>'Sales and Costs'!X$6*Assumptions!$B18</f>
        <v>913318.8702</v>
      </c>
      <c r="Y4" s="8">
        <f>'Sales and Costs'!Y$6*Assumptions!$B18</f>
        <v>935960.596</v>
      </c>
    </row>
    <row r="5">
      <c r="A5" s="4" t="s">
        <v>34</v>
      </c>
      <c r="B5" s="8">
        <f>'Sales and Costs'!B$6*Assumptions!$B19</f>
        <v>562000</v>
      </c>
      <c r="C5" s="8">
        <f>'Sales and Costs'!C$6*Assumptions!$B19</f>
        <v>573320</v>
      </c>
      <c r="D5" s="8">
        <f>'Sales and Costs'!D$6*Assumptions!$B19</f>
        <v>584981.2</v>
      </c>
      <c r="E5" s="8">
        <f>'Sales and Costs'!E$6*Assumptions!$B19</f>
        <v>596996.132</v>
      </c>
      <c r="F5" s="8">
        <f>'Sales and Costs'!F$6*Assumptions!$B19</f>
        <v>609377.8181</v>
      </c>
      <c r="G5" s="8">
        <f>'Sales and Costs'!G$6*Assumptions!$B19</f>
        <v>622139.7901</v>
      </c>
      <c r="H5" s="8">
        <f>'Sales and Costs'!H$6*Assumptions!$B19</f>
        <v>635296.1095</v>
      </c>
      <c r="I5" s="8">
        <f>'Sales and Costs'!I$6*Assumptions!$B19</f>
        <v>648861.389</v>
      </c>
      <c r="J5" s="8">
        <f>'Sales and Costs'!J$6*Assumptions!$B19</f>
        <v>662850.8141</v>
      </c>
      <c r="K5" s="8">
        <f>'Sales and Costs'!K$6*Assumptions!$B19</f>
        <v>677280.1658</v>
      </c>
      <c r="L5" s="8">
        <f>'Sales and Costs'!L$6*Assumptions!$B19</f>
        <v>692165.8448</v>
      </c>
      <c r="M5" s="8">
        <f>'Sales and Costs'!M$6*Assumptions!$B19</f>
        <v>707524.8957</v>
      </c>
      <c r="N5" s="8">
        <f>'Sales and Costs'!N$6*Assumptions!$B19</f>
        <v>723375.0327</v>
      </c>
      <c r="O5" s="8">
        <f>'Sales and Costs'!O$6*Assumptions!$B19</f>
        <v>739734.6667</v>
      </c>
      <c r="P5" s="8">
        <f>'Sales and Costs'!P$6*Assumptions!$B19</f>
        <v>756622.9324</v>
      </c>
      <c r="Q5" s="8">
        <f>'Sales and Costs'!Q$6*Assumptions!$B19</f>
        <v>774059.7174</v>
      </c>
      <c r="R5" s="8">
        <f>'Sales and Costs'!R$6*Assumptions!$B19</f>
        <v>792065.6926</v>
      </c>
      <c r="S5" s="8">
        <f>'Sales and Costs'!S$6*Assumptions!$B19</f>
        <v>810662.3426</v>
      </c>
      <c r="T5" s="8">
        <f>'Sales and Costs'!T$6*Assumptions!$B19</f>
        <v>829871.9989</v>
      </c>
      <c r="U5" s="8">
        <f>'Sales and Costs'!U$6*Assumptions!$B19</f>
        <v>849717.873</v>
      </c>
      <c r="V5" s="8">
        <f>'Sales and Costs'!V$6*Assumptions!$B19</f>
        <v>870224.092</v>
      </c>
      <c r="W5" s="8">
        <f>'Sales and Costs'!W$6*Assumptions!$B19</f>
        <v>891415.7349</v>
      </c>
      <c r="X5" s="8">
        <f>'Sales and Costs'!X$6*Assumptions!$B19</f>
        <v>913318.8702</v>
      </c>
      <c r="Y5" s="8">
        <f>'Sales and Costs'!Y$6*Assumptions!$B19</f>
        <v>935960.596</v>
      </c>
    </row>
    <row r="6">
      <c r="A6" s="4" t="s">
        <v>35</v>
      </c>
      <c r="B6" s="8">
        <f>'Sales and Costs'!B$6*Assumptions!$B20</f>
        <v>1124000</v>
      </c>
      <c r="C6" s="8">
        <f>'Sales and Costs'!C$6*Assumptions!$B20</f>
        <v>1146640</v>
      </c>
      <c r="D6" s="8">
        <f>'Sales and Costs'!D$6*Assumptions!$B20</f>
        <v>1169962.4</v>
      </c>
      <c r="E6" s="8">
        <f>'Sales and Costs'!E$6*Assumptions!$B20</f>
        <v>1193992.264</v>
      </c>
      <c r="F6" s="8">
        <f>'Sales and Costs'!F$6*Assumptions!$B20</f>
        <v>1218755.636</v>
      </c>
      <c r="G6" s="8">
        <f>'Sales and Costs'!G$6*Assumptions!$B20</f>
        <v>1244279.58</v>
      </c>
      <c r="H6" s="8">
        <f>'Sales and Costs'!H$6*Assumptions!$B20</f>
        <v>1270592.219</v>
      </c>
      <c r="I6" s="8">
        <f>'Sales and Costs'!I$6*Assumptions!$B20</f>
        <v>1297722.778</v>
      </c>
      <c r="J6" s="8">
        <f>'Sales and Costs'!J$6*Assumptions!$B20</f>
        <v>1325701.628</v>
      </c>
      <c r="K6" s="8">
        <f>'Sales and Costs'!K$6*Assumptions!$B20</f>
        <v>1354560.332</v>
      </c>
      <c r="L6" s="8">
        <f>'Sales and Costs'!L$6*Assumptions!$B20</f>
        <v>1384331.69</v>
      </c>
      <c r="M6" s="8">
        <f>'Sales and Costs'!M$6*Assumptions!$B20</f>
        <v>1415049.791</v>
      </c>
      <c r="N6" s="8">
        <f>'Sales and Costs'!N$6*Assumptions!$B20</f>
        <v>1446750.065</v>
      </c>
      <c r="O6" s="8">
        <f>'Sales and Costs'!O$6*Assumptions!$B20</f>
        <v>1479469.333</v>
      </c>
      <c r="P6" s="8">
        <f>'Sales and Costs'!P$6*Assumptions!$B20</f>
        <v>1513245.865</v>
      </c>
      <c r="Q6" s="8">
        <f>'Sales and Costs'!Q$6*Assumptions!$B20</f>
        <v>1548119.435</v>
      </c>
      <c r="R6" s="8">
        <f>'Sales and Costs'!R$6*Assumptions!$B20</f>
        <v>1584131.385</v>
      </c>
      <c r="S6" s="8">
        <f>'Sales and Costs'!S$6*Assumptions!$B20</f>
        <v>1621324.685</v>
      </c>
      <c r="T6" s="8">
        <f>'Sales and Costs'!T$6*Assumptions!$B20</f>
        <v>1659743.998</v>
      </c>
      <c r="U6" s="8">
        <f>'Sales and Costs'!U$6*Assumptions!$B20</f>
        <v>1699435.746</v>
      </c>
      <c r="V6" s="8">
        <f>'Sales and Costs'!V$6*Assumptions!$B20</f>
        <v>1740448.184</v>
      </c>
      <c r="W6" s="8">
        <f>'Sales and Costs'!W$6*Assumptions!$B20</f>
        <v>1782831.47</v>
      </c>
      <c r="X6" s="8">
        <f>'Sales and Costs'!X$6*Assumptions!$B20</f>
        <v>1826637.74</v>
      </c>
      <c r="Y6" s="8">
        <f>'Sales and Costs'!Y$6*Assumptions!$B20</f>
        <v>1871921.192</v>
      </c>
    </row>
    <row r="7">
      <c r="A7" s="4" t="s">
        <v>79</v>
      </c>
      <c r="B7" s="8">
        <f t="shared" ref="B7:Y7" si="1">SUM(B3:B6)</f>
        <v>2810000</v>
      </c>
      <c r="C7" s="8">
        <f t="shared" si="1"/>
        <v>2866600</v>
      </c>
      <c r="D7" s="8">
        <f t="shared" si="1"/>
        <v>2924906</v>
      </c>
      <c r="E7" s="8">
        <f t="shared" si="1"/>
        <v>2984980.66</v>
      </c>
      <c r="F7" s="8">
        <f t="shared" si="1"/>
        <v>3046889.091</v>
      </c>
      <c r="G7" s="8">
        <f t="shared" si="1"/>
        <v>3110698.95</v>
      </c>
      <c r="H7" s="8">
        <f t="shared" si="1"/>
        <v>3176480.548</v>
      </c>
      <c r="I7" s="8">
        <f t="shared" si="1"/>
        <v>3244306.945</v>
      </c>
      <c r="J7" s="8">
        <f t="shared" si="1"/>
        <v>3314254.07</v>
      </c>
      <c r="K7" s="8">
        <f t="shared" si="1"/>
        <v>3386400.829</v>
      </c>
      <c r="L7" s="8">
        <f t="shared" si="1"/>
        <v>3460829.224</v>
      </c>
      <c r="M7" s="8">
        <f t="shared" si="1"/>
        <v>3537624.478</v>
      </c>
      <c r="N7" s="8">
        <f t="shared" si="1"/>
        <v>3616875.164</v>
      </c>
      <c r="O7" s="8">
        <f t="shared" si="1"/>
        <v>3698673.334</v>
      </c>
      <c r="P7" s="8">
        <f t="shared" si="1"/>
        <v>3783114.662</v>
      </c>
      <c r="Q7" s="8">
        <f t="shared" si="1"/>
        <v>3870298.587</v>
      </c>
      <c r="R7" s="8">
        <f t="shared" si="1"/>
        <v>3960328.463</v>
      </c>
      <c r="S7" s="8">
        <f t="shared" si="1"/>
        <v>4053311.713</v>
      </c>
      <c r="T7" s="8">
        <f t="shared" si="1"/>
        <v>4149359.994</v>
      </c>
      <c r="U7" s="8">
        <f t="shared" si="1"/>
        <v>4248589.365</v>
      </c>
      <c r="V7" s="8">
        <f t="shared" si="1"/>
        <v>4351120.46</v>
      </c>
      <c r="W7" s="8">
        <f t="shared" si="1"/>
        <v>4457078.674</v>
      </c>
      <c r="X7" s="8">
        <f t="shared" si="1"/>
        <v>4566594.351</v>
      </c>
      <c r="Y7" s="8">
        <f t="shared" si="1"/>
        <v>4679802.98</v>
      </c>
    </row>
    <row r="9">
      <c r="A9" s="4" t="s">
        <v>31</v>
      </c>
    </row>
    <row r="10">
      <c r="A10" s="4" t="s">
        <v>32</v>
      </c>
      <c r="B10" s="4">
        <v>0.0</v>
      </c>
      <c r="C10" s="4">
        <v>0.0</v>
      </c>
      <c r="D10" s="4">
        <v>0.0</v>
      </c>
      <c r="E10" s="8">
        <f t="shared" ref="E10:Y10" si="2">B3</f>
        <v>562000</v>
      </c>
      <c r="F10" s="8">
        <f t="shared" si="2"/>
        <v>573320</v>
      </c>
      <c r="G10" s="8">
        <f t="shared" si="2"/>
        <v>584981.2</v>
      </c>
      <c r="H10" s="8">
        <f t="shared" si="2"/>
        <v>596996.132</v>
      </c>
      <c r="I10" s="8">
        <f t="shared" si="2"/>
        <v>609377.8181</v>
      </c>
      <c r="J10" s="8">
        <f t="shared" si="2"/>
        <v>622139.7901</v>
      </c>
      <c r="K10" s="8">
        <f t="shared" si="2"/>
        <v>635296.1095</v>
      </c>
      <c r="L10" s="8">
        <f t="shared" si="2"/>
        <v>648861.389</v>
      </c>
      <c r="M10" s="8">
        <f t="shared" si="2"/>
        <v>662850.8141</v>
      </c>
      <c r="N10" s="8">
        <f t="shared" si="2"/>
        <v>677280.1658</v>
      </c>
      <c r="O10" s="8">
        <f t="shared" si="2"/>
        <v>692165.8448</v>
      </c>
      <c r="P10" s="8">
        <f t="shared" si="2"/>
        <v>707524.8957</v>
      </c>
      <c r="Q10" s="8">
        <f t="shared" si="2"/>
        <v>723375.0327</v>
      </c>
      <c r="R10" s="8">
        <f t="shared" si="2"/>
        <v>739734.6667</v>
      </c>
      <c r="S10" s="8">
        <f t="shared" si="2"/>
        <v>756622.9324</v>
      </c>
      <c r="T10" s="8">
        <f t="shared" si="2"/>
        <v>774059.7174</v>
      </c>
      <c r="U10" s="8">
        <f t="shared" si="2"/>
        <v>792065.6926</v>
      </c>
      <c r="V10" s="8">
        <f t="shared" si="2"/>
        <v>810662.3426</v>
      </c>
      <c r="W10" s="8">
        <f t="shared" si="2"/>
        <v>829871.9989</v>
      </c>
      <c r="X10" s="8">
        <f t="shared" si="2"/>
        <v>849717.873</v>
      </c>
      <c r="Y10" s="8">
        <f t="shared" si="2"/>
        <v>870224.092</v>
      </c>
    </row>
    <row r="11">
      <c r="A11" s="4" t="s">
        <v>33</v>
      </c>
      <c r="B11" s="4">
        <v>0.0</v>
      </c>
      <c r="C11" s="8">
        <f t="shared" ref="C11:Y11" si="3">B4</f>
        <v>562000</v>
      </c>
      <c r="D11" s="8">
        <f t="shared" si="3"/>
        <v>573320</v>
      </c>
      <c r="E11" s="8">
        <f t="shared" si="3"/>
        <v>584981.2</v>
      </c>
      <c r="F11" s="8">
        <f t="shared" si="3"/>
        <v>596996.132</v>
      </c>
      <c r="G11" s="8">
        <f t="shared" si="3"/>
        <v>609377.8181</v>
      </c>
      <c r="H11" s="8">
        <f t="shared" si="3"/>
        <v>622139.7901</v>
      </c>
      <c r="I11" s="8">
        <f t="shared" si="3"/>
        <v>635296.1095</v>
      </c>
      <c r="J11" s="8">
        <f t="shared" si="3"/>
        <v>648861.389</v>
      </c>
      <c r="K11" s="8">
        <f t="shared" si="3"/>
        <v>662850.8141</v>
      </c>
      <c r="L11" s="8">
        <f t="shared" si="3"/>
        <v>677280.1658</v>
      </c>
      <c r="M11" s="8">
        <f t="shared" si="3"/>
        <v>692165.8448</v>
      </c>
      <c r="N11" s="8">
        <f t="shared" si="3"/>
        <v>707524.8957</v>
      </c>
      <c r="O11" s="8">
        <f t="shared" si="3"/>
        <v>723375.0327</v>
      </c>
      <c r="P11" s="8">
        <f t="shared" si="3"/>
        <v>739734.6667</v>
      </c>
      <c r="Q11" s="8">
        <f t="shared" si="3"/>
        <v>756622.9324</v>
      </c>
      <c r="R11" s="8">
        <f t="shared" si="3"/>
        <v>774059.7174</v>
      </c>
      <c r="S11" s="8">
        <f t="shared" si="3"/>
        <v>792065.6926</v>
      </c>
      <c r="T11" s="8">
        <f t="shared" si="3"/>
        <v>810662.3426</v>
      </c>
      <c r="U11" s="8">
        <f t="shared" si="3"/>
        <v>829871.9989</v>
      </c>
      <c r="V11" s="8">
        <f t="shared" si="3"/>
        <v>849717.873</v>
      </c>
      <c r="W11" s="8">
        <f t="shared" si="3"/>
        <v>870224.092</v>
      </c>
      <c r="X11" s="8">
        <f t="shared" si="3"/>
        <v>891415.7349</v>
      </c>
      <c r="Y11" s="8">
        <f t="shared" si="3"/>
        <v>913318.8702</v>
      </c>
    </row>
    <row r="12">
      <c r="A12" s="4" t="s">
        <v>34</v>
      </c>
      <c r="B12" s="4">
        <v>0.0</v>
      </c>
      <c r="C12" s="8">
        <f t="shared" ref="C12:Y12" si="4">B5</f>
        <v>562000</v>
      </c>
      <c r="D12" s="8">
        <f t="shared" si="4"/>
        <v>573320</v>
      </c>
      <c r="E12" s="8">
        <f t="shared" si="4"/>
        <v>584981.2</v>
      </c>
      <c r="F12" s="8">
        <f t="shared" si="4"/>
        <v>596996.132</v>
      </c>
      <c r="G12" s="8">
        <f t="shared" si="4"/>
        <v>609377.8181</v>
      </c>
      <c r="H12" s="8">
        <f t="shared" si="4"/>
        <v>622139.7901</v>
      </c>
      <c r="I12" s="8">
        <f t="shared" si="4"/>
        <v>635296.1095</v>
      </c>
      <c r="J12" s="8">
        <f t="shared" si="4"/>
        <v>648861.389</v>
      </c>
      <c r="K12" s="8">
        <f t="shared" si="4"/>
        <v>662850.8141</v>
      </c>
      <c r="L12" s="8">
        <f t="shared" si="4"/>
        <v>677280.1658</v>
      </c>
      <c r="M12" s="8">
        <f t="shared" si="4"/>
        <v>692165.8448</v>
      </c>
      <c r="N12" s="8">
        <f t="shared" si="4"/>
        <v>707524.8957</v>
      </c>
      <c r="O12" s="8">
        <f t="shared" si="4"/>
        <v>723375.0327</v>
      </c>
      <c r="P12" s="8">
        <f t="shared" si="4"/>
        <v>739734.6667</v>
      </c>
      <c r="Q12" s="8">
        <f t="shared" si="4"/>
        <v>756622.9324</v>
      </c>
      <c r="R12" s="8">
        <f t="shared" si="4"/>
        <v>774059.7174</v>
      </c>
      <c r="S12" s="8">
        <f t="shared" si="4"/>
        <v>792065.6926</v>
      </c>
      <c r="T12" s="8">
        <f t="shared" si="4"/>
        <v>810662.3426</v>
      </c>
      <c r="U12" s="8">
        <f t="shared" si="4"/>
        <v>829871.9989</v>
      </c>
      <c r="V12" s="8">
        <f t="shared" si="4"/>
        <v>849717.873</v>
      </c>
      <c r="W12" s="8">
        <f t="shared" si="4"/>
        <v>870224.092</v>
      </c>
      <c r="X12" s="8">
        <f t="shared" si="4"/>
        <v>891415.7349</v>
      </c>
      <c r="Y12" s="8">
        <f t="shared" si="4"/>
        <v>913318.8702</v>
      </c>
    </row>
    <row r="13">
      <c r="A13" s="4" t="s">
        <v>35</v>
      </c>
      <c r="B13" s="8">
        <f t="shared" ref="B13:Y13" si="5">B6</f>
        <v>1124000</v>
      </c>
      <c r="C13" s="8">
        <f t="shared" si="5"/>
        <v>1146640</v>
      </c>
      <c r="D13" s="8">
        <f t="shared" si="5"/>
        <v>1169962.4</v>
      </c>
      <c r="E13" s="8">
        <f t="shared" si="5"/>
        <v>1193992.264</v>
      </c>
      <c r="F13" s="8">
        <f t="shared" si="5"/>
        <v>1218755.636</v>
      </c>
      <c r="G13" s="8">
        <f t="shared" si="5"/>
        <v>1244279.58</v>
      </c>
      <c r="H13" s="8">
        <f t="shared" si="5"/>
        <v>1270592.219</v>
      </c>
      <c r="I13" s="8">
        <f t="shared" si="5"/>
        <v>1297722.778</v>
      </c>
      <c r="J13" s="8">
        <f t="shared" si="5"/>
        <v>1325701.628</v>
      </c>
      <c r="K13" s="8">
        <f t="shared" si="5"/>
        <v>1354560.332</v>
      </c>
      <c r="L13" s="8">
        <f t="shared" si="5"/>
        <v>1384331.69</v>
      </c>
      <c r="M13" s="8">
        <f t="shared" si="5"/>
        <v>1415049.791</v>
      </c>
      <c r="N13" s="8">
        <f t="shared" si="5"/>
        <v>1446750.065</v>
      </c>
      <c r="O13" s="8">
        <f t="shared" si="5"/>
        <v>1479469.333</v>
      </c>
      <c r="P13" s="8">
        <f t="shared" si="5"/>
        <v>1513245.865</v>
      </c>
      <c r="Q13" s="8">
        <f t="shared" si="5"/>
        <v>1548119.435</v>
      </c>
      <c r="R13" s="8">
        <f t="shared" si="5"/>
        <v>1584131.385</v>
      </c>
      <c r="S13" s="8">
        <f t="shared" si="5"/>
        <v>1621324.685</v>
      </c>
      <c r="T13" s="8">
        <f t="shared" si="5"/>
        <v>1659743.998</v>
      </c>
      <c r="U13" s="8">
        <f t="shared" si="5"/>
        <v>1699435.746</v>
      </c>
      <c r="V13" s="8">
        <f t="shared" si="5"/>
        <v>1740448.184</v>
      </c>
      <c r="W13" s="8">
        <f t="shared" si="5"/>
        <v>1782831.47</v>
      </c>
      <c r="X13" s="8">
        <f t="shared" si="5"/>
        <v>1826637.74</v>
      </c>
      <c r="Y13" s="8">
        <f t="shared" si="5"/>
        <v>1871921.192</v>
      </c>
    </row>
    <row r="14">
      <c r="A14" s="4" t="s">
        <v>79</v>
      </c>
      <c r="B14" s="6">
        <f t="shared" ref="B14:Y14" si="6">SUM(B10:B13)</f>
        <v>1124000</v>
      </c>
      <c r="C14" s="6">
        <f t="shared" si="6"/>
        <v>2270640</v>
      </c>
      <c r="D14" s="8">
        <f t="shared" si="6"/>
        <v>2316602.4</v>
      </c>
      <c r="E14" s="8">
        <f t="shared" si="6"/>
        <v>2925954.664</v>
      </c>
      <c r="F14" s="8">
        <f t="shared" si="6"/>
        <v>2986067.9</v>
      </c>
      <c r="G14" s="8">
        <f t="shared" si="6"/>
        <v>3048016.416</v>
      </c>
      <c r="H14" s="8">
        <f t="shared" si="6"/>
        <v>3111867.931</v>
      </c>
      <c r="I14" s="8">
        <f t="shared" si="6"/>
        <v>3177692.815</v>
      </c>
      <c r="J14" s="8">
        <f t="shared" si="6"/>
        <v>3245564.196</v>
      </c>
      <c r="K14" s="8">
        <f t="shared" si="6"/>
        <v>3315558.069</v>
      </c>
      <c r="L14" s="8">
        <f t="shared" si="6"/>
        <v>3387753.41</v>
      </c>
      <c r="M14" s="8">
        <f t="shared" si="6"/>
        <v>3462232.295</v>
      </c>
      <c r="N14" s="8">
        <f t="shared" si="6"/>
        <v>3539080.023</v>
      </c>
      <c r="O14" s="8">
        <f t="shared" si="6"/>
        <v>3618385.244</v>
      </c>
      <c r="P14" s="8">
        <f t="shared" si="6"/>
        <v>3700240.094</v>
      </c>
      <c r="Q14" s="8">
        <f t="shared" si="6"/>
        <v>3784740.332</v>
      </c>
      <c r="R14" s="8">
        <f t="shared" si="6"/>
        <v>3871985.487</v>
      </c>
      <c r="S14" s="8">
        <f t="shared" si="6"/>
        <v>3962079.003</v>
      </c>
      <c r="T14" s="8">
        <f t="shared" si="6"/>
        <v>4055128.4</v>
      </c>
      <c r="U14" s="8">
        <f t="shared" si="6"/>
        <v>4151245.436</v>
      </c>
      <c r="V14" s="8">
        <f t="shared" si="6"/>
        <v>4250546.273</v>
      </c>
      <c r="W14" s="8">
        <f t="shared" si="6"/>
        <v>4353151.653</v>
      </c>
      <c r="X14" s="8">
        <f t="shared" si="6"/>
        <v>4459187.083</v>
      </c>
      <c r="Y14" s="8">
        <f t="shared" si="6"/>
        <v>4568783.025</v>
      </c>
    </row>
    <row r="16">
      <c r="A16" s="4" t="s">
        <v>91</v>
      </c>
    </row>
    <row r="17">
      <c r="A17" s="4" t="s">
        <v>32</v>
      </c>
      <c r="B17" s="8">
        <f t="shared" ref="B17:B20" si="8">B3-B10</f>
        <v>562000</v>
      </c>
      <c r="C17" s="8">
        <f t="shared" ref="C17:Y17" si="7">B17+C3-C10</f>
        <v>1135320</v>
      </c>
      <c r="D17" s="8">
        <f t="shared" si="7"/>
        <v>1720301.2</v>
      </c>
      <c r="E17" s="8">
        <f t="shared" si="7"/>
        <v>1755297.332</v>
      </c>
      <c r="F17" s="8">
        <f t="shared" si="7"/>
        <v>1791355.15</v>
      </c>
      <c r="G17" s="8">
        <f t="shared" si="7"/>
        <v>1828513.74</v>
      </c>
      <c r="H17" s="8">
        <f t="shared" si="7"/>
        <v>1866813.718</v>
      </c>
      <c r="I17" s="8">
        <f t="shared" si="7"/>
        <v>1906297.289</v>
      </c>
      <c r="J17" s="8">
        <f t="shared" si="7"/>
        <v>1947008.313</v>
      </c>
      <c r="K17" s="8">
        <f t="shared" si="7"/>
        <v>1988992.369</v>
      </c>
      <c r="L17" s="8">
        <f t="shared" si="7"/>
        <v>2032296.825</v>
      </c>
      <c r="M17" s="8">
        <f t="shared" si="7"/>
        <v>2076970.906</v>
      </c>
      <c r="N17" s="8">
        <f t="shared" si="7"/>
        <v>2123065.773</v>
      </c>
      <c r="O17" s="8">
        <f t="shared" si="7"/>
        <v>2170634.595</v>
      </c>
      <c r="P17" s="8">
        <f t="shared" si="7"/>
        <v>2219732.632</v>
      </c>
      <c r="Q17" s="8">
        <f t="shared" si="7"/>
        <v>2270417.317</v>
      </c>
      <c r="R17" s="8">
        <f t="shared" si="7"/>
        <v>2322748.342</v>
      </c>
      <c r="S17" s="8">
        <f t="shared" si="7"/>
        <v>2376787.753</v>
      </c>
      <c r="T17" s="8">
        <f t="shared" si="7"/>
        <v>2432600.034</v>
      </c>
      <c r="U17" s="8">
        <f t="shared" si="7"/>
        <v>2490252.215</v>
      </c>
      <c r="V17" s="8">
        <f t="shared" si="7"/>
        <v>2549813.964</v>
      </c>
      <c r="W17" s="8">
        <f t="shared" si="7"/>
        <v>2611357.7</v>
      </c>
      <c r="X17" s="8">
        <f t="shared" si="7"/>
        <v>2674958.697</v>
      </c>
      <c r="Y17" s="8">
        <f t="shared" si="7"/>
        <v>2740695.201</v>
      </c>
    </row>
    <row r="18">
      <c r="A18" s="4" t="s">
        <v>33</v>
      </c>
      <c r="B18" s="8">
        <f t="shared" si="8"/>
        <v>562000</v>
      </c>
      <c r="C18" s="8">
        <f t="shared" ref="C18:Y18" si="9">B18+C4-C11</f>
        <v>573320</v>
      </c>
      <c r="D18" s="8">
        <f t="shared" si="9"/>
        <v>584981.2</v>
      </c>
      <c r="E18" s="8">
        <f t="shared" si="9"/>
        <v>596996.132</v>
      </c>
      <c r="F18" s="8">
        <f t="shared" si="9"/>
        <v>609377.8181</v>
      </c>
      <c r="G18" s="8">
        <f t="shared" si="9"/>
        <v>622139.7901</v>
      </c>
      <c r="H18" s="8">
        <f t="shared" si="9"/>
        <v>635296.1095</v>
      </c>
      <c r="I18" s="8">
        <f t="shared" si="9"/>
        <v>648861.389</v>
      </c>
      <c r="J18" s="8">
        <f t="shared" si="9"/>
        <v>662850.8141</v>
      </c>
      <c r="K18" s="8">
        <f t="shared" si="9"/>
        <v>677280.1658</v>
      </c>
      <c r="L18" s="8">
        <f t="shared" si="9"/>
        <v>692165.8448</v>
      </c>
      <c r="M18" s="8">
        <f t="shared" si="9"/>
        <v>707524.8957</v>
      </c>
      <c r="N18" s="8">
        <f t="shared" si="9"/>
        <v>723375.0327</v>
      </c>
      <c r="O18" s="8">
        <f t="shared" si="9"/>
        <v>739734.6667</v>
      </c>
      <c r="P18" s="8">
        <f t="shared" si="9"/>
        <v>756622.9324</v>
      </c>
      <c r="Q18" s="8">
        <f t="shared" si="9"/>
        <v>774059.7174</v>
      </c>
      <c r="R18" s="8">
        <f t="shared" si="9"/>
        <v>792065.6926</v>
      </c>
      <c r="S18" s="8">
        <f t="shared" si="9"/>
        <v>810662.3426</v>
      </c>
      <c r="T18" s="8">
        <f t="shared" si="9"/>
        <v>829871.9989</v>
      </c>
      <c r="U18" s="8">
        <f t="shared" si="9"/>
        <v>849717.873</v>
      </c>
      <c r="V18" s="8">
        <f t="shared" si="9"/>
        <v>870224.092</v>
      </c>
      <c r="W18" s="8">
        <f t="shared" si="9"/>
        <v>891415.7349</v>
      </c>
      <c r="X18" s="8">
        <f t="shared" si="9"/>
        <v>913318.8702</v>
      </c>
      <c r="Y18" s="8">
        <f t="shared" si="9"/>
        <v>935960.596</v>
      </c>
    </row>
    <row r="19">
      <c r="A19" s="4" t="s">
        <v>34</v>
      </c>
      <c r="B19" s="8">
        <f t="shared" si="8"/>
        <v>562000</v>
      </c>
      <c r="C19" s="8">
        <f t="shared" ref="C19:Y19" si="10">B19+C5-C12</f>
        <v>573320</v>
      </c>
      <c r="D19" s="8">
        <f t="shared" si="10"/>
        <v>584981.2</v>
      </c>
      <c r="E19" s="8">
        <f t="shared" si="10"/>
        <v>596996.132</v>
      </c>
      <c r="F19" s="8">
        <f t="shared" si="10"/>
        <v>609377.8181</v>
      </c>
      <c r="G19" s="8">
        <f t="shared" si="10"/>
        <v>622139.7901</v>
      </c>
      <c r="H19" s="8">
        <f t="shared" si="10"/>
        <v>635296.1095</v>
      </c>
      <c r="I19" s="8">
        <f t="shared" si="10"/>
        <v>648861.389</v>
      </c>
      <c r="J19" s="8">
        <f t="shared" si="10"/>
        <v>662850.8141</v>
      </c>
      <c r="K19" s="8">
        <f t="shared" si="10"/>
        <v>677280.1658</v>
      </c>
      <c r="L19" s="8">
        <f t="shared" si="10"/>
        <v>692165.8448</v>
      </c>
      <c r="M19" s="8">
        <f t="shared" si="10"/>
        <v>707524.8957</v>
      </c>
      <c r="N19" s="8">
        <f t="shared" si="10"/>
        <v>723375.0327</v>
      </c>
      <c r="O19" s="8">
        <f t="shared" si="10"/>
        <v>739734.6667</v>
      </c>
      <c r="P19" s="8">
        <f t="shared" si="10"/>
        <v>756622.9324</v>
      </c>
      <c r="Q19" s="8">
        <f t="shared" si="10"/>
        <v>774059.7174</v>
      </c>
      <c r="R19" s="8">
        <f t="shared" si="10"/>
        <v>792065.6926</v>
      </c>
      <c r="S19" s="8">
        <f t="shared" si="10"/>
        <v>810662.3426</v>
      </c>
      <c r="T19" s="8">
        <f t="shared" si="10"/>
        <v>829871.9989</v>
      </c>
      <c r="U19" s="8">
        <f t="shared" si="10"/>
        <v>849717.873</v>
      </c>
      <c r="V19" s="8">
        <f t="shared" si="10"/>
        <v>870224.092</v>
      </c>
      <c r="W19" s="8">
        <f t="shared" si="10"/>
        <v>891415.7349</v>
      </c>
      <c r="X19" s="8">
        <f t="shared" si="10"/>
        <v>913318.8702</v>
      </c>
      <c r="Y19" s="8">
        <f t="shared" si="10"/>
        <v>935960.596</v>
      </c>
    </row>
    <row r="20">
      <c r="A20" s="4" t="s">
        <v>35</v>
      </c>
      <c r="B20" s="8">
        <f t="shared" si="8"/>
        <v>0</v>
      </c>
      <c r="C20" s="8">
        <f t="shared" ref="C20:Y20" si="11">B20+C6-C13</f>
        <v>0</v>
      </c>
      <c r="D20" s="8">
        <f t="shared" si="11"/>
        <v>0</v>
      </c>
      <c r="E20" s="8">
        <f t="shared" si="11"/>
        <v>0</v>
      </c>
      <c r="F20" s="8">
        <f t="shared" si="11"/>
        <v>0</v>
      </c>
      <c r="G20" s="8">
        <f t="shared" si="11"/>
        <v>0</v>
      </c>
      <c r="H20" s="8">
        <f t="shared" si="11"/>
        <v>0</v>
      </c>
      <c r="I20" s="8">
        <f t="shared" si="11"/>
        <v>0</v>
      </c>
      <c r="J20" s="8">
        <f t="shared" si="11"/>
        <v>0</v>
      </c>
      <c r="K20" s="8">
        <f t="shared" si="11"/>
        <v>0</v>
      </c>
      <c r="L20" s="8">
        <f t="shared" si="11"/>
        <v>0</v>
      </c>
      <c r="M20" s="8">
        <f t="shared" si="11"/>
        <v>0</v>
      </c>
      <c r="N20" s="8">
        <f t="shared" si="11"/>
        <v>0</v>
      </c>
      <c r="O20" s="8">
        <f t="shared" si="11"/>
        <v>0</v>
      </c>
      <c r="P20" s="8">
        <f t="shared" si="11"/>
        <v>0</v>
      </c>
      <c r="Q20" s="8">
        <f t="shared" si="11"/>
        <v>0</v>
      </c>
      <c r="R20" s="8">
        <f t="shared" si="11"/>
        <v>0</v>
      </c>
      <c r="S20" s="8">
        <f t="shared" si="11"/>
        <v>0</v>
      </c>
      <c r="T20" s="8">
        <f t="shared" si="11"/>
        <v>0</v>
      </c>
      <c r="U20" s="8">
        <f t="shared" si="11"/>
        <v>0</v>
      </c>
      <c r="V20" s="8">
        <f t="shared" si="11"/>
        <v>0</v>
      </c>
      <c r="W20" s="8">
        <f t="shared" si="11"/>
        <v>0</v>
      </c>
      <c r="X20" s="8">
        <f t="shared" si="11"/>
        <v>0</v>
      </c>
      <c r="Y20" s="8">
        <f t="shared" si="11"/>
        <v>0</v>
      </c>
    </row>
    <row r="21">
      <c r="A21" s="4" t="s">
        <v>79</v>
      </c>
      <c r="B21" s="8">
        <f t="shared" ref="B21:Y21" si="12">SUM(B17:B20)</f>
        <v>1686000</v>
      </c>
      <c r="C21" s="8">
        <f t="shared" si="12"/>
        <v>2281960</v>
      </c>
      <c r="D21" s="8">
        <f t="shared" si="12"/>
        <v>2890263.6</v>
      </c>
      <c r="E21" s="8">
        <f t="shared" si="12"/>
        <v>2949289.596</v>
      </c>
      <c r="F21" s="8">
        <f t="shared" si="12"/>
        <v>3010110.786</v>
      </c>
      <c r="G21" s="8">
        <f t="shared" si="12"/>
        <v>3072793.32</v>
      </c>
      <c r="H21" s="8">
        <f t="shared" si="12"/>
        <v>3137405.937</v>
      </c>
      <c r="I21" s="8">
        <f t="shared" si="12"/>
        <v>3204020.067</v>
      </c>
      <c r="J21" s="8">
        <f t="shared" si="12"/>
        <v>3272709.941</v>
      </c>
      <c r="K21" s="8">
        <f t="shared" si="12"/>
        <v>3343552.701</v>
      </c>
      <c r="L21" s="8">
        <f t="shared" si="12"/>
        <v>3416628.514</v>
      </c>
      <c r="M21" s="8">
        <f t="shared" si="12"/>
        <v>3492020.698</v>
      </c>
      <c r="N21" s="8">
        <f t="shared" si="12"/>
        <v>3569815.839</v>
      </c>
      <c r="O21" s="8">
        <f t="shared" si="12"/>
        <v>3650103.929</v>
      </c>
      <c r="P21" s="8">
        <f t="shared" si="12"/>
        <v>3732978.497</v>
      </c>
      <c r="Q21" s="8">
        <f t="shared" si="12"/>
        <v>3818536.751</v>
      </c>
      <c r="R21" s="8">
        <f t="shared" si="12"/>
        <v>3906879.728</v>
      </c>
      <c r="S21" s="8">
        <f t="shared" si="12"/>
        <v>3998112.438</v>
      </c>
      <c r="T21" s="8">
        <f t="shared" si="12"/>
        <v>4092344.032</v>
      </c>
      <c r="U21" s="8">
        <f t="shared" si="12"/>
        <v>4189687.961</v>
      </c>
      <c r="V21" s="8">
        <f t="shared" si="12"/>
        <v>4290262.148</v>
      </c>
      <c r="W21" s="8">
        <f t="shared" si="12"/>
        <v>4394189.17</v>
      </c>
      <c r="X21" s="8">
        <f t="shared" si="12"/>
        <v>4501596.438</v>
      </c>
      <c r="Y21" s="8">
        <f t="shared" si="12"/>
        <v>4612616.393</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10" t="s">
        <v>92</v>
      </c>
    </row>
    <row r="3">
      <c r="A3" s="10" t="s">
        <v>93</v>
      </c>
      <c r="B3" s="6">
        <f>Collections!B14</f>
        <v>1124000</v>
      </c>
      <c r="C3" s="6">
        <f>Collections!C14</f>
        <v>2270640</v>
      </c>
      <c r="D3" s="8">
        <f>Collections!D14</f>
        <v>2316602.4</v>
      </c>
      <c r="E3" s="8">
        <f>Collections!E14</f>
        <v>2925954.664</v>
      </c>
      <c r="F3" s="8">
        <f>Collections!F14</f>
        <v>2986067.9</v>
      </c>
      <c r="G3" s="8">
        <f>Collections!G14</f>
        <v>3048016.416</v>
      </c>
      <c r="H3" s="8">
        <f>Collections!H14</f>
        <v>3111867.931</v>
      </c>
      <c r="I3" s="8">
        <f>Collections!I14</f>
        <v>3177692.815</v>
      </c>
      <c r="J3" s="8">
        <f>Collections!J14</f>
        <v>3245564.196</v>
      </c>
      <c r="K3" s="8">
        <f>Collections!K14</f>
        <v>3315558.069</v>
      </c>
      <c r="L3" s="8">
        <f>Collections!L14</f>
        <v>3387753.41</v>
      </c>
      <c r="M3" s="8">
        <f>Collections!M14</f>
        <v>3462232.295</v>
      </c>
      <c r="N3" s="8">
        <f>Collections!N14</f>
        <v>3539080.023</v>
      </c>
      <c r="O3" s="8">
        <f>Collections!O14</f>
        <v>3618385.244</v>
      </c>
      <c r="P3" s="8">
        <f>Collections!P14</f>
        <v>3700240.094</v>
      </c>
      <c r="Q3" s="8">
        <f>Collections!Q14</f>
        <v>3784740.332</v>
      </c>
      <c r="R3" s="8">
        <f>Collections!R14</f>
        <v>3871985.487</v>
      </c>
      <c r="S3" s="8">
        <f>Collections!S14</f>
        <v>3962079.003</v>
      </c>
      <c r="T3" s="8">
        <f>Collections!T14</f>
        <v>4055128.4</v>
      </c>
      <c r="U3" s="8">
        <f>Collections!U14</f>
        <v>4151245.436</v>
      </c>
      <c r="V3" s="8">
        <f>Collections!V14</f>
        <v>4250546.273</v>
      </c>
      <c r="W3" s="8">
        <f>Collections!W14</f>
        <v>4353151.653</v>
      </c>
      <c r="X3" s="8">
        <f>Collections!X14</f>
        <v>4459187.083</v>
      </c>
      <c r="Y3" s="8">
        <f>Collections!Y14</f>
        <v>4568783.025</v>
      </c>
    </row>
    <row r="4">
      <c r="A4" s="10" t="s">
        <v>94</v>
      </c>
      <c r="B4" s="6">
        <f t="shared" ref="B4:Y4" si="1">SUM(B3)</f>
        <v>1124000</v>
      </c>
      <c r="C4" s="6">
        <f t="shared" si="1"/>
        <v>2270640</v>
      </c>
      <c r="D4" s="8">
        <f t="shared" si="1"/>
        <v>2316602.4</v>
      </c>
      <c r="E4" s="8">
        <f t="shared" si="1"/>
        <v>2925954.664</v>
      </c>
      <c r="F4" s="8">
        <f t="shared" si="1"/>
        <v>2986067.9</v>
      </c>
      <c r="G4" s="8">
        <f t="shared" si="1"/>
        <v>3048016.416</v>
      </c>
      <c r="H4" s="8">
        <f t="shared" si="1"/>
        <v>3111867.931</v>
      </c>
      <c r="I4" s="8">
        <f t="shared" si="1"/>
        <v>3177692.815</v>
      </c>
      <c r="J4" s="8">
        <f t="shared" si="1"/>
        <v>3245564.196</v>
      </c>
      <c r="K4" s="8">
        <f t="shared" si="1"/>
        <v>3315558.069</v>
      </c>
      <c r="L4" s="8">
        <f t="shared" si="1"/>
        <v>3387753.41</v>
      </c>
      <c r="M4" s="8">
        <f t="shared" si="1"/>
        <v>3462232.295</v>
      </c>
      <c r="N4" s="8">
        <f t="shared" si="1"/>
        <v>3539080.023</v>
      </c>
      <c r="O4" s="8">
        <f t="shared" si="1"/>
        <v>3618385.244</v>
      </c>
      <c r="P4" s="8">
        <f t="shared" si="1"/>
        <v>3700240.094</v>
      </c>
      <c r="Q4" s="8">
        <f t="shared" si="1"/>
        <v>3784740.332</v>
      </c>
      <c r="R4" s="8">
        <f t="shared" si="1"/>
        <v>3871985.487</v>
      </c>
      <c r="S4" s="8">
        <f t="shared" si="1"/>
        <v>3962079.003</v>
      </c>
      <c r="T4" s="8">
        <f t="shared" si="1"/>
        <v>4055128.4</v>
      </c>
      <c r="U4" s="8">
        <f t="shared" si="1"/>
        <v>4151245.436</v>
      </c>
      <c r="V4" s="8">
        <f t="shared" si="1"/>
        <v>4250546.273</v>
      </c>
      <c r="W4" s="8">
        <f t="shared" si="1"/>
        <v>4353151.653</v>
      </c>
      <c r="X4" s="8">
        <f t="shared" si="1"/>
        <v>4459187.083</v>
      </c>
      <c r="Y4" s="8">
        <f t="shared" si="1"/>
        <v>4568783.025</v>
      </c>
    </row>
    <row r="5">
      <c r="A5" s="10"/>
    </row>
    <row r="6">
      <c r="A6" s="10" t="s">
        <v>95</v>
      </c>
    </row>
    <row r="7">
      <c r="A7" s="10" t="s">
        <v>96</v>
      </c>
      <c r="B7" s="8">
        <f>Purchases!B6</f>
        <v>1445000</v>
      </c>
      <c r="C7" s="8">
        <f>Purchases!C6</f>
        <v>1489450</v>
      </c>
      <c r="D7" s="8">
        <f>Purchases!D6</f>
        <v>1536444.5</v>
      </c>
      <c r="E7" s="8">
        <f>Purchases!E6</f>
        <v>1586155.945</v>
      </c>
      <c r="F7" s="8">
        <f>Purchases!F6</f>
        <v>1638768.794</v>
      </c>
      <c r="G7" s="8">
        <f>Purchases!G6</f>
        <v>1694480.363</v>
      </c>
      <c r="H7" s="8">
        <f>Purchases!H6</f>
        <v>1753501.718</v>
      </c>
      <c r="I7" s="8">
        <f>Purchases!I6</f>
        <v>1816058.646</v>
      </c>
      <c r="J7" s="8">
        <f>Purchases!J6</f>
        <v>1882392.677</v>
      </c>
      <c r="K7" s="8">
        <f>Purchases!K6</f>
        <v>1952762.189</v>
      </c>
      <c r="L7" s="8">
        <f>Purchases!L6</f>
        <v>2027443.587</v>
      </c>
      <c r="M7" s="8">
        <f>Purchases!M6</f>
        <v>2106732.564</v>
      </c>
      <c r="N7" s="8">
        <f>Purchases!N6</f>
        <v>2190945.448</v>
      </c>
      <c r="O7" s="8">
        <f>Purchases!O6</f>
        <v>2280420.65</v>
      </c>
      <c r="P7" s="8">
        <f>Purchases!P6</f>
        <v>2375520.207</v>
      </c>
      <c r="Q7" s="8">
        <f>Purchases!Q6</f>
        <v>2476631.433</v>
      </c>
      <c r="R7" s="8">
        <f>Purchases!R6</f>
        <v>2584168.694</v>
      </c>
      <c r="S7" s="8">
        <f>Purchases!S6</f>
        <v>2698575.293</v>
      </c>
      <c r="T7" s="8">
        <f>Purchases!T6</f>
        <v>2820325.502</v>
      </c>
      <c r="U7" s="8">
        <f>Purchases!U6</f>
        <v>2949926.726</v>
      </c>
      <c r="V7" s="8">
        <f>Purchases!V6</f>
        <v>3087921.819</v>
      </c>
      <c r="W7" s="8">
        <f>Purchases!W6</f>
        <v>3234891.571</v>
      </c>
      <c r="X7" s="8">
        <f>Purchases!X6</f>
        <v>3391457.358</v>
      </c>
      <c r="Y7" s="8">
        <f>Purchases!Y6</f>
        <v>3558283.984</v>
      </c>
    </row>
    <row r="8">
      <c r="A8" s="10" t="s">
        <v>26</v>
      </c>
      <c r="B8" s="6">
        <f>'Sales and Costs'!B15+'Sales and Costs'!B16+'Sales and Costs'!B17</f>
        <v>40000</v>
      </c>
      <c r="C8" s="6">
        <f>'Sales and Costs'!C15+'Sales and Costs'!C16+'Sales and Costs'!C17</f>
        <v>40000</v>
      </c>
      <c r="D8" s="6">
        <f>'Sales and Costs'!D15+'Sales and Costs'!D16+'Sales and Costs'!D17</f>
        <v>40000</v>
      </c>
      <c r="E8" s="6">
        <f>'Sales and Costs'!E15+'Sales and Costs'!E16+'Sales and Costs'!E17</f>
        <v>40000</v>
      </c>
      <c r="F8" s="6">
        <f>'Sales and Costs'!F15+'Sales and Costs'!F16+'Sales and Costs'!F17</f>
        <v>40000</v>
      </c>
      <c r="G8" s="6">
        <f>'Sales and Costs'!G15+'Sales and Costs'!G16+'Sales and Costs'!G17</f>
        <v>40000</v>
      </c>
      <c r="H8" s="6">
        <f>'Sales and Costs'!H15+'Sales and Costs'!H16+'Sales and Costs'!H17</f>
        <v>40000</v>
      </c>
      <c r="I8" s="6">
        <f>'Sales and Costs'!I15+'Sales and Costs'!I16+'Sales and Costs'!I17</f>
        <v>40000</v>
      </c>
      <c r="J8" s="6">
        <f>'Sales and Costs'!J15+'Sales and Costs'!J16+'Sales and Costs'!J17</f>
        <v>40000</v>
      </c>
      <c r="K8" s="6">
        <f>'Sales and Costs'!K15+'Sales and Costs'!K16+'Sales and Costs'!K17</f>
        <v>40000</v>
      </c>
      <c r="L8" s="6">
        <f>'Sales and Costs'!L15+'Sales and Costs'!L16+'Sales and Costs'!L17</f>
        <v>40000</v>
      </c>
      <c r="M8" s="6">
        <f>'Sales and Costs'!M15+'Sales and Costs'!M16+'Sales and Costs'!M17</f>
        <v>40000</v>
      </c>
      <c r="N8" s="6">
        <f>'Sales and Costs'!N15+'Sales and Costs'!N16+'Sales and Costs'!N17</f>
        <v>40000</v>
      </c>
      <c r="O8" s="6">
        <f>'Sales and Costs'!O15+'Sales and Costs'!O16+'Sales and Costs'!O17</f>
        <v>40000</v>
      </c>
      <c r="P8" s="6">
        <f>'Sales and Costs'!P15+'Sales and Costs'!P16+'Sales and Costs'!P17</f>
        <v>40000</v>
      </c>
      <c r="Q8" s="6">
        <f>'Sales and Costs'!Q15+'Sales and Costs'!Q16+'Sales and Costs'!Q17</f>
        <v>40000</v>
      </c>
      <c r="R8" s="6">
        <f>'Sales and Costs'!R15+'Sales and Costs'!R16+'Sales and Costs'!R17</f>
        <v>40000</v>
      </c>
      <c r="S8" s="6">
        <f>'Sales and Costs'!S15+'Sales and Costs'!S16+'Sales and Costs'!S17</f>
        <v>40000</v>
      </c>
      <c r="T8" s="6">
        <f>'Sales and Costs'!T15+'Sales and Costs'!T16+'Sales and Costs'!T17</f>
        <v>40000</v>
      </c>
      <c r="U8" s="6">
        <f>'Sales and Costs'!U15+'Sales and Costs'!U16+'Sales and Costs'!U17</f>
        <v>40000</v>
      </c>
      <c r="V8" s="6">
        <f>'Sales and Costs'!V15+'Sales and Costs'!V16+'Sales and Costs'!V17</f>
        <v>40000</v>
      </c>
      <c r="W8" s="6">
        <f>'Sales and Costs'!W15+'Sales and Costs'!W16+'Sales and Costs'!W17</f>
        <v>40000</v>
      </c>
      <c r="X8" s="6">
        <f>'Sales and Costs'!X15+'Sales and Costs'!X16+'Sales and Costs'!X17</f>
        <v>40000</v>
      </c>
      <c r="Y8" s="6">
        <f>'Sales and Costs'!Y15+'Sales and Costs'!Y16+'Sales and Costs'!Y17</f>
        <v>40000</v>
      </c>
    </row>
    <row r="9">
      <c r="A9" s="10" t="s">
        <v>97</v>
      </c>
      <c r="B9" s="6">
        <f>'Fixed Asset Balance'!B14</f>
        <v>70000</v>
      </c>
      <c r="C9" s="6">
        <f>'Fixed Asset Balance'!C14</f>
        <v>50000</v>
      </c>
      <c r="D9" s="6">
        <f>'Fixed Asset Balance'!D14</f>
        <v>0</v>
      </c>
      <c r="E9" s="6">
        <f>'Fixed Asset Balance'!E14</f>
        <v>0</v>
      </c>
      <c r="F9" s="6">
        <f>'Fixed Asset Balance'!F14</f>
        <v>150000</v>
      </c>
      <c r="G9" s="6">
        <f>'Fixed Asset Balance'!G14</f>
        <v>0</v>
      </c>
      <c r="H9" s="6">
        <f>'Fixed Asset Balance'!H14</f>
        <v>0</v>
      </c>
      <c r="I9" s="6">
        <f>'Fixed Asset Balance'!I14</f>
        <v>50000</v>
      </c>
      <c r="J9" s="6">
        <f>'Fixed Asset Balance'!J14</f>
        <v>0</v>
      </c>
      <c r="K9" s="6">
        <f>'Fixed Asset Balance'!K14</f>
        <v>0</v>
      </c>
      <c r="L9" s="6">
        <f>'Fixed Asset Balance'!L14</f>
        <v>0</v>
      </c>
      <c r="M9" s="6">
        <f>'Fixed Asset Balance'!M14</f>
        <v>70000</v>
      </c>
      <c r="N9" s="6">
        <f>'Fixed Asset Balance'!N14</f>
        <v>50000</v>
      </c>
      <c r="O9" s="6">
        <f>'Fixed Asset Balance'!O14</f>
        <v>0</v>
      </c>
      <c r="P9" s="6">
        <f>'Fixed Asset Balance'!P14</f>
        <v>0</v>
      </c>
      <c r="Q9" s="6">
        <f>'Fixed Asset Balance'!Q14</f>
        <v>0</v>
      </c>
      <c r="R9" s="6">
        <f>'Fixed Asset Balance'!R14</f>
        <v>0</v>
      </c>
      <c r="S9" s="6">
        <f>'Fixed Asset Balance'!S14</f>
        <v>0</v>
      </c>
      <c r="T9" s="6">
        <f>'Fixed Asset Balance'!T14</f>
        <v>0</v>
      </c>
      <c r="U9" s="6">
        <f>'Fixed Asset Balance'!U14</f>
        <v>0</v>
      </c>
      <c r="V9" s="6">
        <f>'Fixed Asset Balance'!V14</f>
        <v>0</v>
      </c>
      <c r="W9" s="6">
        <f>'Fixed Asset Balance'!W14</f>
        <v>0</v>
      </c>
      <c r="X9" s="6">
        <f>'Fixed Asset Balance'!X14</f>
        <v>0</v>
      </c>
      <c r="Y9" s="6">
        <f>'Fixed Asset Balance'!Y14</f>
        <v>0</v>
      </c>
    </row>
    <row r="10">
      <c r="A10" s="10" t="s">
        <v>98</v>
      </c>
      <c r="B10" s="8">
        <f t="shared" ref="B10:Y10" si="2">SUM(B7:B9)</f>
        <v>1555000</v>
      </c>
      <c r="C10" s="8">
        <f t="shared" si="2"/>
        <v>1579450</v>
      </c>
      <c r="D10" s="8">
        <f t="shared" si="2"/>
        <v>1576444.5</v>
      </c>
      <c r="E10" s="8">
        <f t="shared" si="2"/>
        <v>1626155.945</v>
      </c>
      <c r="F10" s="8">
        <f t="shared" si="2"/>
        <v>1828768.794</v>
      </c>
      <c r="G10" s="8">
        <f t="shared" si="2"/>
        <v>1734480.363</v>
      </c>
      <c r="H10" s="8">
        <f t="shared" si="2"/>
        <v>1793501.718</v>
      </c>
      <c r="I10" s="8">
        <f t="shared" si="2"/>
        <v>1906058.646</v>
      </c>
      <c r="J10" s="8">
        <f t="shared" si="2"/>
        <v>1922392.677</v>
      </c>
      <c r="K10" s="8">
        <f t="shared" si="2"/>
        <v>1992762.189</v>
      </c>
      <c r="L10" s="8">
        <f t="shared" si="2"/>
        <v>2067443.587</v>
      </c>
      <c r="M10" s="8">
        <f t="shared" si="2"/>
        <v>2216732.564</v>
      </c>
      <c r="N10" s="8">
        <f t="shared" si="2"/>
        <v>2280945.448</v>
      </c>
      <c r="O10" s="8">
        <f t="shared" si="2"/>
        <v>2320420.65</v>
      </c>
      <c r="P10" s="8">
        <f t="shared" si="2"/>
        <v>2415520.207</v>
      </c>
      <c r="Q10" s="8">
        <f t="shared" si="2"/>
        <v>2516631.433</v>
      </c>
      <c r="R10" s="8">
        <f t="shared" si="2"/>
        <v>2624168.694</v>
      </c>
      <c r="S10" s="8">
        <f t="shared" si="2"/>
        <v>2738575.293</v>
      </c>
      <c r="T10" s="8">
        <f t="shared" si="2"/>
        <v>2860325.502</v>
      </c>
      <c r="U10" s="8">
        <f t="shared" si="2"/>
        <v>2989926.726</v>
      </c>
      <c r="V10" s="8">
        <f t="shared" si="2"/>
        <v>3127921.819</v>
      </c>
      <c r="W10" s="8">
        <f t="shared" si="2"/>
        <v>3274891.571</v>
      </c>
      <c r="X10" s="8">
        <f t="shared" si="2"/>
        <v>3431457.358</v>
      </c>
      <c r="Y10" s="8">
        <f t="shared" si="2"/>
        <v>3598283.984</v>
      </c>
    </row>
    <row r="11">
      <c r="A11" s="10"/>
    </row>
    <row r="12">
      <c r="A12" s="10" t="s">
        <v>99</v>
      </c>
      <c r="B12" s="8">
        <f t="shared" ref="B12:Y12" si="3">B4-B10</f>
        <v>-431000</v>
      </c>
      <c r="C12" s="8">
        <f t="shared" si="3"/>
        <v>691190</v>
      </c>
      <c r="D12" s="8">
        <f t="shared" si="3"/>
        <v>740157.9</v>
      </c>
      <c r="E12" s="8">
        <f t="shared" si="3"/>
        <v>1299798.719</v>
      </c>
      <c r="F12" s="8">
        <f t="shared" si="3"/>
        <v>1157299.106</v>
      </c>
      <c r="G12" s="8">
        <f t="shared" si="3"/>
        <v>1313536.054</v>
      </c>
      <c r="H12" s="8">
        <f t="shared" si="3"/>
        <v>1318366.213</v>
      </c>
      <c r="I12" s="8">
        <f t="shared" si="3"/>
        <v>1271634.169</v>
      </c>
      <c r="J12" s="8">
        <f t="shared" si="3"/>
        <v>1323171.52</v>
      </c>
      <c r="K12" s="8">
        <f t="shared" si="3"/>
        <v>1322795.88</v>
      </c>
      <c r="L12" s="8">
        <f t="shared" si="3"/>
        <v>1320309.823</v>
      </c>
      <c r="M12" s="8">
        <f t="shared" si="3"/>
        <v>1245499.731</v>
      </c>
      <c r="N12" s="8">
        <f t="shared" si="3"/>
        <v>1258134.575</v>
      </c>
      <c r="O12" s="8">
        <f t="shared" si="3"/>
        <v>1297964.594</v>
      </c>
      <c r="P12" s="8">
        <f t="shared" si="3"/>
        <v>1284719.887</v>
      </c>
      <c r="Q12" s="8">
        <f t="shared" si="3"/>
        <v>1268108.899</v>
      </c>
      <c r="R12" s="8">
        <f t="shared" si="3"/>
        <v>1247816.793</v>
      </c>
      <c r="S12" s="8">
        <f t="shared" si="3"/>
        <v>1223503.71</v>
      </c>
      <c r="T12" s="8">
        <f t="shared" si="3"/>
        <v>1194802.898</v>
      </c>
      <c r="U12" s="8">
        <f t="shared" si="3"/>
        <v>1161318.711</v>
      </c>
      <c r="V12" s="8">
        <f t="shared" si="3"/>
        <v>1122624.454</v>
      </c>
      <c r="W12" s="8">
        <f t="shared" si="3"/>
        <v>1078260.082</v>
      </c>
      <c r="X12" s="8">
        <f t="shared" si="3"/>
        <v>1027729.725</v>
      </c>
      <c r="Y12" s="8">
        <f t="shared" si="3"/>
        <v>970499.0407</v>
      </c>
    </row>
    <row r="13">
      <c r="A13" s="10"/>
    </row>
    <row r="14">
      <c r="A14" s="10" t="s">
        <v>100</v>
      </c>
      <c r="B14" s="4">
        <v>0.0</v>
      </c>
      <c r="C14" s="8">
        <f t="shared" ref="C14:Y14" si="4">B16</f>
        <v>-431000</v>
      </c>
      <c r="D14" s="8">
        <f t="shared" si="4"/>
        <v>260190</v>
      </c>
      <c r="E14" s="8">
        <f t="shared" si="4"/>
        <v>1000347.9</v>
      </c>
      <c r="F14" s="8">
        <f t="shared" si="4"/>
        <v>2300146.619</v>
      </c>
      <c r="G14" s="8">
        <f t="shared" si="4"/>
        <v>3457445.725</v>
      </c>
      <c r="H14" s="8">
        <f t="shared" si="4"/>
        <v>4770981.779</v>
      </c>
      <c r="I14" s="8">
        <f t="shared" si="4"/>
        <v>6089347.992</v>
      </c>
      <c r="J14" s="8">
        <f t="shared" si="4"/>
        <v>7360982.161</v>
      </c>
      <c r="K14" s="8">
        <f t="shared" si="4"/>
        <v>8684153.68</v>
      </c>
      <c r="L14" s="8">
        <f t="shared" si="4"/>
        <v>10006949.56</v>
      </c>
      <c r="M14" s="8">
        <f t="shared" si="4"/>
        <v>11327259.38</v>
      </c>
      <c r="N14" s="8">
        <f t="shared" si="4"/>
        <v>12572759.12</v>
      </c>
      <c r="O14" s="8">
        <f t="shared" si="4"/>
        <v>13830893.69</v>
      </c>
      <c r="P14" s="8">
        <f t="shared" si="4"/>
        <v>15128858.28</v>
      </c>
      <c r="Q14" s="8">
        <f t="shared" si="4"/>
        <v>16413578.17</v>
      </c>
      <c r="R14" s="8">
        <f t="shared" si="4"/>
        <v>17681687.07</v>
      </c>
      <c r="S14" s="8">
        <f t="shared" si="4"/>
        <v>18929503.86</v>
      </c>
      <c r="T14" s="8">
        <f t="shared" si="4"/>
        <v>20153007.57</v>
      </c>
      <c r="U14" s="8">
        <f t="shared" si="4"/>
        <v>21347810.47</v>
      </c>
      <c r="V14" s="8">
        <f t="shared" si="4"/>
        <v>22509129.18</v>
      </c>
      <c r="W14" s="8">
        <f t="shared" si="4"/>
        <v>23631753.63</v>
      </c>
      <c r="X14" s="8">
        <f t="shared" si="4"/>
        <v>24710013.72</v>
      </c>
      <c r="Y14" s="8">
        <f t="shared" si="4"/>
        <v>25737743.44</v>
      </c>
    </row>
    <row r="15">
      <c r="A15" s="10" t="s">
        <v>101</v>
      </c>
      <c r="B15" s="8">
        <f t="shared" ref="B15:Y15" si="5">B12</f>
        <v>-431000</v>
      </c>
      <c r="C15" s="8">
        <f t="shared" si="5"/>
        <v>691190</v>
      </c>
      <c r="D15" s="8">
        <f t="shared" si="5"/>
        <v>740157.9</v>
      </c>
      <c r="E15" s="8">
        <f t="shared" si="5"/>
        <v>1299798.719</v>
      </c>
      <c r="F15" s="8">
        <f t="shared" si="5"/>
        <v>1157299.106</v>
      </c>
      <c r="G15" s="8">
        <f t="shared" si="5"/>
        <v>1313536.054</v>
      </c>
      <c r="H15" s="8">
        <f t="shared" si="5"/>
        <v>1318366.213</v>
      </c>
      <c r="I15" s="8">
        <f t="shared" si="5"/>
        <v>1271634.169</v>
      </c>
      <c r="J15" s="8">
        <f t="shared" si="5"/>
        <v>1323171.52</v>
      </c>
      <c r="K15" s="8">
        <f t="shared" si="5"/>
        <v>1322795.88</v>
      </c>
      <c r="L15" s="8">
        <f t="shared" si="5"/>
        <v>1320309.823</v>
      </c>
      <c r="M15" s="8">
        <f t="shared" si="5"/>
        <v>1245499.731</v>
      </c>
      <c r="N15" s="8">
        <f t="shared" si="5"/>
        <v>1258134.575</v>
      </c>
      <c r="O15" s="8">
        <f t="shared" si="5"/>
        <v>1297964.594</v>
      </c>
      <c r="P15" s="8">
        <f t="shared" si="5"/>
        <v>1284719.887</v>
      </c>
      <c r="Q15" s="8">
        <f t="shared" si="5"/>
        <v>1268108.899</v>
      </c>
      <c r="R15" s="8">
        <f t="shared" si="5"/>
        <v>1247816.793</v>
      </c>
      <c r="S15" s="8">
        <f t="shared" si="5"/>
        <v>1223503.71</v>
      </c>
      <c r="T15" s="8">
        <f t="shared" si="5"/>
        <v>1194802.898</v>
      </c>
      <c r="U15" s="8">
        <f t="shared" si="5"/>
        <v>1161318.711</v>
      </c>
      <c r="V15" s="8">
        <f t="shared" si="5"/>
        <v>1122624.454</v>
      </c>
      <c r="W15" s="8">
        <f t="shared" si="5"/>
        <v>1078260.082</v>
      </c>
      <c r="X15" s="8">
        <f t="shared" si="5"/>
        <v>1027729.725</v>
      </c>
      <c r="Y15" s="8">
        <f t="shared" si="5"/>
        <v>970499.0407</v>
      </c>
    </row>
    <row r="16">
      <c r="A16" s="10" t="s">
        <v>102</v>
      </c>
      <c r="B16" s="8">
        <f t="shared" ref="B16:Y16" si="6">B14+B15</f>
        <v>-431000</v>
      </c>
      <c r="C16" s="8">
        <f t="shared" si="6"/>
        <v>260190</v>
      </c>
      <c r="D16" s="8">
        <f t="shared" si="6"/>
        <v>1000347.9</v>
      </c>
      <c r="E16" s="8">
        <f t="shared" si="6"/>
        <v>2300146.619</v>
      </c>
      <c r="F16" s="8">
        <f t="shared" si="6"/>
        <v>3457445.725</v>
      </c>
      <c r="G16" s="8">
        <f t="shared" si="6"/>
        <v>4770981.779</v>
      </c>
      <c r="H16" s="8">
        <f t="shared" si="6"/>
        <v>6089347.992</v>
      </c>
      <c r="I16" s="8">
        <f t="shared" si="6"/>
        <v>7360982.161</v>
      </c>
      <c r="J16" s="8">
        <f t="shared" si="6"/>
        <v>8684153.68</v>
      </c>
      <c r="K16" s="8">
        <f t="shared" si="6"/>
        <v>10006949.56</v>
      </c>
      <c r="L16" s="8">
        <f t="shared" si="6"/>
        <v>11327259.38</v>
      </c>
      <c r="M16" s="8">
        <f t="shared" si="6"/>
        <v>12572759.12</v>
      </c>
      <c r="N16" s="8">
        <f t="shared" si="6"/>
        <v>13830893.69</v>
      </c>
      <c r="O16" s="8">
        <f t="shared" si="6"/>
        <v>15128858.28</v>
      </c>
      <c r="P16" s="8">
        <f t="shared" si="6"/>
        <v>16413578.17</v>
      </c>
      <c r="Q16" s="8">
        <f t="shared" si="6"/>
        <v>17681687.07</v>
      </c>
      <c r="R16" s="8">
        <f t="shared" si="6"/>
        <v>18929503.86</v>
      </c>
      <c r="S16" s="8">
        <f t="shared" si="6"/>
        <v>20153007.57</v>
      </c>
      <c r="T16" s="8">
        <f t="shared" si="6"/>
        <v>21347810.47</v>
      </c>
      <c r="U16" s="8">
        <f t="shared" si="6"/>
        <v>22509129.18</v>
      </c>
      <c r="V16" s="8">
        <f t="shared" si="6"/>
        <v>23631753.63</v>
      </c>
      <c r="W16" s="8">
        <f t="shared" si="6"/>
        <v>24710013.72</v>
      </c>
      <c r="X16" s="8">
        <f t="shared" si="6"/>
        <v>25737743.44</v>
      </c>
      <c r="Y16" s="8">
        <f t="shared" si="6"/>
        <v>26708242.48</v>
      </c>
    </row>
    <row r="17">
      <c r="A17" s="10"/>
    </row>
    <row r="18">
      <c r="A18" s="10"/>
    </row>
    <row r="19">
      <c r="A19" s="10"/>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10" t="s">
        <v>103</v>
      </c>
    </row>
    <row r="3">
      <c r="A3" s="10" t="s">
        <v>104</v>
      </c>
      <c r="B3" s="8">
        <f>'Cash Details'!B16</f>
        <v>-431000</v>
      </c>
      <c r="C3" s="8">
        <f>'Cash Details'!C16</f>
        <v>260190</v>
      </c>
      <c r="D3" s="8">
        <f>'Cash Details'!D16</f>
        <v>1000347.9</v>
      </c>
      <c r="E3" s="8">
        <f>'Cash Details'!E16</f>
        <v>2300146.619</v>
      </c>
      <c r="F3" s="8">
        <f>'Cash Details'!F16</f>
        <v>3457445.725</v>
      </c>
      <c r="G3" s="8">
        <f>'Cash Details'!G16</f>
        <v>4770981.779</v>
      </c>
      <c r="H3" s="8">
        <f>'Cash Details'!H16</f>
        <v>6089347.992</v>
      </c>
      <c r="I3" s="8">
        <f>'Cash Details'!I16</f>
        <v>7360982.161</v>
      </c>
      <c r="J3" s="8">
        <f>'Cash Details'!J16</f>
        <v>8684153.68</v>
      </c>
      <c r="K3" s="8">
        <f>'Cash Details'!K16</f>
        <v>10006949.56</v>
      </c>
      <c r="L3" s="8">
        <f>'Cash Details'!L16</f>
        <v>11327259.38</v>
      </c>
      <c r="M3" s="8">
        <f>'Cash Details'!M16</f>
        <v>12572759.12</v>
      </c>
      <c r="N3" s="8">
        <f>'Cash Details'!N16</f>
        <v>13830893.69</v>
      </c>
      <c r="O3" s="8">
        <f>'Cash Details'!O16</f>
        <v>15128858.28</v>
      </c>
      <c r="P3" s="8">
        <f>'Cash Details'!P16</f>
        <v>16413578.17</v>
      </c>
      <c r="Q3" s="8">
        <f>'Cash Details'!Q16</f>
        <v>17681687.07</v>
      </c>
      <c r="R3" s="8">
        <f>'Cash Details'!R16</f>
        <v>18929503.86</v>
      </c>
      <c r="S3" s="8">
        <f>'Cash Details'!S16</f>
        <v>20153007.57</v>
      </c>
      <c r="T3" s="8">
        <f>'Cash Details'!T16</f>
        <v>21347810.47</v>
      </c>
      <c r="U3" s="8">
        <f>'Cash Details'!U16</f>
        <v>22509129.18</v>
      </c>
      <c r="V3" s="8">
        <f>'Cash Details'!V16</f>
        <v>23631753.63</v>
      </c>
      <c r="W3" s="8">
        <f>'Cash Details'!W16</f>
        <v>24710013.72</v>
      </c>
      <c r="X3" s="8">
        <f>'Cash Details'!X16</f>
        <v>25737743.44</v>
      </c>
      <c r="Y3" s="8">
        <f>'Cash Details'!Y16</f>
        <v>26708242.48</v>
      </c>
    </row>
    <row r="4">
      <c r="A4" s="10" t="s">
        <v>105</v>
      </c>
      <c r="B4" s="8">
        <f>Stocks!B21</f>
        <v>40000</v>
      </c>
      <c r="C4" s="8">
        <f>Stocks!C21</f>
        <v>96150</v>
      </c>
      <c r="D4" s="8">
        <f>Stocks!D21</f>
        <v>170141.5</v>
      </c>
      <c r="E4" s="8">
        <f>Stocks!E21</f>
        <v>263807.115</v>
      </c>
      <c r="F4" s="8">
        <f>Stocks!F21</f>
        <v>379131.3642</v>
      </c>
      <c r="G4" s="8">
        <f>Stocks!G21</f>
        <v>518262.2516</v>
      </c>
      <c r="H4" s="8">
        <f>Stocks!H21</f>
        <v>683523.696</v>
      </c>
      <c r="I4" s="8">
        <f>Stocks!I21</f>
        <v>877428.8694</v>
      </c>
      <c r="J4" s="8">
        <f>Stocks!J21</f>
        <v>1102694.511</v>
      </c>
      <c r="K4" s="8">
        <f>Stocks!K21</f>
        <v>1362256.285</v>
      </c>
      <c r="L4" s="8">
        <f>Stocks!L21</f>
        <v>1659285.261</v>
      </c>
      <c r="M4" s="8">
        <f>Stocks!M21</f>
        <v>1997205.585</v>
      </c>
      <c r="N4" s="8">
        <f>Stocks!N21</f>
        <v>2379713.451</v>
      </c>
      <c r="O4" s="8">
        <f>Stocks!O21</f>
        <v>2810797.435</v>
      </c>
      <c r="P4" s="8">
        <f>Stocks!P21</f>
        <v>3294760.31</v>
      </c>
      <c r="Q4" s="8">
        <f>Stocks!Q21</f>
        <v>3836242.45</v>
      </c>
      <c r="R4" s="8">
        <f>Stocks!R21</f>
        <v>4440246.912</v>
      </c>
      <c r="S4" s="8">
        <f>Stocks!S21</f>
        <v>5112166.349</v>
      </c>
      <c r="T4" s="8">
        <f>Stocks!T21</f>
        <v>5857811.854</v>
      </c>
      <c r="U4" s="8">
        <f>Stocks!U21</f>
        <v>6683443.897</v>
      </c>
      <c r="V4" s="8">
        <f>Stocks!V21</f>
        <v>7595805.486</v>
      </c>
      <c r="W4" s="8">
        <f>Stocks!W21</f>
        <v>8602157.72</v>
      </c>
      <c r="X4" s="8">
        <f>Stocks!X21</f>
        <v>9710317.902</v>
      </c>
      <c r="Y4" s="8">
        <f>Stocks!Y21</f>
        <v>10928700.4</v>
      </c>
    </row>
    <row r="5">
      <c r="A5" s="10" t="s">
        <v>106</v>
      </c>
      <c r="B5" s="8">
        <f>'Fixed Asset Balance'!B28-Depreciation!B28</f>
        <v>64166.66667</v>
      </c>
      <c r="C5" s="8">
        <f>'Fixed Asset Balance'!C28-Depreciation!C28</f>
        <v>105000</v>
      </c>
      <c r="D5" s="8">
        <f>'Fixed Asset Balance'!D28-Depreciation!D28</f>
        <v>95833.33333</v>
      </c>
      <c r="E5" s="8">
        <f>'Fixed Asset Balance'!E28-Depreciation!E28</f>
        <v>86666.66667</v>
      </c>
      <c r="F5" s="8">
        <f>'Fixed Asset Balance'!F28-Depreciation!F28</f>
        <v>215000</v>
      </c>
      <c r="G5" s="8">
        <f>'Fixed Asset Balance'!G28-Depreciation!G28</f>
        <v>193333.3333</v>
      </c>
      <c r="H5" s="8">
        <f>'Fixed Asset Balance'!H28-Depreciation!H28</f>
        <v>171666.6667</v>
      </c>
      <c r="I5" s="8">
        <f>'Fixed Asset Balance'!I28-Depreciation!I28</f>
        <v>196666.6667</v>
      </c>
      <c r="J5" s="8">
        <f>'Fixed Asset Balance'!J28-Depreciation!J28</f>
        <v>171666.6667</v>
      </c>
      <c r="K5" s="8">
        <f>'Fixed Asset Balance'!K28-Depreciation!K28</f>
        <v>146666.6667</v>
      </c>
      <c r="L5" s="8">
        <f>'Fixed Asset Balance'!L28-Depreciation!L28</f>
        <v>121666.6667</v>
      </c>
      <c r="M5" s="8">
        <f>'Fixed Asset Balance'!M28-Depreciation!M28</f>
        <v>160833.3333</v>
      </c>
      <c r="N5" s="8">
        <f>'Fixed Asset Balance'!N28-Depreciation!N28</f>
        <v>182500</v>
      </c>
      <c r="O5" s="8">
        <f>'Fixed Asset Balance'!O28-Depreciation!O28</f>
        <v>154166.6667</v>
      </c>
      <c r="P5" s="8">
        <f>'Fixed Asset Balance'!P28-Depreciation!P28</f>
        <v>125833.3333</v>
      </c>
      <c r="Q5" s="8">
        <f>'Fixed Asset Balance'!Q28-Depreciation!Q28</f>
        <v>97500</v>
      </c>
      <c r="R5" s="8">
        <f>'Fixed Asset Balance'!R28-Depreciation!R28</f>
        <v>85000</v>
      </c>
      <c r="S5" s="8">
        <f>'Fixed Asset Balance'!S28-Depreciation!S28</f>
        <v>72500</v>
      </c>
      <c r="T5" s="8">
        <f>'Fixed Asset Balance'!T28-Depreciation!T28</f>
        <v>60000</v>
      </c>
      <c r="U5" s="8">
        <f>'Fixed Asset Balance'!U28-Depreciation!U28</f>
        <v>47500</v>
      </c>
      <c r="V5" s="8">
        <f>'Fixed Asset Balance'!V28-Depreciation!V28</f>
        <v>35000</v>
      </c>
      <c r="W5" s="8">
        <f>'Fixed Asset Balance'!W28-Depreciation!W28</f>
        <v>22500</v>
      </c>
      <c r="X5" s="8">
        <f>'Fixed Asset Balance'!X28-Depreciation!X28</f>
        <v>13333.33333</v>
      </c>
      <c r="Y5" s="8">
        <f>'Fixed Asset Balance'!Y28-Depreciation!Y28</f>
        <v>10000</v>
      </c>
    </row>
    <row r="6">
      <c r="A6" s="10" t="s">
        <v>91</v>
      </c>
      <c r="B6" s="8">
        <f>Collections!B21</f>
        <v>1686000</v>
      </c>
      <c r="C6" s="8">
        <f>Collections!C21</f>
        <v>2281960</v>
      </c>
      <c r="D6" s="8">
        <f>Collections!D21</f>
        <v>2890263.6</v>
      </c>
      <c r="E6" s="8">
        <f>Collections!E21</f>
        <v>2949289.596</v>
      </c>
      <c r="F6" s="8">
        <f>Collections!F21</f>
        <v>3010110.786</v>
      </c>
      <c r="G6" s="8">
        <f>Collections!G21</f>
        <v>3072793.32</v>
      </c>
      <c r="H6" s="8">
        <f>Collections!H21</f>
        <v>3137405.937</v>
      </c>
      <c r="I6" s="8">
        <f>Collections!I21</f>
        <v>3204020.067</v>
      </c>
      <c r="J6" s="8">
        <f>Collections!J21</f>
        <v>3272709.941</v>
      </c>
      <c r="K6" s="8">
        <f>Collections!K21</f>
        <v>3343552.701</v>
      </c>
      <c r="L6" s="8">
        <f>Collections!L21</f>
        <v>3416628.514</v>
      </c>
      <c r="M6" s="8">
        <f>Collections!M21</f>
        <v>3492020.698</v>
      </c>
      <c r="N6" s="8">
        <f>Collections!N21</f>
        <v>3569815.839</v>
      </c>
      <c r="O6" s="8">
        <f>Collections!O21</f>
        <v>3650103.929</v>
      </c>
      <c r="P6" s="8">
        <f>Collections!P21</f>
        <v>3732978.497</v>
      </c>
      <c r="Q6" s="8">
        <f>Collections!Q21</f>
        <v>3818536.751</v>
      </c>
      <c r="R6" s="8">
        <f>Collections!R21</f>
        <v>3906879.728</v>
      </c>
      <c r="S6" s="8">
        <f>Collections!S21</f>
        <v>3998112.438</v>
      </c>
      <c r="T6" s="8">
        <f>Collections!T21</f>
        <v>4092344.032</v>
      </c>
      <c r="U6" s="8">
        <f>Collections!U21</f>
        <v>4189687.961</v>
      </c>
      <c r="V6" s="8">
        <f>Collections!V21</f>
        <v>4290262.148</v>
      </c>
      <c r="W6" s="8">
        <f>Collections!W21</f>
        <v>4394189.17</v>
      </c>
      <c r="X6" s="8">
        <f>Collections!X21</f>
        <v>4501596.438</v>
      </c>
      <c r="Y6" s="8">
        <f>Collections!Y21</f>
        <v>4612616.393</v>
      </c>
    </row>
    <row r="7">
      <c r="A7" s="10" t="s">
        <v>107</v>
      </c>
      <c r="B7" s="8">
        <f t="shared" ref="B7:Y7" si="1">SUM(B3:B6)</f>
        <v>1359166.667</v>
      </c>
      <c r="C7" s="8">
        <f t="shared" si="1"/>
        <v>2743300</v>
      </c>
      <c r="D7" s="8">
        <f t="shared" si="1"/>
        <v>4156586.333</v>
      </c>
      <c r="E7" s="8">
        <f t="shared" si="1"/>
        <v>5599909.997</v>
      </c>
      <c r="F7" s="8">
        <f t="shared" si="1"/>
        <v>7061687.875</v>
      </c>
      <c r="G7" s="8">
        <f t="shared" si="1"/>
        <v>8555370.684</v>
      </c>
      <c r="H7" s="8">
        <f t="shared" si="1"/>
        <v>10081944.29</v>
      </c>
      <c r="I7" s="8">
        <f t="shared" si="1"/>
        <v>11639097.76</v>
      </c>
      <c r="J7" s="8">
        <f t="shared" si="1"/>
        <v>13231224.8</v>
      </c>
      <c r="K7" s="8">
        <f t="shared" si="1"/>
        <v>14859425.21</v>
      </c>
      <c r="L7" s="8">
        <f t="shared" si="1"/>
        <v>16524839.83</v>
      </c>
      <c r="M7" s="8">
        <f t="shared" si="1"/>
        <v>18222818.73</v>
      </c>
      <c r="N7" s="8">
        <f t="shared" si="1"/>
        <v>19962922.98</v>
      </c>
      <c r="O7" s="8">
        <f t="shared" si="1"/>
        <v>21743926.31</v>
      </c>
      <c r="P7" s="8">
        <f t="shared" si="1"/>
        <v>23567150.31</v>
      </c>
      <c r="Q7" s="8">
        <f t="shared" si="1"/>
        <v>25433966.27</v>
      </c>
      <c r="R7" s="8">
        <f t="shared" si="1"/>
        <v>27361630.5</v>
      </c>
      <c r="S7" s="8">
        <f t="shared" si="1"/>
        <v>29335786.36</v>
      </c>
      <c r="T7" s="8">
        <f t="shared" si="1"/>
        <v>31357966.36</v>
      </c>
      <c r="U7" s="8">
        <f t="shared" si="1"/>
        <v>33429761.04</v>
      </c>
      <c r="V7" s="8">
        <f t="shared" si="1"/>
        <v>35552821.27</v>
      </c>
      <c r="W7" s="8">
        <f t="shared" si="1"/>
        <v>37728860.61</v>
      </c>
      <c r="X7" s="8">
        <f t="shared" si="1"/>
        <v>39962991.11</v>
      </c>
      <c r="Y7" s="8">
        <f t="shared" si="1"/>
        <v>42259559.27</v>
      </c>
    </row>
    <row r="8">
      <c r="A8" s="10"/>
    </row>
    <row r="9">
      <c r="A9" s="10" t="s">
        <v>108</v>
      </c>
    </row>
    <row r="10">
      <c r="A10" s="10"/>
    </row>
    <row r="11">
      <c r="A11" s="10" t="s">
        <v>109</v>
      </c>
      <c r="B11" s="4">
        <v>0.0</v>
      </c>
      <c r="C11" s="4">
        <v>0.0</v>
      </c>
      <c r="D11" s="4">
        <v>0.0</v>
      </c>
      <c r="E11" s="4">
        <v>0.0</v>
      </c>
      <c r="F11" s="4">
        <v>0.0</v>
      </c>
      <c r="G11" s="4">
        <v>0.0</v>
      </c>
      <c r="H11" s="4">
        <v>0.0</v>
      </c>
      <c r="I11" s="4">
        <v>0.0</v>
      </c>
      <c r="J11" s="4">
        <v>0.0</v>
      </c>
      <c r="K11" s="4">
        <v>0.0</v>
      </c>
      <c r="L11" s="4">
        <v>0.0</v>
      </c>
      <c r="M11" s="4">
        <v>0.0</v>
      </c>
      <c r="N11" s="4">
        <v>0.0</v>
      </c>
      <c r="O11" s="4">
        <v>0.0</v>
      </c>
      <c r="P11" s="4">
        <v>0.0</v>
      </c>
      <c r="Q11" s="4">
        <v>0.0</v>
      </c>
      <c r="R11" s="4">
        <v>0.0</v>
      </c>
      <c r="S11" s="4">
        <v>0.0</v>
      </c>
      <c r="T11" s="4">
        <v>0.0</v>
      </c>
      <c r="U11" s="4">
        <v>0.0</v>
      </c>
      <c r="V11" s="4">
        <v>0.0</v>
      </c>
      <c r="W11" s="4">
        <v>0.0</v>
      </c>
      <c r="X11" s="4">
        <v>0.0</v>
      </c>
      <c r="Y11" s="4">
        <v>0.0</v>
      </c>
    </row>
    <row r="12">
      <c r="A12" s="10"/>
    </row>
    <row r="13">
      <c r="A13" s="10" t="s">
        <v>110</v>
      </c>
      <c r="B13" s="8">
        <f t="shared" ref="B13:Y13" si="2">B7-B11</f>
        <v>1359166.667</v>
      </c>
      <c r="C13" s="8">
        <f t="shared" si="2"/>
        <v>2743300</v>
      </c>
      <c r="D13" s="8">
        <f t="shared" si="2"/>
        <v>4156586.333</v>
      </c>
      <c r="E13" s="8">
        <f t="shared" si="2"/>
        <v>5599909.997</v>
      </c>
      <c r="F13" s="8">
        <f t="shared" si="2"/>
        <v>7061687.875</v>
      </c>
      <c r="G13" s="8">
        <f t="shared" si="2"/>
        <v>8555370.684</v>
      </c>
      <c r="H13" s="8">
        <f t="shared" si="2"/>
        <v>10081944.29</v>
      </c>
      <c r="I13" s="8">
        <f t="shared" si="2"/>
        <v>11639097.76</v>
      </c>
      <c r="J13" s="8">
        <f t="shared" si="2"/>
        <v>13231224.8</v>
      </c>
      <c r="K13" s="8">
        <f t="shared" si="2"/>
        <v>14859425.21</v>
      </c>
      <c r="L13" s="8">
        <f t="shared" si="2"/>
        <v>16524839.83</v>
      </c>
      <c r="M13" s="8">
        <f t="shared" si="2"/>
        <v>18222818.73</v>
      </c>
      <c r="N13" s="8">
        <f t="shared" si="2"/>
        <v>19962922.98</v>
      </c>
      <c r="O13" s="8">
        <f t="shared" si="2"/>
        <v>21743926.31</v>
      </c>
      <c r="P13" s="8">
        <f t="shared" si="2"/>
        <v>23567150.31</v>
      </c>
      <c r="Q13" s="8">
        <f t="shared" si="2"/>
        <v>25433966.27</v>
      </c>
      <c r="R13" s="8">
        <f t="shared" si="2"/>
        <v>27361630.5</v>
      </c>
      <c r="S13" s="8">
        <f t="shared" si="2"/>
        <v>29335786.36</v>
      </c>
      <c r="T13" s="8">
        <f t="shared" si="2"/>
        <v>31357966.36</v>
      </c>
      <c r="U13" s="8">
        <f t="shared" si="2"/>
        <v>33429761.04</v>
      </c>
      <c r="V13" s="8">
        <f t="shared" si="2"/>
        <v>35552821.27</v>
      </c>
      <c r="W13" s="8">
        <f t="shared" si="2"/>
        <v>37728860.61</v>
      </c>
      <c r="X13" s="8">
        <f t="shared" si="2"/>
        <v>39962991.11</v>
      </c>
      <c r="Y13" s="8">
        <f t="shared" si="2"/>
        <v>42259559.27</v>
      </c>
    </row>
    <row r="14">
      <c r="A14" s="10"/>
    </row>
    <row r="15">
      <c r="A15" s="10" t="s">
        <v>111</v>
      </c>
      <c r="B15" s="4">
        <v>0.0</v>
      </c>
      <c r="C15" s="8">
        <f t="shared" ref="C15:Y15" si="3">B17</f>
        <v>1359166.667</v>
      </c>
      <c r="D15" s="8">
        <f t="shared" si="3"/>
        <v>2743300</v>
      </c>
      <c r="E15" s="8">
        <f t="shared" si="3"/>
        <v>4156586.333</v>
      </c>
      <c r="F15" s="8">
        <f t="shared" si="3"/>
        <v>5599909.997</v>
      </c>
      <c r="G15" s="8">
        <f t="shared" si="3"/>
        <v>7061687.875</v>
      </c>
      <c r="H15" s="8">
        <f t="shared" si="3"/>
        <v>8555370.684</v>
      </c>
      <c r="I15" s="8">
        <f t="shared" si="3"/>
        <v>10081944.29</v>
      </c>
      <c r="J15" s="8">
        <f t="shared" si="3"/>
        <v>11639097.76</v>
      </c>
      <c r="K15" s="8">
        <f t="shared" si="3"/>
        <v>13231224.8</v>
      </c>
      <c r="L15" s="8">
        <f t="shared" si="3"/>
        <v>14859425.21</v>
      </c>
      <c r="M15" s="8">
        <f t="shared" si="3"/>
        <v>16524839.83</v>
      </c>
      <c r="N15" s="8">
        <f t="shared" si="3"/>
        <v>18222818.73</v>
      </c>
      <c r="O15" s="8">
        <f t="shared" si="3"/>
        <v>19962922.98</v>
      </c>
      <c r="P15" s="8">
        <f t="shared" si="3"/>
        <v>21743926.31</v>
      </c>
      <c r="Q15" s="8">
        <f t="shared" si="3"/>
        <v>23567150.31</v>
      </c>
      <c r="R15" s="8">
        <f t="shared" si="3"/>
        <v>25433966.27</v>
      </c>
      <c r="S15" s="8">
        <f t="shared" si="3"/>
        <v>27361630.5</v>
      </c>
      <c r="T15" s="8">
        <f t="shared" si="3"/>
        <v>29335786.36</v>
      </c>
      <c r="U15" s="8">
        <f t="shared" si="3"/>
        <v>31357966.36</v>
      </c>
      <c r="V15" s="8">
        <f t="shared" si="3"/>
        <v>33429761.04</v>
      </c>
      <c r="W15" s="8">
        <f t="shared" si="3"/>
        <v>35552821.27</v>
      </c>
      <c r="X15" s="8">
        <f t="shared" si="3"/>
        <v>37728860.61</v>
      </c>
      <c r="Y15" s="8">
        <f t="shared" si="3"/>
        <v>39962991.11</v>
      </c>
    </row>
    <row r="16">
      <c r="A16" s="10" t="s">
        <v>112</v>
      </c>
      <c r="B16" s="8">
        <f>'Sales and Costs'!B22</f>
        <v>1359166.667</v>
      </c>
      <c r="C16" s="8">
        <f>'Sales and Costs'!C22</f>
        <v>1384133.333</v>
      </c>
      <c r="D16" s="8">
        <f>'Sales and Costs'!D22</f>
        <v>1413286.333</v>
      </c>
      <c r="E16" s="8">
        <f>'Sales and Costs'!E22</f>
        <v>1443323.663</v>
      </c>
      <c r="F16" s="8">
        <f>'Sales and Costs'!F22</f>
        <v>1461777.879</v>
      </c>
      <c r="G16" s="8">
        <f>'Sales and Costs'!G22</f>
        <v>1493682.809</v>
      </c>
      <c r="H16" s="8">
        <f>'Sales and Costs'!H22</f>
        <v>1526573.607</v>
      </c>
      <c r="I16" s="8">
        <f>'Sales and Costs'!I22</f>
        <v>1557153.473</v>
      </c>
      <c r="J16" s="8">
        <f>'Sales and Costs'!J22</f>
        <v>1592127.035</v>
      </c>
      <c r="K16" s="8">
        <f>'Sales and Costs'!K22</f>
        <v>1628200.414</v>
      </c>
      <c r="L16" s="8">
        <f>'Sales and Costs'!L22</f>
        <v>1665414.612</v>
      </c>
      <c r="M16" s="8">
        <f>'Sales and Costs'!M22</f>
        <v>1697978.906</v>
      </c>
      <c r="N16" s="8">
        <f>'Sales and Costs'!N22</f>
        <v>1740104.249</v>
      </c>
      <c r="O16" s="8">
        <f>'Sales and Costs'!O22</f>
        <v>1781003.333</v>
      </c>
      <c r="P16" s="8">
        <f>'Sales and Costs'!P22</f>
        <v>1823223.998</v>
      </c>
      <c r="Q16" s="8">
        <f>'Sales and Costs'!Q22</f>
        <v>1866815.96</v>
      </c>
      <c r="R16" s="8">
        <f>'Sales and Costs'!R22</f>
        <v>1927664.231</v>
      </c>
      <c r="S16" s="8">
        <f>'Sales and Costs'!S22</f>
        <v>1974155.857</v>
      </c>
      <c r="T16" s="8">
        <f>'Sales and Costs'!T22</f>
        <v>2022179.997</v>
      </c>
      <c r="U16" s="8">
        <f>'Sales and Costs'!U22</f>
        <v>2071794.683</v>
      </c>
      <c r="V16" s="8">
        <f>'Sales and Costs'!V22</f>
        <v>2123060.23</v>
      </c>
      <c r="W16" s="8">
        <f>'Sales and Costs'!W22</f>
        <v>2176039.337</v>
      </c>
      <c r="X16" s="8">
        <f>'Sales and Costs'!X22</f>
        <v>2234130.509</v>
      </c>
      <c r="Y16" s="8">
        <f>'Sales and Costs'!Y22</f>
        <v>2296568.157</v>
      </c>
    </row>
    <row r="17">
      <c r="A17" s="10" t="s">
        <v>113</v>
      </c>
      <c r="B17" s="8">
        <f t="shared" ref="B17:Y17" si="4">B15+B16</f>
        <v>1359166.667</v>
      </c>
      <c r="C17" s="8">
        <f t="shared" si="4"/>
        <v>2743300</v>
      </c>
      <c r="D17" s="8">
        <f t="shared" si="4"/>
        <v>4156586.333</v>
      </c>
      <c r="E17" s="8">
        <f t="shared" si="4"/>
        <v>5599909.997</v>
      </c>
      <c r="F17" s="8">
        <f t="shared" si="4"/>
        <v>7061687.875</v>
      </c>
      <c r="G17" s="8">
        <f t="shared" si="4"/>
        <v>8555370.684</v>
      </c>
      <c r="H17" s="8">
        <f t="shared" si="4"/>
        <v>10081944.29</v>
      </c>
      <c r="I17" s="8">
        <f t="shared" si="4"/>
        <v>11639097.76</v>
      </c>
      <c r="J17" s="8">
        <f t="shared" si="4"/>
        <v>13231224.8</v>
      </c>
      <c r="K17" s="8">
        <f t="shared" si="4"/>
        <v>14859425.21</v>
      </c>
      <c r="L17" s="8">
        <f t="shared" si="4"/>
        <v>16524839.83</v>
      </c>
      <c r="M17" s="8">
        <f t="shared" si="4"/>
        <v>18222818.73</v>
      </c>
      <c r="N17" s="8">
        <f t="shared" si="4"/>
        <v>19962922.98</v>
      </c>
      <c r="O17" s="8">
        <f t="shared" si="4"/>
        <v>21743926.31</v>
      </c>
      <c r="P17" s="8">
        <f t="shared" si="4"/>
        <v>23567150.31</v>
      </c>
      <c r="Q17" s="8">
        <f t="shared" si="4"/>
        <v>25433966.27</v>
      </c>
      <c r="R17" s="8">
        <f t="shared" si="4"/>
        <v>27361630.5</v>
      </c>
      <c r="S17" s="8">
        <f t="shared" si="4"/>
        <v>29335786.36</v>
      </c>
      <c r="T17" s="8">
        <f t="shared" si="4"/>
        <v>31357966.36</v>
      </c>
      <c r="U17" s="8">
        <f t="shared" si="4"/>
        <v>33429761.04</v>
      </c>
      <c r="V17" s="8">
        <f t="shared" si="4"/>
        <v>35552821.27</v>
      </c>
      <c r="W17" s="8">
        <f t="shared" si="4"/>
        <v>37728860.61</v>
      </c>
      <c r="X17" s="8">
        <f t="shared" si="4"/>
        <v>39962991.11</v>
      </c>
      <c r="Y17" s="8">
        <f t="shared" si="4"/>
        <v>42259559.27</v>
      </c>
    </row>
    <row r="18">
      <c r="A18" s="10"/>
    </row>
    <row r="19">
      <c r="A19" s="10" t="s">
        <v>114</v>
      </c>
      <c r="B19" s="8">
        <f t="shared" ref="B19:Y19" si="5">B17-B13</f>
        <v>0</v>
      </c>
      <c r="C19" s="8">
        <f t="shared" si="5"/>
        <v>0</v>
      </c>
      <c r="D19" s="8">
        <f t="shared" si="5"/>
        <v>-0.0000000009313225746</v>
      </c>
      <c r="E19" s="8">
        <f t="shared" si="5"/>
        <v>-0.000000001862645149</v>
      </c>
      <c r="F19" s="8">
        <f t="shared" si="5"/>
        <v>-0.000000002793967724</v>
      </c>
      <c r="G19" s="8">
        <f t="shared" si="5"/>
        <v>-0.000000001862645149</v>
      </c>
      <c r="H19" s="8">
        <f t="shared" si="5"/>
        <v>-0.000000001862645149</v>
      </c>
      <c r="I19" s="8">
        <f t="shared" si="5"/>
        <v>-0.000000003725290298</v>
      </c>
      <c r="J19" s="8">
        <f t="shared" si="5"/>
        <v>-0.000000001862645149</v>
      </c>
      <c r="K19" s="8">
        <f t="shared" si="5"/>
        <v>-0.000000007450580597</v>
      </c>
      <c r="L19" s="8">
        <f t="shared" si="5"/>
        <v>-0.000000009313225746</v>
      </c>
      <c r="M19" s="8">
        <f t="shared" si="5"/>
        <v>-0.000000007450580597</v>
      </c>
      <c r="N19" s="8">
        <f t="shared" si="5"/>
        <v>-0.0000000111758709</v>
      </c>
      <c r="O19" s="8">
        <f t="shared" si="5"/>
        <v>-0.0000000111758709</v>
      </c>
      <c r="P19" s="8">
        <f t="shared" si="5"/>
        <v>-0.0000000111758709</v>
      </c>
      <c r="Q19" s="8">
        <f t="shared" si="5"/>
        <v>-0.0000000111758709</v>
      </c>
      <c r="R19" s="8">
        <f t="shared" si="5"/>
        <v>-0.0000000111758709</v>
      </c>
      <c r="S19" s="8">
        <f t="shared" si="5"/>
        <v>-0.00000001490116119</v>
      </c>
      <c r="T19" s="8">
        <f t="shared" si="5"/>
        <v>-0.00000001490116119</v>
      </c>
      <c r="U19" s="8">
        <f t="shared" si="5"/>
        <v>-0.00000001862645149</v>
      </c>
      <c r="V19" s="8">
        <f t="shared" si="5"/>
        <v>-0.00000001490116119</v>
      </c>
      <c r="W19" s="8">
        <f t="shared" si="5"/>
        <v>-0.00000001490116119</v>
      </c>
      <c r="X19" s="8">
        <f t="shared" si="5"/>
        <v>-0.00000001490116119</v>
      </c>
      <c r="Y19" s="8">
        <f t="shared" si="5"/>
        <v>-0.00000001490116119</v>
      </c>
    </row>
    <row r="20">
      <c r="A20" s="10"/>
    </row>
    <row r="21">
      <c r="A21" s="10"/>
    </row>
    <row r="22">
      <c r="A22" s="10"/>
    </row>
    <row r="23">
      <c r="A23" s="10"/>
    </row>
    <row r="24">
      <c r="A24" s="10"/>
    </row>
    <row r="25">
      <c r="A25" s="10"/>
    </row>
    <row r="26">
      <c r="A26" s="10"/>
    </row>
    <row r="27">
      <c r="A27" s="10"/>
    </row>
    <row r="28">
      <c r="A28" s="10"/>
    </row>
    <row r="29">
      <c r="A29" s="10"/>
    </row>
    <row r="30">
      <c r="A30" s="10"/>
    </row>
    <row r="31">
      <c r="A31" s="10"/>
    </row>
    <row r="32">
      <c r="A32" s="10"/>
    </row>
    <row r="33">
      <c r="A33" s="10"/>
    </row>
    <row r="34">
      <c r="A34" s="10"/>
    </row>
    <row r="35">
      <c r="A35" s="10"/>
    </row>
    <row r="36">
      <c r="A36" s="10"/>
    </row>
    <row r="37">
      <c r="A37" s="10"/>
    </row>
    <row r="38">
      <c r="A38" s="10"/>
    </row>
    <row r="39">
      <c r="A39" s="10"/>
    </row>
    <row r="40">
      <c r="A40" s="10"/>
    </row>
    <row r="41">
      <c r="A41" s="10"/>
    </row>
    <row r="42">
      <c r="A42" s="10"/>
    </row>
    <row r="43">
      <c r="A43" s="10"/>
    </row>
    <row r="44">
      <c r="A44" s="10"/>
    </row>
    <row r="45">
      <c r="A45" s="10"/>
    </row>
    <row r="46">
      <c r="A46" s="10"/>
    </row>
    <row r="47">
      <c r="A47" s="10"/>
    </row>
    <row r="48">
      <c r="A48" s="10"/>
    </row>
    <row r="49">
      <c r="A49" s="10"/>
    </row>
    <row r="50">
      <c r="A50" s="10"/>
    </row>
    <row r="51">
      <c r="A51" s="10"/>
    </row>
    <row r="52">
      <c r="A52" s="10"/>
    </row>
    <row r="53">
      <c r="A53" s="10"/>
    </row>
    <row r="54">
      <c r="A54" s="10"/>
    </row>
    <row r="55">
      <c r="A55" s="10"/>
    </row>
    <row r="56">
      <c r="A56" s="10"/>
    </row>
    <row r="57">
      <c r="A57" s="10"/>
    </row>
    <row r="58">
      <c r="A58" s="10"/>
    </row>
    <row r="59">
      <c r="A59" s="10"/>
    </row>
    <row r="60">
      <c r="A60" s="10"/>
    </row>
    <row r="61">
      <c r="A61" s="10"/>
    </row>
    <row r="62">
      <c r="A62" s="10"/>
    </row>
    <row r="63">
      <c r="A63" s="10"/>
    </row>
    <row r="64">
      <c r="A64" s="10"/>
    </row>
    <row r="65">
      <c r="A65" s="10"/>
    </row>
    <row r="66">
      <c r="A66" s="10"/>
    </row>
    <row r="67">
      <c r="A67" s="10"/>
    </row>
    <row r="68">
      <c r="A68" s="10"/>
    </row>
    <row r="69">
      <c r="A69" s="10"/>
    </row>
    <row r="70">
      <c r="A70" s="10"/>
    </row>
    <row r="71">
      <c r="A71" s="10"/>
    </row>
    <row r="72">
      <c r="A72" s="10"/>
    </row>
    <row r="73">
      <c r="A73" s="10"/>
    </row>
    <row r="74">
      <c r="A74" s="10"/>
    </row>
    <row r="75">
      <c r="A75" s="10"/>
    </row>
    <row r="76">
      <c r="A76" s="10"/>
    </row>
    <row r="77">
      <c r="A77" s="10"/>
    </row>
    <row r="78">
      <c r="A78" s="10"/>
    </row>
    <row r="79">
      <c r="A79" s="10"/>
    </row>
    <row r="80">
      <c r="A80" s="10"/>
    </row>
    <row r="81">
      <c r="A81" s="10"/>
    </row>
    <row r="82">
      <c r="A82" s="10"/>
    </row>
    <row r="83">
      <c r="A83" s="10"/>
    </row>
    <row r="84">
      <c r="A84" s="10"/>
    </row>
    <row r="85">
      <c r="A85" s="10"/>
    </row>
    <row r="86">
      <c r="A86" s="10"/>
    </row>
    <row r="87">
      <c r="A87" s="10"/>
    </row>
    <row r="88">
      <c r="A88" s="10"/>
    </row>
    <row r="89">
      <c r="A89" s="10"/>
    </row>
    <row r="90">
      <c r="A90" s="10"/>
    </row>
    <row r="91">
      <c r="A91" s="10"/>
    </row>
    <row r="92">
      <c r="A92" s="10"/>
    </row>
    <row r="93">
      <c r="A93" s="10"/>
    </row>
    <row r="94">
      <c r="A94" s="10"/>
    </row>
    <row r="95">
      <c r="A95" s="10"/>
    </row>
    <row r="96">
      <c r="A96" s="10"/>
    </row>
    <row r="97">
      <c r="A97" s="10"/>
    </row>
    <row r="98">
      <c r="A98" s="10"/>
    </row>
    <row r="99">
      <c r="A99" s="10"/>
    </row>
    <row r="100">
      <c r="A100" s="10"/>
    </row>
    <row r="101">
      <c r="A101" s="10"/>
    </row>
    <row r="102">
      <c r="A102" s="10"/>
    </row>
    <row r="103">
      <c r="A103" s="10"/>
    </row>
    <row r="104">
      <c r="A104" s="10"/>
    </row>
    <row r="105">
      <c r="A105" s="10"/>
    </row>
    <row r="106">
      <c r="A106" s="10"/>
    </row>
    <row r="107">
      <c r="A107" s="10"/>
    </row>
    <row r="108">
      <c r="A108" s="10"/>
    </row>
    <row r="109">
      <c r="A109" s="10"/>
    </row>
    <row r="110">
      <c r="A110" s="10"/>
    </row>
    <row r="111">
      <c r="A111" s="10"/>
    </row>
    <row r="112">
      <c r="A112" s="10"/>
    </row>
    <row r="113">
      <c r="A113" s="10"/>
    </row>
    <row r="114">
      <c r="A114" s="10"/>
    </row>
    <row r="115">
      <c r="A115" s="10"/>
    </row>
    <row r="116">
      <c r="A116" s="10"/>
    </row>
    <row r="117">
      <c r="A117" s="10"/>
    </row>
    <row r="118">
      <c r="A118" s="10"/>
    </row>
    <row r="119">
      <c r="A119" s="10"/>
    </row>
    <row r="120">
      <c r="A120" s="10"/>
    </row>
    <row r="121">
      <c r="A121" s="10"/>
    </row>
    <row r="122">
      <c r="A122" s="10"/>
    </row>
    <row r="123">
      <c r="A123" s="10"/>
    </row>
    <row r="124">
      <c r="A124" s="10"/>
    </row>
    <row r="125">
      <c r="A125" s="10"/>
    </row>
    <row r="126">
      <c r="A126" s="10"/>
    </row>
    <row r="127">
      <c r="A127" s="10"/>
    </row>
    <row r="128">
      <c r="A128" s="10"/>
    </row>
    <row r="129">
      <c r="A129" s="10"/>
    </row>
    <row r="130">
      <c r="A130" s="10"/>
    </row>
    <row r="131">
      <c r="A131" s="10"/>
    </row>
    <row r="132">
      <c r="A132" s="10"/>
    </row>
    <row r="133">
      <c r="A133" s="10"/>
    </row>
    <row r="134">
      <c r="A134" s="10"/>
    </row>
    <row r="135">
      <c r="A135" s="10"/>
    </row>
    <row r="136">
      <c r="A136" s="10"/>
    </row>
    <row r="137">
      <c r="A137" s="10"/>
    </row>
    <row r="138">
      <c r="A138" s="10"/>
    </row>
    <row r="139">
      <c r="A139" s="10"/>
    </row>
    <row r="140">
      <c r="A140" s="10"/>
    </row>
    <row r="141">
      <c r="A141" s="10"/>
    </row>
    <row r="142">
      <c r="A142" s="10"/>
    </row>
    <row r="143">
      <c r="A143" s="10"/>
    </row>
    <row r="144">
      <c r="A144" s="10"/>
    </row>
    <row r="145">
      <c r="A145" s="10"/>
    </row>
    <row r="146">
      <c r="A146" s="10"/>
    </row>
    <row r="147">
      <c r="A147" s="10"/>
    </row>
    <row r="148">
      <c r="A148" s="10"/>
    </row>
    <row r="149">
      <c r="A149" s="10"/>
    </row>
    <row r="150">
      <c r="A150" s="10"/>
    </row>
    <row r="151">
      <c r="A151" s="10"/>
    </row>
    <row r="152">
      <c r="A152" s="10"/>
    </row>
    <row r="153">
      <c r="A153" s="10"/>
    </row>
    <row r="154">
      <c r="A154" s="10"/>
    </row>
    <row r="155">
      <c r="A155" s="10"/>
    </row>
    <row r="156">
      <c r="A156" s="10"/>
    </row>
    <row r="157">
      <c r="A157" s="10"/>
    </row>
    <row r="158">
      <c r="A158" s="10"/>
    </row>
    <row r="159">
      <c r="A159" s="10"/>
    </row>
    <row r="160">
      <c r="A160" s="10"/>
    </row>
    <row r="161">
      <c r="A161" s="10"/>
    </row>
    <row r="162">
      <c r="A162" s="10"/>
    </row>
    <row r="163">
      <c r="A163" s="10"/>
    </row>
    <row r="164">
      <c r="A164" s="10"/>
    </row>
    <row r="165">
      <c r="A165" s="10"/>
    </row>
    <row r="166">
      <c r="A166" s="10"/>
    </row>
    <row r="167">
      <c r="A167" s="10"/>
    </row>
    <row r="168">
      <c r="A168" s="10"/>
    </row>
    <row r="169">
      <c r="A169" s="10"/>
    </row>
    <row r="170">
      <c r="A170" s="10"/>
    </row>
    <row r="171">
      <c r="A171" s="10"/>
    </row>
    <row r="172">
      <c r="A172" s="10"/>
    </row>
    <row r="173">
      <c r="A173" s="10"/>
    </row>
    <row r="174">
      <c r="A174" s="10"/>
    </row>
    <row r="175">
      <c r="A175" s="10"/>
    </row>
    <row r="176">
      <c r="A176" s="10"/>
    </row>
    <row r="177">
      <c r="A177" s="10"/>
    </row>
    <row r="178">
      <c r="A178" s="10"/>
    </row>
    <row r="179">
      <c r="A179" s="10"/>
    </row>
    <row r="180">
      <c r="A180" s="10"/>
    </row>
    <row r="181">
      <c r="A181" s="10"/>
    </row>
    <row r="182">
      <c r="A182" s="10"/>
    </row>
    <row r="183">
      <c r="A183" s="10"/>
    </row>
    <row r="184">
      <c r="A184" s="10"/>
    </row>
    <row r="185">
      <c r="A185" s="10"/>
    </row>
    <row r="186">
      <c r="A186" s="10"/>
    </row>
    <row r="187">
      <c r="A187" s="10"/>
    </row>
    <row r="188">
      <c r="A188" s="10"/>
    </row>
    <row r="189">
      <c r="A189" s="10"/>
    </row>
    <row r="190">
      <c r="A190" s="10"/>
    </row>
    <row r="191">
      <c r="A191" s="10"/>
    </row>
    <row r="192">
      <c r="A192" s="10"/>
    </row>
    <row r="193">
      <c r="A193" s="10"/>
    </row>
    <row r="194">
      <c r="A194" s="10"/>
    </row>
    <row r="195">
      <c r="A195" s="10"/>
    </row>
    <row r="196">
      <c r="A196" s="10"/>
    </row>
    <row r="197">
      <c r="A197" s="10"/>
    </row>
    <row r="198">
      <c r="A198" s="10"/>
    </row>
    <row r="199">
      <c r="A199" s="10"/>
    </row>
    <row r="200">
      <c r="A200" s="10"/>
    </row>
    <row r="201">
      <c r="A201" s="10"/>
    </row>
    <row r="202">
      <c r="A202" s="10"/>
    </row>
    <row r="203">
      <c r="A203" s="10"/>
    </row>
    <row r="204">
      <c r="A204" s="10"/>
    </row>
    <row r="205">
      <c r="A205" s="10"/>
    </row>
    <row r="206">
      <c r="A206" s="10"/>
    </row>
    <row r="207">
      <c r="A207" s="10"/>
    </row>
    <row r="208">
      <c r="A208" s="10"/>
    </row>
    <row r="209">
      <c r="A209" s="10"/>
    </row>
    <row r="210">
      <c r="A210" s="10"/>
    </row>
    <row r="211">
      <c r="A211" s="10"/>
    </row>
    <row r="212">
      <c r="A212" s="10"/>
    </row>
    <row r="213">
      <c r="A213" s="10"/>
    </row>
    <row r="214">
      <c r="A214" s="10"/>
    </row>
    <row r="215">
      <c r="A215" s="10"/>
    </row>
    <row r="216">
      <c r="A216" s="10"/>
    </row>
    <row r="217">
      <c r="A217" s="10"/>
    </row>
    <row r="218">
      <c r="A218" s="10"/>
    </row>
    <row r="219">
      <c r="A219" s="10"/>
    </row>
    <row r="220">
      <c r="A220" s="10"/>
    </row>
    <row r="221">
      <c r="A221" s="10"/>
    </row>
    <row r="222">
      <c r="A222" s="10"/>
    </row>
    <row r="223">
      <c r="A223" s="10"/>
    </row>
    <row r="224">
      <c r="A224" s="10"/>
    </row>
    <row r="225">
      <c r="A225" s="10"/>
    </row>
    <row r="226">
      <c r="A226" s="10"/>
    </row>
    <row r="227">
      <c r="A227" s="10"/>
    </row>
    <row r="228">
      <c r="A228" s="10"/>
    </row>
    <row r="229">
      <c r="A229" s="10"/>
    </row>
    <row r="230">
      <c r="A230" s="10"/>
    </row>
    <row r="231">
      <c r="A231" s="10"/>
    </row>
    <row r="232">
      <c r="A232" s="10"/>
    </row>
    <row r="233">
      <c r="A233" s="10"/>
    </row>
    <row r="234">
      <c r="A234" s="10"/>
    </row>
    <row r="235">
      <c r="A235" s="10"/>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row r="1001">
      <c r="A1001"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15</v>
      </c>
      <c r="B1" s="4" t="s">
        <v>16</v>
      </c>
      <c r="C1" s="4" t="s">
        <v>17</v>
      </c>
      <c r="D1" s="4" t="s">
        <v>18</v>
      </c>
      <c r="E1" s="4" t="s">
        <v>19</v>
      </c>
    </row>
    <row r="2">
      <c r="A2" s="4" t="s">
        <v>20</v>
      </c>
      <c r="B2" s="4">
        <v>10000.0</v>
      </c>
      <c r="C2" s="5">
        <v>0.07</v>
      </c>
      <c r="D2" s="4">
        <v>50.0</v>
      </c>
      <c r="E2" s="4" t="s">
        <v>21</v>
      </c>
    </row>
    <row r="3">
      <c r="A3" s="4" t="s">
        <v>22</v>
      </c>
      <c r="B3" s="4">
        <v>8000.0</v>
      </c>
      <c r="C3" s="5">
        <v>0.01</v>
      </c>
      <c r="D3" s="4">
        <v>60.0</v>
      </c>
      <c r="E3" s="4" t="s">
        <v>21</v>
      </c>
    </row>
    <row r="4">
      <c r="A4" s="4" t="s">
        <v>23</v>
      </c>
      <c r="B4" s="4">
        <v>6200.0</v>
      </c>
      <c r="C4" s="5">
        <v>0.01</v>
      </c>
      <c r="D4" s="4">
        <v>75.0</v>
      </c>
      <c r="E4" s="4" t="s">
        <v>21</v>
      </c>
    </row>
    <row r="6">
      <c r="B6" s="4" t="s">
        <v>24</v>
      </c>
      <c r="C6" s="4" t="s">
        <v>17</v>
      </c>
      <c r="D6" s="4" t="s">
        <v>25</v>
      </c>
    </row>
    <row r="7">
      <c r="A7" s="4" t="s">
        <v>20</v>
      </c>
      <c r="B7" s="4">
        <v>9500.0</v>
      </c>
      <c r="C7" s="5">
        <v>0.04</v>
      </c>
      <c r="D7" s="4">
        <v>100.0</v>
      </c>
    </row>
    <row r="8">
      <c r="A8" s="4" t="s">
        <v>22</v>
      </c>
      <c r="B8" s="4">
        <v>8000.0</v>
      </c>
      <c r="C8" s="5">
        <v>0.01</v>
      </c>
      <c r="D8" s="4">
        <v>120.0</v>
      </c>
    </row>
    <row r="9">
      <c r="A9" s="4" t="s">
        <v>23</v>
      </c>
      <c r="B9" s="4">
        <v>6000.0</v>
      </c>
      <c r="C9" s="5">
        <v>0.01</v>
      </c>
      <c r="D9" s="4">
        <v>150.0</v>
      </c>
    </row>
    <row r="11">
      <c r="A11" s="4" t="s">
        <v>26</v>
      </c>
    </row>
    <row r="12">
      <c r="A12" s="4" t="s">
        <v>27</v>
      </c>
      <c r="B12" s="4">
        <v>20000.0</v>
      </c>
    </row>
    <row r="13">
      <c r="A13" s="4" t="s">
        <v>28</v>
      </c>
      <c r="B13" s="4">
        <v>10000.0</v>
      </c>
    </row>
    <row r="14">
      <c r="A14" s="4" t="s">
        <v>29</v>
      </c>
      <c r="B14" s="4">
        <v>10000.0</v>
      </c>
    </row>
    <row r="16">
      <c r="A16" s="4" t="s">
        <v>24</v>
      </c>
      <c r="B16" s="4" t="s">
        <v>30</v>
      </c>
      <c r="C16" s="4" t="s">
        <v>31</v>
      </c>
    </row>
    <row r="17">
      <c r="A17" s="4" t="s">
        <v>32</v>
      </c>
      <c r="B17" s="5">
        <v>0.2</v>
      </c>
      <c r="C17" s="4">
        <v>3.0</v>
      </c>
    </row>
    <row r="18">
      <c r="A18" s="4" t="s">
        <v>33</v>
      </c>
      <c r="B18" s="5">
        <v>0.2</v>
      </c>
      <c r="C18" s="4">
        <v>1.0</v>
      </c>
    </row>
    <row r="19">
      <c r="A19" s="4" t="s">
        <v>34</v>
      </c>
      <c r="B19" s="5">
        <v>0.2</v>
      </c>
      <c r="C19" s="4">
        <v>1.0</v>
      </c>
    </row>
    <row r="20">
      <c r="A20" s="4" t="s">
        <v>35</v>
      </c>
      <c r="B20" s="5">
        <v>0.4</v>
      </c>
      <c r="C20" s="4" t="s">
        <v>21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36</v>
      </c>
      <c r="B1" s="4" t="s">
        <v>37</v>
      </c>
      <c r="C1" s="4" t="s">
        <v>38</v>
      </c>
      <c r="D1" s="4" t="s">
        <v>39</v>
      </c>
      <c r="E1" s="4" t="s">
        <v>40</v>
      </c>
      <c r="F1" s="4" t="s">
        <v>41</v>
      </c>
      <c r="G1" s="4" t="s">
        <v>42</v>
      </c>
    </row>
    <row r="2">
      <c r="A2" s="4" t="s">
        <v>43</v>
      </c>
      <c r="B2" s="4" t="s">
        <v>44</v>
      </c>
      <c r="D2" s="4">
        <v>1.0</v>
      </c>
      <c r="E2" s="4">
        <v>70000.0</v>
      </c>
      <c r="F2" s="4">
        <v>12.0</v>
      </c>
      <c r="G2" s="6">
        <f t="shared" ref="G2:G7" si="1">F2+D2</f>
        <v>13</v>
      </c>
      <c r="H2" s="6">
        <f t="shared" ref="H2:H7" si="2">E2/F2*F2</f>
        <v>70000</v>
      </c>
    </row>
    <row r="3">
      <c r="A3" s="4" t="s">
        <v>45</v>
      </c>
      <c r="B3" s="4" t="s">
        <v>46</v>
      </c>
      <c r="D3" s="4">
        <v>2.0</v>
      </c>
      <c r="E3" s="4">
        <v>50000.0</v>
      </c>
      <c r="F3" s="4">
        <v>15.0</v>
      </c>
      <c r="G3" s="6">
        <f t="shared" si="1"/>
        <v>17</v>
      </c>
      <c r="H3" s="6">
        <f t="shared" si="2"/>
        <v>50000</v>
      </c>
    </row>
    <row r="4">
      <c r="A4" s="4" t="s">
        <v>47</v>
      </c>
      <c r="B4" s="4" t="s">
        <v>48</v>
      </c>
      <c r="D4" s="4">
        <v>5.0</v>
      </c>
      <c r="E4" s="4">
        <v>150000.0</v>
      </c>
      <c r="F4" s="4">
        <v>12.0</v>
      </c>
      <c r="G4" s="6">
        <f t="shared" si="1"/>
        <v>17</v>
      </c>
      <c r="H4" s="6">
        <f t="shared" si="2"/>
        <v>150000</v>
      </c>
    </row>
    <row r="5">
      <c r="A5" s="4" t="s">
        <v>49</v>
      </c>
      <c r="B5" s="4" t="s">
        <v>50</v>
      </c>
      <c r="D5" s="4">
        <v>8.0</v>
      </c>
      <c r="E5" s="4">
        <v>50000.0</v>
      </c>
      <c r="F5" s="4">
        <v>15.0</v>
      </c>
      <c r="G5" s="6">
        <f t="shared" si="1"/>
        <v>23</v>
      </c>
      <c r="H5" s="6">
        <f t="shared" si="2"/>
        <v>50000</v>
      </c>
    </row>
    <row r="6">
      <c r="A6" s="4" t="s">
        <v>51</v>
      </c>
      <c r="B6" s="4" t="s">
        <v>44</v>
      </c>
      <c r="D6" s="4">
        <v>12.0</v>
      </c>
      <c r="E6" s="4">
        <v>70000.0</v>
      </c>
      <c r="F6" s="4">
        <v>12.0</v>
      </c>
      <c r="G6" s="6">
        <f t="shared" si="1"/>
        <v>24</v>
      </c>
      <c r="H6" s="6">
        <f t="shared" si="2"/>
        <v>70000</v>
      </c>
    </row>
    <row r="7">
      <c r="A7" s="4" t="s">
        <v>52</v>
      </c>
      <c r="B7" s="4" t="s">
        <v>53</v>
      </c>
      <c r="D7" s="4">
        <v>13.0</v>
      </c>
      <c r="E7" s="4">
        <v>50000.0</v>
      </c>
      <c r="F7" s="4">
        <v>15.0</v>
      </c>
      <c r="G7" s="6">
        <f t="shared" si="1"/>
        <v>28</v>
      </c>
      <c r="H7" s="6">
        <f t="shared" si="2"/>
        <v>50000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38"/>
  </cols>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78</v>
      </c>
    </row>
    <row r="3">
      <c r="A3" s="4" t="s">
        <v>44</v>
      </c>
      <c r="B3" s="4">
        <v>0.0</v>
      </c>
      <c r="C3" s="6">
        <f t="shared" ref="C3:Y3" si="1">B24</f>
        <v>70000</v>
      </c>
      <c r="D3" s="6">
        <f t="shared" si="1"/>
        <v>70000</v>
      </c>
      <c r="E3" s="6">
        <f t="shared" si="1"/>
        <v>70000</v>
      </c>
      <c r="F3" s="6">
        <f t="shared" si="1"/>
        <v>70000</v>
      </c>
      <c r="G3" s="6">
        <f t="shared" si="1"/>
        <v>220000</v>
      </c>
      <c r="H3" s="6">
        <f t="shared" si="1"/>
        <v>220000</v>
      </c>
      <c r="I3" s="6">
        <f t="shared" si="1"/>
        <v>220000</v>
      </c>
      <c r="J3" s="6">
        <f t="shared" si="1"/>
        <v>220000</v>
      </c>
      <c r="K3" s="6">
        <f t="shared" si="1"/>
        <v>220000</v>
      </c>
      <c r="L3" s="6">
        <f t="shared" si="1"/>
        <v>220000</v>
      </c>
      <c r="M3" s="6">
        <f t="shared" si="1"/>
        <v>220000</v>
      </c>
      <c r="N3" s="6">
        <f t="shared" si="1"/>
        <v>290000</v>
      </c>
      <c r="O3" s="6">
        <f t="shared" si="1"/>
        <v>220000</v>
      </c>
      <c r="P3" s="6">
        <f t="shared" si="1"/>
        <v>220000</v>
      </c>
      <c r="Q3" s="6">
        <f t="shared" si="1"/>
        <v>220000</v>
      </c>
      <c r="R3" s="6">
        <f t="shared" si="1"/>
        <v>220000</v>
      </c>
      <c r="S3" s="6">
        <f t="shared" si="1"/>
        <v>70000</v>
      </c>
      <c r="T3" s="6">
        <f t="shared" si="1"/>
        <v>70000</v>
      </c>
      <c r="U3" s="6">
        <f t="shared" si="1"/>
        <v>70000</v>
      </c>
      <c r="V3" s="6">
        <f t="shared" si="1"/>
        <v>70000</v>
      </c>
      <c r="W3" s="6">
        <f t="shared" si="1"/>
        <v>70000</v>
      </c>
      <c r="X3" s="6">
        <f t="shared" si="1"/>
        <v>70000</v>
      </c>
      <c r="Y3" s="6">
        <f t="shared" si="1"/>
        <v>70000</v>
      </c>
    </row>
    <row r="4">
      <c r="A4" s="4" t="s">
        <v>46</v>
      </c>
      <c r="B4" s="4">
        <v>0.0</v>
      </c>
      <c r="C4" s="6">
        <f t="shared" ref="C4:Y4" si="2">B25</f>
        <v>0</v>
      </c>
      <c r="D4" s="6">
        <f t="shared" si="2"/>
        <v>50000</v>
      </c>
      <c r="E4" s="6">
        <f t="shared" si="2"/>
        <v>50000</v>
      </c>
      <c r="F4" s="6">
        <f t="shared" si="2"/>
        <v>50000</v>
      </c>
      <c r="G4" s="6">
        <f t="shared" si="2"/>
        <v>50000</v>
      </c>
      <c r="H4" s="6">
        <f t="shared" si="2"/>
        <v>50000</v>
      </c>
      <c r="I4" s="6">
        <f t="shared" si="2"/>
        <v>50000</v>
      </c>
      <c r="J4" s="6">
        <f t="shared" si="2"/>
        <v>50000</v>
      </c>
      <c r="K4" s="6">
        <f t="shared" si="2"/>
        <v>50000</v>
      </c>
      <c r="L4" s="6">
        <f t="shared" si="2"/>
        <v>50000</v>
      </c>
      <c r="M4" s="6">
        <f t="shared" si="2"/>
        <v>50000</v>
      </c>
      <c r="N4" s="6">
        <f t="shared" si="2"/>
        <v>50000</v>
      </c>
      <c r="O4" s="6">
        <f t="shared" si="2"/>
        <v>50000</v>
      </c>
      <c r="P4" s="6">
        <f t="shared" si="2"/>
        <v>50000</v>
      </c>
      <c r="Q4" s="6">
        <f t="shared" si="2"/>
        <v>50000</v>
      </c>
      <c r="R4" s="6">
        <f t="shared" si="2"/>
        <v>50000</v>
      </c>
      <c r="S4" s="6">
        <f t="shared" si="2"/>
        <v>0</v>
      </c>
      <c r="T4" s="6">
        <f t="shared" si="2"/>
        <v>0</v>
      </c>
      <c r="U4" s="6">
        <f t="shared" si="2"/>
        <v>0</v>
      </c>
      <c r="V4" s="6">
        <f t="shared" si="2"/>
        <v>0</v>
      </c>
      <c r="W4" s="6">
        <f t="shared" si="2"/>
        <v>0</v>
      </c>
      <c r="X4" s="6">
        <f t="shared" si="2"/>
        <v>0</v>
      </c>
      <c r="Y4" s="6">
        <f t="shared" si="2"/>
        <v>0</v>
      </c>
    </row>
    <row r="5">
      <c r="A5" s="4" t="s">
        <v>50</v>
      </c>
      <c r="B5" s="4">
        <v>0.0</v>
      </c>
      <c r="C5" s="6">
        <f t="shared" ref="C5:Y5" si="3">B26</f>
        <v>0</v>
      </c>
      <c r="D5" s="6">
        <f t="shared" si="3"/>
        <v>0</v>
      </c>
      <c r="E5" s="6">
        <f t="shared" si="3"/>
        <v>0</v>
      </c>
      <c r="F5" s="6">
        <f t="shared" si="3"/>
        <v>0</v>
      </c>
      <c r="G5" s="6">
        <f t="shared" si="3"/>
        <v>0</v>
      </c>
      <c r="H5" s="6">
        <f t="shared" si="3"/>
        <v>0</v>
      </c>
      <c r="I5" s="6">
        <f t="shared" si="3"/>
        <v>0</v>
      </c>
      <c r="J5" s="6">
        <f t="shared" si="3"/>
        <v>50000</v>
      </c>
      <c r="K5" s="6">
        <f t="shared" si="3"/>
        <v>50000</v>
      </c>
      <c r="L5" s="6">
        <f t="shared" si="3"/>
        <v>50000</v>
      </c>
      <c r="M5" s="6">
        <f t="shared" si="3"/>
        <v>50000</v>
      </c>
      <c r="N5" s="6">
        <f t="shared" si="3"/>
        <v>50000</v>
      </c>
      <c r="O5" s="6">
        <f t="shared" si="3"/>
        <v>50000</v>
      </c>
      <c r="P5" s="6">
        <f t="shared" si="3"/>
        <v>50000</v>
      </c>
      <c r="Q5" s="6">
        <f t="shared" si="3"/>
        <v>50000</v>
      </c>
      <c r="R5" s="6">
        <f t="shared" si="3"/>
        <v>50000</v>
      </c>
      <c r="S5" s="6">
        <f t="shared" si="3"/>
        <v>50000</v>
      </c>
      <c r="T5" s="6">
        <f t="shared" si="3"/>
        <v>50000</v>
      </c>
      <c r="U5" s="6">
        <f t="shared" si="3"/>
        <v>50000</v>
      </c>
      <c r="V5" s="6">
        <f t="shared" si="3"/>
        <v>50000</v>
      </c>
      <c r="W5" s="6">
        <f t="shared" si="3"/>
        <v>50000</v>
      </c>
      <c r="X5" s="6">
        <f t="shared" si="3"/>
        <v>50000</v>
      </c>
      <c r="Y5" s="6">
        <f t="shared" si="3"/>
        <v>0</v>
      </c>
    </row>
    <row r="6">
      <c r="A6" s="4" t="s">
        <v>53</v>
      </c>
      <c r="B6" s="4">
        <v>0.0</v>
      </c>
      <c r="C6" s="6">
        <f t="shared" ref="C6:Y6" si="4">B27</f>
        <v>0</v>
      </c>
      <c r="D6" s="6">
        <f t="shared" si="4"/>
        <v>0</v>
      </c>
      <c r="E6" s="6">
        <f t="shared" si="4"/>
        <v>0</v>
      </c>
      <c r="F6" s="6">
        <f t="shared" si="4"/>
        <v>0</v>
      </c>
      <c r="G6" s="6">
        <f t="shared" si="4"/>
        <v>0</v>
      </c>
      <c r="H6" s="6">
        <f t="shared" si="4"/>
        <v>0</v>
      </c>
      <c r="I6" s="6">
        <f t="shared" si="4"/>
        <v>0</v>
      </c>
      <c r="J6" s="6">
        <f t="shared" si="4"/>
        <v>0</v>
      </c>
      <c r="K6" s="6">
        <f t="shared" si="4"/>
        <v>0</v>
      </c>
      <c r="L6" s="6">
        <f t="shared" si="4"/>
        <v>0</v>
      </c>
      <c r="M6" s="6">
        <f t="shared" si="4"/>
        <v>0</v>
      </c>
      <c r="N6" s="6">
        <f t="shared" si="4"/>
        <v>0</v>
      </c>
      <c r="O6" s="6">
        <f t="shared" si="4"/>
        <v>50000</v>
      </c>
      <c r="P6" s="6">
        <f t="shared" si="4"/>
        <v>50000</v>
      </c>
      <c r="Q6" s="6">
        <f t="shared" si="4"/>
        <v>50000</v>
      </c>
      <c r="R6" s="6">
        <f t="shared" si="4"/>
        <v>50000</v>
      </c>
      <c r="S6" s="6">
        <f t="shared" si="4"/>
        <v>50000</v>
      </c>
      <c r="T6" s="6">
        <f t="shared" si="4"/>
        <v>50000</v>
      </c>
      <c r="U6" s="6">
        <f t="shared" si="4"/>
        <v>50000</v>
      </c>
      <c r="V6" s="6">
        <f t="shared" si="4"/>
        <v>50000</v>
      </c>
      <c r="W6" s="6">
        <f t="shared" si="4"/>
        <v>50000</v>
      </c>
      <c r="X6" s="6">
        <f t="shared" si="4"/>
        <v>50000</v>
      </c>
      <c r="Y6" s="6">
        <f t="shared" si="4"/>
        <v>50000</v>
      </c>
    </row>
    <row r="7">
      <c r="A7" s="4" t="s">
        <v>79</v>
      </c>
      <c r="B7" s="6">
        <f t="shared" ref="B7:Y7" si="5">SUM(B3:B6)</f>
        <v>0</v>
      </c>
      <c r="C7" s="6">
        <f t="shared" si="5"/>
        <v>70000</v>
      </c>
      <c r="D7" s="6">
        <f t="shared" si="5"/>
        <v>120000</v>
      </c>
      <c r="E7" s="6">
        <f t="shared" si="5"/>
        <v>120000</v>
      </c>
      <c r="F7" s="6">
        <f t="shared" si="5"/>
        <v>120000</v>
      </c>
      <c r="G7" s="6">
        <f t="shared" si="5"/>
        <v>270000</v>
      </c>
      <c r="H7" s="6">
        <f t="shared" si="5"/>
        <v>270000</v>
      </c>
      <c r="I7" s="6">
        <f t="shared" si="5"/>
        <v>270000</v>
      </c>
      <c r="J7" s="6">
        <f t="shared" si="5"/>
        <v>320000</v>
      </c>
      <c r="K7" s="6">
        <f t="shared" si="5"/>
        <v>320000</v>
      </c>
      <c r="L7" s="6">
        <f t="shared" si="5"/>
        <v>320000</v>
      </c>
      <c r="M7" s="6">
        <f t="shared" si="5"/>
        <v>320000</v>
      </c>
      <c r="N7" s="6">
        <f t="shared" si="5"/>
        <v>390000</v>
      </c>
      <c r="O7" s="6">
        <f t="shared" si="5"/>
        <v>370000</v>
      </c>
      <c r="P7" s="6">
        <f t="shared" si="5"/>
        <v>370000</v>
      </c>
      <c r="Q7" s="6">
        <f t="shared" si="5"/>
        <v>370000</v>
      </c>
      <c r="R7" s="6">
        <f t="shared" si="5"/>
        <v>370000</v>
      </c>
      <c r="S7" s="6">
        <f t="shared" si="5"/>
        <v>170000</v>
      </c>
      <c r="T7" s="6">
        <f t="shared" si="5"/>
        <v>170000</v>
      </c>
      <c r="U7" s="6">
        <f t="shared" si="5"/>
        <v>170000</v>
      </c>
      <c r="V7" s="6">
        <f t="shared" si="5"/>
        <v>170000</v>
      </c>
      <c r="W7" s="6">
        <f t="shared" si="5"/>
        <v>170000</v>
      </c>
      <c r="X7" s="6">
        <f t="shared" si="5"/>
        <v>170000</v>
      </c>
      <c r="Y7" s="6">
        <f t="shared" si="5"/>
        <v>120000</v>
      </c>
    </row>
    <row r="9">
      <c r="A9" s="4" t="s">
        <v>16</v>
      </c>
    </row>
    <row r="10">
      <c r="A10" s="4" t="s">
        <v>44</v>
      </c>
      <c r="B10" s="4">
        <f>FAR!E2</f>
        <v>70000</v>
      </c>
      <c r="C10" s="4">
        <v>0.0</v>
      </c>
      <c r="D10" s="4">
        <v>0.0</v>
      </c>
      <c r="E10" s="4">
        <v>0.0</v>
      </c>
      <c r="F10" s="4">
        <f>FAR!E4</f>
        <v>150000</v>
      </c>
      <c r="G10" s="4">
        <v>0.0</v>
      </c>
      <c r="H10" s="4">
        <v>0.0</v>
      </c>
      <c r="I10" s="4">
        <v>0.0</v>
      </c>
      <c r="J10" s="4">
        <v>0.0</v>
      </c>
      <c r="K10" s="4">
        <v>0.0</v>
      </c>
      <c r="L10" s="4">
        <v>0.0</v>
      </c>
      <c r="M10" s="6">
        <f>FAR!E6</f>
        <v>70000</v>
      </c>
      <c r="N10" s="4">
        <v>0.0</v>
      </c>
      <c r="O10" s="4">
        <v>0.0</v>
      </c>
      <c r="P10" s="4">
        <v>0.0</v>
      </c>
      <c r="Q10" s="4">
        <v>0.0</v>
      </c>
      <c r="R10" s="4">
        <v>0.0</v>
      </c>
      <c r="S10" s="4">
        <v>0.0</v>
      </c>
      <c r="T10" s="4">
        <v>0.0</v>
      </c>
      <c r="U10" s="4">
        <v>0.0</v>
      </c>
      <c r="V10" s="4">
        <v>0.0</v>
      </c>
      <c r="W10" s="4">
        <v>0.0</v>
      </c>
      <c r="X10" s="4">
        <v>0.0</v>
      </c>
      <c r="Y10" s="4">
        <v>0.0</v>
      </c>
    </row>
    <row r="11">
      <c r="A11" s="4" t="s">
        <v>46</v>
      </c>
      <c r="B11" s="4">
        <v>0.0</v>
      </c>
      <c r="C11" s="4">
        <f>FAR!E3</f>
        <v>50000</v>
      </c>
      <c r="D11" s="4">
        <v>0.0</v>
      </c>
      <c r="E11" s="4">
        <v>0.0</v>
      </c>
      <c r="F11" s="4">
        <v>0.0</v>
      </c>
      <c r="G11" s="4">
        <v>0.0</v>
      </c>
      <c r="H11" s="4">
        <v>0.0</v>
      </c>
      <c r="I11" s="4">
        <v>0.0</v>
      </c>
      <c r="J11" s="4">
        <v>0.0</v>
      </c>
      <c r="K11" s="4">
        <v>0.0</v>
      </c>
      <c r="L11" s="4">
        <v>0.0</v>
      </c>
      <c r="M11" s="4">
        <v>0.0</v>
      </c>
      <c r="N11" s="4">
        <v>0.0</v>
      </c>
      <c r="O11" s="4">
        <v>0.0</v>
      </c>
      <c r="P11" s="4">
        <v>0.0</v>
      </c>
      <c r="Q11" s="4">
        <v>0.0</v>
      </c>
      <c r="R11" s="4">
        <v>0.0</v>
      </c>
      <c r="S11" s="4">
        <v>0.0</v>
      </c>
      <c r="T11" s="4">
        <v>0.0</v>
      </c>
      <c r="U11" s="4">
        <v>0.0</v>
      </c>
      <c r="V11" s="4">
        <v>0.0</v>
      </c>
      <c r="W11" s="4">
        <v>0.0</v>
      </c>
      <c r="X11" s="4">
        <v>0.0</v>
      </c>
      <c r="Y11" s="4">
        <v>0.0</v>
      </c>
    </row>
    <row r="12">
      <c r="A12" s="4" t="s">
        <v>50</v>
      </c>
      <c r="B12" s="4">
        <v>0.0</v>
      </c>
      <c r="C12" s="4">
        <v>0.0</v>
      </c>
      <c r="D12" s="4">
        <v>0.0</v>
      </c>
      <c r="E12" s="4">
        <v>0.0</v>
      </c>
      <c r="F12" s="4">
        <v>0.0</v>
      </c>
      <c r="G12" s="4">
        <v>0.0</v>
      </c>
      <c r="H12" s="4">
        <v>0.0</v>
      </c>
      <c r="I12" s="4">
        <f>FAR!E5</f>
        <v>50000</v>
      </c>
      <c r="J12" s="4">
        <v>0.0</v>
      </c>
      <c r="K12" s="4">
        <v>0.0</v>
      </c>
      <c r="L12" s="4">
        <v>0.0</v>
      </c>
      <c r="M12" s="4">
        <v>0.0</v>
      </c>
      <c r="N12" s="4">
        <v>0.0</v>
      </c>
      <c r="O12" s="4">
        <v>0.0</v>
      </c>
      <c r="P12" s="4">
        <v>0.0</v>
      </c>
      <c r="Q12" s="4">
        <v>0.0</v>
      </c>
      <c r="R12" s="4">
        <v>0.0</v>
      </c>
      <c r="S12" s="4">
        <v>0.0</v>
      </c>
      <c r="T12" s="4">
        <v>0.0</v>
      </c>
      <c r="U12" s="4">
        <v>0.0</v>
      </c>
      <c r="V12" s="4">
        <v>0.0</v>
      </c>
      <c r="W12" s="4">
        <v>0.0</v>
      </c>
      <c r="X12" s="4">
        <v>0.0</v>
      </c>
      <c r="Y12" s="4">
        <v>0.0</v>
      </c>
    </row>
    <row r="13">
      <c r="A13" s="4" t="s">
        <v>53</v>
      </c>
      <c r="B13" s="4">
        <v>0.0</v>
      </c>
      <c r="C13" s="4">
        <v>0.0</v>
      </c>
      <c r="D13" s="4">
        <v>0.0</v>
      </c>
      <c r="E13" s="4">
        <v>0.0</v>
      </c>
      <c r="F13" s="4">
        <v>0.0</v>
      </c>
      <c r="G13" s="4">
        <v>0.0</v>
      </c>
      <c r="H13" s="4">
        <v>0.0</v>
      </c>
      <c r="I13" s="4">
        <v>0.0</v>
      </c>
      <c r="J13" s="4">
        <v>0.0</v>
      </c>
      <c r="K13" s="4">
        <v>0.0</v>
      </c>
      <c r="L13" s="4">
        <v>0.0</v>
      </c>
      <c r="M13" s="4">
        <v>0.0</v>
      </c>
      <c r="N13" s="6">
        <f>FAR!E7</f>
        <v>50000</v>
      </c>
      <c r="O13" s="4">
        <v>0.0</v>
      </c>
      <c r="P13" s="4">
        <v>0.0</v>
      </c>
      <c r="Q13" s="4">
        <v>0.0</v>
      </c>
      <c r="R13" s="4">
        <v>0.0</v>
      </c>
      <c r="S13" s="4">
        <v>0.0</v>
      </c>
      <c r="T13" s="4">
        <v>0.0</v>
      </c>
      <c r="U13" s="4">
        <v>0.0</v>
      </c>
      <c r="V13" s="4">
        <v>0.0</v>
      </c>
      <c r="W13" s="4">
        <v>0.0</v>
      </c>
      <c r="X13" s="4">
        <v>0.0</v>
      </c>
      <c r="Y13" s="4">
        <v>0.0</v>
      </c>
    </row>
    <row r="14">
      <c r="A14" s="4" t="s">
        <v>79</v>
      </c>
      <c r="B14" s="6">
        <f t="shared" ref="B14:Y14" si="6">SUM(B10:B13)</f>
        <v>70000</v>
      </c>
      <c r="C14" s="6">
        <f t="shared" si="6"/>
        <v>50000</v>
      </c>
      <c r="D14" s="6">
        <f t="shared" si="6"/>
        <v>0</v>
      </c>
      <c r="E14" s="6">
        <f t="shared" si="6"/>
        <v>0</v>
      </c>
      <c r="F14" s="6">
        <f t="shared" si="6"/>
        <v>150000</v>
      </c>
      <c r="G14" s="6">
        <f t="shared" si="6"/>
        <v>0</v>
      </c>
      <c r="H14" s="6">
        <f t="shared" si="6"/>
        <v>0</v>
      </c>
      <c r="I14" s="6">
        <f t="shared" si="6"/>
        <v>50000</v>
      </c>
      <c r="J14" s="6">
        <f t="shared" si="6"/>
        <v>0</v>
      </c>
      <c r="K14" s="6">
        <f t="shared" si="6"/>
        <v>0</v>
      </c>
      <c r="L14" s="6">
        <f t="shared" si="6"/>
        <v>0</v>
      </c>
      <c r="M14" s="6">
        <f t="shared" si="6"/>
        <v>70000</v>
      </c>
      <c r="N14" s="6">
        <f t="shared" si="6"/>
        <v>50000</v>
      </c>
      <c r="O14" s="6">
        <f t="shared" si="6"/>
        <v>0</v>
      </c>
      <c r="P14" s="6">
        <f t="shared" si="6"/>
        <v>0</v>
      </c>
      <c r="Q14" s="6">
        <f t="shared" si="6"/>
        <v>0</v>
      </c>
      <c r="R14" s="6">
        <f t="shared" si="6"/>
        <v>0</v>
      </c>
      <c r="S14" s="6">
        <f t="shared" si="6"/>
        <v>0</v>
      </c>
      <c r="T14" s="6">
        <f t="shared" si="6"/>
        <v>0</v>
      </c>
      <c r="U14" s="6">
        <f t="shared" si="6"/>
        <v>0</v>
      </c>
      <c r="V14" s="6">
        <f t="shared" si="6"/>
        <v>0</v>
      </c>
      <c r="W14" s="6">
        <f t="shared" si="6"/>
        <v>0</v>
      </c>
      <c r="X14" s="6">
        <f t="shared" si="6"/>
        <v>0</v>
      </c>
      <c r="Y14" s="6">
        <f t="shared" si="6"/>
        <v>0</v>
      </c>
    </row>
    <row r="16">
      <c r="A16" s="4" t="s">
        <v>80</v>
      </c>
    </row>
    <row r="17">
      <c r="A17" s="4" t="s">
        <v>44</v>
      </c>
      <c r="B17" s="4">
        <v>0.0</v>
      </c>
      <c r="C17" s="4">
        <v>0.0</v>
      </c>
      <c r="D17" s="4">
        <v>0.0</v>
      </c>
      <c r="E17" s="4">
        <v>0.0</v>
      </c>
      <c r="F17" s="4">
        <v>0.0</v>
      </c>
      <c r="G17" s="4">
        <v>0.0</v>
      </c>
      <c r="H17" s="4">
        <v>0.0</v>
      </c>
      <c r="I17" s="4">
        <v>0.0</v>
      </c>
      <c r="J17" s="4">
        <v>0.0</v>
      </c>
      <c r="K17" s="4">
        <v>0.0</v>
      </c>
      <c r="L17" s="4">
        <v>0.0</v>
      </c>
      <c r="M17" s="4">
        <v>0.0</v>
      </c>
      <c r="N17" s="6">
        <f>FAR!E2</f>
        <v>70000</v>
      </c>
      <c r="O17" s="4">
        <v>0.0</v>
      </c>
      <c r="P17" s="4">
        <v>0.0</v>
      </c>
      <c r="Q17" s="4">
        <v>0.0</v>
      </c>
      <c r="R17" s="4">
        <f>FAR!E4</f>
        <v>150000</v>
      </c>
      <c r="S17" s="4">
        <v>0.0</v>
      </c>
      <c r="T17" s="4">
        <v>0.0</v>
      </c>
      <c r="U17" s="4">
        <v>0.0</v>
      </c>
      <c r="V17" s="4">
        <v>0.0</v>
      </c>
      <c r="W17" s="4">
        <v>0.0</v>
      </c>
      <c r="X17" s="4">
        <v>0.0</v>
      </c>
      <c r="Y17" s="4">
        <f>FAR!E6</f>
        <v>70000</v>
      </c>
    </row>
    <row r="18">
      <c r="A18" s="4" t="s">
        <v>46</v>
      </c>
      <c r="B18" s="4">
        <v>0.0</v>
      </c>
      <c r="C18" s="4">
        <v>0.0</v>
      </c>
      <c r="D18" s="4">
        <v>0.0</v>
      </c>
      <c r="E18" s="4">
        <v>0.0</v>
      </c>
      <c r="F18" s="4">
        <v>0.0</v>
      </c>
      <c r="G18" s="4">
        <v>0.0</v>
      </c>
      <c r="H18" s="4">
        <v>0.0</v>
      </c>
      <c r="I18" s="4">
        <v>0.0</v>
      </c>
      <c r="J18" s="4">
        <v>0.0</v>
      </c>
      <c r="K18" s="4">
        <v>0.0</v>
      </c>
      <c r="L18" s="4">
        <v>0.0</v>
      </c>
      <c r="M18" s="4">
        <v>0.0</v>
      </c>
      <c r="N18" s="4">
        <v>0.0</v>
      </c>
      <c r="O18" s="4">
        <v>0.0</v>
      </c>
      <c r="P18" s="4">
        <v>0.0</v>
      </c>
      <c r="Q18" s="4">
        <v>0.0</v>
      </c>
      <c r="R18" s="4">
        <f>FAR!E3</f>
        <v>50000</v>
      </c>
      <c r="S18" s="4">
        <v>0.0</v>
      </c>
      <c r="T18" s="4">
        <v>0.0</v>
      </c>
      <c r="U18" s="4">
        <v>0.0</v>
      </c>
      <c r="V18" s="4">
        <v>0.0</v>
      </c>
      <c r="W18" s="4">
        <v>0.0</v>
      </c>
      <c r="X18" s="4">
        <v>0.0</v>
      </c>
      <c r="Y18" s="4">
        <v>0.0</v>
      </c>
    </row>
    <row r="19">
      <c r="A19" s="4" t="s">
        <v>50</v>
      </c>
      <c r="B19" s="4">
        <v>0.0</v>
      </c>
      <c r="C19" s="4">
        <v>0.0</v>
      </c>
      <c r="D19" s="4">
        <v>0.0</v>
      </c>
      <c r="E19" s="4">
        <v>0.0</v>
      </c>
      <c r="F19" s="4">
        <v>0.0</v>
      </c>
      <c r="G19" s="4">
        <v>0.0</v>
      </c>
      <c r="H19" s="4">
        <v>0.0</v>
      </c>
      <c r="I19" s="4">
        <v>0.0</v>
      </c>
      <c r="J19" s="4">
        <v>0.0</v>
      </c>
      <c r="K19" s="4">
        <v>0.0</v>
      </c>
      <c r="L19" s="4">
        <v>0.0</v>
      </c>
      <c r="M19" s="4">
        <v>0.0</v>
      </c>
      <c r="N19" s="4">
        <v>0.0</v>
      </c>
      <c r="O19" s="4">
        <v>0.0</v>
      </c>
      <c r="P19" s="4">
        <v>0.0</v>
      </c>
      <c r="Q19" s="4">
        <v>0.0</v>
      </c>
      <c r="R19" s="4">
        <v>0.0</v>
      </c>
      <c r="S19" s="4">
        <v>0.0</v>
      </c>
      <c r="T19" s="4">
        <v>0.0</v>
      </c>
      <c r="U19" s="4">
        <v>0.0</v>
      </c>
      <c r="V19" s="4">
        <v>0.0</v>
      </c>
      <c r="W19" s="4">
        <v>0.0</v>
      </c>
      <c r="X19" s="6">
        <f>FAR!E5</f>
        <v>50000</v>
      </c>
      <c r="Y19" s="4">
        <v>0.0</v>
      </c>
    </row>
    <row r="20">
      <c r="A20" s="4" t="s">
        <v>53</v>
      </c>
      <c r="B20" s="4">
        <v>0.0</v>
      </c>
      <c r="C20" s="4">
        <v>0.0</v>
      </c>
      <c r="D20" s="4">
        <v>0.0</v>
      </c>
      <c r="E20" s="4">
        <v>0.0</v>
      </c>
      <c r="F20" s="4">
        <v>0.0</v>
      </c>
      <c r="G20" s="4">
        <v>0.0</v>
      </c>
      <c r="H20" s="4">
        <v>0.0</v>
      </c>
      <c r="I20" s="4">
        <v>0.0</v>
      </c>
      <c r="J20" s="4">
        <v>0.0</v>
      </c>
      <c r="K20" s="4">
        <v>0.0</v>
      </c>
      <c r="L20" s="4">
        <v>0.0</v>
      </c>
      <c r="M20" s="4">
        <v>0.0</v>
      </c>
      <c r="N20" s="4">
        <v>0.0</v>
      </c>
      <c r="O20" s="4">
        <v>0.0</v>
      </c>
      <c r="P20" s="4">
        <v>0.0</v>
      </c>
      <c r="Q20" s="4">
        <v>0.0</v>
      </c>
      <c r="R20" s="4">
        <v>0.0</v>
      </c>
      <c r="S20" s="4">
        <v>0.0</v>
      </c>
      <c r="T20" s="4">
        <v>0.0</v>
      </c>
      <c r="U20" s="4">
        <v>0.0</v>
      </c>
      <c r="V20" s="4">
        <v>0.0</v>
      </c>
      <c r="W20" s="4">
        <v>0.0</v>
      </c>
      <c r="X20" s="4">
        <v>0.0</v>
      </c>
      <c r="Y20" s="4">
        <v>0.0</v>
      </c>
    </row>
    <row r="21">
      <c r="A21" s="4" t="s">
        <v>79</v>
      </c>
      <c r="B21" s="6">
        <f t="shared" ref="B21:Y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70000</v>
      </c>
      <c r="O21" s="6">
        <f t="shared" si="7"/>
        <v>0</v>
      </c>
      <c r="P21" s="6">
        <f t="shared" si="7"/>
        <v>0</v>
      </c>
      <c r="Q21" s="6">
        <f t="shared" si="7"/>
        <v>0</v>
      </c>
      <c r="R21" s="6">
        <f t="shared" si="7"/>
        <v>200000</v>
      </c>
      <c r="S21" s="6">
        <f t="shared" si="7"/>
        <v>0</v>
      </c>
      <c r="T21" s="6">
        <f t="shared" si="7"/>
        <v>0</v>
      </c>
      <c r="U21" s="6">
        <f t="shared" si="7"/>
        <v>0</v>
      </c>
      <c r="V21" s="6">
        <f t="shared" si="7"/>
        <v>0</v>
      </c>
      <c r="W21" s="6">
        <f t="shared" si="7"/>
        <v>0</v>
      </c>
      <c r="X21" s="6">
        <f t="shared" si="7"/>
        <v>50000</v>
      </c>
      <c r="Y21" s="6">
        <f t="shared" si="7"/>
        <v>70000</v>
      </c>
    </row>
    <row r="23">
      <c r="A23" s="4" t="s">
        <v>81</v>
      </c>
    </row>
    <row r="24">
      <c r="A24" s="4" t="s">
        <v>44</v>
      </c>
      <c r="B24" s="6">
        <f t="shared" ref="B24:Y24" si="8">B3+B10-B17</f>
        <v>70000</v>
      </c>
      <c r="C24" s="6">
        <f t="shared" si="8"/>
        <v>70000</v>
      </c>
      <c r="D24" s="6">
        <f t="shared" si="8"/>
        <v>70000</v>
      </c>
      <c r="E24" s="6">
        <f t="shared" si="8"/>
        <v>70000</v>
      </c>
      <c r="F24" s="6">
        <f t="shared" si="8"/>
        <v>220000</v>
      </c>
      <c r="G24" s="6">
        <f t="shared" si="8"/>
        <v>220000</v>
      </c>
      <c r="H24" s="6">
        <f t="shared" si="8"/>
        <v>220000</v>
      </c>
      <c r="I24" s="6">
        <f t="shared" si="8"/>
        <v>220000</v>
      </c>
      <c r="J24" s="6">
        <f t="shared" si="8"/>
        <v>220000</v>
      </c>
      <c r="K24" s="6">
        <f t="shared" si="8"/>
        <v>220000</v>
      </c>
      <c r="L24" s="6">
        <f t="shared" si="8"/>
        <v>220000</v>
      </c>
      <c r="M24" s="6">
        <f t="shared" si="8"/>
        <v>290000</v>
      </c>
      <c r="N24" s="6">
        <f t="shared" si="8"/>
        <v>220000</v>
      </c>
      <c r="O24" s="6">
        <f t="shared" si="8"/>
        <v>220000</v>
      </c>
      <c r="P24" s="6">
        <f t="shared" si="8"/>
        <v>220000</v>
      </c>
      <c r="Q24" s="6">
        <f t="shared" si="8"/>
        <v>220000</v>
      </c>
      <c r="R24" s="6">
        <f t="shared" si="8"/>
        <v>70000</v>
      </c>
      <c r="S24" s="6">
        <f t="shared" si="8"/>
        <v>70000</v>
      </c>
      <c r="T24" s="6">
        <f t="shared" si="8"/>
        <v>70000</v>
      </c>
      <c r="U24" s="6">
        <f t="shared" si="8"/>
        <v>70000</v>
      </c>
      <c r="V24" s="6">
        <f t="shared" si="8"/>
        <v>70000</v>
      </c>
      <c r="W24" s="6">
        <f t="shared" si="8"/>
        <v>70000</v>
      </c>
      <c r="X24" s="6">
        <f t="shared" si="8"/>
        <v>70000</v>
      </c>
      <c r="Y24" s="6">
        <f t="shared" si="8"/>
        <v>0</v>
      </c>
    </row>
    <row r="25">
      <c r="A25" s="4" t="s">
        <v>46</v>
      </c>
      <c r="B25" s="6">
        <f t="shared" ref="B25:Y25" si="9">B4+B11-B18</f>
        <v>0</v>
      </c>
      <c r="C25" s="6">
        <f t="shared" si="9"/>
        <v>50000</v>
      </c>
      <c r="D25" s="6">
        <f t="shared" si="9"/>
        <v>50000</v>
      </c>
      <c r="E25" s="6">
        <f t="shared" si="9"/>
        <v>50000</v>
      </c>
      <c r="F25" s="6">
        <f t="shared" si="9"/>
        <v>50000</v>
      </c>
      <c r="G25" s="6">
        <f t="shared" si="9"/>
        <v>50000</v>
      </c>
      <c r="H25" s="6">
        <f t="shared" si="9"/>
        <v>50000</v>
      </c>
      <c r="I25" s="6">
        <f t="shared" si="9"/>
        <v>50000</v>
      </c>
      <c r="J25" s="6">
        <f t="shared" si="9"/>
        <v>50000</v>
      </c>
      <c r="K25" s="6">
        <f t="shared" si="9"/>
        <v>50000</v>
      </c>
      <c r="L25" s="6">
        <f t="shared" si="9"/>
        <v>50000</v>
      </c>
      <c r="M25" s="6">
        <f t="shared" si="9"/>
        <v>50000</v>
      </c>
      <c r="N25" s="6">
        <f t="shared" si="9"/>
        <v>50000</v>
      </c>
      <c r="O25" s="6">
        <f t="shared" si="9"/>
        <v>50000</v>
      </c>
      <c r="P25" s="6">
        <f t="shared" si="9"/>
        <v>50000</v>
      </c>
      <c r="Q25" s="6">
        <f t="shared" si="9"/>
        <v>50000</v>
      </c>
      <c r="R25" s="6">
        <f t="shared" si="9"/>
        <v>0</v>
      </c>
      <c r="S25" s="6">
        <f t="shared" si="9"/>
        <v>0</v>
      </c>
      <c r="T25" s="6">
        <f t="shared" si="9"/>
        <v>0</v>
      </c>
      <c r="U25" s="6">
        <f t="shared" si="9"/>
        <v>0</v>
      </c>
      <c r="V25" s="6">
        <f t="shared" si="9"/>
        <v>0</v>
      </c>
      <c r="W25" s="6">
        <f t="shared" si="9"/>
        <v>0</v>
      </c>
      <c r="X25" s="6">
        <f t="shared" si="9"/>
        <v>0</v>
      </c>
      <c r="Y25" s="6">
        <f t="shared" si="9"/>
        <v>0</v>
      </c>
    </row>
    <row r="26">
      <c r="A26" s="4" t="s">
        <v>50</v>
      </c>
      <c r="B26" s="6">
        <f t="shared" ref="B26:Y26" si="10">B5+B12-B19</f>
        <v>0</v>
      </c>
      <c r="C26" s="6">
        <f t="shared" si="10"/>
        <v>0</v>
      </c>
      <c r="D26" s="6">
        <f t="shared" si="10"/>
        <v>0</v>
      </c>
      <c r="E26" s="6">
        <f t="shared" si="10"/>
        <v>0</v>
      </c>
      <c r="F26" s="6">
        <f t="shared" si="10"/>
        <v>0</v>
      </c>
      <c r="G26" s="6">
        <f t="shared" si="10"/>
        <v>0</v>
      </c>
      <c r="H26" s="6">
        <f t="shared" si="10"/>
        <v>0</v>
      </c>
      <c r="I26" s="6">
        <f t="shared" si="10"/>
        <v>50000</v>
      </c>
      <c r="J26" s="6">
        <f t="shared" si="10"/>
        <v>50000</v>
      </c>
      <c r="K26" s="6">
        <f t="shared" si="10"/>
        <v>50000</v>
      </c>
      <c r="L26" s="6">
        <f t="shared" si="10"/>
        <v>50000</v>
      </c>
      <c r="M26" s="6">
        <f t="shared" si="10"/>
        <v>50000</v>
      </c>
      <c r="N26" s="6">
        <f t="shared" si="10"/>
        <v>50000</v>
      </c>
      <c r="O26" s="6">
        <f t="shared" si="10"/>
        <v>50000</v>
      </c>
      <c r="P26" s="6">
        <f t="shared" si="10"/>
        <v>50000</v>
      </c>
      <c r="Q26" s="6">
        <f t="shared" si="10"/>
        <v>50000</v>
      </c>
      <c r="R26" s="6">
        <f t="shared" si="10"/>
        <v>50000</v>
      </c>
      <c r="S26" s="6">
        <f t="shared" si="10"/>
        <v>50000</v>
      </c>
      <c r="T26" s="6">
        <f t="shared" si="10"/>
        <v>50000</v>
      </c>
      <c r="U26" s="6">
        <f t="shared" si="10"/>
        <v>50000</v>
      </c>
      <c r="V26" s="6">
        <f t="shared" si="10"/>
        <v>50000</v>
      </c>
      <c r="W26" s="6">
        <f t="shared" si="10"/>
        <v>50000</v>
      </c>
      <c r="X26" s="6">
        <f t="shared" si="10"/>
        <v>0</v>
      </c>
      <c r="Y26" s="6">
        <f t="shared" si="10"/>
        <v>0</v>
      </c>
    </row>
    <row r="27">
      <c r="A27" s="4" t="s">
        <v>53</v>
      </c>
      <c r="B27" s="6">
        <f t="shared" ref="B27:Y27" si="11">B6+B13-B20</f>
        <v>0</v>
      </c>
      <c r="C27" s="6">
        <f t="shared" si="11"/>
        <v>0</v>
      </c>
      <c r="D27" s="6">
        <f t="shared" si="11"/>
        <v>0</v>
      </c>
      <c r="E27" s="6">
        <f t="shared" si="11"/>
        <v>0</v>
      </c>
      <c r="F27" s="6">
        <f t="shared" si="11"/>
        <v>0</v>
      </c>
      <c r="G27" s="6">
        <f t="shared" si="11"/>
        <v>0</v>
      </c>
      <c r="H27" s="6">
        <f t="shared" si="11"/>
        <v>0</v>
      </c>
      <c r="I27" s="6">
        <f t="shared" si="11"/>
        <v>0</v>
      </c>
      <c r="J27" s="6">
        <f t="shared" si="11"/>
        <v>0</v>
      </c>
      <c r="K27" s="6">
        <f t="shared" si="11"/>
        <v>0</v>
      </c>
      <c r="L27" s="6">
        <f t="shared" si="11"/>
        <v>0</v>
      </c>
      <c r="M27" s="6">
        <f t="shared" si="11"/>
        <v>0</v>
      </c>
      <c r="N27" s="6">
        <f t="shared" si="11"/>
        <v>50000</v>
      </c>
      <c r="O27" s="6">
        <f t="shared" si="11"/>
        <v>50000</v>
      </c>
      <c r="P27" s="6">
        <f t="shared" si="11"/>
        <v>50000</v>
      </c>
      <c r="Q27" s="6">
        <f t="shared" si="11"/>
        <v>50000</v>
      </c>
      <c r="R27" s="6">
        <f t="shared" si="11"/>
        <v>50000</v>
      </c>
      <c r="S27" s="6">
        <f t="shared" si="11"/>
        <v>50000</v>
      </c>
      <c r="T27" s="6">
        <f t="shared" si="11"/>
        <v>50000</v>
      </c>
      <c r="U27" s="6">
        <f t="shared" si="11"/>
        <v>50000</v>
      </c>
      <c r="V27" s="6">
        <f t="shared" si="11"/>
        <v>50000</v>
      </c>
      <c r="W27" s="6">
        <f t="shared" si="11"/>
        <v>50000</v>
      </c>
      <c r="X27" s="6">
        <f t="shared" si="11"/>
        <v>50000</v>
      </c>
      <c r="Y27" s="6">
        <f t="shared" si="11"/>
        <v>50000</v>
      </c>
    </row>
    <row r="28">
      <c r="A28" s="4" t="s">
        <v>79</v>
      </c>
      <c r="B28" s="6">
        <f t="shared" ref="B28:Y28" si="12">SUM(B24:B27)</f>
        <v>70000</v>
      </c>
      <c r="C28" s="6">
        <f t="shared" si="12"/>
        <v>120000</v>
      </c>
      <c r="D28" s="6">
        <f t="shared" si="12"/>
        <v>120000</v>
      </c>
      <c r="E28" s="6">
        <f t="shared" si="12"/>
        <v>120000</v>
      </c>
      <c r="F28" s="6">
        <f t="shared" si="12"/>
        <v>270000</v>
      </c>
      <c r="G28" s="6">
        <f t="shared" si="12"/>
        <v>270000</v>
      </c>
      <c r="H28" s="6">
        <f t="shared" si="12"/>
        <v>270000</v>
      </c>
      <c r="I28" s="6">
        <f t="shared" si="12"/>
        <v>320000</v>
      </c>
      <c r="J28" s="6">
        <f t="shared" si="12"/>
        <v>320000</v>
      </c>
      <c r="K28" s="6">
        <f t="shared" si="12"/>
        <v>320000</v>
      </c>
      <c r="L28" s="6">
        <f t="shared" si="12"/>
        <v>320000</v>
      </c>
      <c r="M28" s="6">
        <f t="shared" si="12"/>
        <v>390000</v>
      </c>
      <c r="N28" s="6">
        <f t="shared" si="12"/>
        <v>370000</v>
      </c>
      <c r="O28" s="6">
        <f t="shared" si="12"/>
        <v>370000</v>
      </c>
      <c r="P28" s="6">
        <f t="shared" si="12"/>
        <v>370000</v>
      </c>
      <c r="Q28" s="6">
        <f t="shared" si="12"/>
        <v>370000</v>
      </c>
      <c r="R28" s="6">
        <f t="shared" si="12"/>
        <v>170000</v>
      </c>
      <c r="S28" s="6">
        <f t="shared" si="12"/>
        <v>170000</v>
      </c>
      <c r="T28" s="6">
        <f t="shared" si="12"/>
        <v>170000</v>
      </c>
      <c r="U28" s="6">
        <f t="shared" si="12"/>
        <v>170000</v>
      </c>
      <c r="V28" s="6">
        <f t="shared" si="12"/>
        <v>170000</v>
      </c>
      <c r="W28" s="6">
        <f t="shared" si="12"/>
        <v>170000</v>
      </c>
      <c r="X28" s="6">
        <f t="shared" si="12"/>
        <v>120000</v>
      </c>
      <c r="Y28" s="6">
        <f t="shared" si="12"/>
        <v>50000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78</v>
      </c>
    </row>
    <row r="3">
      <c r="A3" s="4" t="s">
        <v>44</v>
      </c>
      <c r="B3" s="4">
        <v>0.0</v>
      </c>
      <c r="C3" s="8">
        <f t="shared" ref="C3:Y3" si="1">B24</f>
        <v>5833.333333</v>
      </c>
      <c r="D3" s="8">
        <f t="shared" si="1"/>
        <v>11666.66667</v>
      </c>
      <c r="E3" s="8">
        <f t="shared" si="1"/>
        <v>17500</v>
      </c>
      <c r="F3" s="8">
        <f t="shared" si="1"/>
        <v>23333.33333</v>
      </c>
      <c r="G3" s="8">
        <f t="shared" si="1"/>
        <v>41666.66667</v>
      </c>
      <c r="H3" s="8">
        <f t="shared" si="1"/>
        <v>60000</v>
      </c>
      <c r="I3" s="8">
        <f t="shared" si="1"/>
        <v>78333.33333</v>
      </c>
      <c r="J3" s="8">
        <f t="shared" si="1"/>
        <v>96666.66667</v>
      </c>
      <c r="K3" s="8">
        <f t="shared" si="1"/>
        <v>115000</v>
      </c>
      <c r="L3" s="8">
        <f t="shared" si="1"/>
        <v>133333.3333</v>
      </c>
      <c r="M3" s="8">
        <f t="shared" si="1"/>
        <v>151666.6667</v>
      </c>
      <c r="N3" s="8">
        <f t="shared" si="1"/>
        <v>175833.3333</v>
      </c>
      <c r="O3" s="8">
        <f t="shared" si="1"/>
        <v>124166.6667</v>
      </c>
      <c r="P3" s="8">
        <f t="shared" si="1"/>
        <v>142500</v>
      </c>
      <c r="Q3" s="8">
        <f t="shared" si="1"/>
        <v>160833.3333</v>
      </c>
      <c r="R3" s="8">
        <f t="shared" si="1"/>
        <v>179166.6667</v>
      </c>
      <c r="S3" s="8">
        <f t="shared" si="1"/>
        <v>35000</v>
      </c>
      <c r="T3" s="8">
        <f t="shared" si="1"/>
        <v>40833.33333</v>
      </c>
      <c r="U3" s="8">
        <f t="shared" si="1"/>
        <v>46666.66667</v>
      </c>
      <c r="V3" s="8">
        <f t="shared" si="1"/>
        <v>52500</v>
      </c>
      <c r="W3" s="8">
        <f t="shared" si="1"/>
        <v>58333.33333</v>
      </c>
      <c r="X3" s="8">
        <f t="shared" si="1"/>
        <v>64166.66667</v>
      </c>
      <c r="Y3" s="8">
        <f t="shared" si="1"/>
        <v>70000</v>
      </c>
    </row>
    <row r="4">
      <c r="A4" s="4" t="s">
        <v>46</v>
      </c>
      <c r="B4" s="4">
        <v>0.0</v>
      </c>
      <c r="C4" s="8">
        <f t="shared" ref="C4:Y4" si="2">B25</f>
        <v>0</v>
      </c>
      <c r="D4" s="8">
        <f t="shared" si="2"/>
        <v>3333.333333</v>
      </c>
      <c r="E4" s="8">
        <f t="shared" si="2"/>
        <v>6666.666667</v>
      </c>
      <c r="F4" s="8">
        <f t="shared" si="2"/>
        <v>10000</v>
      </c>
      <c r="G4" s="8">
        <f t="shared" si="2"/>
        <v>13333.33333</v>
      </c>
      <c r="H4" s="8">
        <f t="shared" si="2"/>
        <v>16666.66667</v>
      </c>
      <c r="I4" s="8">
        <f t="shared" si="2"/>
        <v>20000</v>
      </c>
      <c r="J4" s="8">
        <f t="shared" si="2"/>
        <v>23333.33333</v>
      </c>
      <c r="K4" s="8">
        <f t="shared" si="2"/>
        <v>26666.66667</v>
      </c>
      <c r="L4" s="8">
        <f t="shared" si="2"/>
        <v>30000</v>
      </c>
      <c r="M4" s="8">
        <f t="shared" si="2"/>
        <v>33333.33333</v>
      </c>
      <c r="N4" s="8">
        <f t="shared" si="2"/>
        <v>36666.66667</v>
      </c>
      <c r="O4" s="8">
        <f t="shared" si="2"/>
        <v>40000</v>
      </c>
      <c r="P4" s="8">
        <f t="shared" si="2"/>
        <v>43333.33333</v>
      </c>
      <c r="Q4" s="8">
        <f t="shared" si="2"/>
        <v>46666.66667</v>
      </c>
      <c r="R4" s="8">
        <f t="shared" si="2"/>
        <v>50000</v>
      </c>
      <c r="S4" s="8">
        <f t="shared" si="2"/>
        <v>0</v>
      </c>
      <c r="T4" s="8">
        <f t="shared" si="2"/>
        <v>0</v>
      </c>
      <c r="U4" s="8">
        <f t="shared" si="2"/>
        <v>0</v>
      </c>
      <c r="V4" s="8">
        <f t="shared" si="2"/>
        <v>0</v>
      </c>
      <c r="W4" s="8">
        <f t="shared" si="2"/>
        <v>0</v>
      </c>
      <c r="X4" s="8">
        <f t="shared" si="2"/>
        <v>0</v>
      </c>
      <c r="Y4" s="8">
        <f t="shared" si="2"/>
        <v>0</v>
      </c>
    </row>
    <row r="5">
      <c r="A5" s="4" t="s">
        <v>50</v>
      </c>
      <c r="B5" s="4">
        <v>0.0</v>
      </c>
      <c r="C5" s="8">
        <f t="shared" ref="C5:Y5" si="3">B26</f>
        <v>0</v>
      </c>
      <c r="D5" s="8">
        <f t="shared" si="3"/>
        <v>0</v>
      </c>
      <c r="E5" s="8">
        <f t="shared" si="3"/>
        <v>0</v>
      </c>
      <c r="F5" s="8">
        <f t="shared" si="3"/>
        <v>0</v>
      </c>
      <c r="G5" s="8">
        <f t="shared" si="3"/>
        <v>0</v>
      </c>
      <c r="H5" s="8">
        <f t="shared" si="3"/>
        <v>0</v>
      </c>
      <c r="I5" s="8">
        <f t="shared" si="3"/>
        <v>0</v>
      </c>
      <c r="J5" s="8">
        <f t="shared" si="3"/>
        <v>3333.333333</v>
      </c>
      <c r="K5" s="8">
        <f t="shared" si="3"/>
        <v>6666.666667</v>
      </c>
      <c r="L5" s="8">
        <f t="shared" si="3"/>
        <v>10000</v>
      </c>
      <c r="M5" s="8">
        <f t="shared" si="3"/>
        <v>13333.33333</v>
      </c>
      <c r="N5" s="8">
        <f t="shared" si="3"/>
        <v>16666.66667</v>
      </c>
      <c r="O5" s="8">
        <f t="shared" si="3"/>
        <v>20000</v>
      </c>
      <c r="P5" s="8">
        <f t="shared" si="3"/>
        <v>23333.33333</v>
      </c>
      <c r="Q5" s="8">
        <f t="shared" si="3"/>
        <v>26666.66667</v>
      </c>
      <c r="R5" s="8">
        <f t="shared" si="3"/>
        <v>30000</v>
      </c>
      <c r="S5" s="8">
        <f t="shared" si="3"/>
        <v>33333.33333</v>
      </c>
      <c r="T5" s="8">
        <f t="shared" si="3"/>
        <v>36666.66667</v>
      </c>
      <c r="U5" s="8">
        <f t="shared" si="3"/>
        <v>40000</v>
      </c>
      <c r="V5" s="8">
        <f t="shared" si="3"/>
        <v>43333.33333</v>
      </c>
      <c r="W5" s="8">
        <f t="shared" si="3"/>
        <v>46666.66667</v>
      </c>
      <c r="X5" s="8">
        <f t="shared" si="3"/>
        <v>50000</v>
      </c>
      <c r="Y5" s="8">
        <f t="shared" si="3"/>
        <v>0</v>
      </c>
    </row>
    <row r="6">
      <c r="A6" s="4" t="s">
        <v>53</v>
      </c>
      <c r="B6" s="4">
        <v>0.0</v>
      </c>
      <c r="C6" s="8">
        <f t="shared" ref="C6:Y6" si="4">B27</f>
        <v>0</v>
      </c>
      <c r="D6" s="8">
        <f t="shared" si="4"/>
        <v>0</v>
      </c>
      <c r="E6" s="8">
        <f t="shared" si="4"/>
        <v>0</v>
      </c>
      <c r="F6" s="8">
        <f t="shared" si="4"/>
        <v>0</v>
      </c>
      <c r="G6" s="8">
        <f t="shared" si="4"/>
        <v>0</v>
      </c>
      <c r="H6" s="8">
        <f t="shared" si="4"/>
        <v>0</v>
      </c>
      <c r="I6" s="8">
        <f t="shared" si="4"/>
        <v>0</v>
      </c>
      <c r="J6" s="8">
        <f t="shared" si="4"/>
        <v>0</v>
      </c>
      <c r="K6" s="8">
        <f t="shared" si="4"/>
        <v>0</v>
      </c>
      <c r="L6" s="8">
        <f t="shared" si="4"/>
        <v>0</v>
      </c>
      <c r="M6" s="8">
        <f t="shared" si="4"/>
        <v>0</v>
      </c>
      <c r="N6" s="8">
        <f t="shared" si="4"/>
        <v>0</v>
      </c>
      <c r="O6" s="8">
        <f t="shared" si="4"/>
        <v>3333.333333</v>
      </c>
      <c r="P6" s="8">
        <f t="shared" si="4"/>
        <v>6666.666667</v>
      </c>
      <c r="Q6" s="8">
        <f t="shared" si="4"/>
        <v>10000</v>
      </c>
      <c r="R6" s="8">
        <f t="shared" si="4"/>
        <v>13333.33333</v>
      </c>
      <c r="S6" s="8">
        <f t="shared" si="4"/>
        <v>16666.66667</v>
      </c>
      <c r="T6" s="8">
        <f t="shared" si="4"/>
        <v>20000</v>
      </c>
      <c r="U6" s="8">
        <f t="shared" si="4"/>
        <v>23333.33333</v>
      </c>
      <c r="V6" s="8">
        <f t="shared" si="4"/>
        <v>26666.66667</v>
      </c>
      <c r="W6" s="8">
        <f t="shared" si="4"/>
        <v>30000</v>
      </c>
      <c r="X6" s="8">
        <f t="shared" si="4"/>
        <v>33333.33333</v>
      </c>
      <c r="Y6" s="8">
        <f t="shared" si="4"/>
        <v>36666.66667</v>
      </c>
    </row>
    <row r="7">
      <c r="A7" s="4" t="s">
        <v>79</v>
      </c>
      <c r="B7" s="4">
        <f t="shared" ref="B7:Y7" si="5">SUM(B3:B6)</f>
        <v>0</v>
      </c>
      <c r="C7" s="9">
        <f t="shared" si="5"/>
        <v>5833.333333</v>
      </c>
      <c r="D7" s="9">
        <f t="shared" si="5"/>
        <v>15000</v>
      </c>
      <c r="E7" s="9">
        <f t="shared" si="5"/>
        <v>24166.66667</v>
      </c>
      <c r="F7" s="9">
        <f t="shared" si="5"/>
        <v>33333.33333</v>
      </c>
      <c r="G7" s="9">
        <f t="shared" si="5"/>
        <v>55000</v>
      </c>
      <c r="H7" s="9">
        <f t="shared" si="5"/>
        <v>76666.66667</v>
      </c>
      <c r="I7" s="9">
        <f t="shared" si="5"/>
        <v>98333.33333</v>
      </c>
      <c r="J7" s="9">
        <f t="shared" si="5"/>
        <v>123333.3333</v>
      </c>
      <c r="K7" s="9">
        <f t="shared" si="5"/>
        <v>148333.3333</v>
      </c>
      <c r="L7" s="9">
        <f t="shared" si="5"/>
        <v>173333.3333</v>
      </c>
      <c r="M7" s="9">
        <f t="shared" si="5"/>
        <v>198333.3333</v>
      </c>
      <c r="N7" s="9">
        <f t="shared" si="5"/>
        <v>229166.6667</v>
      </c>
      <c r="O7" s="9">
        <f t="shared" si="5"/>
        <v>187500</v>
      </c>
      <c r="P7" s="9">
        <f t="shared" si="5"/>
        <v>215833.3333</v>
      </c>
      <c r="Q7" s="9">
        <f t="shared" si="5"/>
        <v>244166.6667</v>
      </c>
      <c r="R7" s="9">
        <f t="shared" si="5"/>
        <v>272500</v>
      </c>
      <c r="S7" s="9">
        <f t="shared" si="5"/>
        <v>85000</v>
      </c>
      <c r="T7" s="9">
        <f t="shared" si="5"/>
        <v>97500</v>
      </c>
      <c r="U7" s="9">
        <f t="shared" si="5"/>
        <v>110000</v>
      </c>
      <c r="V7" s="9">
        <f t="shared" si="5"/>
        <v>122500</v>
      </c>
      <c r="W7" s="9">
        <f t="shared" si="5"/>
        <v>135000</v>
      </c>
      <c r="X7" s="9">
        <f t="shared" si="5"/>
        <v>147500</v>
      </c>
      <c r="Y7" s="9">
        <f t="shared" si="5"/>
        <v>106666.6667</v>
      </c>
    </row>
    <row r="9">
      <c r="A9" s="4" t="s">
        <v>82</v>
      </c>
    </row>
    <row r="10">
      <c r="A10" s="4" t="s">
        <v>44</v>
      </c>
      <c r="B10" s="8">
        <f>'Fixed Asset Balance'!B24/FAR!$F2</f>
        <v>5833.333333</v>
      </c>
      <c r="C10" s="8">
        <f>'Fixed Asset Balance'!C24/FAR!$F2</f>
        <v>5833.333333</v>
      </c>
      <c r="D10" s="8">
        <f>'Fixed Asset Balance'!D24/FAR!$F2</f>
        <v>5833.333333</v>
      </c>
      <c r="E10" s="8">
        <f>'Fixed Asset Balance'!E24/FAR!$F2</f>
        <v>5833.333333</v>
      </c>
      <c r="F10" s="8">
        <f>'Fixed Asset Balance'!F24/FAR!$F2</f>
        <v>18333.33333</v>
      </c>
      <c r="G10" s="8">
        <f>'Fixed Asset Balance'!G24/FAR!$F2</f>
        <v>18333.33333</v>
      </c>
      <c r="H10" s="8">
        <f>'Fixed Asset Balance'!H24/FAR!$F2</f>
        <v>18333.33333</v>
      </c>
      <c r="I10" s="8">
        <f>'Fixed Asset Balance'!I24/FAR!$F2</f>
        <v>18333.33333</v>
      </c>
      <c r="J10" s="8">
        <f>'Fixed Asset Balance'!J24/FAR!$F2</f>
        <v>18333.33333</v>
      </c>
      <c r="K10" s="8">
        <f>'Fixed Asset Balance'!K24/FAR!$F2</f>
        <v>18333.33333</v>
      </c>
      <c r="L10" s="8">
        <f>'Fixed Asset Balance'!L24/FAR!$F2</f>
        <v>18333.33333</v>
      </c>
      <c r="M10" s="8">
        <f>'Fixed Asset Balance'!M24/FAR!$F2</f>
        <v>24166.66667</v>
      </c>
      <c r="N10" s="8">
        <f>'Fixed Asset Balance'!N24/FAR!$F2</f>
        <v>18333.33333</v>
      </c>
      <c r="O10" s="8">
        <f>'Fixed Asset Balance'!O24/FAR!$F2</f>
        <v>18333.33333</v>
      </c>
      <c r="P10" s="8">
        <f>'Fixed Asset Balance'!P24/FAR!$F2</f>
        <v>18333.33333</v>
      </c>
      <c r="Q10" s="8">
        <f>'Fixed Asset Balance'!Q24/FAR!$F2</f>
        <v>18333.33333</v>
      </c>
      <c r="R10" s="8">
        <f>'Fixed Asset Balance'!R24/FAR!$F2</f>
        <v>5833.333333</v>
      </c>
      <c r="S10" s="8">
        <f>'Fixed Asset Balance'!S24/FAR!$F2</f>
        <v>5833.333333</v>
      </c>
      <c r="T10" s="8">
        <f>'Fixed Asset Balance'!T24/FAR!$F2</f>
        <v>5833.333333</v>
      </c>
      <c r="U10" s="8">
        <f>'Fixed Asset Balance'!U24/FAR!$F2</f>
        <v>5833.333333</v>
      </c>
      <c r="V10" s="8">
        <f>'Fixed Asset Balance'!V24/FAR!$F2</f>
        <v>5833.333333</v>
      </c>
      <c r="W10" s="8">
        <f>'Fixed Asset Balance'!W24/FAR!$F2</f>
        <v>5833.333333</v>
      </c>
      <c r="X10" s="8">
        <f>'Fixed Asset Balance'!X24/FAR!$F2</f>
        <v>5833.333333</v>
      </c>
      <c r="Y10" s="8">
        <f>'Fixed Asset Balance'!Y24/FAR!$F2</f>
        <v>0</v>
      </c>
    </row>
    <row r="11">
      <c r="A11" s="4" t="s">
        <v>46</v>
      </c>
      <c r="B11" s="8">
        <f>'Fixed Asset Balance'!B25/FAR!$F3</f>
        <v>0</v>
      </c>
      <c r="C11" s="8">
        <f>'Fixed Asset Balance'!C25/FAR!$F3</f>
        <v>3333.333333</v>
      </c>
      <c r="D11" s="8">
        <f>'Fixed Asset Balance'!D25/FAR!$F3</f>
        <v>3333.333333</v>
      </c>
      <c r="E11" s="8">
        <f>'Fixed Asset Balance'!E25/FAR!$F3</f>
        <v>3333.333333</v>
      </c>
      <c r="F11" s="8">
        <f>'Fixed Asset Balance'!F25/FAR!$F3</f>
        <v>3333.333333</v>
      </c>
      <c r="G11" s="8">
        <f>'Fixed Asset Balance'!G25/FAR!$F3</f>
        <v>3333.333333</v>
      </c>
      <c r="H11" s="8">
        <f>'Fixed Asset Balance'!H25/FAR!$F3</f>
        <v>3333.333333</v>
      </c>
      <c r="I11" s="8">
        <f>'Fixed Asset Balance'!I25/FAR!$F3</f>
        <v>3333.333333</v>
      </c>
      <c r="J11" s="8">
        <f>'Fixed Asset Balance'!J25/FAR!$F3</f>
        <v>3333.333333</v>
      </c>
      <c r="K11" s="8">
        <f>'Fixed Asset Balance'!K25/FAR!$F3</f>
        <v>3333.333333</v>
      </c>
      <c r="L11" s="8">
        <f>'Fixed Asset Balance'!L25/FAR!$F3</f>
        <v>3333.333333</v>
      </c>
      <c r="M11" s="8">
        <f>'Fixed Asset Balance'!M25/FAR!$F3</f>
        <v>3333.333333</v>
      </c>
      <c r="N11" s="8">
        <f>'Fixed Asset Balance'!N25/FAR!$F3</f>
        <v>3333.333333</v>
      </c>
      <c r="O11" s="8">
        <f>'Fixed Asset Balance'!O25/FAR!$F3</f>
        <v>3333.333333</v>
      </c>
      <c r="P11" s="8">
        <f>'Fixed Asset Balance'!P25/FAR!$F3</f>
        <v>3333.333333</v>
      </c>
      <c r="Q11" s="8">
        <f>'Fixed Asset Balance'!Q25/FAR!$F3</f>
        <v>3333.333333</v>
      </c>
      <c r="R11" s="8">
        <f>'Fixed Asset Balance'!R25/FAR!$F3</f>
        <v>0</v>
      </c>
      <c r="S11" s="8">
        <f>'Fixed Asset Balance'!S25/FAR!$F3</f>
        <v>0</v>
      </c>
      <c r="T11" s="8">
        <f>'Fixed Asset Balance'!T25/FAR!$F3</f>
        <v>0</v>
      </c>
      <c r="U11" s="8">
        <f>'Fixed Asset Balance'!U25/FAR!$F3</f>
        <v>0</v>
      </c>
      <c r="V11" s="8">
        <f>'Fixed Asset Balance'!V25/FAR!$F3</f>
        <v>0</v>
      </c>
      <c r="W11" s="8">
        <f>'Fixed Asset Balance'!W25/FAR!$F3</f>
        <v>0</v>
      </c>
      <c r="X11" s="8">
        <f>'Fixed Asset Balance'!X25/FAR!$F3</f>
        <v>0</v>
      </c>
      <c r="Y11" s="8">
        <f>'Fixed Asset Balance'!Y25/FAR!$F3</f>
        <v>0</v>
      </c>
    </row>
    <row r="12">
      <c r="A12" s="4" t="s">
        <v>50</v>
      </c>
      <c r="B12" s="8">
        <f>'Fixed Asset Balance'!B26/FAR!$F5</f>
        <v>0</v>
      </c>
      <c r="C12" s="8">
        <f>'Fixed Asset Balance'!C26/FAR!$F5</f>
        <v>0</v>
      </c>
      <c r="D12" s="8">
        <f>'Fixed Asset Balance'!D26/FAR!$F5</f>
        <v>0</v>
      </c>
      <c r="E12" s="8">
        <f>'Fixed Asset Balance'!E26/FAR!$F5</f>
        <v>0</v>
      </c>
      <c r="F12" s="8">
        <f>'Fixed Asset Balance'!F26/FAR!$F5</f>
        <v>0</v>
      </c>
      <c r="G12" s="8">
        <f>'Fixed Asset Balance'!G26/FAR!$F5</f>
        <v>0</v>
      </c>
      <c r="H12" s="8">
        <f>'Fixed Asset Balance'!H26/FAR!$F5</f>
        <v>0</v>
      </c>
      <c r="I12" s="8">
        <f>'Fixed Asset Balance'!I26/FAR!$F5</f>
        <v>3333.333333</v>
      </c>
      <c r="J12" s="8">
        <f>'Fixed Asset Balance'!J26/FAR!$F5</f>
        <v>3333.333333</v>
      </c>
      <c r="K12" s="8">
        <f>'Fixed Asset Balance'!K26/FAR!$F5</f>
        <v>3333.333333</v>
      </c>
      <c r="L12" s="8">
        <f>'Fixed Asset Balance'!L26/FAR!$F5</f>
        <v>3333.333333</v>
      </c>
      <c r="M12" s="8">
        <f>'Fixed Asset Balance'!M26/FAR!$F5</f>
        <v>3333.333333</v>
      </c>
      <c r="N12" s="8">
        <f>'Fixed Asset Balance'!N26/FAR!$F5</f>
        <v>3333.333333</v>
      </c>
      <c r="O12" s="8">
        <f>'Fixed Asset Balance'!O26/FAR!$F5</f>
        <v>3333.333333</v>
      </c>
      <c r="P12" s="8">
        <f>'Fixed Asset Balance'!P26/FAR!$F5</f>
        <v>3333.333333</v>
      </c>
      <c r="Q12" s="8">
        <f>'Fixed Asset Balance'!Q26/FAR!$F5</f>
        <v>3333.333333</v>
      </c>
      <c r="R12" s="8">
        <f>'Fixed Asset Balance'!R26/FAR!$F5</f>
        <v>3333.333333</v>
      </c>
      <c r="S12" s="8">
        <f>'Fixed Asset Balance'!S26/FAR!$F5</f>
        <v>3333.333333</v>
      </c>
      <c r="T12" s="8">
        <f>'Fixed Asset Balance'!T26/FAR!$F5</f>
        <v>3333.333333</v>
      </c>
      <c r="U12" s="8">
        <f>'Fixed Asset Balance'!U26/FAR!$F5</f>
        <v>3333.333333</v>
      </c>
      <c r="V12" s="8">
        <f>'Fixed Asset Balance'!V26/FAR!$F5</f>
        <v>3333.333333</v>
      </c>
      <c r="W12" s="8">
        <f>'Fixed Asset Balance'!W26/FAR!$F5</f>
        <v>3333.333333</v>
      </c>
      <c r="X12" s="8">
        <f>'Fixed Asset Balance'!X26/FAR!$F5</f>
        <v>0</v>
      </c>
      <c r="Y12" s="8">
        <f>'Fixed Asset Balance'!Y26/FAR!$F5</f>
        <v>0</v>
      </c>
    </row>
    <row r="13">
      <c r="A13" s="4" t="s">
        <v>53</v>
      </c>
      <c r="B13" s="8">
        <f>'Fixed Asset Balance'!B27/FAR!$F7</f>
        <v>0</v>
      </c>
      <c r="C13" s="8">
        <f>'Fixed Asset Balance'!C27/FAR!$F7</f>
        <v>0</v>
      </c>
      <c r="D13" s="8">
        <f>'Fixed Asset Balance'!D27/FAR!$F7</f>
        <v>0</v>
      </c>
      <c r="E13" s="8">
        <f>'Fixed Asset Balance'!E27/FAR!$F7</f>
        <v>0</v>
      </c>
      <c r="F13" s="8">
        <f>'Fixed Asset Balance'!F27/FAR!$F7</f>
        <v>0</v>
      </c>
      <c r="G13" s="8">
        <f>'Fixed Asset Balance'!G27/FAR!$F7</f>
        <v>0</v>
      </c>
      <c r="H13" s="8">
        <f>'Fixed Asset Balance'!H27/FAR!$F7</f>
        <v>0</v>
      </c>
      <c r="I13" s="8">
        <f>'Fixed Asset Balance'!I27/FAR!$F7</f>
        <v>0</v>
      </c>
      <c r="J13" s="8">
        <f>'Fixed Asset Balance'!J27/FAR!$F7</f>
        <v>0</v>
      </c>
      <c r="K13" s="8">
        <f>'Fixed Asset Balance'!K27/FAR!$F7</f>
        <v>0</v>
      </c>
      <c r="L13" s="8">
        <f>'Fixed Asset Balance'!L27/FAR!$F7</f>
        <v>0</v>
      </c>
      <c r="M13" s="8">
        <f>'Fixed Asset Balance'!M27/FAR!$F7</f>
        <v>0</v>
      </c>
      <c r="N13" s="8">
        <f>'Fixed Asset Balance'!N27/FAR!$F7</f>
        <v>3333.333333</v>
      </c>
      <c r="O13" s="8">
        <f>'Fixed Asset Balance'!O27/FAR!$F7</f>
        <v>3333.333333</v>
      </c>
      <c r="P13" s="8">
        <f>'Fixed Asset Balance'!P27/FAR!$F7</f>
        <v>3333.333333</v>
      </c>
      <c r="Q13" s="8">
        <f>'Fixed Asset Balance'!Q27/FAR!$F7</f>
        <v>3333.333333</v>
      </c>
      <c r="R13" s="8">
        <f>'Fixed Asset Balance'!R27/FAR!$F7</f>
        <v>3333.333333</v>
      </c>
      <c r="S13" s="8">
        <f>'Fixed Asset Balance'!S27/FAR!$F7</f>
        <v>3333.333333</v>
      </c>
      <c r="T13" s="8">
        <f>'Fixed Asset Balance'!T27/FAR!$F7</f>
        <v>3333.333333</v>
      </c>
      <c r="U13" s="8">
        <f>'Fixed Asset Balance'!U27/FAR!$F7</f>
        <v>3333.333333</v>
      </c>
      <c r="V13" s="8">
        <f>'Fixed Asset Balance'!V27/FAR!$F7</f>
        <v>3333.333333</v>
      </c>
      <c r="W13" s="8">
        <f>'Fixed Asset Balance'!W27/FAR!$F7</f>
        <v>3333.333333</v>
      </c>
      <c r="X13" s="8">
        <f>'Fixed Asset Balance'!X27/FAR!$F7</f>
        <v>3333.333333</v>
      </c>
      <c r="Y13" s="8">
        <f>'Fixed Asset Balance'!Y27/FAR!$F7</f>
        <v>3333.333333</v>
      </c>
    </row>
    <row r="14">
      <c r="A14" s="4" t="s">
        <v>79</v>
      </c>
      <c r="B14" s="8">
        <f t="shared" ref="B14:Y14" si="6">SUM(B10:B13)</f>
        <v>5833.333333</v>
      </c>
      <c r="C14" s="8">
        <f t="shared" si="6"/>
        <v>9166.666667</v>
      </c>
      <c r="D14" s="8">
        <f t="shared" si="6"/>
        <v>9166.666667</v>
      </c>
      <c r="E14" s="8">
        <f t="shared" si="6"/>
        <v>9166.666667</v>
      </c>
      <c r="F14" s="8">
        <f t="shared" si="6"/>
        <v>21666.66667</v>
      </c>
      <c r="G14" s="8">
        <f t="shared" si="6"/>
        <v>21666.66667</v>
      </c>
      <c r="H14" s="8">
        <f t="shared" si="6"/>
        <v>21666.66667</v>
      </c>
      <c r="I14" s="8">
        <f t="shared" si="6"/>
        <v>25000</v>
      </c>
      <c r="J14" s="8">
        <f t="shared" si="6"/>
        <v>25000</v>
      </c>
      <c r="K14" s="8">
        <f t="shared" si="6"/>
        <v>25000</v>
      </c>
      <c r="L14" s="8">
        <f t="shared" si="6"/>
        <v>25000</v>
      </c>
      <c r="M14" s="8">
        <f t="shared" si="6"/>
        <v>30833.33333</v>
      </c>
      <c r="N14" s="8">
        <f t="shared" si="6"/>
        <v>28333.33333</v>
      </c>
      <c r="O14" s="8">
        <f t="shared" si="6"/>
        <v>28333.33333</v>
      </c>
      <c r="P14" s="8">
        <f t="shared" si="6"/>
        <v>28333.33333</v>
      </c>
      <c r="Q14" s="8">
        <f t="shared" si="6"/>
        <v>28333.33333</v>
      </c>
      <c r="R14" s="8">
        <f t="shared" si="6"/>
        <v>12500</v>
      </c>
      <c r="S14" s="8">
        <f t="shared" si="6"/>
        <v>12500</v>
      </c>
      <c r="T14" s="8">
        <f t="shared" si="6"/>
        <v>12500</v>
      </c>
      <c r="U14" s="8">
        <f t="shared" si="6"/>
        <v>12500</v>
      </c>
      <c r="V14" s="8">
        <f t="shared" si="6"/>
        <v>12500</v>
      </c>
      <c r="W14" s="8">
        <f t="shared" si="6"/>
        <v>12500</v>
      </c>
      <c r="X14" s="8">
        <f t="shared" si="6"/>
        <v>9166.666667</v>
      </c>
      <c r="Y14" s="8">
        <f t="shared" si="6"/>
        <v>3333.333333</v>
      </c>
    </row>
    <row r="16">
      <c r="A16" s="4" t="s">
        <v>83</v>
      </c>
    </row>
    <row r="17">
      <c r="A17" s="4" t="s">
        <v>44</v>
      </c>
      <c r="B17" s="4">
        <v>0.0</v>
      </c>
      <c r="C17" s="4">
        <v>0.0</v>
      </c>
      <c r="D17" s="4">
        <v>0.0</v>
      </c>
      <c r="E17" s="4">
        <v>0.0</v>
      </c>
      <c r="F17" s="4">
        <v>0.0</v>
      </c>
      <c r="G17" s="4">
        <v>0.0</v>
      </c>
      <c r="H17" s="4">
        <v>0.0</v>
      </c>
      <c r="I17" s="4">
        <v>0.0</v>
      </c>
      <c r="J17" s="4">
        <v>0.0</v>
      </c>
      <c r="K17" s="4">
        <v>0.0</v>
      </c>
      <c r="L17" s="4">
        <v>0.0</v>
      </c>
      <c r="M17" s="4">
        <v>0.0</v>
      </c>
      <c r="N17" s="6">
        <f>FAR!H2</f>
        <v>70000</v>
      </c>
      <c r="O17" s="4">
        <v>0.0</v>
      </c>
      <c r="P17" s="4">
        <v>0.0</v>
      </c>
      <c r="Q17" s="4">
        <v>0.0</v>
      </c>
      <c r="R17" s="4">
        <f>FAR!H4</f>
        <v>150000</v>
      </c>
      <c r="S17" s="4">
        <v>0.0</v>
      </c>
      <c r="T17" s="4">
        <v>0.0</v>
      </c>
      <c r="U17" s="4">
        <v>0.0</v>
      </c>
      <c r="V17" s="4">
        <v>0.0</v>
      </c>
      <c r="W17" s="4">
        <v>0.0</v>
      </c>
      <c r="X17" s="4">
        <v>0.0</v>
      </c>
      <c r="Y17" s="4">
        <f>FAR!H6</f>
        <v>70000</v>
      </c>
    </row>
    <row r="18">
      <c r="A18" s="4" t="s">
        <v>46</v>
      </c>
      <c r="B18" s="4">
        <v>0.0</v>
      </c>
      <c r="C18" s="4">
        <v>0.0</v>
      </c>
      <c r="D18" s="4">
        <v>0.0</v>
      </c>
      <c r="E18" s="4">
        <v>0.0</v>
      </c>
      <c r="F18" s="4">
        <v>0.0</v>
      </c>
      <c r="G18" s="4">
        <v>0.0</v>
      </c>
      <c r="H18" s="4">
        <v>0.0</v>
      </c>
      <c r="I18" s="4">
        <v>0.0</v>
      </c>
      <c r="J18" s="4">
        <v>0.0</v>
      </c>
      <c r="K18" s="4">
        <v>0.0</v>
      </c>
      <c r="L18" s="4">
        <v>0.0</v>
      </c>
      <c r="M18" s="4">
        <v>0.0</v>
      </c>
      <c r="N18" s="4">
        <v>0.0</v>
      </c>
      <c r="O18" s="4">
        <v>0.0</v>
      </c>
      <c r="P18" s="4">
        <v>0.0</v>
      </c>
      <c r="Q18" s="4">
        <v>0.0</v>
      </c>
      <c r="R18" s="4">
        <f>FAR!H3</f>
        <v>50000</v>
      </c>
      <c r="S18" s="4">
        <v>0.0</v>
      </c>
      <c r="T18" s="4">
        <v>0.0</v>
      </c>
      <c r="U18" s="4">
        <v>0.0</v>
      </c>
      <c r="V18" s="4">
        <v>0.0</v>
      </c>
      <c r="W18" s="4">
        <v>0.0</v>
      </c>
      <c r="X18" s="4">
        <v>0.0</v>
      </c>
      <c r="Y18" s="4">
        <v>0.0</v>
      </c>
    </row>
    <row r="19">
      <c r="A19" s="4" t="s">
        <v>50</v>
      </c>
      <c r="B19" s="4">
        <v>0.0</v>
      </c>
      <c r="C19" s="4">
        <v>0.0</v>
      </c>
      <c r="D19" s="4">
        <v>0.0</v>
      </c>
      <c r="E19" s="4">
        <v>0.0</v>
      </c>
      <c r="F19" s="4">
        <v>0.0</v>
      </c>
      <c r="G19" s="4">
        <v>0.0</v>
      </c>
      <c r="H19" s="4">
        <v>0.0</v>
      </c>
      <c r="I19" s="4">
        <v>0.0</v>
      </c>
      <c r="J19" s="4">
        <v>0.0</v>
      </c>
      <c r="K19" s="4">
        <v>0.0</v>
      </c>
      <c r="L19" s="4">
        <v>0.0</v>
      </c>
      <c r="M19" s="4">
        <v>0.0</v>
      </c>
      <c r="N19" s="4">
        <v>0.0</v>
      </c>
      <c r="O19" s="4">
        <v>0.0</v>
      </c>
      <c r="P19" s="4">
        <v>0.0</v>
      </c>
      <c r="Q19" s="4">
        <v>0.0</v>
      </c>
      <c r="R19" s="4">
        <v>0.0</v>
      </c>
      <c r="S19" s="4">
        <v>0.0</v>
      </c>
      <c r="T19" s="4">
        <v>0.0</v>
      </c>
      <c r="U19" s="4">
        <v>0.0</v>
      </c>
      <c r="V19" s="4">
        <v>0.0</v>
      </c>
      <c r="W19" s="4">
        <v>0.0</v>
      </c>
      <c r="X19" s="6">
        <f>FAR!H5</f>
        <v>50000</v>
      </c>
      <c r="Y19" s="4">
        <v>0.0</v>
      </c>
    </row>
    <row r="20">
      <c r="A20" s="4" t="s">
        <v>53</v>
      </c>
      <c r="B20" s="4">
        <v>0.0</v>
      </c>
      <c r="C20" s="4">
        <v>0.0</v>
      </c>
      <c r="D20" s="4">
        <v>0.0</v>
      </c>
      <c r="E20" s="4">
        <v>0.0</v>
      </c>
      <c r="F20" s="4">
        <v>0.0</v>
      </c>
      <c r="G20" s="4">
        <v>0.0</v>
      </c>
      <c r="H20" s="4">
        <v>0.0</v>
      </c>
      <c r="I20" s="4">
        <v>0.0</v>
      </c>
      <c r="J20" s="4">
        <v>0.0</v>
      </c>
      <c r="K20" s="4">
        <v>0.0</v>
      </c>
      <c r="L20" s="4">
        <v>0.0</v>
      </c>
      <c r="M20" s="4">
        <v>0.0</v>
      </c>
      <c r="N20" s="4">
        <v>0.0</v>
      </c>
      <c r="O20" s="4">
        <v>0.0</v>
      </c>
      <c r="P20" s="4">
        <v>0.0</v>
      </c>
      <c r="Q20" s="4">
        <v>0.0</v>
      </c>
      <c r="R20" s="4">
        <v>0.0</v>
      </c>
      <c r="S20" s="4">
        <v>0.0</v>
      </c>
      <c r="T20" s="4">
        <v>0.0</v>
      </c>
      <c r="U20" s="4">
        <v>0.0</v>
      </c>
      <c r="V20" s="4">
        <v>0.0</v>
      </c>
      <c r="W20" s="4">
        <v>0.0</v>
      </c>
      <c r="X20" s="4">
        <v>0.0</v>
      </c>
      <c r="Y20" s="4">
        <v>0.0</v>
      </c>
    </row>
    <row r="21">
      <c r="A21" s="4" t="s">
        <v>79</v>
      </c>
      <c r="B21" s="6">
        <f t="shared" ref="B21:Y21" si="7">SUM(B17:B20)</f>
        <v>0</v>
      </c>
      <c r="C21" s="6">
        <f t="shared" si="7"/>
        <v>0</v>
      </c>
      <c r="D21" s="6">
        <f t="shared" si="7"/>
        <v>0</v>
      </c>
      <c r="E21" s="6">
        <f t="shared" si="7"/>
        <v>0</v>
      </c>
      <c r="F21" s="6">
        <f t="shared" si="7"/>
        <v>0</v>
      </c>
      <c r="G21" s="6">
        <f t="shared" si="7"/>
        <v>0</v>
      </c>
      <c r="H21" s="6">
        <f t="shared" si="7"/>
        <v>0</v>
      </c>
      <c r="I21" s="6">
        <f t="shared" si="7"/>
        <v>0</v>
      </c>
      <c r="J21" s="6">
        <f t="shared" si="7"/>
        <v>0</v>
      </c>
      <c r="K21" s="6">
        <f t="shared" si="7"/>
        <v>0</v>
      </c>
      <c r="L21" s="6">
        <f t="shared" si="7"/>
        <v>0</v>
      </c>
      <c r="M21" s="6">
        <f t="shared" si="7"/>
        <v>0</v>
      </c>
      <c r="N21" s="6">
        <f t="shared" si="7"/>
        <v>70000</v>
      </c>
      <c r="O21" s="6">
        <f t="shared" si="7"/>
        <v>0</v>
      </c>
      <c r="P21" s="6">
        <f t="shared" si="7"/>
        <v>0</v>
      </c>
      <c r="Q21" s="6">
        <f t="shared" si="7"/>
        <v>0</v>
      </c>
      <c r="R21" s="6">
        <f t="shared" si="7"/>
        <v>200000</v>
      </c>
      <c r="S21" s="6">
        <f t="shared" si="7"/>
        <v>0</v>
      </c>
      <c r="T21" s="6">
        <f t="shared" si="7"/>
        <v>0</v>
      </c>
      <c r="U21" s="6">
        <f t="shared" si="7"/>
        <v>0</v>
      </c>
      <c r="V21" s="6">
        <f t="shared" si="7"/>
        <v>0</v>
      </c>
      <c r="W21" s="6">
        <f t="shared" si="7"/>
        <v>0</v>
      </c>
      <c r="X21" s="6">
        <f t="shared" si="7"/>
        <v>50000</v>
      </c>
      <c r="Y21" s="6">
        <f t="shared" si="7"/>
        <v>70000</v>
      </c>
    </row>
    <row r="23">
      <c r="A23" s="4" t="s">
        <v>81</v>
      </c>
    </row>
    <row r="24">
      <c r="A24" s="4" t="s">
        <v>44</v>
      </c>
      <c r="B24" s="8">
        <f t="shared" ref="B24:Y24" si="8">B3+B10-B17</f>
        <v>5833.333333</v>
      </c>
      <c r="C24" s="8">
        <f t="shared" si="8"/>
        <v>11666.66667</v>
      </c>
      <c r="D24" s="8">
        <f t="shared" si="8"/>
        <v>17500</v>
      </c>
      <c r="E24" s="8">
        <f t="shared" si="8"/>
        <v>23333.33333</v>
      </c>
      <c r="F24" s="8">
        <f t="shared" si="8"/>
        <v>41666.66667</v>
      </c>
      <c r="G24" s="8">
        <f t="shared" si="8"/>
        <v>60000</v>
      </c>
      <c r="H24" s="8">
        <f t="shared" si="8"/>
        <v>78333.33333</v>
      </c>
      <c r="I24" s="8">
        <f t="shared" si="8"/>
        <v>96666.66667</v>
      </c>
      <c r="J24" s="8">
        <f t="shared" si="8"/>
        <v>115000</v>
      </c>
      <c r="K24" s="8">
        <f t="shared" si="8"/>
        <v>133333.3333</v>
      </c>
      <c r="L24" s="8">
        <f t="shared" si="8"/>
        <v>151666.6667</v>
      </c>
      <c r="M24" s="8">
        <f t="shared" si="8"/>
        <v>175833.3333</v>
      </c>
      <c r="N24" s="8">
        <f t="shared" si="8"/>
        <v>124166.6667</v>
      </c>
      <c r="O24" s="8">
        <f t="shared" si="8"/>
        <v>142500</v>
      </c>
      <c r="P24" s="8">
        <f t="shared" si="8"/>
        <v>160833.3333</v>
      </c>
      <c r="Q24" s="8">
        <f t="shared" si="8"/>
        <v>179166.6667</v>
      </c>
      <c r="R24" s="8">
        <f t="shared" si="8"/>
        <v>35000</v>
      </c>
      <c r="S24" s="8">
        <f t="shared" si="8"/>
        <v>40833.33333</v>
      </c>
      <c r="T24" s="8">
        <f t="shared" si="8"/>
        <v>46666.66667</v>
      </c>
      <c r="U24" s="8">
        <f t="shared" si="8"/>
        <v>52500</v>
      </c>
      <c r="V24" s="8">
        <f t="shared" si="8"/>
        <v>58333.33333</v>
      </c>
      <c r="W24" s="8">
        <f t="shared" si="8"/>
        <v>64166.66667</v>
      </c>
      <c r="X24" s="8">
        <f t="shared" si="8"/>
        <v>70000</v>
      </c>
      <c r="Y24" s="8">
        <f t="shared" si="8"/>
        <v>0</v>
      </c>
    </row>
    <row r="25">
      <c r="A25" s="4" t="s">
        <v>46</v>
      </c>
      <c r="B25" s="8">
        <f t="shared" ref="B25:Y25" si="9">B4+B11-B18</f>
        <v>0</v>
      </c>
      <c r="C25" s="8">
        <f t="shared" si="9"/>
        <v>3333.333333</v>
      </c>
      <c r="D25" s="8">
        <f t="shared" si="9"/>
        <v>6666.666667</v>
      </c>
      <c r="E25" s="8">
        <f t="shared" si="9"/>
        <v>10000</v>
      </c>
      <c r="F25" s="8">
        <f t="shared" si="9"/>
        <v>13333.33333</v>
      </c>
      <c r="G25" s="8">
        <f t="shared" si="9"/>
        <v>16666.66667</v>
      </c>
      <c r="H25" s="8">
        <f t="shared" si="9"/>
        <v>20000</v>
      </c>
      <c r="I25" s="8">
        <f t="shared" si="9"/>
        <v>23333.33333</v>
      </c>
      <c r="J25" s="8">
        <f t="shared" si="9"/>
        <v>26666.66667</v>
      </c>
      <c r="K25" s="8">
        <f t="shared" si="9"/>
        <v>30000</v>
      </c>
      <c r="L25" s="8">
        <f t="shared" si="9"/>
        <v>33333.33333</v>
      </c>
      <c r="M25" s="8">
        <f t="shared" si="9"/>
        <v>36666.66667</v>
      </c>
      <c r="N25" s="8">
        <f t="shared" si="9"/>
        <v>40000</v>
      </c>
      <c r="O25" s="8">
        <f t="shared" si="9"/>
        <v>43333.33333</v>
      </c>
      <c r="P25" s="8">
        <f t="shared" si="9"/>
        <v>46666.66667</v>
      </c>
      <c r="Q25" s="8">
        <f t="shared" si="9"/>
        <v>50000</v>
      </c>
      <c r="R25" s="8">
        <f t="shared" si="9"/>
        <v>0</v>
      </c>
      <c r="S25" s="8">
        <f t="shared" si="9"/>
        <v>0</v>
      </c>
      <c r="T25" s="8">
        <f t="shared" si="9"/>
        <v>0</v>
      </c>
      <c r="U25" s="8">
        <f t="shared" si="9"/>
        <v>0</v>
      </c>
      <c r="V25" s="8">
        <f t="shared" si="9"/>
        <v>0</v>
      </c>
      <c r="W25" s="8">
        <f t="shared" si="9"/>
        <v>0</v>
      </c>
      <c r="X25" s="8">
        <f t="shared" si="9"/>
        <v>0</v>
      </c>
      <c r="Y25" s="8">
        <f t="shared" si="9"/>
        <v>0</v>
      </c>
    </row>
    <row r="26">
      <c r="A26" s="4" t="s">
        <v>50</v>
      </c>
      <c r="B26" s="8">
        <f t="shared" ref="B26:Y26" si="10">B5+B12-B19</f>
        <v>0</v>
      </c>
      <c r="C26" s="8">
        <f t="shared" si="10"/>
        <v>0</v>
      </c>
      <c r="D26" s="8">
        <f t="shared" si="10"/>
        <v>0</v>
      </c>
      <c r="E26" s="8">
        <f t="shared" si="10"/>
        <v>0</v>
      </c>
      <c r="F26" s="8">
        <f t="shared" si="10"/>
        <v>0</v>
      </c>
      <c r="G26" s="8">
        <f t="shared" si="10"/>
        <v>0</v>
      </c>
      <c r="H26" s="8">
        <f t="shared" si="10"/>
        <v>0</v>
      </c>
      <c r="I26" s="8">
        <f t="shared" si="10"/>
        <v>3333.333333</v>
      </c>
      <c r="J26" s="8">
        <f t="shared" si="10"/>
        <v>6666.666667</v>
      </c>
      <c r="K26" s="8">
        <f t="shared" si="10"/>
        <v>10000</v>
      </c>
      <c r="L26" s="8">
        <f t="shared" si="10"/>
        <v>13333.33333</v>
      </c>
      <c r="M26" s="8">
        <f t="shared" si="10"/>
        <v>16666.66667</v>
      </c>
      <c r="N26" s="8">
        <f t="shared" si="10"/>
        <v>20000</v>
      </c>
      <c r="O26" s="8">
        <f t="shared" si="10"/>
        <v>23333.33333</v>
      </c>
      <c r="P26" s="8">
        <f t="shared" si="10"/>
        <v>26666.66667</v>
      </c>
      <c r="Q26" s="8">
        <f t="shared" si="10"/>
        <v>30000</v>
      </c>
      <c r="R26" s="8">
        <f t="shared" si="10"/>
        <v>33333.33333</v>
      </c>
      <c r="S26" s="8">
        <f t="shared" si="10"/>
        <v>36666.66667</v>
      </c>
      <c r="T26" s="8">
        <f t="shared" si="10"/>
        <v>40000</v>
      </c>
      <c r="U26" s="8">
        <f t="shared" si="10"/>
        <v>43333.33333</v>
      </c>
      <c r="V26" s="8">
        <f t="shared" si="10"/>
        <v>46666.66667</v>
      </c>
      <c r="W26" s="8">
        <f t="shared" si="10"/>
        <v>50000</v>
      </c>
      <c r="X26" s="8">
        <f t="shared" si="10"/>
        <v>0</v>
      </c>
      <c r="Y26" s="8">
        <f t="shared" si="10"/>
        <v>0</v>
      </c>
    </row>
    <row r="27">
      <c r="A27" s="4" t="s">
        <v>53</v>
      </c>
      <c r="B27" s="8">
        <f t="shared" ref="B27:Y27" si="11">B6+B13-B20</f>
        <v>0</v>
      </c>
      <c r="C27" s="8">
        <f t="shared" si="11"/>
        <v>0</v>
      </c>
      <c r="D27" s="8">
        <f t="shared" si="11"/>
        <v>0</v>
      </c>
      <c r="E27" s="8">
        <f t="shared" si="11"/>
        <v>0</v>
      </c>
      <c r="F27" s="8">
        <f t="shared" si="11"/>
        <v>0</v>
      </c>
      <c r="G27" s="8">
        <f t="shared" si="11"/>
        <v>0</v>
      </c>
      <c r="H27" s="8">
        <f t="shared" si="11"/>
        <v>0</v>
      </c>
      <c r="I27" s="8">
        <f t="shared" si="11"/>
        <v>0</v>
      </c>
      <c r="J27" s="8">
        <f t="shared" si="11"/>
        <v>0</v>
      </c>
      <c r="K27" s="8">
        <f t="shared" si="11"/>
        <v>0</v>
      </c>
      <c r="L27" s="8">
        <f t="shared" si="11"/>
        <v>0</v>
      </c>
      <c r="M27" s="8">
        <f t="shared" si="11"/>
        <v>0</v>
      </c>
      <c r="N27" s="8">
        <f t="shared" si="11"/>
        <v>3333.333333</v>
      </c>
      <c r="O27" s="8">
        <f t="shared" si="11"/>
        <v>6666.666667</v>
      </c>
      <c r="P27" s="8">
        <f t="shared" si="11"/>
        <v>10000</v>
      </c>
      <c r="Q27" s="8">
        <f t="shared" si="11"/>
        <v>13333.33333</v>
      </c>
      <c r="R27" s="8">
        <f t="shared" si="11"/>
        <v>16666.66667</v>
      </c>
      <c r="S27" s="8">
        <f t="shared" si="11"/>
        <v>20000</v>
      </c>
      <c r="T27" s="8">
        <f t="shared" si="11"/>
        <v>23333.33333</v>
      </c>
      <c r="U27" s="8">
        <f t="shared" si="11"/>
        <v>26666.66667</v>
      </c>
      <c r="V27" s="8">
        <f t="shared" si="11"/>
        <v>30000</v>
      </c>
      <c r="W27" s="8">
        <f t="shared" si="11"/>
        <v>33333.33333</v>
      </c>
      <c r="X27" s="8">
        <f t="shared" si="11"/>
        <v>36666.66667</v>
      </c>
      <c r="Y27" s="8">
        <f t="shared" si="11"/>
        <v>40000</v>
      </c>
    </row>
    <row r="28">
      <c r="A28" s="4" t="s">
        <v>79</v>
      </c>
      <c r="B28" s="8">
        <f t="shared" ref="B28:Y28" si="12">SUM(B24:B27)</f>
        <v>5833.333333</v>
      </c>
      <c r="C28" s="8">
        <f t="shared" si="12"/>
        <v>15000</v>
      </c>
      <c r="D28" s="8">
        <f t="shared" si="12"/>
        <v>24166.66667</v>
      </c>
      <c r="E28" s="8">
        <f t="shared" si="12"/>
        <v>33333.33333</v>
      </c>
      <c r="F28" s="8">
        <f t="shared" si="12"/>
        <v>55000</v>
      </c>
      <c r="G28" s="8">
        <f t="shared" si="12"/>
        <v>76666.66667</v>
      </c>
      <c r="H28" s="8">
        <f t="shared" si="12"/>
        <v>98333.33333</v>
      </c>
      <c r="I28" s="8">
        <f t="shared" si="12"/>
        <v>123333.3333</v>
      </c>
      <c r="J28" s="8">
        <f t="shared" si="12"/>
        <v>148333.3333</v>
      </c>
      <c r="K28" s="8">
        <f t="shared" si="12"/>
        <v>173333.3333</v>
      </c>
      <c r="L28" s="8">
        <f t="shared" si="12"/>
        <v>198333.3333</v>
      </c>
      <c r="M28" s="8">
        <f t="shared" si="12"/>
        <v>229166.6667</v>
      </c>
      <c r="N28" s="8">
        <f t="shared" si="12"/>
        <v>187500</v>
      </c>
      <c r="O28" s="8">
        <f t="shared" si="12"/>
        <v>215833.3333</v>
      </c>
      <c r="P28" s="8">
        <f t="shared" si="12"/>
        <v>244166.6667</v>
      </c>
      <c r="Q28" s="8">
        <f t="shared" si="12"/>
        <v>272500</v>
      </c>
      <c r="R28" s="8">
        <f t="shared" si="12"/>
        <v>85000</v>
      </c>
      <c r="S28" s="8">
        <f t="shared" si="12"/>
        <v>97500</v>
      </c>
      <c r="T28" s="8">
        <f t="shared" si="12"/>
        <v>110000</v>
      </c>
      <c r="U28" s="8">
        <f t="shared" si="12"/>
        <v>122500</v>
      </c>
      <c r="V28" s="8">
        <f t="shared" si="12"/>
        <v>135000</v>
      </c>
      <c r="W28" s="8">
        <f t="shared" si="12"/>
        <v>147500</v>
      </c>
      <c r="X28" s="8">
        <f t="shared" si="12"/>
        <v>106666.6667</v>
      </c>
      <c r="Y28" s="8">
        <f t="shared" si="12"/>
        <v>40000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16</v>
      </c>
    </row>
    <row r="3">
      <c r="A3" s="4" t="s">
        <v>20</v>
      </c>
      <c r="B3" s="6">
        <f>Assumptions!$B2</f>
        <v>10000</v>
      </c>
      <c r="C3" s="8">
        <f>B3*(1+Assumptions!$C2)</f>
        <v>10700</v>
      </c>
      <c r="D3" s="8">
        <f>C3*(1+Assumptions!$C2)</f>
        <v>11449</v>
      </c>
      <c r="E3" s="8">
        <f>D3*(1+Assumptions!$C2)</f>
        <v>12250.43</v>
      </c>
      <c r="F3" s="8">
        <f>E3*(1+Assumptions!$C2)</f>
        <v>13107.9601</v>
      </c>
      <c r="G3" s="8">
        <f>F3*(1+Assumptions!$C2)</f>
        <v>14025.51731</v>
      </c>
      <c r="H3" s="8">
        <f>G3*(1+Assumptions!$C2)</f>
        <v>15007.30352</v>
      </c>
      <c r="I3" s="8">
        <f>H3*(1+Assumptions!$C2)</f>
        <v>16057.81476</v>
      </c>
      <c r="J3" s="8">
        <f>I3*(1+Assumptions!$C2)</f>
        <v>17181.8618</v>
      </c>
      <c r="K3" s="8">
        <f>J3*(1+Assumptions!$C2)</f>
        <v>18384.59212</v>
      </c>
      <c r="L3" s="8">
        <f>K3*(1+Assumptions!$C2)</f>
        <v>19671.51357</v>
      </c>
      <c r="M3" s="8">
        <f>L3*(1+Assumptions!$C2)</f>
        <v>21048.51952</v>
      </c>
      <c r="N3" s="8">
        <f>M3*(1+Assumptions!$C2)</f>
        <v>22521.91589</v>
      </c>
      <c r="O3" s="8">
        <f>N3*(1+Assumptions!$C2)</f>
        <v>24098.45</v>
      </c>
      <c r="P3" s="8">
        <f>O3*(1+Assumptions!$C2)</f>
        <v>25785.3415</v>
      </c>
      <c r="Q3" s="8">
        <f>P3*(1+Assumptions!$C2)</f>
        <v>27590.31541</v>
      </c>
      <c r="R3" s="8">
        <f>Q3*(1+Assumptions!$C2)</f>
        <v>29521.63749</v>
      </c>
      <c r="S3" s="8">
        <f>R3*(1+Assumptions!$C2)</f>
        <v>31588.15211</v>
      </c>
      <c r="T3" s="8">
        <f>S3*(1+Assumptions!$C2)</f>
        <v>33799.32276</v>
      </c>
      <c r="U3" s="8">
        <f>T3*(1+Assumptions!$C2)</f>
        <v>36165.27535</v>
      </c>
      <c r="V3" s="8">
        <f>U3*(1+Assumptions!$C2)</f>
        <v>38696.84462</v>
      </c>
      <c r="W3" s="8">
        <f>V3*(1+Assumptions!$C2)</f>
        <v>41405.62375</v>
      </c>
      <c r="X3" s="8">
        <f>W3*(1+Assumptions!$C2)</f>
        <v>44304.01741</v>
      </c>
      <c r="Y3" s="8">
        <f>X3*(1+Assumptions!$C2)</f>
        <v>47405.29863</v>
      </c>
    </row>
    <row r="4">
      <c r="A4" s="4" t="s">
        <v>22</v>
      </c>
      <c r="B4" s="6">
        <f>Assumptions!$B3</f>
        <v>8000</v>
      </c>
      <c r="C4" s="8">
        <f>B4*(1+Assumptions!$C3)</f>
        <v>8080</v>
      </c>
      <c r="D4" s="8">
        <f>C4*(1+Assumptions!$C3)</f>
        <v>8160.8</v>
      </c>
      <c r="E4" s="8">
        <f>D4*(1+Assumptions!$C3)</f>
        <v>8242.408</v>
      </c>
      <c r="F4" s="8">
        <f>E4*(1+Assumptions!$C3)</f>
        <v>8324.83208</v>
      </c>
      <c r="G4" s="8">
        <f>F4*(1+Assumptions!$C3)</f>
        <v>8408.080401</v>
      </c>
      <c r="H4" s="8">
        <f>G4*(1+Assumptions!$C3)</f>
        <v>8492.161205</v>
      </c>
      <c r="I4" s="8">
        <f>H4*(1+Assumptions!$C3)</f>
        <v>8577.082817</v>
      </c>
      <c r="J4" s="8">
        <f>I4*(1+Assumptions!$C3)</f>
        <v>8662.853645</v>
      </c>
      <c r="K4" s="8">
        <f>J4*(1+Assumptions!$C3)</f>
        <v>8749.482181</v>
      </c>
      <c r="L4" s="8">
        <f>K4*(1+Assumptions!$C3)</f>
        <v>8836.977003</v>
      </c>
      <c r="M4" s="8">
        <f>L4*(1+Assumptions!$C3)</f>
        <v>8925.346773</v>
      </c>
      <c r="N4" s="8">
        <f>M4*(1+Assumptions!$C3)</f>
        <v>9014.600241</v>
      </c>
      <c r="O4" s="8">
        <f>N4*(1+Assumptions!$C3)</f>
        <v>9104.746243</v>
      </c>
      <c r="P4" s="8">
        <f>O4*(1+Assumptions!$C3)</f>
        <v>9195.793706</v>
      </c>
      <c r="Q4" s="8">
        <f>P4*(1+Assumptions!$C3)</f>
        <v>9287.751643</v>
      </c>
      <c r="R4" s="8">
        <f>Q4*(1+Assumptions!$C3)</f>
        <v>9380.629159</v>
      </c>
      <c r="S4" s="8">
        <f>R4*(1+Assumptions!$C3)</f>
        <v>9474.435451</v>
      </c>
      <c r="T4" s="8">
        <f>S4*(1+Assumptions!$C3)</f>
        <v>9569.179805</v>
      </c>
      <c r="U4" s="8">
        <f>T4*(1+Assumptions!$C3)</f>
        <v>9664.871604</v>
      </c>
      <c r="V4" s="8">
        <f>U4*(1+Assumptions!$C3)</f>
        <v>9761.52032</v>
      </c>
      <c r="W4" s="8">
        <f>V4*(1+Assumptions!$C3)</f>
        <v>9859.135523</v>
      </c>
      <c r="X4" s="8">
        <f>W4*(1+Assumptions!$C3)</f>
        <v>9957.726878</v>
      </c>
      <c r="Y4" s="8">
        <f>X4*(1+Assumptions!$C3)</f>
        <v>10057.30415</v>
      </c>
    </row>
    <row r="5">
      <c r="A5" s="4" t="s">
        <v>23</v>
      </c>
      <c r="B5" s="6">
        <f>Assumptions!$B4</f>
        <v>6200</v>
      </c>
      <c r="C5" s="8">
        <f>B5*(1+Assumptions!$C4)</f>
        <v>6262</v>
      </c>
      <c r="D5" s="8">
        <f>C5*(1+Assumptions!$C4)</f>
        <v>6324.62</v>
      </c>
      <c r="E5" s="8">
        <f>D5*(1+Assumptions!$C4)</f>
        <v>6387.8662</v>
      </c>
      <c r="F5" s="8">
        <f>E5*(1+Assumptions!$C4)</f>
        <v>6451.744862</v>
      </c>
      <c r="G5" s="8">
        <f>F5*(1+Assumptions!$C4)</f>
        <v>6516.262311</v>
      </c>
      <c r="H5" s="8">
        <f>G5*(1+Assumptions!$C4)</f>
        <v>6581.424934</v>
      </c>
      <c r="I5" s="8">
        <f>H5*(1+Assumptions!$C4)</f>
        <v>6647.239183</v>
      </c>
      <c r="J5" s="8">
        <f>I5*(1+Assumptions!$C4)</f>
        <v>6713.711575</v>
      </c>
      <c r="K5" s="8">
        <f>J5*(1+Assumptions!$C4)</f>
        <v>6780.848691</v>
      </c>
      <c r="L5" s="8">
        <f>K5*(1+Assumptions!$C4)</f>
        <v>6848.657178</v>
      </c>
      <c r="M5" s="8">
        <f>L5*(1+Assumptions!$C4)</f>
        <v>6917.143749</v>
      </c>
      <c r="N5" s="8">
        <f>M5*(1+Assumptions!$C4)</f>
        <v>6986.315187</v>
      </c>
      <c r="O5" s="8">
        <f>N5*(1+Assumptions!$C4)</f>
        <v>7056.178339</v>
      </c>
      <c r="P5" s="8">
        <f>O5*(1+Assumptions!$C4)</f>
        <v>7126.740122</v>
      </c>
      <c r="Q5" s="8">
        <f>P5*(1+Assumptions!$C4)</f>
        <v>7198.007523</v>
      </c>
      <c r="R5" s="8">
        <f>Q5*(1+Assumptions!$C4)</f>
        <v>7269.987599</v>
      </c>
      <c r="S5" s="8">
        <f>R5*(1+Assumptions!$C4)</f>
        <v>7342.687475</v>
      </c>
      <c r="T5" s="8">
        <f>S5*(1+Assumptions!$C4)</f>
        <v>7416.114349</v>
      </c>
      <c r="U5" s="8">
        <f>T5*(1+Assumptions!$C4)</f>
        <v>7490.275493</v>
      </c>
      <c r="V5" s="8">
        <f>U5*(1+Assumptions!$C4)</f>
        <v>7565.178248</v>
      </c>
      <c r="W5" s="8">
        <f>V5*(1+Assumptions!$C4)</f>
        <v>7640.83003</v>
      </c>
      <c r="X5" s="8">
        <f>W5*(1+Assumptions!$C4)</f>
        <v>7717.23833</v>
      </c>
      <c r="Y5" s="8">
        <f>X5*(1+Assumptions!$C4)</f>
        <v>7794.410714</v>
      </c>
    </row>
    <row r="7">
      <c r="A7" s="4" t="s">
        <v>24</v>
      </c>
    </row>
    <row r="8">
      <c r="A8" s="4" t="s">
        <v>20</v>
      </c>
      <c r="B8" s="6">
        <f>Assumptions!$B7</f>
        <v>9500</v>
      </c>
      <c r="C8" s="8">
        <f>B8*(1+Assumptions!$C7)</f>
        <v>9880</v>
      </c>
      <c r="D8" s="8">
        <f>C8*(1+Assumptions!$C7)</f>
        <v>10275.2</v>
      </c>
      <c r="E8" s="8">
        <f>D8*(1+Assumptions!$C7)</f>
        <v>10686.208</v>
      </c>
      <c r="F8" s="8">
        <f>E8*(1+Assumptions!$C7)</f>
        <v>11113.65632</v>
      </c>
      <c r="G8" s="8">
        <f>F8*(1+Assumptions!$C7)</f>
        <v>11558.20257</v>
      </c>
      <c r="H8" s="8">
        <f>G8*(1+Assumptions!$C7)</f>
        <v>12020.53068</v>
      </c>
      <c r="I8" s="8">
        <f>H8*(1+Assumptions!$C7)</f>
        <v>12501.3519</v>
      </c>
      <c r="J8" s="8">
        <f>I8*(1+Assumptions!$C7)</f>
        <v>13001.40598</v>
      </c>
      <c r="K8" s="8">
        <f>J8*(1+Assumptions!$C7)</f>
        <v>13521.46222</v>
      </c>
      <c r="L8" s="8">
        <f>K8*(1+Assumptions!$C7)</f>
        <v>14062.32071</v>
      </c>
      <c r="M8" s="8">
        <f>L8*(1+Assumptions!$C7)</f>
        <v>14624.81353</v>
      </c>
      <c r="N8" s="8">
        <f>M8*(1+Assumptions!$C7)</f>
        <v>15209.80608</v>
      </c>
      <c r="O8" s="8">
        <f>N8*(1+Assumptions!$C7)</f>
        <v>15818.19832</v>
      </c>
      <c r="P8" s="8">
        <f>O8*(1+Assumptions!$C7)</f>
        <v>16450.92625</v>
      </c>
      <c r="Q8" s="8">
        <f>P8*(1+Assumptions!$C7)</f>
        <v>17108.9633</v>
      </c>
      <c r="R8" s="8">
        <f>Q8*(1+Assumptions!$C7)</f>
        <v>17793.32183</v>
      </c>
      <c r="S8" s="8">
        <f>R8*(1+Assumptions!$C7)</f>
        <v>18505.05471</v>
      </c>
      <c r="T8" s="8">
        <f>S8*(1+Assumptions!$C7)</f>
        <v>19245.2569</v>
      </c>
      <c r="U8" s="8">
        <f>T8*(1+Assumptions!$C7)</f>
        <v>20015.06717</v>
      </c>
      <c r="V8" s="8">
        <f>U8*(1+Assumptions!$C7)</f>
        <v>20815.66986</v>
      </c>
      <c r="W8" s="8">
        <f>V8*(1+Assumptions!$C7)</f>
        <v>21648.29665</v>
      </c>
      <c r="X8" s="8">
        <f>W8*(1+Assumptions!$C7)</f>
        <v>22514.22852</v>
      </c>
      <c r="Y8" s="8">
        <f>X8*(1+Assumptions!$C7)</f>
        <v>23414.79766</v>
      </c>
    </row>
    <row r="9">
      <c r="A9" s="4" t="s">
        <v>22</v>
      </c>
      <c r="B9" s="6">
        <f>Assumptions!$B8</f>
        <v>8000</v>
      </c>
      <c r="C9" s="8">
        <f>B9*(1+Assumptions!$C8)</f>
        <v>8080</v>
      </c>
      <c r="D9" s="8">
        <f>C9*(1+Assumptions!$C8)</f>
        <v>8160.8</v>
      </c>
      <c r="E9" s="8">
        <f>D9*(1+Assumptions!$C8)</f>
        <v>8242.408</v>
      </c>
      <c r="F9" s="8">
        <f>E9*(1+Assumptions!$C8)</f>
        <v>8324.83208</v>
      </c>
      <c r="G9" s="8">
        <f>F9*(1+Assumptions!$C8)</f>
        <v>8408.080401</v>
      </c>
      <c r="H9" s="8">
        <f>G9*(1+Assumptions!$C8)</f>
        <v>8492.161205</v>
      </c>
      <c r="I9" s="8">
        <f>H9*(1+Assumptions!$C8)</f>
        <v>8577.082817</v>
      </c>
      <c r="J9" s="8">
        <f>I9*(1+Assumptions!$C8)</f>
        <v>8662.853645</v>
      </c>
      <c r="K9" s="8">
        <f>J9*(1+Assumptions!$C8)</f>
        <v>8749.482181</v>
      </c>
      <c r="L9" s="8">
        <f>K9*(1+Assumptions!$C8)</f>
        <v>8836.977003</v>
      </c>
      <c r="M9" s="8">
        <f>L9*(1+Assumptions!$C8)</f>
        <v>8925.346773</v>
      </c>
      <c r="N9" s="8">
        <f>M9*(1+Assumptions!$C8)</f>
        <v>9014.600241</v>
      </c>
      <c r="O9" s="8">
        <f>N9*(1+Assumptions!$C8)</f>
        <v>9104.746243</v>
      </c>
      <c r="P9" s="8">
        <f>O9*(1+Assumptions!$C8)</f>
        <v>9195.793706</v>
      </c>
      <c r="Q9" s="8">
        <f>P9*(1+Assumptions!$C8)</f>
        <v>9287.751643</v>
      </c>
      <c r="R9" s="8">
        <f>Q9*(1+Assumptions!$C8)</f>
        <v>9380.629159</v>
      </c>
      <c r="S9" s="8">
        <f>R9*(1+Assumptions!$C8)</f>
        <v>9474.435451</v>
      </c>
      <c r="T9" s="8">
        <f>S9*(1+Assumptions!$C8)</f>
        <v>9569.179805</v>
      </c>
      <c r="U9" s="8">
        <f>T9*(1+Assumptions!$C8)</f>
        <v>9664.871604</v>
      </c>
      <c r="V9" s="8">
        <f>U9*(1+Assumptions!$C8)</f>
        <v>9761.52032</v>
      </c>
      <c r="W9" s="8">
        <f>V9*(1+Assumptions!$C8)</f>
        <v>9859.135523</v>
      </c>
      <c r="X9" s="8">
        <f>W9*(1+Assumptions!$C8)</f>
        <v>9957.726878</v>
      </c>
      <c r="Y9" s="8">
        <f>X9*(1+Assumptions!$C8)</f>
        <v>10057.30415</v>
      </c>
    </row>
    <row r="10">
      <c r="A10" s="4" t="s">
        <v>23</v>
      </c>
      <c r="B10" s="6">
        <f>Assumptions!$B9</f>
        <v>6000</v>
      </c>
      <c r="C10" s="8">
        <f>B10*(1+Assumptions!$C9)</f>
        <v>6060</v>
      </c>
      <c r="D10" s="8">
        <f>C10*(1+Assumptions!$C9)</f>
        <v>6120.6</v>
      </c>
      <c r="E10" s="8">
        <f>D10*(1+Assumptions!$C9)</f>
        <v>6181.806</v>
      </c>
      <c r="F10" s="8">
        <f>E10*(1+Assumptions!$C9)</f>
        <v>6243.62406</v>
      </c>
      <c r="G10" s="8">
        <f>F10*(1+Assumptions!$C9)</f>
        <v>6306.060301</v>
      </c>
      <c r="H10" s="8">
        <f>G10*(1+Assumptions!$C9)</f>
        <v>6369.120904</v>
      </c>
      <c r="I10" s="8">
        <f>H10*(1+Assumptions!$C9)</f>
        <v>6432.812113</v>
      </c>
      <c r="J10" s="8">
        <f>I10*(1+Assumptions!$C9)</f>
        <v>6497.140234</v>
      </c>
      <c r="K10" s="8">
        <f>J10*(1+Assumptions!$C9)</f>
        <v>6562.111636</v>
      </c>
      <c r="L10" s="8">
        <f>K10*(1+Assumptions!$C9)</f>
        <v>6627.732752</v>
      </c>
      <c r="M10" s="8">
        <f>L10*(1+Assumptions!$C9)</f>
        <v>6694.01008</v>
      </c>
      <c r="N10" s="8">
        <f>M10*(1+Assumptions!$C9)</f>
        <v>6760.950181</v>
      </c>
      <c r="O10" s="8">
        <f>N10*(1+Assumptions!$C9)</f>
        <v>6828.559683</v>
      </c>
      <c r="P10" s="8">
        <f>O10*(1+Assumptions!$C9)</f>
        <v>6896.845279</v>
      </c>
      <c r="Q10" s="8">
        <f>P10*(1+Assumptions!$C9)</f>
        <v>6965.813732</v>
      </c>
      <c r="R10" s="8">
        <f>Q10*(1+Assumptions!$C9)</f>
        <v>7035.47187</v>
      </c>
      <c r="S10" s="8">
        <f>R10*(1+Assumptions!$C9)</f>
        <v>7105.826588</v>
      </c>
      <c r="T10" s="8">
        <f>S10*(1+Assumptions!$C9)</f>
        <v>7176.884854</v>
      </c>
      <c r="U10" s="8">
        <f>T10*(1+Assumptions!$C9)</f>
        <v>7248.653703</v>
      </c>
      <c r="V10" s="8">
        <f>U10*(1+Assumptions!$C9)</f>
        <v>7321.14024</v>
      </c>
      <c r="W10" s="8">
        <f>V10*(1+Assumptions!$C9)</f>
        <v>7394.351642</v>
      </c>
      <c r="X10" s="8">
        <f>W10*(1+Assumptions!$C9)</f>
        <v>7468.295159</v>
      </c>
      <c r="Y10" s="8">
        <f>X10*(1+Assumptions!$C9)</f>
        <v>7542.97811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24</v>
      </c>
    </row>
    <row r="3">
      <c r="A3" s="4" t="s">
        <v>20</v>
      </c>
      <c r="B3" s="8">
        <f>'Calcs-1'!B8*Assumptions!$D7</f>
        <v>950000</v>
      </c>
      <c r="C3" s="8">
        <f>'Calcs-1'!C8*Assumptions!$D7</f>
        <v>988000</v>
      </c>
      <c r="D3" s="8">
        <f>'Calcs-1'!D8*Assumptions!$D7</f>
        <v>1027520</v>
      </c>
      <c r="E3" s="8">
        <f>'Calcs-1'!E8*Assumptions!$D7</f>
        <v>1068620.8</v>
      </c>
      <c r="F3" s="8">
        <f>'Calcs-1'!F8*Assumptions!$D7</f>
        <v>1111365.632</v>
      </c>
      <c r="G3" s="8">
        <f>'Calcs-1'!G8*Assumptions!$D7</f>
        <v>1155820.257</v>
      </c>
      <c r="H3" s="8">
        <f>'Calcs-1'!H8*Assumptions!$D7</f>
        <v>1202053.068</v>
      </c>
      <c r="I3" s="8">
        <f>'Calcs-1'!I8*Assumptions!$D7</f>
        <v>1250135.19</v>
      </c>
      <c r="J3" s="8">
        <f>'Calcs-1'!J8*Assumptions!$D7</f>
        <v>1300140.598</v>
      </c>
      <c r="K3" s="8">
        <f>'Calcs-1'!K8*Assumptions!$D7</f>
        <v>1352146.222</v>
      </c>
      <c r="L3" s="8">
        <f>'Calcs-1'!L8*Assumptions!$D7</f>
        <v>1406232.071</v>
      </c>
      <c r="M3" s="8">
        <f>'Calcs-1'!M8*Assumptions!$D7</f>
        <v>1462481.353</v>
      </c>
      <c r="N3" s="8">
        <f>'Calcs-1'!N8*Assumptions!$D7</f>
        <v>1520980.608</v>
      </c>
      <c r="O3" s="8">
        <f>'Calcs-1'!O8*Assumptions!$D7</f>
        <v>1581819.832</v>
      </c>
      <c r="P3" s="8">
        <f>'Calcs-1'!P8*Assumptions!$D7</f>
        <v>1645092.625</v>
      </c>
      <c r="Q3" s="8">
        <f>'Calcs-1'!Q8*Assumptions!$D7</f>
        <v>1710896.33</v>
      </c>
      <c r="R3" s="8">
        <f>'Calcs-1'!R8*Assumptions!$D7</f>
        <v>1779332.183</v>
      </c>
      <c r="S3" s="8">
        <f>'Calcs-1'!S8*Assumptions!$D7</f>
        <v>1850505.471</v>
      </c>
      <c r="T3" s="8">
        <f>'Calcs-1'!T8*Assumptions!$D7</f>
        <v>1924525.69</v>
      </c>
      <c r="U3" s="8">
        <f>'Calcs-1'!U8*Assumptions!$D7</f>
        <v>2001506.717</v>
      </c>
      <c r="V3" s="8">
        <f>'Calcs-1'!V8*Assumptions!$D7</f>
        <v>2081566.986</v>
      </c>
      <c r="W3" s="8">
        <f>'Calcs-1'!W8*Assumptions!$D7</f>
        <v>2164829.665</v>
      </c>
      <c r="X3" s="8">
        <f>'Calcs-1'!X8*Assumptions!$D7</f>
        <v>2251422.852</v>
      </c>
      <c r="Y3" s="8">
        <f>'Calcs-1'!Y8*Assumptions!$D7</f>
        <v>2341479.766</v>
      </c>
    </row>
    <row r="4">
      <c r="A4" s="4" t="s">
        <v>22</v>
      </c>
      <c r="B4" s="8">
        <f>'Calcs-1'!B9*Assumptions!$D8</f>
        <v>960000</v>
      </c>
      <c r="C4" s="8">
        <f>'Calcs-1'!C9*Assumptions!$D8</f>
        <v>969600</v>
      </c>
      <c r="D4" s="8">
        <f>'Calcs-1'!D9*Assumptions!$D8</f>
        <v>979296</v>
      </c>
      <c r="E4" s="8">
        <f>'Calcs-1'!E9*Assumptions!$D8</f>
        <v>989088.96</v>
      </c>
      <c r="F4" s="8">
        <f>'Calcs-1'!F9*Assumptions!$D8</f>
        <v>998979.8496</v>
      </c>
      <c r="G4" s="8">
        <f>'Calcs-1'!G9*Assumptions!$D8</f>
        <v>1008969.648</v>
      </c>
      <c r="H4" s="8">
        <f>'Calcs-1'!H9*Assumptions!$D8</f>
        <v>1019059.345</v>
      </c>
      <c r="I4" s="8">
        <f>'Calcs-1'!I9*Assumptions!$D8</f>
        <v>1029249.938</v>
      </c>
      <c r="J4" s="8">
        <f>'Calcs-1'!J9*Assumptions!$D8</f>
        <v>1039542.437</v>
      </c>
      <c r="K4" s="8">
        <f>'Calcs-1'!K9*Assumptions!$D8</f>
        <v>1049937.862</v>
      </c>
      <c r="L4" s="8">
        <f>'Calcs-1'!L9*Assumptions!$D8</f>
        <v>1060437.24</v>
      </c>
      <c r="M4" s="8">
        <f>'Calcs-1'!M9*Assumptions!$D8</f>
        <v>1071041.613</v>
      </c>
      <c r="N4" s="8">
        <f>'Calcs-1'!N9*Assumptions!$D8</f>
        <v>1081752.029</v>
      </c>
      <c r="O4" s="8">
        <f>'Calcs-1'!O9*Assumptions!$D8</f>
        <v>1092569.549</v>
      </c>
      <c r="P4" s="8">
        <f>'Calcs-1'!P9*Assumptions!$D8</f>
        <v>1103495.245</v>
      </c>
      <c r="Q4" s="8">
        <f>'Calcs-1'!Q9*Assumptions!$D8</f>
        <v>1114530.197</v>
      </c>
      <c r="R4" s="8">
        <f>'Calcs-1'!R9*Assumptions!$D8</f>
        <v>1125675.499</v>
      </c>
      <c r="S4" s="8">
        <f>'Calcs-1'!S9*Assumptions!$D8</f>
        <v>1136932.254</v>
      </c>
      <c r="T4" s="8">
        <f>'Calcs-1'!T9*Assumptions!$D8</f>
        <v>1148301.577</v>
      </c>
      <c r="U4" s="8">
        <f>'Calcs-1'!U9*Assumptions!$D8</f>
        <v>1159784.592</v>
      </c>
      <c r="V4" s="8">
        <f>'Calcs-1'!V9*Assumptions!$D8</f>
        <v>1171382.438</v>
      </c>
      <c r="W4" s="8">
        <f>'Calcs-1'!W9*Assumptions!$D8</f>
        <v>1183096.263</v>
      </c>
      <c r="X4" s="8">
        <f>'Calcs-1'!X9*Assumptions!$D8</f>
        <v>1194927.225</v>
      </c>
      <c r="Y4" s="8">
        <f>'Calcs-1'!Y9*Assumptions!$D8</f>
        <v>1206876.498</v>
      </c>
    </row>
    <row r="5">
      <c r="A5" s="4" t="s">
        <v>23</v>
      </c>
      <c r="B5" s="8">
        <f>'Calcs-1'!B10*Assumptions!$D9</f>
        <v>900000</v>
      </c>
      <c r="C5" s="8">
        <f>'Calcs-1'!C10*Assumptions!$D9</f>
        <v>909000</v>
      </c>
      <c r="D5" s="8">
        <f>'Calcs-1'!D10*Assumptions!$D9</f>
        <v>918090</v>
      </c>
      <c r="E5" s="8">
        <f>'Calcs-1'!E10*Assumptions!$D9</f>
        <v>927270.9</v>
      </c>
      <c r="F5" s="8">
        <f>'Calcs-1'!F10*Assumptions!$D9</f>
        <v>936543.609</v>
      </c>
      <c r="G5" s="8">
        <f>'Calcs-1'!G10*Assumptions!$D9</f>
        <v>945909.0451</v>
      </c>
      <c r="H5" s="8">
        <f>'Calcs-1'!H10*Assumptions!$D9</f>
        <v>955368.1355</v>
      </c>
      <c r="I5" s="8">
        <f>'Calcs-1'!I10*Assumptions!$D9</f>
        <v>964921.8169</v>
      </c>
      <c r="J5" s="8">
        <f>'Calcs-1'!J10*Assumptions!$D9</f>
        <v>974571.0351</v>
      </c>
      <c r="K5" s="8">
        <f>'Calcs-1'!K10*Assumptions!$D9</f>
        <v>984316.7454</v>
      </c>
      <c r="L5" s="8">
        <f>'Calcs-1'!L10*Assumptions!$D9</f>
        <v>994159.9129</v>
      </c>
      <c r="M5" s="8">
        <f>'Calcs-1'!M10*Assumptions!$D9</f>
        <v>1004101.512</v>
      </c>
      <c r="N5" s="8">
        <f>'Calcs-1'!N10*Assumptions!$D9</f>
        <v>1014142.527</v>
      </c>
      <c r="O5" s="8">
        <f>'Calcs-1'!O10*Assumptions!$D9</f>
        <v>1024283.952</v>
      </c>
      <c r="P5" s="8">
        <f>'Calcs-1'!P10*Assumptions!$D9</f>
        <v>1034526.792</v>
      </c>
      <c r="Q5" s="8">
        <f>'Calcs-1'!Q10*Assumptions!$D9</f>
        <v>1044872.06</v>
      </c>
      <c r="R5" s="8">
        <f>'Calcs-1'!R10*Assumptions!$D9</f>
        <v>1055320.78</v>
      </c>
      <c r="S5" s="8">
        <f>'Calcs-1'!S10*Assumptions!$D9</f>
        <v>1065873.988</v>
      </c>
      <c r="T5" s="8">
        <f>'Calcs-1'!T10*Assumptions!$D9</f>
        <v>1076532.728</v>
      </c>
      <c r="U5" s="8">
        <f>'Calcs-1'!U10*Assumptions!$D9</f>
        <v>1087298.055</v>
      </c>
      <c r="V5" s="8">
        <f>'Calcs-1'!V10*Assumptions!$D9</f>
        <v>1098171.036</v>
      </c>
      <c r="W5" s="8">
        <f>'Calcs-1'!W10*Assumptions!$D9</f>
        <v>1109152.746</v>
      </c>
      <c r="X5" s="8">
        <f>'Calcs-1'!X10*Assumptions!$D9</f>
        <v>1120244.274</v>
      </c>
      <c r="Y5" s="8">
        <f>'Calcs-1'!Y10*Assumptions!$D9</f>
        <v>1131446.717</v>
      </c>
    </row>
    <row r="6">
      <c r="A6" s="4" t="s">
        <v>79</v>
      </c>
      <c r="B6" s="8">
        <f t="shared" ref="B6:Y6" si="1">SUM(B3:B5)</f>
        <v>2810000</v>
      </c>
      <c r="C6" s="8">
        <f t="shared" si="1"/>
        <v>2866600</v>
      </c>
      <c r="D6" s="8">
        <f t="shared" si="1"/>
        <v>2924906</v>
      </c>
      <c r="E6" s="8">
        <f t="shared" si="1"/>
        <v>2984980.66</v>
      </c>
      <c r="F6" s="8">
        <f t="shared" si="1"/>
        <v>3046889.091</v>
      </c>
      <c r="G6" s="8">
        <f t="shared" si="1"/>
        <v>3110698.95</v>
      </c>
      <c r="H6" s="8">
        <f t="shared" si="1"/>
        <v>3176480.548</v>
      </c>
      <c r="I6" s="8">
        <f t="shared" si="1"/>
        <v>3244306.945</v>
      </c>
      <c r="J6" s="8">
        <f t="shared" si="1"/>
        <v>3314254.07</v>
      </c>
      <c r="K6" s="8">
        <f t="shared" si="1"/>
        <v>3386400.829</v>
      </c>
      <c r="L6" s="8">
        <f t="shared" si="1"/>
        <v>3460829.224</v>
      </c>
      <c r="M6" s="8">
        <f t="shared" si="1"/>
        <v>3537624.478</v>
      </c>
      <c r="N6" s="8">
        <f t="shared" si="1"/>
        <v>3616875.164</v>
      </c>
      <c r="O6" s="8">
        <f t="shared" si="1"/>
        <v>3698673.334</v>
      </c>
      <c r="P6" s="8">
        <f t="shared" si="1"/>
        <v>3783114.662</v>
      </c>
      <c r="Q6" s="8">
        <f t="shared" si="1"/>
        <v>3870298.587</v>
      </c>
      <c r="R6" s="8">
        <f t="shared" si="1"/>
        <v>3960328.463</v>
      </c>
      <c r="S6" s="8">
        <f t="shared" si="1"/>
        <v>4053311.713</v>
      </c>
      <c r="T6" s="8">
        <f t="shared" si="1"/>
        <v>4149359.994</v>
      </c>
      <c r="U6" s="8">
        <f t="shared" si="1"/>
        <v>4248589.365</v>
      </c>
      <c r="V6" s="8">
        <f t="shared" si="1"/>
        <v>4351120.46</v>
      </c>
      <c r="W6" s="8">
        <f t="shared" si="1"/>
        <v>4457078.674</v>
      </c>
      <c r="X6" s="8">
        <f t="shared" si="1"/>
        <v>4566594.351</v>
      </c>
      <c r="Y6" s="8">
        <f t="shared" si="1"/>
        <v>4679802.98</v>
      </c>
    </row>
    <row r="8">
      <c r="A8" s="4" t="s">
        <v>84</v>
      </c>
    </row>
    <row r="9">
      <c r="A9" s="4" t="s">
        <v>20</v>
      </c>
      <c r="B9" s="8">
        <f>'Calcs-1'!B8*Assumptions!$D2</f>
        <v>475000</v>
      </c>
      <c r="C9" s="8">
        <f>'Calcs-1'!C8*Assumptions!$D2</f>
        <v>494000</v>
      </c>
      <c r="D9" s="8">
        <f>'Calcs-1'!D8*Assumptions!$D2</f>
        <v>513760</v>
      </c>
      <c r="E9" s="8">
        <f>'Calcs-1'!E8*Assumptions!$D2</f>
        <v>534310.4</v>
      </c>
      <c r="F9" s="8">
        <f>'Calcs-1'!F8*Assumptions!$D2</f>
        <v>555682.816</v>
      </c>
      <c r="G9" s="8">
        <f>'Calcs-1'!G8*Assumptions!$D2</f>
        <v>577910.1286</v>
      </c>
      <c r="H9" s="8">
        <f>'Calcs-1'!H8*Assumptions!$D2</f>
        <v>601026.5338</v>
      </c>
      <c r="I9" s="8">
        <f>'Calcs-1'!I8*Assumptions!$D2</f>
        <v>625067.5951</v>
      </c>
      <c r="J9" s="8">
        <f>'Calcs-1'!J8*Assumptions!$D2</f>
        <v>650070.2989</v>
      </c>
      <c r="K9" s="8">
        <f>'Calcs-1'!K8*Assumptions!$D2</f>
        <v>676073.1109</v>
      </c>
      <c r="L9" s="8">
        <f>'Calcs-1'!L8*Assumptions!$D2</f>
        <v>703116.0353</v>
      </c>
      <c r="M9" s="8">
        <f>'Calcs-1'!M8*Assumptions!$D2</f>
        <v>731240.6767</v>
      </c>
      <c r="N9" s="8">
        <f>'Calcs-1'!N8*Assumptions!$D2</f>
        <v>760490.3038</v>
      </c>
      <c r="O9" s="8">
        <f>'Calcs-1'!O8*Assumptions!$D2</f>
        <v>790909.916</v>
      </c>
      <c r="P9" s="8">
        <f>'Calcs-1'!P8*Assumptions!$D2</f>
        <v>822546.3126</v>
      </c>
      <c r="Q9" s="8">
        <f>'Calcs-1'!Q8*Assumptions!$D2</f>
        <v>855448.1651</v>
      </c>
      <c r="R9" s="8">
        <f>'Calcs-1'!R8*Assumptions!$D2</f>
        <v>889666.0917</v>
      </c>
      <c r="S9" s="8">
        <f>'Calcs-1'!S8*Assumptions!$D2</f>
        <v>925252.7354</v>
      </c>
      <c r="T9" s="8">
        <f>'Calcs-1'!T8*Assumptions!$D2</f>
        <v>962262.8448</v>
      </c>
      <c r="U9" s="8">
        <f>'Calcs-1'!U8*Assumptions!$D2</f>
        <v>1000753.359</v>
      </c>
      <c r="V9" s="8">
        <f>'Calcs-1'!V8*Assumptions!$D2</f>
        <v>1040783.493</v>
      </c>
      <c r="W9" s="8">
        <f>'Calcs-1'!W8*Assumptions!$D2</f>
        <v>1082414.833</v>
      </c>
      <c r="X9" s="8">
        <f>'Calcs-1'!X8*Assumptions!$D2</f>
        <v>1125711.426</v>
      </c>
      <c r="Y9" s="8">
        <f>'Calcs-1'!Y8*Assumptions!$D2</f>
        <v>1170739.883</v>
      </c>
    </row>
    <row r="10">
      <c r="A10" s="4" t="s">
        <v>22</v>
      </c>
      <c r="B10" s="8">
        <f>'Calcs-1'!B9*Assumptions!$D3</f>
        <v>480000</v>
      </c>
      <c r="C10" s="8">
        <f>'Calcs-1'!C9*Assumptions!$D3</f>
        <v>484800</v>
      </c>
      <c r="D10" s="8">
        <f>'Calcs-1'!D9*Assumptions!$D3</f>
        <v>489648</v>
      </c>
      <c r="E10" s="8">
        <f>'Calcs-1'!E9*Assumptions!$D3</f>
        <v>494544.48</v>
      </c>
      <c r="F10" s="8">
        <f>'Calcs-1'!F9*Assumptions!$D3</f>
        <v>499489.9248</v>
      </c>
      <c r="G10" s="8">
        <f>'Calcs-1'!G9*Assumptions!$D3</f>
        <v>504484.824</v>
      </c>
      <c r="H10" s="8">
        <f>'Calcs-1'!H9*Assumptions!$D3</f>
        <v>509529.6723</v>
      </c>
      <c r="I10" s="8">
        <f>'Calcs-1'!I9*Assumptions!$D3</f>
        <v>514624.969</v>
      </c>
      <c r="J10" s="8">
        <f>'Calcs-1'!J9*Assumptions!$D3</f>
        <v>519771.2187</v>
      </c>
      <c r="K10" s="8">
        <f>'Calcs-1'!K9*Assumptions!$D3</f>
        <v>524968.9309</v>
      </c>
      <c r="L10" s="8">
        <f>'Calcs-1'!L9*Assumptions!$D3</f>
        <v>530218.6202</v>
      </c>
      <c r="M10" s="8">
        <f>'Calcs-1'!M9*Assumptions!$D3</f>
        <v>535520.8064</v>
      </c>
      <c r="N10" s="8">
        <f>'Calcs-1'!N9*Assumptions!$D3</f>
        <v>540876.0145</v>
      </c>
      <c r="O10" s="8">
        <f>'Calcs-1'!O9*Assumptions!$D3</f>
        <v>546284.7746</v>
      </c>
      <c r="P10" s="8">
        <f>'Calcs-1'!P9*Assumptions!$D3</f>
        <v>551747.6224</v>
      </c>
      <c r="Q10" s="8">
        <f>'Calcs-1'!Q9*Assumptions!$D3</f>
        <v>557265.0986</v>
      </c>
      <c r="R10" s="8">
        <f>'Calcs-1'!R9*Assumptions!$D3</f>
        <v>562837.7496</v>
      </c>
      <c r="S10" s="8">
        <f>'Calcs-1'!S9*Assumptions!$D3</f>
        <v>568466.1271</v>
      </c>
      <c r="T10" s="8">
        <f>'Calcs-1'!T9*Assumptions!$D3</f>
        <v>574150.7883</v>
      </c>
      <c r="U10" s="8">
        <f>'Calcs-1'!U9*Assumptions!$D3</f>
        <v>579892.2962</v>
      </c>
      <c r="V10" s="8">
        <f>'Calcs-1'!V9*Assumptions!$D3</f>
        <v>585691.2192</v>
      </c>
      <c r="W10" s="8">
        <f>'Calcs-1'!W9*Assumptions!$D3</f>
        <v>591548.1314</v>
      </c>
      <c r="X10" s="8">
        <f>'Calcs-1'!X9*Assumptions!$D3</f>
        <v>597463.6127</v>
      </c>
      <c r="Y10" s="8">
        <f>'Calcs-1'!Y9*Assumptions!$D3</f>
        <v>603438.2488</v>
      </c>
    </row>
    <row r="11">
      <c r="A11" s="4" t="s">
        <v>23</v>
      </c>
      <c r="B11" s="8">
        <f>'Calcs-1'!B10*Assumptions!$D4</f>
        <v>450000</v>
      </c>
      <c r="C11" s="8">
        <f>'Calcs-1'!C10*Assumptions!$D4</f>
        <v>454500</v>
      </c>
      <c r="D11" s="8">
        <f>'Calcs-1'!D10*Assumptions!$D4</f>
        <v>459045</v>
      </c>
      <c r="E11" s="8">
        <f>'Calcs-1'!E10*Assumptions!$D4</f>
        <v>463635.45</v>
      </c>
      <c r="F11" s="8">
        <f>'Calcs-1'!F10*Assumptions!$D4</f>
        <v>468271.8045</v>
      </c>
      <c r="G11" s="8">
        <f>'Calcs-1'!G10*Assumptions!$D4</f>
        <v>472954.5225</v>
      </c>
      <c r="H11" s="8">
        <f>'Calcs-1'!H10*Assumptions!$D4</f>
        <v>477684.0678</v>
      </c>
      <c r="I11" s="8">
        <f>'Calcs-1'!I10*Assumptions!$D4</f>
        <v>482460.9084</v>
      </c>
      <c r="J11" s="8">
        <f>'Calcs-1'!J10*Assumptions!$D4</f>
        <v>487285.5175</v>
      </c>
      <c r="K11" s="8">
        <f>'Calcs-1'!K10*Assumptions!$D4</f>
        <v>492158.3727</v>
      </c>
      <c r="L11" s="8">
        <f>'Calcs-1'!L10*Assumptions!$D4</f>
        <v>497079.9564</v>
      </c>
      <c r="M11" s="8">
        <f>'Calcs-1'!M10*Assumptions!$D4</f>
        <v>502050.756</v>
      </c>
      <c r="N11" s="8">
        <f>'Calcs-1'!N10*Assumptions!$D4</f>
        <v>507071.2636</v>
      </c>
      <c r="O11" s="8">
        <f>'Calcs-1'!O10*Assumptions!$D4</f>
        <v>512141.9762</v>
      </c>
      <c r="P11" s="8">
        <f>'Calcs-1'!P10*Assumptions!$D4</f>
        <v>517263.396</v>
      </c>
      <c r="Q11" s="8">
        <f>'Calcs-1'!Q10*Assumptions!$D4</f>
        <v>522436.0299</v>
      </c>
      <c r="R11" s="8">
        <f>'Calcs-1'!R10*Assumptions!$D4</f>
        <v>527660.3902</v>
      </c>
      <c r="S11" s="8">
        <f>'Calcs-1'!S10*Assumptions!$D4</f>
        <v>532936.9941</v>
      </c>
      <c r="T11" s="8">
        <f>'Calcs-1'!T10*Assumptions!$D4</f>
        <v>538266.3641</v>
      </c>
      <c r="U11" s="8">
        <f>'Calcs-1'!U10*Assumptions!$D4</f>
        <v>543649.0277</v>
      </c>
      <c r="V11" s="8">
        <f>'Calcs-1'!V10*Assumptions!$D4</f>
        <v>549085.518</v>
      </c>
      <c r="W11" s="8">
        <f>'Calcs-1'!W10*Assumptions!$D4</f>
        <v>554576.3732</v>
      </c>
      <c r="X11" s="8">
        <f>'Calcs-1'!X10*Assumptions!$D4</f>
        <v>560122.1369</v>
      </c>
      <c r="Y11" s="8">
        <f>'Calcs-1'!Y10*Assumptions!$D4</f>
        <v>565723.3583</v>
      </c>
    </row>
    <row r="12">
      <c r="A12" s="4" t="s">
        <v>79</v>
      </c>
      <c r="B12" s="8">
        <f t="shared" ref="B12:Y12" si="2">SUM(B9:B11)</f>
        <v>1405000</v>
      </c>
      <c r="C12" s="8">
        <f t="shared" si="2"/>
        <v>1433300</v>
      </c>
      <c r="D12" s="8">
        <f t="shared" si="2"/>
        <v>1462453</v>
      </c>
      <c r="E12" s="8">
        <f t="shared" si="2"/>
        <v>1492490.33</v>
      </c>
      <c r="F12" s="8">
        <f t="shared" si="2"/>
        <v>1523444.545</v>
      </c>
      <c r="G12" s="8">
        <f t="shared" si="2"/>
        <v>1555349.475</v>
      </c>
      <c r="H12" s="8">
        <f t="shared" si="2"/>
        <v>1588240.274</v>
      </c>
      <c r="I12" s="8">
        <f t="shared" si="2"/>
        <v>1622153.473</v>
      </c>
      <c r="J12" s="8">
        <f t="shared" si="2"/>
        <v>1657127.035</v>
      </c>
      <c r="K12" s="8">
        <f t="shared" si="2"/>
        <v>1693200.414</v>
      </c>
      <c r="L12" s="8">
        <f t="shared" si="2"/>
        <v>1730414.612</v>
      </c>
      <c r="M12" s="8">
        <f t="shared" si="2"/>
        <v>1768812.239</v>
      </c>
      <c r="N12" s="8">
        <f t="shared" si="2"/>
        <v>1808437.582</v>
      </c>
      <c r="O12" s="8">
        <f t="shared" si="2"/>
        <v>1849336.667</v>
      </c>
      <c r="P12" s="8">
        <f t="shared" si="2"/>
        <v>1891557.331</v>
      </c>
      <c r="Q12" s="8">
        <f t="shared" si="2"/>
        <v>1935149.294</v>
      </c>
      <c r="R12" s="8">
        <f t="shared" si="2"/>
        <v>1980164.231</v>
      </c>
      <c r="S12" s="8">
        <f t="shared" si="2"/>
        <v>2026655.857</v>
      </c>
      <c r="T12" s="8">
        <f t="shared" si="2"/>
        <v>2074679.997</v>
      </c>
      <c r="U12" s="8">
        <f t="shared" si="2"/>
        <v>2124294.683</v>
      </c>
      <c r="V12" s="8">
        <f t="shared" si="2"/>
        <v>2175560.23</v>
      </c>
      <c r="W12" s="8">
        <f t="shared" si="2"/>
        <v>2228539.337</v>
      </c>
      <c r="X12" s="8">
        <f t="shared" si="2"/>
        <v>2283297.176</v>
      </c>
      <c r="Y12" s="8">
        <f t="shared" si="2"/>
        <v>2339901.49</v>
      </c>
    </row>
    <row r="14">
      <c r="A14" s="4" t="s">
        <v>26</v>
      </c>
    </row>
    <row r="15">
      <c r="A15" s="4" t="s">
        <v>27</v>
      </c>
      <c r="B15" s="6">
        <f>Assumptions!$B12</f>
        <v>20000</v>
      </c>
      <c r="C15" s="6">
        <f>Assumptions!$B12</f>
        <v>20000</v>
      </c>
      <c r="D15" s="6">
        <f>Assumptions!$B12</f>
        <v>20000</v>
      </c>
      <c r="E15" s="6">
        <f>Assumptions!$B12</f>
        <v>20000</v>
      </c>
      <c r="F15" s="6">
        <f>Assumptions!$B12</f>
        <v>20000</v>
      </c>
      <c r="G15" s="6">
        <f>Assumptions!$B12</f>
        <v>20000</v>
      </c>
      <c r="H15" s="6">
        <f>Assumptions!$B12</f>
        <v>20000</v>
      </c>
      <c r="I15" s="6">
        <f>Assumptions!$B12</f>
        <v>20000</v>
      </c>
      <c r="J15" s="6">
        <f>Assumptions!$B12</f>
        <v>20000</v>
      </c>
      <c r="K15" s="6">
        <f>Assumptions!$B12</f>
        <v>20000</v>
      </c>
      <c r="L15" s="6">
        <f>Assumptions!$B12</f>
        <v>20000</v>
      </c>
      <c r="M15" s="6">
        <f>Assumptions!$B12</f>
        <v>20000</v>
      </c>
      <c r="N15" s="6">
        <f>Assumptions!$B12</f>
        <v>20000</v>
      </c>
      <c r="O15" s="6">
        <f>Assumptions!$B12</f>
        <v>20000</v>
      </c>
      <c r="P15" s="6">
        <f>Assumptions!$B12</f>
        <v>20000</v>
      </c>
      <c r="Q15" s="6">
        <f>Assumptions!$B12</f>
        <v>20000</v>
      </c>
      <c r="R15" s="6">
        <f>Assumptions!$B12</f>
        <v>20000</v>
      </c>
      <c r="S15" s="6">
        <f>Assumptions!$B12</f>
        <v>20000</v>
      </c>
      <c r="T15" s="6">
        <f>Assumptions!$B12</f>
        <v>20000</v>
      </c>
      <c r="U15" s="6">
        <f>Assumptions!$B12</f>
        <v>20000</v>
      </c>
      <c r="V15" s="6">
        <f>Assumptions!$B12</f>
        <v>20000</v>
      </c>
      <c r="W15" s="6">
        <f>Assumptions!$B12</f>
        <v>20000</v>
      </c>
      <c r="X15" s="6">
        <f>Assumptions!$B12</f>
        <v>20000</v>
      </c>
      <c r="Y15" s="6">
        <f>Assumptions!$B12</f>
        <v>20000</v>
      </c>
    </row>
    <row r="16">
      <c r="A16" s="4" t="s">
        <v>28</v>
      </c>
      <c r="B16" s="6">
        <f>Assumptions!$B13</f>
        <v>10000</v>
      </c>
      <c r="C16" s="6">
        <f>Assumptions!$B13</f>
        <v>10000</v>
      </c>
      <c r="D16" s="6">
        <f>Assumptions!$B13</f>
        <v>10000</v>
      </c>
      <c r="E16" s="6">
        <f>Assumptions!$B13</f>
        <v>10000</v>
      </c>
      <c r="F16" s="6">
        <f>Assumptions!$B13</f>
        <v>10000</v>
      </c>
      <c r="G16" s="6">
        <f>Assumptions!$B13</f>
        <v>10000</v>
      </c>
      <c r="H16" s="6">
        <f>Assumptions!$B13</f>
        <v>10000</v>
      </c>
      <c r="I16" s="6">
        <f>Assumptions!$B13</f>
        <v>10000</v>
      </c>
      <c r="J16" s="6">
        <f>Assumptions!$B13</f>
        <v>10000</v>
      </c>
      <c r="K16" s="6">
        <f>Assumptions!$B13</f>
        <v>10000</v>
      </c>
      <c r="L16" s="6">
        <f>Assumptions!$B13</f>
        <v>10000</v>
      </c>
      <c r="M16" s="6">
        <f>Assumptions!$B13</f>
        <v>10000</v>
      </c>
      <c r="N16" s="6">
        <f>Assumptions!$B13</f>
        <v>10000</v>
      </c>
      <c r="O16" s="6">
        <f>Assumptions!$B13</f>
        <v>10000</v>
      </c>
      <c r="P16" s="6">
        <f>Assumptions!$B13</f>
        <v>10000</v>
      </c>
      <c r="Q16" s="6">
        <f>Assumptions!$B13</f>
        <v>10000</v>
      </c>
      <c r="R16" s="6">
        <f>Assumptions!$B13</f>
        <v>10000</v>
      </c>
      <c r="S16" s="6">
        <f>Assumptions!$B13</f>
        <v>10000</v>
      </c>
      <c r="T16" s="6">
        <f>Assumptions!$B13</f>
        <v>10000</v>
      </c>
      <c r="U16" s="6">
        <f>Assumptions!$B13</f>
        <v>10000</v>
      </c>
      <c r="V16" s="6">
        <f>Assumptions!$B13</f>
        <v>10000</v>
      </c>
      <c r="W16" s="6">
        <f>Assumptions!$B13</f>
        <v>10000</v>
      </c>
      <c r="X16" s="6">
        <f>Assumptions!$B13</f>
        <v>10000</v>
      </c>
      <c r="Y16" s="6">
        <f>Assumptions!$B13</f>
        <v>10000</v>
      </c>
    </row>
    <row r="17">
      <c r="A17" s="4" t="s">
        <v>29</v>
      </c>
      <c r="B17" s="6">
        <f>Assumptions!$B14</f>
        <v>10000</v>
      </c>
      <c r="C17" s="6">
        <f>Assumptions!$B14</f>
        <v>10000</v>
      </c>
      <c r="D17" s="6">
        <f>Assumptions!$B14</f>
        <v>10000</v>
      </c>
      <c r="E17" s="6">
        <f>Assumptions!$B14</f>
        <v>10000</v>
      </c>
      <c r="F17" s="6">
        <f>Assumptions!$B14</f>
        <v>10000</v>
      </c>
      <c r="G17" s="6">
        <f>Assumptions!$B14</f>
        <v>10000</v>
      </c>
      <c r="H17" s="6">
        <f>Assumptions!$B14</f>
        <v>10000</v>
      </c>
      <c r="I17" s="6">
        <f>Assumptions!$B14</f>
        <v>10000</v>
      </c>
      <c r="J17" s="6">
        <f>Assumptions!$B14</f>
        <v>10000</v>
      </c>
      <c r="K17" s="6">
        <f>Assumptions!$B14</f>
        <v>10000</v>
      </c>
      <c r="L17" s="6">
        <f>Assumptions!$B14</f>
        <v>10000</v>
      </c>
      <c r="M17" s="6">
        <f>Assumptions!$B14</f>
        <v>10000</v>
      </c>
      <c r="N17" s="6">
        <f>Assumptions!$B14</f>
        <v>10000</v>
      </c>
      <c r="O17" s="6">
        <f>Assumptions!$B14</f>
        <v>10000</v>
      </c>
      <c r="P17" s="6">
        <f>Assumptions!$B14</f>
        <v>10000</v>
      </c>
      <c r="Q17" s="6">
        <f>Assumptions!$B14</f>
        <v>10000</v>
      </c>
      <c r="R17" s="6">
        <f>Assumptions!$B14</f>
        <v>10000</v>
      </c>
      <c r="S17" s="6">
        <f>Assumptions!$B14</f>
        <v>10000</v>
      </c>
      <c r="T17" s="6">
        <f>Assumptions!$B14</f>
        <v>10000</v>
      </c>
      <c r="U17" s="6">
        <f>Assumptions!$B14</f>
        <v>10000</v>
      </c>
      <c r="V17" s="6">
        <f>Assumptions!$B14</f>
        <v>10000</v>
      </c>
      <c r="W17" s="6">
        <f>Assumptions!$B14</f>
        <v>10000</v>
      </c>
      <c r="X17" s="6">
        <f>Assumptions!$B14</f>
        <v>10000</v>
      </c>
      <c r="Y17" s="6">
        <f>Assumptions!$B14</f>
        <v>10000</v>
      </c>
    </row>
    <row r="18">
      <c r="A18" s="4" t="s">
        <v>82</v>
      </c>
      <c r="B18" s="8">
        <f>Depreciation!B14</f>
        <v>5833.333333</v>
      </c>
      <c r="C18" s="8">
        <f>Depreciation!C14</f>
        <v>9166.666667</v>
      </c>
      <c r="D18" s="8">
        <f>Depreciation!D14</f>
        <v>9166.666667</v>
      </c>
      <c r="E18" s="8">
        <f>Depreciation!E14</f>
        <v>9166.666667</v>
      </c>
      <c r="F18" s="8">
        <f>Depreciation!F14</f>
        <v>21666.66667</v>
      </c>
      <c r="G18" s="8">
        <f>Depreciation!G14</f>
        <v>21666.66667</v>
      </c>
      <c r="H18" s="8">
        <f>Depreciation!H14</f>
        <v>21666.66667</v>
      </c>
      <c r="I18" s="8">
        <f>Depreciation!I14</f>
        <v>25000</v>
      </c>
      <c r="J18" s="8">
        <f>Depreciation!J14</f>
        <v>25000</v>
      </c>
      <c r="K18" s="8">
        <f>Depreciation!K14</f>
        <v>25000</v>
      </c>
      <c r="L18" s="8">
        <f>Depreciation!L14</f>
        <v>25000</v>
      </c>
      <c r="M18" s="8">
        <f>Depreciation!M14</f>
        <v>30833.33333</v>
      </c>
      <c r="N18" s="8">
        <f>Depreciation!N14</f>
        <v>28333.33333</v>
      </c>
      <c r="O18" s="8">
        <f>Depreciation!O14</f>
        <v>28333.33333</v>
      </c>
      <c r="P18" s="8">
        <f>Depreciation!P14</f>
        <v>28333.33333</v>
      </c>
      <c r="Q18" s="8">
        <f>Depreciation!Q14</f>
        <v>28333.33333</v>
      </c>
      <c r="R18" s="8">
        <f>Depreciation!R14</f>
        <v>12500</v>
      </c>
      <c r="S18" s="8">
        <f>Depreciation!S14</f>
        <v>12500</v>
      </c>
      <c r="T18" s="8">
        <f>Depreciation!T14</f>
        <v>12500</v>
      </c>
      <c r="U18" s="8">
        <f>Depreciation!U14</f>
        <v>12500</v>
      </c>
      <c r="V18" s="8">
        <f>Depreciation!V14</f>
        <v>12500</v>
      </c>
      <c r="W18" s="8">
        <f>Depreciation!W14</f>
        <v>12500</v>
      </c>
      <c r="X18" s="8">
        <f>Depreciation!X14</f>
        <v>9166.666667</v>
      </c>
      <c r="Y18" s="8">
        <f>Depreciation!Y14</f>
        <v>3333.333333</v>
      </c>
    </row>
    <row r="20">
      <c r="A20" s="4" t="s">
        <v>85</v>
      </c>
      <c r="B20" s="8">
        <f t="shared" ref="B20:Y20" si="3">SUM(B15:B18)+B12</f>
        <v>1450833.333</v>
      </c>
      <c r="C20" s="8">
        <f t="shared" si="3"/>
        <v>1482466.667</v>
      </c>
      <c r="D20" s="8">
        <f t="shared" si="3"/>
        <v>1511619.667</v>
      </c>
      <c r="E20" s="8">
        <f t="shared" si="3"/>
        <v>1541656.997</v>
      </c>
      <c r="F20" s="8">
        <f t="shared" si="3"/>
        <v>1585111.212</v>
      </c>
      <c r="G20" s="8">
        <f t="shared" si="3"/>
        <v>1617016.142</v>
      </c>
      <c r="H20" s="8">
        <f t="shared" si="3"/>
        <v>1649906.941</v>
      </c>
      <c r="I20" s="8">
        <f t="shared" si="3"/>
        <v>1687153.473</v>
      </c>
      <c r="J20" s="8">
        <f t="shared" si="3"/>
        <v>1722127.035</v>
      </c>
      <c r="K20" s="8">
        <f t="shared" si="3"/>
        <v>1758200.414</v>
      </c>
      <c r="L20" s="8">
        <f t="shared" si="3"/>
        <v>1795414.612</v>
      </c>
      <c r="M20" s="8">
        <f t="shared" si="3"/>
        <v>1839645.572</v>
      </c>
      <c r="N20" s="8">
        <f t="shared" si="3"/>
        <v>1876770.915</v>
      </c>
      <c r="O20" s="8">
        <f t="shared" si="3"/>
        <v>1917670</v>
      </c>
      <c r="P20" s="8">
        <f t="shared" si="3"/>
        <v>1959890.664</v>
      </c>
      <c r="Q20" s="8">
        <f t="shared" si="3"/>
        <v>2003482.627</v>
      </c>
      <c r="R20" s="8">
        <f t="shared" si="3"/>
        <v>2032664.231</v>
      </c>
      <c r="S20" s="8">
        <f t="shared" si="3"/>
        <v>2079155.857</v>
      </c>
      <c r="T20" s="8">
        <f t="shared" si="3"/>
        <v>2127179.997</v>
      </c>
      <c r="U20" s="8">
        <f t="shared" si="3"/>
        <v>2176794.683</v>
      </c>
      <c r="V20" s="8">
        <f t="shared" si="3"/>
        <v>2228060.23</v>
      </c>
      <c r="W20" s="8">
        <f t="shared" si="3"/>
        <v>2281039.337</v>
      </c>
      <c r="X20" s="8">
        <f t="shared" si="3"/>
        <v>2332463.842</v>
      </c>
      <c r="Y20" s="8">
        <f t="shared" si="3"/>
        <v>2383234.823</v>
      </c>
    </row>
    <row r="22">
      <c r="A22" s="4" t="s">
        <v>86</v>
      </c>
      <c r="B22" s="8">
        <f t="shared" ref="B22:Y22" si="4">B6-B20</f>
        <v>1359166.667</v>
      </c>
      <c r="C22" s="8">
        <f t="shared" si="4"/>
        <v>1384133.333</v>
      </c>
      <c r="D22" s="8">
        <f t="shared" si="4"/>
        <v>1413286.333</v>
      </c>
      <c r="E22" s="8">
        <f t="shared" si="4"/>
        <v>1443323.663</v>
      </c>
      <c r="F22" s="8">
        <f t="shared" si="4"/>
        <v>1461777.879</v>
      </c>
      <c r="G22" s="8">
        <f t="shared" si="4"/>
        <v>1493682.809</v>
      </c>
      <c r="H22" s="8">
        <f t="shared" si="4"/>
        <v>1526573.607</v>
      </c>
      <c r="I22" s="8">
        <f t="shared" si="4"/>
        <v>1557153.473</v>
      </c>
      <c r="J22" s="8">
        <f t="shared" si="4"/>
        <v>1592127.035</v>
      </c>
      <c r="K22" s="8">
        <f t="shared" si="4"/>
        <v>1628200.414</v>
      </c>
      <c r="L22" s="8">
        <f t="shared" si="4"/>
        <v>1665414.612</v>
      </c>
      <c r="M22" s="8">
        <f t="shared" si="4"/>
        <v>1697978.906</v>
      </c>
      <c r="N22" s="8">
        <f t="shared" si="4"/>
        <v>1740104.249</v>
      </c>
      <c r="O22" s="8">
        <f t="shared" si="4"/>
        <v>1781003.333</v>
      </c>
      <c r="P22" s="8">
        <f t="shared" si="4"/>
        <v>1823223.998</v>
      </c>
      <c r="Q22" s="8">
        <f t="shared" si="4"/>
        <v>1866815.96</v>
      </c>
      <c r="R22" s="8">
        <f t="shared" si="4"/>
        <v>1927664.231</v>
      </c>
      <c r="S22" s="8">
        <f t="shared" si="4"/>
        <v>1974155.857</v>
      </c>
      <c r="T22" s="8">
        <f t="shared" si="4"/>
        <v>2022179.997</v>
      </c>
      <c r="U22" s="8">
        <f t="shared" si="4"/>
        <v>2071794.683</v>
      </c>
      <c r="V22" s="8">
        <f t="shared" si="4"/>
        <v>2123060.23</v>
      </c>
      <c r="W22" s="8">
        <f t="shared" si="4"/>
        <v>2176039.337</v>
      </c>
      <c r="X22" s="8">
        <f t="shared" si="4"/>
        <v>2234130.509</v>
      </c>
      <c r="Y22" s="8">
        <f t="shared" si="4"/>
        <v>2296568.157</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87</v>
      </c>
    </row>
    <row r="3">
      <c r="A3" s="4" t="s">
        <v>20</v>
      </c>
      <c r="B3" s="8">
        <f>'Calcs-1'!B3*Assumptions!$D2</f>
        <v>500000</v>
      </c>
      <c r="C3" s="8">
        <f>'Calcs-1'!C3*Assumptions!$D2</f>
        <v>535000</v>
      </c>
      <c r="D3" s="8">
        <f>'Calcs-1'!D3*Assumptions!$D2</f>
        <v>572450</v>
      </c>
      <c r="E3" s="8">
        <f>'Calcs-1'!E3*Assumptions!$D2</f>
        <v>612521.5</v>
      </c>
      <c r="F3" s="8">
        <f>'Calcs-1'!F3*Assumptions!$D2</f>
        <v>655398.005</v>
      </c>
      <c r="G3" s="8">
        <f>'Calcs-1'!G3*Assumptions!$D2</f>
        <v>701275.8654</v>
      </c>
      <c r="H3" s="8">
        <f>'Calcs-1'!H3*Assumptions!$D2</f>
        <v>750365.1759</v>
      </c>
      <c r="I3" s="8">
        <f>'Calcs-1'!I3*Assumptions!$D2</f>
        <v>802890.7382</v>
      </c>
      <c r="J3" s="8">
        <f>'Calcs-1'!J3*Assumptions!$D2</f>
        <v>859093.0899</v>
      </c>
      <c r="K3" s="8">
        <f>'Calcs-1'!K3*Assumptions!$D2</f>
        <v>919229.6062</v>
      </c>
      <c r="L3" s="8">
        <f>'Calcs-1'!L3*Assumptions!$D2</f>
        <v>983575.6786</v>
      </c>
      <c r="M3" s="8">
        <f>'Calcs-1'!M3*Assumptions!$D2</f>
        <v>1052425.976</v>
      </c>
      <c r="N3" s="8">
        <f>'Calcs-1'!N3*Assumptions!$D2</f>
        <v>1126095.794</v>
      </c>
      <c r="O3" s="8">
        <f>'Calcs-1'!O3*Assumptions!$D2</f>
        <v>1204922.5</v>
      </c>
      <c r="P3" s="8">
        <f>'Calcs-1'!P3*Assumptions!$D2</f>
        <v>1289267.075</v>
      </c>
      <c r="Q3" s="8">
        <f>'Calcs-1'!Q3*Assumptions!$D2</f>
        <v>1379515.77</v>
      </c>
      <c r="R3" s="8">
        <f>'Calcs-1'!R3*Assumptions!$D2</f>
        <v>1476081.874</v>
      </c>
      <c r="S3" s="8">
        <f>'Calcs-1'!S3*Assumptions!$D2</f>
        <v>1579407.605</v>
      </c>
      <c r="T3" s="8">
        <f>'Calcs-1'!T3*Assumptions!$D2</f>
        <v>1689966.138</v>
      </c>
      <c r="U3" s="8">
        <f>'Calcs-1'!U3*Assumptions!$D2</f>
        <v>1808263.768</v>
      </c>
      <c r="V3" s="8">
        <f>'Calcs-1'!V3*Assumptions!$D2</f>
        <v>1934842.231</v>
      </c>
      <c r="W3" s="8">
        <f>'Calcs-1'!W3*Assumptions!$D2</f>
        <v>2070281.187</v>
      </c>
      <c r="X3" s="8">
        <f>'Calcs-1'!X3*Assumptions!$D2</f>
        <v>2215200.871</v>
      </c>
      <c r="Y3" s="8">
        <f>'Calcs-1'!Y3*Assumptions!$D2</f>
        <v>2370264.931</v>
      </c>
    </row>
    <row r="4">
      <c r="A4" s="4" t="s">
        <v>22</v>
      </c>
      <c r="B4" s="8">
        <f>'Calcs-1'!B4*Assumptions!$D3</f>
        <v>480000</v>
      </c>
      <c r="C4" s="8">
        <f>'Calcs-1'!C4*Assumptions!$D3</f>
        <v>484800</v>
      </c>
      <c r="D4" s="8">
        <f>'Calcs-1'!D4*Assumptions!$D3</f>
        <v>489648</v>
      </c>
      <c r="E4" s="8">
        <f>'Calcs-1'!E4*Assumptions!$D3</f>
        <v>494544.48</v>
      </c>
      <c r="F4" s="8">
        <f>'Calcs-1'!F4*Assumptions!$D3</f>
        <v>499489.9248</v>
      </c>
      <c r="G4" s="8">
        <f>'Calcs-1'!G4*Assumptions!$D3</f>
        <v>504484.824</v>
      </c>
      <c r="H4" s="8">
        <f>'Calcs-1'!H4*Assumptions!$D3</f>
        <v>509529.6723</v>
      </c>
      <c r="I4" s="8">
        <f>'Calcs-1'!I4*Assumptions!$D3</f>
        <v>514624.969</v>
      </c>
      <c r="J4" s="8">
        <f>'Calcs-1'!J4*Assumptions!$D3</f>
        <v>519771.2187</v>
      </c>
      <c r="K4" s="8">
        <f>'Calcs-1'!K4*Assumptions!$D3</f>
        <v>524968.9309</v>
      </c>
      <c r="L4" s="8">
        <f>'Calcs-1'!L4*Assumptions!$D3</f>
        <v>530218.6202</v>
      </c>
      <c r="M4" s="8">
        <f>'Calcs-1'!M4*Assumptions!$D3</f>
        <v>535520.8064</v>
      </c>
      <c r="N4" s="8">
        <f>'Calcs-1'!N4*Assumptions!$D3</f>
        <v>540876.0145</v>
      </c>
      <c r="O4" s="8">
        <f>'Calcs-1'!O4*Assumptions!$D3</f>
        <v>546284.7746</v>
      </c>
      <c r="P4" s="8">
        <f>'Calcs-1'!P4*Assumptions!$D3</f>
        <v>551747.6224</v>
      </c>
      <c r="Q4" s="8">
        <f>'Calcs-1'!Q4*Assumptions!$D3</f>
        <v>557265.0986</v>
      </c>
      <c r="R4" s="8">
        <f>'Calcs-1'!R4*Assumptions!$D3</f>
        <v>562837.7496</v>
      </c>
      <c r="S4" s="8">
        <f>'Calcs-1'!S4*Assumptions!$D3</f>
        <v>568466.1271</v>
      </c>
      <c r="T4" s="8">
        <f>'Calcs-1'!T4*Assumptions!$D3</f>
        <v>574150.7883</v>
      </c>
      <c r="U4" s="8">
        <f>'Calcs-1'!U4*Assumptions!$D3</f>
        <v>579892.2962</v>
      </c>
      <c r="V4" s="8">
        <f>'Calcs-1'!V4*Assumptions!$D3</f>
        <v>585691.2192</v>
      </c>
      <c r="W4" s="8">
        <f>'Calcs-1'!W4*Assumptions!$D3</f>
        <v>591548.1314</v>
      </c>
      <c r="X4" s="8">
        <f>'Calcs-1'!X4*Assumptions!$D3</f>
        <v>597463.6127</v>
      </c>
      <c r="Y4" s="8">
        <f>'Calcs-1'!Y4*Assumptions!$D3</f>
        <v>603438.2488</v>
      </c>
    </row>
    <row r="5">
      <c r="A5" s="4" t="s">
        <v>23</v>
      </c>
      <c r="B5" s="8">
        <f>'Calcs-1'!B5*Assumptions!$D4</f>
        <v>465000</v>
      </c>
      <c r="C5" s="8">
        <f>'Calcs-1'!C5*Assumptions!$D4</f>
        <v>469650</v>
      </c>
      <c r="D5" s="8">
        <f>'Calcs-1'!D5*Assumptions!$D4</f>
        <v>474346.5</v>
      </c>
      <c r="E5" s="8">
        <f>'Calcs-1'!E5*Assumptions!$D4</f>
        <v>479089.965</v>
      </c>
      <c r="F5" s="8">
        <f>'Calcs-1'!F5*Assumptions!$D4</f>
        <v>483880.8647</v>
      </c>
      <c r="G5" s="8">
        <f>'Calcs-1'!G5*Assumptions!$D4</f>
        <v>488719.6733</v>
      </c>
      <c r="H5" s="8">
        <f>'Calcs-1'!H5*Assumptions!$D4</f>
        <v>493606.87</v>
      </c>
      <c r="I5" s="8">
        <f>'Calcs-1'!I5*Assumptions!$D4</f>
        <v>498542.9387</v>
      </c>
      <c r="J5" s="8">
        <f>'Calcs-1'!J5*Assumptions!$D4</f>
        <v>503528.3681</v>
      </c>
      <c r="K5" s="8">
        <f>'Calcs-1'!K5*Assumptions!$D4</f>
        <v>508563.6518</v>
      </c>
      <c r="L5" s="8">
        <f>'Calcs-1'!L5*Assumptions!$D4</f>
        <v>513649.2883</v>
      </c>
      <c r="M5" s="8">
        <f>'Calcs-1'!M5*Assumptions!$D4</f>
        <v>518785.7812</v>
      </c>
      <c r="N5" s="8">
        <f>'Calcs-1'!N5*Assumptions!$D4</f>
        <v>523973.639</v>
      </c>
      <c r="O5" s="8">
        <f>'Calcs-1'!O5*Assumptions!$D4</f>
        <v>529213.3754</v>
      </c>
      <c r="P5" s="8">
        <f>'Calcs-1'!P5*Assumptions!$D4</f>
        <v>534505.5092</v>
      </c>
      <c r="Q5" s="8">
        <f>'Calcs-1'!Q5*Assumptions!$D4</f>
        <v>539850.5642</v>
      </c>
      <c r="R5" s="8">
        <f>'Calcs-1'!R5*Assumptions!$D4</f>
        <v>545249.0699</v>
      </c>
      <c r="S5" s="8">
        <f>'Calcs-1'!S5*Assumptions!$D4</f>
        <v>550701.5606</v>
      </c>
      <c r="T5" s="8">
        <f>'Calcs-1'!T5*Assumptions!$D4</f>
        <v>556208.5762</v>
      </c>
      <c r="U5" s="8">
        <f>'Calcs-1'!U5*Assumptions!$D4</f>
        <v>561770.662</v>
      </c>
      <c r="V5" s="8">
        <f>'Calcs-1'!V5*Assumptions!$D4</f>
        <v>567388.3686</v>
      </c>
      <c r="W5" s="8">
        <f>'Calcs-1'!W5*Assumptions!$D4</f>
        <v>573062.2523</v>
      </c>
      <c r="X5" s="8">
        <f>'Calcs-1'!X5*Assumptions!$D4</f>
        <v>578792.8748</v>
      </c>
      <c r="Y5" s="8">
        <f>'Calcs-1'!Y5*Assumptions!$D4</f>
        <v>584580.8035</v>
      </c>
    </row>
    <row r="6">
      <c r="A6" s="4" t="s">
        <v>79</v>
      </c>
      <c r="B6" s="8">
        <f t="shared" ref="B6:Y6" si="1">SUM(B3:B5)</f>
        <v>1445000</v>
      </c>
      <c r="C6" s="8">
        <f t="shared" si="1"/>
        <v>1489450</v>
      </c>
      <c r="D6" s="8">
        <f t="shared" si="1"/>
        <v>1536444.5</v>
      </c>
      <c r="E6" s="8">
        <f t="shared" si="1"/>
        <v>1586155.945</v>
      </c>
      <c r="F6" s="8">
        <f t="shared" si="1"/>
        <v>1638768.794</v>
      </c>
      <c r="G6" s="8">
        <f t="shared" si="1"/>
        <v>1694480.363</v>
      </c>
      <c r="H6" s="8">
        <f t="shared" si="1"/>
        <v>1753501.718</v>
      </c>
      <c r="I6" s="8">
        <f t="shared" si="1"/>
        <v>1816058.646</v>
      </c>
      <c r="J6" s="8">
        <f t="shared" si="1"/>
        <v>1882392.677</v>
      </c>
      <c r="K6" s="8">
        <f t="shared" si="1"/>
        <v>1952762.189</v>
      </c>
      <c r="L6" s="8">
        <f t="shared" si="1"/>
        <v>2027443.587</v>
      </c>
      <c r="M6" s="8">
        <f t="shared" si="1"/>
        <v>2106732.564</v>
      </c>
      <c r="N6" s="8">
        <f t="shared" si="1"/>
        <v>2190945.448</v>
      </c>
      <c r="O6" s="8">
        <f t="shared" si="1"/>
        <v>2280420.65</v>
      </c>
      <c r="P6" s="8">
        <f t="shared" si="1"/>
        <v>2375520.207</v>
      </c>
      <c r="Q6" s="8">
        <f t="shared" si="1"/>
        <v>2476631.433</v>
      </c>
      <c r="R6" s="8">
        <f t="shared" si="1"/>
        <v>2584168.694</v>
      </c>
      <c r="S6" s="8">
        <f t="shared" si="1"/>
        <v>2698575.293</v>
      </c>
      <c r="T6" s="8">
        <f t="shared" si="1"/>
        <v>2820325.502</v>
      </c>
      <c r="U6" s="8">
        <f t="shared" si="1"/>
        <v>2949926.726</v>
      </c>
      <c r="V6" s="8">
        <f t="shared" si="1"/>
        <v>3087921.819</v>
      </c>
      <c r="W6" s="8">
        <f t="shared" si="1"/>
        <v>3234891.571</v>
      </c>
      <c r="X6" s="8">
        <f t="shared" si="1"/>
        <v>3391457.358</v>
      </c>
      <c r="Y6" s="8">
        <f t="shared" si="1"/>
        <v>3558283.984</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54</v>
      </c>
      <c r="C1" s="7" t="s">
        <v>55</v>
      </c>
      <c r="D1" s="7" t="s">
        <v>56</v>
      </c>
      <c r="E1" s="7" t="s">
        <v>57</v>
      </c>
      <c r="F1" s="7" t="s">
        <v>58</v>
      </c>
      <c r="G1" s="7" t="s">
        <v>59</v>
      </c>
      <c r="H1" s="7" t="s">
        <v>60</v>
      </c>
      <c r="I1" s="7" t="s">
        <v>61</v>
      </c>
      <c r="J1" s="7" t="s">
        <v>62</v>
      </c>
      <c r="K1" s="7" t="s">
        <v>63</v>
      </c>
      <c r="L1" s="7" t="s">
        <v>64</v>
      </c>
      <c r="M1" s="7" t="s">
        <v>65</v>
      </c>
      <c r="N1" s="7" t="s">
        <v>66</v>
      </c>
      <c r="O1" s="7" t="s">
        <v>67</v>
      </c>
      <c r="P1" s="7" t="s">
        <v>68</v>
      </c>
      <c r="Q1" s="7" t="s">
        <v>69</v>
      </c>
      <c r="R1" s="7" t="s">
        <v>70</v>
      </c>
      <c r="S1" s="7" t="s">
        <v>71</v>
      </c>
      <c r="T1" s="7" t="s">
        <v>72</v>
      </c>
      <c r="U1" s="7" t="s">
        <v>73</v>
      </c>
      <c r="V1" s="7" t="s">
        <v>74</v>
      </c>
      <c r="W1" s="7" t="s">
        <v>75</v>
      </c>
      <c r="X1" s="7" t="s">
        <v>76</v>
      </c>
      <c r="Y1" s="7" t="s">
        <v>77</v>
      </c>
      <c r="Z1" s="7"/>
    </row>
    <row r="2">
      <c r="A2" s="4" t="s">
        <v>88</v>
      </c>
    </row>
    <row r="3">
      <c r="A3" s="4" t="s">
        <v>20</v>
      </c>
      <c r="B3" s="4">
        <v>0.0</v>
      </c>
      <c r="C3" s="6">
        <f t="shared" ref="C3:Y3" si="1">B13</f>
        <v>500</v>
      </c>
      <c r="D3" s="8">
        <f t="shared" si="1"/>
        <v>1320</v>
      </c>
      <c r="E3" s="8">
        <f t="shared" si="1"/>
        <v>2493.8</v>
      </c>
      <c r="F3" s="8">
        <f t="shared" si="1"/>
        <v>4058.022</v>
      </c>
      <c r="G3" s="8">
        <f t="shared" si="1"/>
        <v>6052.32578</v>
      </c>
      <c r="H3" s="8">
        <f t="shared" si="1"/>
        <v>8519.640514</v>
      </c>
      <c r="I3" s="8">
        <f t="shared" si="1"/>
        <v>11506.41336</v>
      </c>
      <c r="J3" s="8">
        <f t="shared" si="1"/>
        <v>15062.87622</v>
      </c>
      <c r="K3" s="8">
        <f t="shared" si="1"/>
        <v>19243.33204</v>
      </c>
      <c r="L3" s="8">
        <f t="shared" si="1"/>
        <v>24106.46194</v>
      </c>
      <c r="M3" s="8">
        <f t="shared" si="1"/>
        <v>29715.65481</v>
      </c>
      <c r="N3" s="8">
        <f t="shared" si="1"/>
        <v>36139.3608</v>
      </c>
      <c r="O3" s="8">
        <f t="shared" si="1"/>
        <v>43451.47061</v>
      </c>
      <c r="P3" s="8">
        <f t="shared" si="1"/>
        <v>51731.72229</v>
      </c>
      <c r="Q3" s="8">
        <f t="shared" si="1"/>
        <v>61066.13754</v>
      </c>
      <c r="R3" s="8">
        <f t="shared" si="1"/>
        <v>71547.48965</v>
      </c>
      <c r="S3" s="8">
        <f t="shared" si="1"/>
        <v>83275.8053</v>
      </c>
      <c r="T3" s="8">
        <f t="shared" si="1"/>
        <v>96358.9027</v>
      </c>
      <c r="U3" s="8">
        <f t="shared" si="1"/>
        <v>110912.9686</v>
      </c>
      <c r="V3" s="8">
        <f t="shared" si="1"/>
        <v>127063.1767</v>
      </c>
      <c r="W3" s="8">
        <f t="shared" si="1"/>
        <v>144944.3515</v>
      </c>
      <c r="X3" s="8">
        <f t="shared" si="1"/>
        <v>164701.6786</v>
      </c>
      <c r="Y3" s="8">
        <f t="shared" si="1"/>
        <v>186491.4675</v>
      </c>
    </row>
    <row r="4">
      <c r="A4" s="4" t="s">
        <v>22</v>
      </c>
      <c r="B4" s="4">
        <v>0.0</v>
      </c>
      <c r="C4" s="6">
        <f t="shared" ref="C4:Y4" si="2">B14</f>
        <v>0</v>
      </c>
      <c r="D4" s="8">
        <f t="shared" si="2"/>
        <v>0</v>
      </c>
      <c r="E4" s="8">
        <f t="shared" si="2"/>
        <v>0</v>
      </c>
      <c r="F4" s="8">
        <f t="shared" si="2"/>
        <v>0</v>
      </c>
      <c r="G4" s="8">
        <f t="shared" si="2"/>
        <v>0</v>
      </c>
      <c r="H4" s="8">
        <f t="shared" si="2"/>
        <v>0</v>
      </c>
      <c r="I4" s="8">
        <f t="shared" si="2"/>
        <v>0</v>
      </c>
      <c r="J4" s="8">
        <f t="shared" si="2"/>
        <v>0</v>
      </c>
      <c r="K4" s="8">
        <f t="shared" si="2"/>
        <v>0</v>
      </c>
      <c r="L4" s="8">
        <f t="shared" si="2"/>
        <v>0</v>
      </c>
      <c r="M4" s="8">
        <f t="shared" si="2"/>
        <v>0</v>
      </c>
      <c r="N4" s="8">
        <f t="shared" si="2"/>
        <v>0</v>
      </c>
      <c r="O4" s="8">
        <f t="shared" si="2"/>
        <v>0</v>
      </c>
      <c r="P4" s="8">
        <f t="shared" si="2"/>
        <v>0</v>
      </c>
      <c r="Q4" s="8">
        <f t="shared" si="2"/>
        <v>0</v>
      </c>
      <c r="R4" s="8">
        <f t="shared" si="2"/>
        <v>0</v>
      </c>
      <c r="S4" s="8">
        <f t="shared" si="2"/>
        <v>0</v>
      </c>
      <c r="T4" s="8">
        <f t="shared" si="2"/>
        <v>0</v>
      </c>
      <c r="U4" s="8">
        <f t="shared" si="2"/>
        <v>0</v>
      </c>
      <c r="V4" s="8">
        <f t="shared" si="2"/>
        <v>0</v>
      </c>
      <c r="W4" s="8">
        <f t="shared" si="2"/>
        <v>0</v>
      </c>
      <c r="X4" s="8">
        <f t="shared" si="2"/>
        <v>0</v>
      </c>
      <c r="Y4" s="8">
        <f t="shared" si="2"/>
        <v>0</v>
      </c>
    </row>
    <row r="5">
      <c r="A5" s="4" t="s">
        <v>23</v>
      </c>
      <c r="B5" s="4">
        <v>0.0</v>
      </c>
      <c r="C5" s="6">
        <f t="shared" ref="C5:Y5" si="3">B15</f>
        <v>200</v>
      </c>
      <c r="D5" s="8">
        <f t="shared" si="3"/>
        <v>402</v>
      </c>
      <c r="E5" s="8">
        <f t="shared" si="3"/>
        <v>606.02</v>
      </c>
      <c r="F5" s="8">
        <f t="shared" si="3"/>
        <v>812.0802</v>
      </c>
      <c r="G5" s="8">
        <f t="shared" si="3"/>
        <v>1020.201002</v>
      </c>
      <c r="H5" s="8">
        <f t="shared" si="3"/>
        <v>1230.403012</v>
      </c>
      <c r="I5" s="8">
        <f t="shared" si="3"/>
        <v>1442.707042</v>
      </c>
      <c r="J5" s="8">
        <f t="shared" si="3"/>
        <v>1657.134113</v>
      </c>
      <c r="K5" s="8">
        <f t="shared" si="3"/>
        <v>1873.705454</v>
      </c>
      <c r="L5" s="8">
        <f t="shared" si="3"/>
        <v>2092.442508</v>
      </c>
      <c r="M5" s="8">
        <f t="shared" si="3"/>
        <v>2313.366933</v>
      </c>
      <c r="N5" s="8">
        <f t="shared" si="3"/>
        <v>2536.500603</v>
      </c>
      <c r="O5" s="8">
        <f t="shared" si="3"/>
        <v>2761.865609</v>
      </c>
      <c r="P5" s="8">
        <f t="shared" si="3"/>
        <v>2989.484265</v>
      </c>
      <c r="Q5" s="8">
        <f t="shared" si="3"/>
        <v>3219.379107</v>
      </c>
      <c r="R5" s="8">
        <f t="shared" si="3"/>
        <v>3451.572898</v>
      </c>
      <c r="S5" s="8">
        <f t="shared" si="3"/>
        <v>3686.088627</v>
      </c>
      <c r="T5" s="8">
        <f t="shared" si="3"/>
        <v>3922.949514</v>
      </c>
      <c r="U5" s="8">
        <f t="shared" si="3"/>
        <v>4162.179009</v>
      </c>
      <c r="V5" s="8">
        <f t="shared" si="3"/>
        <v>4403.800799</v>
      </c>
      <c r="W5" s="8">
        <f t="shared" si="3"/>
        <v>4647.838807</v>
      </c>
      <c r="X5" s="8">
        <f t="shared" si="3"/>
        <v>4894.317195</v>
      </c>
      <c r="Y5" s="8">
        <f t="shared" si="3"/>
        <v>5143.260367</v>
      </c>
    </row>
    <row r="7">
      <c r="A7" s="4" t="s">
        <v>89</v>
      </c>
    </row>
    <row r="8">
      <c r="A8" s="4" t="s">
        <v>20</v>
      </c>
      <c r="B8" s="6">
        <f>'Calcs-1'!B3-'Calcs-1'!B8</f>
        <v>500</v>
      </c>
      <c r="C8" s="8">
        <f>'Calcs-1'!C3-'Calcs-1'!C8</f>
        <v>820</v>
      </c>
      <c r="D8" s="8">
        <f>'Calcs-1'!D3-'Calcs-1'!D8</f>
        <v>1173.8</v>
      </c>
      <c r="E8" s="8">
        <f>'Calcs-1'!E3-'Calcs-1'!E8</f>
        <v>1564.222</v>
      </c>
      <c r="F8" s="8">
        <f>'Calcs-1'!F3-'Calcs-1'!F8</f>
        <v>1994.30378</v>
      </c>
      <c r="G8" s="8">
        <f>'Calcs-1'!G3-'Calcs-1'!G8</f>
        <v>2467.314734</v>
      </c>
      <c r="H8" s="8">
        <f>'Calcs-1'!H3-'Calcs-1'!H8</f>
        <v>2986.772843</v>
      </c>
      <c r="I8" s="8">
        <f>'Calcs-1'!I3-'Calcs-1'!I8</f>
        <v>3556.462862</v>
      </c>
      <c r="J8" s="8">
        <f>'Calcs-1'!J3-'Calcs-1'!J8</f>
        <v>4180.455819</v>
      </c>
      <c r="K8" s="8">
        <f>'Calcs-1'!K3-'Calcs-1'!K8</f>
        <v>4863.129906</v>
      </c>
      <c r="L8" s="8">
        <f>'Calcs-1'!L3-'Calcs-1'!L8</f>
        <v>5609.192866</v>
      </c>
      <c r="M8" s="8">
        <f>'Calcs-1'!M3-'Calcs-1'!M8</f>
        <v>6423.705988</v>
      </c>
      <c r="N8" s="8">
        <f>'Calcs-1'!N3-'Calcs-1'!N8</f>
        <v>7312.109813</v>
      </c>
      <c r="O8" s="8">
        <f>'Calcs-1'!O3-'Calcs-1'!O8</f>
        <v>8280.251682</v>
      </c>
      <c r="P8" s="8">
        <f>'Calcs-1'!P3-'Calcs-1'!P8</f>
        <v>9334.41525</v>
      </c>
      <c r="Q8" s="8">
        <f>'Calcs-1'!Q3-'Calcs-1'!Q8</f>
        <v>10481.3521</v>
      </c>
      <c r="R8" s="8">
        <f>'Calcs-1'!R3-'Calcs-1'!R8</f>
        <v>11728.31565</v>
      </c>
      <c r="S8" s="8">
        <f>'Calcs-1'!S3-'Calcs-1'!S8</f>
        <v>13083.0974</v>
      </c>
      <c r="T8" s="8">
        <f>'Calcs-1'!T3-'Calcs-1'!T8</f>
        <v>14554.06586</v>
      </c>
      <c r="U8" s="8">
        <f>'Calcs-1'!U3-'Calcs-1'!U8</f>
        <v>16150.20818</v>
      </c>
      <c r="V8" s="8">
        <f>'Calcs-1'!V3-'Calcs-1'!V8</f>
        <v>17881.17477</v>
      </c>
      <c r="W8" s="8">
        <f>'Calcs-1'!W3-'Calcs-1'!W8</f>
        <v>19757.3271</v>
      </c>
      <c r="X8" s="8">
        <f>'Calcs-1'!X3-'Calcs-1'!X8</f>
        <v>21789.78889</v>
      </c>
      <c r="Y8" s="8">
        <f>'Calcs-1'!Y3-'Calcs-1'!Y8</f>
        <v>23990.50097</v>
      </c>
    </row>
    <row r="9">
      <c r="A9" s="4" t="s">
        <v>22</v>
      </c>
      <c r="B9" s="6">
        <f>'Calcs-1'!B4-'Calcs-1'!B9</f>
        <v>0</v>
      </c>
      <c r="C9" s="8">
        <f>'Calcs-1'!C4-'Calcs-1'!C9</f>
        <v>0</v>
      </c>
      <c r="D9" s="8">
        <f>'Calcs-1'!D4-'Calcs-1'!D9</f>
        <v>0</v>
      </c>
      <c r="E9" s="8">
        <f>'Calcs-1'!E4-'Calcs-1'!E9</f>
        <v>0</v>
      </c>
      <c r="F9" s="8">
        <f>'Calcs-1'!F4-'Calcs-1'!F9</f>
        <v>0</v>
      </c>
      <c r="G9" s="8">
        <f>'Calcs-1'!G4-'Calcs-1'!G9</f>
        <v>0</v>
      </c>
      <c r="H9" s="8">
        <f>'Calcs-1'!H4-'Calcs-1'!H9</f>
        <v>0</v>
      </c>
      <c r="I9" s="8">
        <f>'Calcs-1'!I4-'Calcs-1'!I9</f>
        <v>0</v>
      </c>
      <c r="J9" s="8">
        <f>'Calcs-1'!J4-'Calcs-1'!J9</f>
        <v>0</v>
      </c>
      <c r="K9" s="8">
        <f>'Calcs-1'!K4-'Calcs-1'!K9</f>
        <v>0</v>
      </c>
      <c r="L9" s="8">
        <f>'Calcs-1'!L4-'Calcs-1'!L9</f>
        <v>0</v>
      </c>
      <c r="M9" s="8">
        <f>'Calcs-1'!M4-'Calcs-1'!M9</f>
        <v>0</v>
      </c>
      <c r="N9" s="8">
        <f>'Calcs-1'!N4-'Calcs-1'!N9</f>
        <v>0</v>
      </c>
      <c r="O9" s="8">
        <f>'Calcs-1'!O4-'Calcs-1'!O9</f>
        <v>0</v>
      </c>
      <c r="P9" s="8">
        <f>'Calcs-1'!P4-'Calcs-1'!P9</f>
        <v>0</v>
      </c>
      <c r="Q9" s="8">
        <f>'Calcs-1'!Q4-'Calcs-1'!Q9</f>
        <v>0</v>
      </c>
      <c r="R9" s="8">
        <f>'Calcs-1'!R4-'Calcs-1'!R9</f>
        <v>0</v>
      </c>
      <c r="S9" s="8">
        <f>'Calcs-1'!S4-'Calcs-1'!S9</f>
        <v>0</v>
      </c>
      <c r="T9" s="8">
        <f>'Calcs-1'!T4-'Calcs-1'!T9</f>
        <v>0</v>
      </c>
      <c r="U9" s="8">
        <f>'Calcs-1'!U4-'Calcs-1'!U9</f>
        <v>0</v>
      </c>
      <c r="V9" s="8">
        <f>'Calcs-1'!V4-'Calcs-1'!V9</f>
        <v>0</v>
      </c>
      <c r="W9" s="8">
        <f>'Calcs-1'!W4-'Calcs-1'!W9</f>
        <v>0</v>
      </c>
      <c r="X9" s="8">
        <f>'Calcs-1'!X4-'Calcs-1'!X9</f>
        <v>0</v>
      </c>
      <c r="Y9" s="8">
        <f>'Calcs-1'!Y4-'Calcs-1'!Y9</f>
        <v>0</v>
      </c>
    </row>
    <row r="10">
      <c r="A10" s="4" t="s">
        <v>23</v>
      </c>
      <c r="B10" s="6">
        <f>'Calcs-1'!B5-'Calcs-1'!B10</f>
        <v>200</v>
      </c>
      <c r="C10" s="8">
        <f>'Calcs-1'!C5-'Calcs-1'!C10</f>
        <v>202</v>
      </c>
      <c r="D10" s="8">
        <f>'Calcs-1'!D5-'Calcs-1'!D10</f>
        <v>204.02</v>
      </c>
      <c r="E10" s="8">
        <f>'Calcs-1'!E5-'Calcs-1'!E10</f>
        <v>206.0602</v>
      </c>
      <c r="F10" s="8">
        <f>'Calcs-1'!F5-'Calcs-1'!F10</f>
        <v>208.120802</v>
      </c>
      <c r="G10" s="8">
        <f>'Calcs-1'!G5-'Calcs-1'!G10</f>
        <v>210.20201</v>
      </c>
      <c r="H10" s="8">
        <f>'Calcs-1'!H5-'Calcs-1'!H10</f>
        <v>212.3040301</v>
      </c>
      <c r="I10" s="8">
        <f>'Calcs-1'!I5-'Calcs-1'!I10</f>
        <v>214.4270704</v>
      </c>
      <c r="J10" s="8">
        <f>'Calcs-1'!J5-'Calcs-1'!J10</f>
        <v>216.5713411</v>
      </c>
      <c r="K10" s="8">
        <f>'Calcs-1'!K5-'Calcs-1'!K10</f>
        <v>218.7370545</v>
      </c>
      <c r="L10" s="8">
        <f>'Calcs-1'!L5-'Calcs-1'!L10</f>
        <v>220.9244251</v>
      </c>
      <c r="M10" s="8">
        <f>'Calcs-1'!M5-'Calcs-1'!M10</f>
        <v>223.1336693</v>
      </c>
      <c r="N10" s="8">
        <f>'Calcs-1'!N5-'Calcs-1'!N10</f>
        <v>225.365006</v>
      </c>
      <c r="O10" s="8">
        <f>'Calcs-1'!O5-'Calcs-1'!O10</f>
        <v>227.6186561</v>
      </c>
      <c r="P10" s="8">
        <f>'Calcs-1'!P5-'Calcs-1'!P10</f>
        <v>229.8948426</v>
      </c>
      <c r="Q10" s="8">
        <f>'Calcs-1'!Q5-'Calcs-1'!Q10</f>
        <v>232.1937911</v>
      </c>
      <c r="R10" s="8">
        <f>'Calcs-1'!R5-'Calcs-1'!R10</f>
        <v>234.515729</v>
      </c>
      <c r="S10" s="8">
        <f>'Calcs-1'!S5-'Calcs-1'!S10</f>
        <v>236.8608863</v>
      </c>
      <c r="T10" s="8">
        <f>'Calcs-1'!T5-'Calcs-1'!T10</f>
        <v>239.2294951</v>
      </c>
      <c r="U10" s="8">
        <f>'Calcs-1'!U5-'Calcs-1'!U10</f>
        <v>241.6217901</v>
      </c>
      <c r="V10" s="8">
        <f>'Calcs-1'!V5-'Calcs-1'!V10</f>
        <v>244.038008</v>
      </c>
      <c r="W10" s="8">
        <f>'Calcs-1'!W5-'Calcs-1'!W10</f>
        <v>246.4783881</v>
      </c>
      <c r="X10" s="8">
        <f>'Calcs-1'!X5-'Calcs-1'!X10</f>
        <v>248.943172</v>
      </c>
      <c r="Y10" s="8">
        <f>'Calcs-1'!Y5-'Calcs-1'!Y10</f>
        <v>251.4326037</v>
      </c>
    </row>
    <row r="12">
      <c r="A12" s="4" t="s">
        <v>90</v>
      </c>
    </row>
    <row r="13">
      <c r="A13" s="4" t="s">
        <v>20</v>
      </c>
      <c r="B13" s="6">
        <f t="shared" ref="B13:Y13" si="4">B3+B8</f>
        <v>500</v>
      </c>
      <c r="C13" s="8">
        <f t="shared" si="4"/>
        <v>1320</v>
      </c>
      <c r="D13" s="8">
        <f t="shared" si="4"/>
        <v>2493.8</v>
      </c>
      <c r="E13" s="8">
        <f t="shared" si="4"/>
        <v>4058.022</v>
      </c>
      <c r="F13" s="8">
        <f t="shared" si="4"/>
        <v>6052.32578</v>
      </c>
      <c r="G13" s="8">
        <f t="shared" si="4"/>
        <v>8519.640514</v>
      </c>
      <c r="H13" s="8">
        <f t="shared" si="4"/>
        <v>11506.41336</v>
      </c>
      <c r="I13" s="8">
        <f t="shared" si="4"/>
        <v>15062.87622</v>
      </c>
      <c r="J13" s="8">
        <f t="shared" si="4"/>
        <v>19243.33204</v>
      </c>
      <c r="K13" s="8">
        <f t="shared" si="4"/>
        <v>24106.46194</v>
      </c>
      <c r="L13" s="8">
        <f t="shared" si="4"/>
        <v>29715.65481</v>
      </c>
      <c r="M13" s="8">
        <f t="shared" si="4"/>
        <v>36139.3608</v>
      </c>
      <c r="N13" s="8">
        <f t="shared" si="4"/>
        <v>43451.47061</v>
      </c>
      <c r="O13" s="8">
        <f t="shared" si="4"/>
        <v>51731.72229</v>
      </c>
      <c r="P13" s="8">
        <f t="shared" si="4"/>
        <v>61066.13754</v>
      </c>
      <c r="Q13" s="8">
        <f t="shared" si="4"/>
        <v>71547.48965</v>
      </c>
      <c r="R13" s="8">
        <f t="shared" si="4"/>
        <v>83275.8053</v>
      </c>
      <c r="S13" s="8">
        <f t="shared" si="4"/>
        <v>96358.9027</v>
      </c>
      <c r="T13" s="8">
        <f t="shared" si="4"/>
        <v>110912.9686</v>
      </c>
      <c r="U13" s="8">
        <f t="shared" si="4"/>
        <v>127063.1767</v>
      </c>
      <c r="V13" s="8">
        <f t="shared" si="4"/>
        <v>144944.3515</v>
      </c>
      <c r="W13" s="8">
        <f t="shared" si="4"/>
        <v>164701.6786</v>
      </c>
      <c r="X13" s="8">
        <f t="shared" si="4"/>
        <v>186491.4675</v>
      </c>
      <c r="Y13" s="8">
        <f t="shared" si="4"/>
        <v>210481.9685</v>
      </c>
    </row>
    <row r="14">
      <c r="A14" s="4" t="s">
        <v>22</v>
      </c>
      <c r="B14" s="6">
        <f t="shared" ref="B14:Y14" si="5">B4+B9</f>
        <v>0</v>
      </c>
      <c r="C14" s="8">
        <f t="shared" si="5"/>
        <v>0</v>
      </c>
      <c r="D14" s="8">
        <f t="shared" si="5"/>
        <v>0</v>
      </c>
      <c r="E14" s="8">
        <f t="shared" si="5"/>
        <v>0</v>
      </c>
      <c r="F14" s="8">
        <f t="shared" si="5"/>
        <v>0</v>
      </c>
      <c r="G14" s="8">
        <f t="shared" si="5"/>
        <v>0</v>
      </c>
      <c r="H14" s="8">
        <f t="shared" si="5"/>
        <v>0</v>
      </c>
      <c r="I14" s="8">
        <f t="shared" si="5"/>
        <v>0</v>
      </c>
      <c r="J14" s="8">
        <f t="shared" si="5"/>
        <v>0</v>
      </c>
      <c r="K14" s="8">
        <f t="shared" si="5"/>
        <v>0</v>
      </c>
      <c r="L14" s="8">
        <f t="shared" si="5"/>
        <v>0</v>
      </c>
      <c r="M14" s="8">
        <f t="shared" si="5"/>
        <v>0</v>
      </c>
      <c r="N14" s="8">
        <f t="shared" si="5"/>
        <v>0</v>
      </c>
      <c r="O14" s="8">
        <f t="shared" si="5"/>
        <v>0</v>
      </c>
      <c r="P14" s="8">
        <f t="shared" si="5"/>
        <v>0</v>
      </c>
      <c r="Q14" s="8">
        <f t="shared" si="5"/>
        <v>0</v>
      </c>
      <c r="R14" s="8">
        <f t="shared" si="5"/>
        <v>0</v>
      </c>
      <c r="S14" s="8">
        <f t="shared" si="5"/>
        <v>0</v>
      </c>
      <c r="T14" s="8">
        <f t="shared" si="5"/>
        <v>0</v>
      </c>
      <c r="U14" s="8">
        <f t="shared" si="5"/>
        <v>0</v>
      </c>
      <c r="V14" s="8">
        <f t="shared" si="5"/>
        <v>0</v>
      </c>
      <c r="W14" s="8">
        <f t="shared" si="5"/>
        <v>0</v>
      </c>
      <c r="X14" s="8">
        <f t="shared" si="5"/>
        <v>0</v>
      </c>
      <c r="Y14" s="8">
        <f t="shared" si="5"/>
        <v>0</v>
      </c>
    </row>
    <row r="15">
      <c r="A15" s="4" t="s">
        <v>23</v>
      </c>
      <c r="B15" s="6">
        <f t="shared" ref="B15:Y15" si="6">B5+B10</f>
        <v>200</v>
      </c>
      <c r="C15" s="8">
        <f t="shared" si="6"/>
        <v>402</v>
      </c>
      <c r="D15" s="8">
        <f t="shared" si="6"/>
        <v>606.02</v>
      </c>
      <c r="E15" s="8">
        <f t="shared" si="6"/>
        <v>812.0802</v>
      </c>
      <c r="F15" s="8">
        <f t="shared" si="6"/>
        <v>1020.201002</v>
      </c>
      <c r="G15" s="8">
        <f t="shared" si="6"/>
        <v>1230.403012</v>
      </c>
      <c r="H15" s="8">
        <f t="shared" si="6"/>
        <v>1442.707042</v>
      </c>
      <c r="I15" s="8">
        <f t="shared" si="6"/>
        <v>1657.134113</v>
      </c>
      <c r="J15" s="8">
        <f t="shared" si="6"/>
        <v>1873.705454</v>
      </c>
      <c r="K15" s="8">
        <f t="shared" si="6"/>
        <v>2092.442508</v>
      </c>
      <c r="L15" s="8">
        <f t="shared" si="6"/>
        <v>2313.366933</v>
      </c>
      <c r="M15" s="8">
        <f t="shared" si="6"/>
        <v>2536.500603</v>
      </c>
      <c r="N15" s="8">
        <f t="shared" si="6"/>
        <v>2761.865609</v>
      </c>
      <c r="O15" s="8">
        <f t="shared" si="6"/>
        <v>2989.484265</v>
      </c>
      <c r="P15" s="8">
        <f t="shared" si="6"/>
        <v>3219.379107</v>
      </c>
      <c r="Q15" s="8">
        <f t="shared" si="6"/>
        <v>3451.572898</v>
      </c>
      <c r="R15" s="8">
        <f t="shared" si="6"/>
        <v>3686.088627</v>
      </c>
      <c r="S15" s="8">
        <f t="shared" si="6"/>
        <v>3922.949514</v>
      </c>
      <c r="T15" s="8">
        <f t="shared" si="6"/>
        <v>4162.179009</v>
      </c>
      <c r="U15" s="8">
        <f t="shared" si="6"/>
        <v>4403.800799</v>
      </c>
      <c r="V15" s="8">
        <f t="shared" si="6"/>
        <v>4647.838807</v>
      </c>
      <c r="W15" s="8">
        <f t="shared" si="6"/>
        <v>4894.317195</v>
      </c>
      <c r="X15" s="8">
        <f t="shared" si="6"/>
        <v>5143.260367</v>
      </c>
      <c r="Y15" s="8">
        <f t="shared" si="6"/>
        <v>5394.692971</v>
      </c>
    </row>
    <row r="17">
      <c r="A17" s="4" t="s">
        <v>90</v>
      </c>
    </row>
    <row r="18">
      <c r="A18" s="4" t="s">
        <v>20</v>
      </c>
      <c r="B18" s="8">
        <f>B13*Assumptions!$D2</f>
        <v>25000</v>
      </c>
      <c r="C18" s="8">
        <f>C13*Assumptions!$D2</f>
        <v>66000</v>
      </c>
      <c r="D18" s="8">
        <f>D13*Assumptions!$D2</f>
        <v>124690</v>
      </c>
      <c r="E18" s="8">
        <f>E13*Assumptions!$D2</f>
        <v>202901.1</v>
      </c>
      <c r="F18" s="8">
        <f>F13*Assumptions!$D2</f>
        <v>302616.289</v>
      </c>
      <c r="G18" s="8">
        <f>G13*Assumptions!$D2</f>
        <v>425982.0257</v>
      </c>
      <c r="H18" s="8">
        <f>H13*Assumptions!$D2</f>
        <v>575320.6678</v>
      </c>
      <c r="I18" s="8">
        <f>I13*Assumptions!$D2</f>
        <v>753143.811</v>
      </c>
      <c r="J18" s="8">
        <f>J13*Assumptions!$D2</f>
        <v>962166.6019</v>
      </c>
      <c r="K18" s="8">
        <f>K13*Assumptions!$D2</f>
        <v>1205323.097</v>
      </c>
      <c r="L18" s="8">
        <f>L13*Assumptions!$D2</f>
        <v>1485782.741</v>
      </c>
      <c r="M18" s="8">
        <f>M13*Assumptions!$D2</f>
        <v>1806968.04</v>
      </c>
      <c r="N18" s="8">
        <f>N13*Assumptions!$D2</f>
        <v>2172573.531</v>
      </c>
      <c r="O18" s="8">
        <f>O13*Assumptions!$D2</f>
        <v>2586586.115</v>
      </c>
      <c r="P18" s="8">
        <f>P13*Assumptions!$D2</f>
        <v>3053306.877</v>
      </c>
      <c r="Q18" s="8">
        <f>Q13*Assumptions!$D2</f>
        <v>3577374.482</v>
      </c>
      <c r="R18" s="8">
        <f>R13*Assumptions!$D2</f>
        <v>4163790.265</v>
      </c>
      <c r="S18" s="8">
        <f>S13*Assumptions!$D2</f>
        <v>4817945.135</v>
      </c>
      <c r="T18" s="8">
        <f>T13*Assumptions!$D2</f>
        <v>5545648.428</v>
      </c>
      <c r="U18" s="8">
        <f>U13*Assumptions!$D2</f>
        <v>6353158.837</v>
      </c>
      <c r="V18" s="8">
        <f>V13*Assumptions!$D2</f>
        <v>7247217.575</v>
      </c>
      <c r="W18" s="8">
        <f>W13*Assumptions!$D2</f>
        <v>8235083.93</v>
      </c>
      <c r="X18" s="8">
        <f>X13*Assumptions!$D2</f>
        <v>9324573.375</v>
      </c>
      <c r="Y18" s="8">
        <f>Y13*Assumptions!$D2</f>
        <v>10524098.42</v>
      </c>
    </row>
    <row r="19">
      <c r="A19" s="4" t="s">
        <v>22</v>
      </c>
      <c r="B19" s="8">
        <f>B14*Assumptions!$D3</f>
        <v>0</v>
      </c>
      <c r="C19" s="8">
        <f>C14*Assumptions!$D3</f>
        <v>0</v>
      </c>
      <c r="D19" s="8">
        <f>D14*Assumptions!$D3</f>
        <v>0</v>
      </c>
      <c r="E19" s="8">
        <f>E14*Assumptions!$D3</f>
        <v>0</v>
      </c>
      <c r="F19" s="8">
        <f>F14*Assumptions!$D3</f>
        <v>0</v>
      </c>
      <c r="G19" s="8">
        <f>G14*Assumptions!$D3</f>
        <v>0</v>
      </c>
      <c r="H19" s="8">
        <f>H14*Assumptions!$D3</f>
        <v>0</v>
      </c>
      <c r="I19" s="8">
        <f>I14*Assumptions!$D3</f>
        <v>0</v>
      </c>
      <c r="J19" s="8">
        <f>J14*Assumptions!$D3</f>
        <v>0</v>
      </c>
      <c r="K19" s="8">
        <f>K14*Assumptions!$D3</f>
        <v>0</v>
      </c>
      <c r="L19" s="8">
        <f>L14*Assumptions!$D3</f>
        <v>0</v>
      </c>
      <c r="M19" s="8">
        <f>M14*Assumptions!$D3</f>
        <v>0</v>
      </c>
      <c r="N19" s="8">
        <f>N14*Assumptions!$D3</f>
        <v>0</v>
      </c>
      <c r="O19" s="8">
        <f>O14*Assumptions!$D3</f>
        <v>0</v>
      </c>
      <c r="P19" s="8">
        <f>P14*Assumptions!$D3</f>
        <v>0</v>
      </c>
      <c r="Q19" s="8">
        <f>Q14*Assumptions!$D3</f>
        <v>0</v>
      </c>
      <c r="R19" s="8">
        <f>R14*Assumptions!$D3</f>
        <v>0</v>
      </c>
      <c r="S19" s="8">
        <f>S14*Assumptions!$D3</f>
        <v>0</v>
      </c>
      <c r="T19" s="8">
        <f>T14*Assumptions!$D3</f>
        <v>0</v>
      </c>
      <c r="U19" s="8">
        <f>U14*Assumptions!$D3</f>
        <v>0</v>
      </c>
      <c r="V19" s="8">
        <f>V14*Assumptions!$D3</f>
        <v>0</v>
      </c>
      <c r="W19" s="8">
        <f>W14*Assumptions!$D3</f>
        <v>0</v>
      </c>
      <c r="X19" s="8">
        <f>X14*Assumptions!$D3</f>
        <v>0</v>
      </c>
      <c r="Y19" s="8">
        <f>Y14*Assumptions!$D3</f>
        <v>0</v>
      </c>
    </row>
    <row r="20">
      <c r="A20" s="4" t="s">
        <v>23</v>
      </c>
      <c r="B20" s="8">
        <f>B15*Assumptions!$D4</f>
        <v>15000</v>
      </c>
      <c r="C20" s="8">
        <f>C15*Assumptions!$D4</f>
        <v>30150</v>
      </c>
      <c r="D20" s="8">
        <f>D15*Assumptions!$D4</f>
        <v>45451.5</v>
      </c>
      <c r="E20" s="8">
        <f>E15*Assumptions!$D4</f>
        <v>60906.015</v>
      </c>
      <c r="F20" s="8">
        <f>F15*Assumptions!$D4</f>
        <v>76515.07515</v>
      </c>
      <c r="G20" s="8">
        <f>G15*Assumptions!$D4</f>
        <v>92280.2259</v>
      </c>
      <c r="H20" s="8">
        <f>H15*Assumptions!$D4</f>
        <v>108203.0282</v>
      </c>
      <c r="I20" s="8">
        <f>I15*Assumptions!$D4</f>
        <v>124285.0584</v>
      </c>
      <c r="J20" s="8">
        <f>J15*Assumptions!$D4</f>
        <v>140527.909</v>
      </c>
      <c r="K20" s="8">
        <f>K15*Assumptions!$D4</f>
        <v>156933.1881</v>
      </c>
      <c r="L20" s="8">
        <f>L15*Assumptions!$D4</f>
        <v>173502.52</v>
      </c>
      <c r="M20" s="8">
        <f>M15*Assumptions!$D4</f>
        <v>190237.5452</v>
      </c>
      <c r="N20" s="8">
        <f>N15*Assumptions!$D4</f>
        <v>207139.9206</v>
      </c>
      <c r="O20" s="8">
        <f>O15*Assumptions!$D4</f>
        <v>224211.3199</v>
      </c>
      <c r="P20" s="8">
        <f>P15*Assumptions!$D4</f>
        <v>241453.4331</v>
      </c>
      <c r="Q20" s="8">
        <f>Q15*Assumptions!$D4</f>
        <v>258867.9674</v>
      </c>
      <c r="R20" s="8">
        <f>R15*Assumptions!$D4</f>
        <v>276456.6471</v>
      </c>
      <c r="S20" s="8">
        <f>S15*Assumptions!$D4</f>
        <v>294221.2135</v>
      </c>
      <c r="T20" s="8">
        <f>T15*Assumptions!$D4</f>
        <v>312163.4257</v>
      </c>
      <c r="U20" s="8">
        <f>U15*Assumptions!$D4</f>
        <v>330285.0599</v>
      </c>
      <c r="V20" s="8">
        <f>V15*Assumptions!$D4</f>
        <v>348587.9105</v>
      </c>
      <c r="W20" s="8">
        <f>W15*Assumptions!$D4</f>
        <v>367073.7896</v>
      </c>
      <c r="X20" s="8">
        <f>X15*Assumptions!$D4</f>
        <v>385744.5275</v>
      </c>
      <c r="Y20" s="8">
        <f>Y15*Assumptions!$D4</f>
        <v>404601.9728</v>
      </c>
    </row>
    <row r="21">
      <c r="A21" s="4" t="s">
        <v>79</v>
      </c>
      <c r="B21" s="8">
        <f t="shared" ref="B21:Y21" si="7">SUM(B18:B20)</f>
        <v>40000</v>
      </c>
      <c r="C21" s="8">
        <f t="shared" si="7"/>
        <v>96150</v>
      </c>
      <c r="D21" s="8">
        <f t="shared" si="7"/>
        <v>170141.5</v>
      </c>
      <c r="E21" s="8">
        <f t="shared" si="7"/>
        <v>263807.115</v>
      </c>
      <c r="F21" s="8">
        <f t="shared" si="7"/>
        <v>379131.3642</v>
      </c>
      <c r="G21" s="8">
        <f t="shared" si="7"/>
        <v>518262.2516</v>
      </c>
      <c r="H21" s="8">
        <f t="shared" si="7"/>
        <v>683523.696</v>
      </c>
      <c r="I21" s="8">
        <f t="shared" si="7"/>
        <v>877428.8694</v>
      </c>
      <c r="J21" s="8">
        <f t="shared" si="7"/>
        <v>1102694.511</v>
      </c>
      <c r="K21" s="8">
        <f t="shared" si="7"/>
        <v>1362256.285</v>
      </c>
      <c r="L21" s="8">
        <f t="shared" si="7"/>
        <v>1659285.261</v>
      </c>
      <c r="M21" s="8">
        <f t="shared" si="7"/>
        <v>1997205.585</v>
      </c>
      <c r="N21" s="8">
        <f t="shared" si="7"/>
        <v>2379713.451</v>
      </c>
      <c r="O21" s="8">
        <f t="shared" si="7"/>
        <v>2810797.435</v>
      </c>
      <c r="P21" s="8">
        <f t="shared" si="7"/>
        <v>3294760.31</v>
      </c>
      <c r="Q21" s="8">
        <f t="shared" si="7"/>
        <v>3836242.45</v>
      </c>
      <c r="R21" s="8">
        <f t="shared" si="7"/>
        <v>4440246.912</v>
      </c>
      <c r="S21" s="8">
        <f t="shared" si="7"/>
        <v>5112166.349</v>
      </c>
      <c r="T21" s="8">
        <f t="shared" si="7"/>
        <v>5857811.854</v>
      </c>
      <c r="U21" s="8">
        <f t="shared" si="7"/>
        <v>6683443.897</v>
      </c>
      <c r="V21" s="8">
        <f t="shared" si="7"/>
        <v>7595805.486</v>
      </c>
      <c r="W21" s="8">
        <f t="shared" si="7"/>
        <v>8602157.72</v>
      </c>
      <c r="X21" s="8">
        <f t="shared" si="7"/>
        <v>9710317.902</v>
      </c>
      <c r="Y21" s="8">
        <f t="shared" si="7"/>
        <v>10928700.4</v>
      </c>
    </row>
  </sheetData>
  <drawing r:id="rId1"/>
</worksheet>
</file>