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<sst xmlns="http://schemas.openxmlformats.org/spreadsheetml/2006/main" count="434" uniqueCount="121">
  <si>
    <t>Description</t>
  </si>
  <si>
    <t>Silver Shine sells Plate, Bowl, Spoon and Fork. They bought 1 Plate at Rs 400, Bowl at Rs 250, Spoon at Rs 150 and Fork at Rs 150. They sold 1 Plate at Rs 600, Bowl at Rs 400, Spoon at Rs 250 and Fork at Rs 250.</t>
  </si>
  <si>
    <t>Every month they purchase 600 Plates, 1200 Bowls, 800 Spoons and 750 Forks. They sold 500 Plates, 1000 Bowls, 750 Spoons and 650 Forks every month. The company purchases all its products in cash.</t>
  </si>
  <si>
    <t>Rent was Rs 8000 per month and Electricity expenses were Rs 6000 per month. They also employ a salaried person and salary was Rs. 12000.</t>
  </si>
  <si>
    <t>The company has purchased Furniture (RE1121) for Rs 10000 which has a life of 14 months and Curtain (CUR200) for Rs 2000 which has a life of 10 months in month 1. It also purchased an AC (SCA111) for Rs. 50000 in month 2 which has a life of 15 months. It purchases its fixed assets in the starting of the month.</t>
  </si>
  <si>
    <t>15% of the company's sales is to BigRetailer1 who pays the company after 1 month.</t>
  </si>
  <si>
    <t>10% of the company's sales is to BigRetailer2 who pays the company after 2 months.</t>
  </si>
  <si>
    <t>75% of the company's sales is to people visiting the store and they pay in cash.</t>
  </si>
  <si>
    <t>Please make a model for 8 months and prepare Fixed Asset Register and calculate depreciation.</t>
  </si>
  <si>
    <t>Purchase</t>
  </si>
  <si>
    <t>Purchase Price</t>
  </si>
  <si>
    <t>Payments</t>
  </si>
  <si>
    <t>Plate</t>
  </si>
  <si>
    <t>Cash</t>
  </si>
  <si>
    <t>Bowl</t>
  </si>
  <si>
    <t>Spoon</t>
  </si>
  <si>
    <t>Fork</t>
  </si>
  <si>
    <t>Sales</t>
  </si>
  <si>
    <t>Selling Price</t>
  </si>
  <si>
    <t xml:space="preserve">Customer </t>
  </si>
  <si>
    <t>% share of Sales</t>
  </si>
  <si>
    <t>Collections</t>
  </si>
  <si>
    <t>Big Retailer 1</t>
  </si>
  <si>
    <t>Big Retailer 2</t>
  </si>
  <si>
    <t>Walkin</t>
  </si>
  <si>
    <t>Other Costs</t>
  </si>
  <si>
    <t>Rent</t>
  </si>
  <si>
    <t>Electricity</t>
  </si>
  <si>
    <t>Salary</t>
  </si>
  <si>
    <t>Item Code</t>
  </si>
  <si>
    <t>Item Type</t>
  </si>
  <si>
    <t>Item Details</t>
  </si>
  <si>
    <t>Month of Purchase</t>
  </si>
  <si>
    <t>Price</t>
  </si>
  <si>
    <t>Life Time</t>
  </si>
  <si>
    <t>Month of Disposal</t>
  </si>
  <si>
    <t>Accumulated Depreciation</t>
  </si>
  <si>
    <t>FAS001</t>
  </si>
  <si>
    <t>Furniture</t>
  </si>
  <si>
    <t>RE1121</t>
  </si>
  <si>
    <t>FAS002</t>
  </si>
  <si>
    <t>Curtain</t>
  </si>
  <si>
    <t>CUR200</t>
  </si>
  <si>
    <t>FAS003</t>
  </si>
  <si>
    <t>AC</t>
  </si>
  <si>
    <t>SCA111</t>
  </si>
  <si>
    <t>FAS004</t>
  </si>
  <si>
    <t>Van</t>
  </si>
  <si>
    <t>DV2K32</t>
  </si>
  <si>
    <t>FAS005</t>
  </si>
  <si>
    <t>FAS006</t>
  </si>
  <si>
    <t>Computer</t>
  </si>
  <si>
    <t>COM001PT</t>
  </si>
  <si>
    <t>FAS007</t>
  </si>
  <si>
    <t>RE1122</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</si>
  <si>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</si>
  <si>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</si>
  <si>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</si>
  <si>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</si>
  <si>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</si>
  <si>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</si>
  <si>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</si>
  <si>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</si>
  <si>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</si>
  <si>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</si>
  <si>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</si>
  <si>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</si>
  <si>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</si>
  <si>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</si>
  <si>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</si>
  <si>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</si>
  <si>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</si>
  <si>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</si>
  <si>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</si>
  <si>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</si>
  <si>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</si>
  <si>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</si>
  <si>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</si>
  <si>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</si>
  <si>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</si>
  <si>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</si>
  <si>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Disposal</t>
  </si>
  <si>
    <t>Closing Balance</t>
  </si>
  <si>
    <t>Depreciation</t>
  </si>
  <si>
    <t>Disposal Deprecication</t>
  </si>
  <si>
    <t>Purchases</t>
  </si>
  <si>
    <t xml:space="preserve">Sales </t>
  </si>
  <si>
    <t>Cost of goods sold</t>
  </si>
  <si>
    <t>Total Cost of goods</t>
  </si>
  <si>
    <t>Other costs</t>
  </si>
  <si>
    <t>Total Costs</t>
  </si>
  <si>
    <t>Profit</t>
  </si>
  <si>
    <t>Opening Stock</t>
  </si>
  <si>
    <t>Change in Stock</t>
  </si>
  <si>
    <t>Closing Stock</t>
  </si>
  <si>
    <t>Total Collection</t>
  </si>
  <si>
    <t>Cash to be collected</t>
  </si>
  <si>
    <t>Total Cash</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</si>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</sst>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2" fontId="3" numFmtId="0" xfId="0" applyAlignment="1" applyFill="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3" xfId="0" applyFont="1" applyNumberForma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A8" s="3" t="s">
        <v>6</v>
      </c>
      <c r="B8" s="2"/>
      <c r="C8" s="2"/>
      <c r="D8" s="2"/>
      <c r="E8" s="2"/>
      <c r="F8" s="2"/>
      <c r="G8" s="2"/>
      <c r="H8" s="2"/>
      <c r="I8" s="2"/>
      <c r="J8" s="2"/>
      <c r="K8" s="2"/>
      <c r="L8" s="2"/>
      <c r="M8" s="2"/>
      <c r="N8" s="2"/>
      <c r="O8" s="2"/>
      <c r="P8" s="2"/>
      <c r="Q8" s="2"/>
      <c r="R8" s="2"/>
      <c r="S8" s="2"/>
      <c r="T8" s="2"/>
      <c r="U8" s="2"/>
      <c r="V8" s="2"/>
      <c r="W8" s="2"/>
      <c r="X8" s="2"/>
      <c r="Y8" s="2"/>
      <c r="Z8" s="2"/>
    </row>
    <row r="9">
      <c r="A9" s="3" t="s">
        <v>7</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17</v>
      </c>
    </row>
    <row r="3">
      <c r="A3" s="6" t="s">
        <v>22</v>
      </c>
      <c r="B3" s="8">
        <f>'Sales and Costs'!B$7*Assumptions!$B14</f>
        <v>157500</v>
      </c>
      <c r="C3" s="8">
        <f>'Sales and Costs'!C$7*Assumptions!$B14</f>
        <v>157500</v>
      </c>
      <c r="D3" s="8">
        <f>'Sales and Costs'!D$7*Assumptions!$B14</f>
        <v>157500</v>
      </c>
      <c r="E3" s="8">
        <f>'Sales and Costs'!E$7*Assumptions!$B14</f>
        <v>157500</v>
      </c>
      <c r="F3" s="8">
        <f>'Sales and Costs'!F$7*Assumptions!$B14</f>
        <v>157500</v>
      </c>
      <c r="G3" s="8">
        <f>'Sales and Costs'!G$7*Assumptions!$B14</f>
        <v>157500</v>
      </c>
      <c r="H3" s="8">
        <f>'Sales and Costs'!H$7*Assumptions!$B14</f>
        <v>157500</v>
      </c>
      <c r="I3" s="8">
        <f>'Sales and Costs'!I$7*Assumptions!$B14</f>
        <v>157500</v>
      </c>
      <c r="J3" s="8">
        <f>'Sales and Costs'!J$7*Assumptions!$B14</f>
        <v>157500</v>
      </c>
      <c r="K3" s="8">
        <f>'Sales and Costs'!K$7*Assumptions!$B14</f>
        <v>157500</v>
      </c>
      <c r="L3" s="8">
        <f>'Sales and Costs'!L$7*Assumptions!$B14</f>
        <v>157500</v>
      </c>
      <c r="M3" s="8">
        <f>'Sales and Costs'!M$7*Assumptions!$B14</f>
        <v>157500</v>
      </c>
      <c r="N3" s="8">
        <f>'Sales and Costs'!N$7*Assumptions!$B14</f>
        <v>157500</v>
      </c>
      <c r="O3" s="8">
        <f>'Sales and Costs'!O$7*Assumptions!$B14</f>
        <v>157500</v>
      </c>
      <c r="P3" s="8">
        <f>'Sales and Costs'!P$7*Assumptions!$B14</f>
        <v>157500</v>
      </c>
      <c r="Q3" s="8">
        <f>'Sales and Costs'!Q$7*Assumptions!$B14</f>
        <v>157500</v>
      </c>
      <c r="R3" s="8">
        <f>'Sales and Costs'!R$7*Assumptions!$B14</f>
        <v>157500</v>
      </c>
      <c r="S3" s="8">
        <f>'Sales and Costs'!S$7*Assumptions!$B14</f>
        <v>157500</v>
      </c>
      <c r="T3" s="8">
        <f>'Sales and Costs'!T$7*Assumptions!$B14</f>
        <v>157500</v>
      </c>
      <c r="U3" s="8">
        <f>'Sales and Costs'!U$7*Assumptions!$B14</f>
        <v>157500</v>
      </c>
      <c r="V3" s="8">
        <f>'Sales and Costs'!V$7*Assumptions!$B14</f>
        <v>157500</v>
      </c>
      <c r="W3" s="8">
        <f>'Sales and Costs'!W$7*Assumptions!$B14</f>
        <v>157500</v>
      </c>
      <c r="X3" s="8">
        <f>'Sales and Costs'!X$7*Assumptions!$B14</f>
        <v>157500</v>
      </c>
      <c r="Y3" s="8">
        <f>'Sales and Costs'!Y$7*Assumptions!$B14</f>
        <v>157500</v>
      </c>
    </row>
    <row r="4">
      <c r="A4" s="6" t="s">
        <v>23</v>
      </c>
      <c r="B4" s="8">
        <f>'Sales and Costs'!B$7*Assumptions!$B15</f>
        <v>105000</v>
      </c>
      <c r="C4" s="8">
        <f>'Sales and Costs'!C$7*Assumptions!$B15</f>
        <v>105000</v>
      </c>
      <c r="D4" s="8">
        <f>'Sales and Costs'!D$7*Assumptions!$B15</f>
        <v>105000</v>
      </c>
      <c r="E4" s="8">
        <f>'Sales and Costs'!E$7*Assumptions!$B15</f>
        <v>105000</v>
      </c>
      <c r="F4" s="8">
        <f>'Sales and Costs'!F$7*Assumptions!$B15</f>
        <v>105000</v>
      </c>
      <c r="G4" s="8">
        <f>'Sales and Costs'!G$7*Assumptions!$B15</f>
        <v>105000</v>
      </c>
      <c r="H4" s="8">
        <f>'Sales and Costs'!H$7*Assumptions!$B15</f>
        <v>105000</v>
      </c>
      <c r="I4" s="8">
        <f>'Sales and Costs'!I$7*Assumptions!$B15</f>
        <v>105000</v>
      </c>
      <c r="J4" s="8">
        <f>'Sales and Costs'!J$7*Assumptions!$B15</f>
        <v>105000</v>
      </c>
      <c r="K4" s="8">
        <f>'Sales and Costs'!K$7*Assumptions!$B15</f>
        <v>105000</v>
      </c>
      <c r="L4" s="8">
        <f>'Sales and Costs'!L$7*Assumptions!$B15</f>
        <v>105000</v>
      </c>
      <c r="M4" s="8">
        <f>'Sales and Costs'!M$7*Assumptions!$B15</f>
        <v>105000</v>
      </c>
      <c r="N4" s="8">
        <f>'Sales and Costs'!N$7*Assumptions!$B15</f>
        <v>105000</v>
      </c>
      <c r="O4" s="8">
        <f>'Sales and Costs'!O$7*Assumptions!$B15</f>
        <v>105000</v>
      </c>
      <c r="P4" s="8">
        <f>'Sales and Costs'!P$7*Assumptions!$B15</f>
        <v>105000</v>
      </c>
      <c r="Q4" s="8">
        <f>'Sales and Costs'!Q$7*Assumptions!$B15</f>
        <v>105000</v>
      </c>
      <c r="R4" s="8">
        <f>'Sales and Costs'!R$7*Assumptions!$B15</f>
        <v>105000</v>
      </c>
      <c r="S4" s="8">
        <f>'Sales and Costs'!S$7*Assumptions!$B15</f>
        <v>105000</v>
      </c>
      <c r="T4" s="8">
        <f>'Sales and Costs'!T$7*Assumptions!$B15</f>
        <v>105000</v>
      </c>
      <c r="U4" s="8">
        <f>'Sales and Costs'!U$7*Assumptions!$B15</f>
        <v>105000</v>
      </c>
      <c r="V4" s="8">
        <f>'Sales and Costs'!V$7*Assumptions!$B15</f>
        <v>105000</v>
      </c>
      <c r="W4" s="8">
        <f>'Sales and Costs'!W$7*Assumptions!$B15</f>
        <v>105000</v>
      </c>
      <c r="X4" s="8">
        <f>'Sales and Costs'!X$7*Assumptions!$B15</f>
        <v>105000</v>
      </c>
      <c r="Y4" s="8">
        <f>'Sales and Costs'!Y$7*Assumptions!$B15</f>
        <v>105000</v>
      </c>
    </row>
    <row r="5">
      <c r="A5" s="6" t="s">
        <v>24</v>
      </c>
      <c r="B5" s="8">
        <f>'Sales and Costs'!B$7*Assumptions!$B16</f>
        <v>787500</v>
      </c>
      <c r="C5" s="8">
        <f>'Sales and Costs'!C$7*Assumptions!$B16</f>
        <v>787500</v>
      </c>
      <c r="D5" s="8">
        <f>'Sales and Costs'!D$7*Assumptions!$B16</f>
        <v>787500</v>
      </c>
      <c r="E5" s="8">
        <f>'Sales and Costs'!E$7*Assumptions!$B16</f>
        <v>787500</v>
      </c>
      <c r="F5" s="8">
        <f>'Sales and Costs'!F$7*Assumptions!$B16</f>
        <v>787500</v>
      </c>
      <c r="G5" s="8">
        <f>'Sales and Costs'!G$7*Assumptions!$B16</f>
        <v>787500</v>
      </c>
      <c r="H5" s="8">
        <f>'Sales and Costs'!H$7*Assumptions!$B16</f>
        <v>787500</v>
      </c>
      <c r="I5" s="8">
        <f>'Sales and Costs'!I$7*Assumptions!$B16</f>
        <v>787500</v>
      </c>
      <c r="J5" s="8">
        <f>'Sales and Costs'!J$7*Assumptions!$B16</f>
        <v>787500</v>
      </c>
      <c r="K5" s="8">
        <f>'Sales and Costs'!K$7*Assumptions!$B16</f>
        <v>787500</v>
      </c>
      <c r="L5" s="8">
        <f>'Sales and Costs'!L$7*Assumptions!$B16</f>
        <v>787500</v>
      </c>
      <c r="M5" s="8">
        <f>'Sales and Costs'!M$7*Assumptions!$B16</f>
        <v>787500</v>
      </c>
      <c r="N5" s="8">
        <f>'Sales and Costs'!N$7*Assumptions!$B16</f>
        <v>787500</v>
      </c>
      <c r="O5" s="8">
        <f>'Sales and Costs'!O$7*Assumptions!$B16</f>
        <v>787500</v>
      </c>
      <c r="P5" s="8">
        <f>'Sales and Costs'!P$7*Assumptions!$B16</f>
        <v>787500</v>
      </c>
      <c r="Q5" s="8">
        <f>'Sales and Costs'!Q$7*Assumptions!$B16</f>
        <v>787500</v>
      </c>
      <c r="R5" s="8">
        <f>'Sales and Costs'!R$7*Assumptions!$B16</f>
        <v>787500</v>
      </c>
      <c r="S5" s="8">
        <f>'Sales and Costs'!S$7*Assumptions!$B16</f>
        <v>787500</v>
      </c>
      <c r="T5" s="8">
        <f>'Sales and Costs'!T$7*Assumptions!$B16</f>
        <v>787500</v>
      </c>
      <c r="U5" s="8">
        <f>'Sales and Costs'!U$7*Assumptions!$B16</f>
        <v>787500</v>
      </c>
      <c r="V5" s="8">
        <f>'Sales and Costs'!V$7*Assumptions!$B16</f>
        <v>787500</v>
      </c>
      <c r="W5" s="8">
        <f>'Sales and Costs'!W$7*Assumptions!$B16</f>
        <v>787500</v>
      </c>
      <c r="X5" s="8">
        <f>'Sales and Costs'!X$7*Assumptions!$B16</f>
        <v>787500</v>
      </c>
      <c r="Y5" s="8">
        <f>'Sales and Costs'!Y$7*Assumptions!$B16</f>
        <v>787500</v>
      </c>
    </row>
    <row r="6">
      <c r="A6" s="6" t="s">
        <v>80</v>
      </c>
      <c r="B6" s="8">
        <f t="shared" ref="B6:Y6" si="1">SUM(B3:B5)</f>
        <v>1050000</v>
      </c>
      <c r="C6" s="8">
        <f t="shared" si="1"/>
        <v>1050000</v>
      </c>
      <c r="D6" s="8">
        <f t="shared" si="1"/>
        <v>1050000</v>
      </c>
      <c r="E6" s="8">
        <f t="shared" si="1"/>
        <v>1050000</v>
      </c>
      <c r="F6" s="8">
        <f t="shared" si="1"/>
        <v>1050000</v>
      </c>
      <c r="G6" s="8">
        <f t="shared" si="1"/>
        <v>1050000</v>
      </c>
      <c r="H6" s="8">
        <f t="shared" si="1"/>
        <v>1050000</v>
      </c>
      <c r="I6" s="8">
        <f t="shared" si="1"/>
        <v>1050000</v>
      </c>
      <c r="J6" s="8">
        <f t="shared" si="1"/>
        <v>1050000</v>
      </c>
      <c r="K6" s="8">
        <f t="shared" si="1"/>
        <v>1050000</v>
      </c>
      <c r="L6" s="8">
        <f t="shared" si="1"/>
        <v>1050000</v>
      </c>
      <c r="M6" s="8">
        <f t="shared" si="1"/>
        <v>1050000</v>
      </c>
      <c r="N6" s="8">
        <f t="shared" si="1"/>
        <v>1050000</v>
      </c>
      <c r="O6" s="8">
        <f t="shared" si="1"/>
        <v>1050000</v>
      </c>
      <c r="P6" s="8">
        <f t="shared" si="1"/>
        <v>1050000</v>
      </c>
      <c r="Q6" s="8">
        <f t="shared" si="1"/>
        <v>1050000</v>
      </c>
      <c r="R6" s="8">
        <f t="shared" si="1"/>
        <v>1050000</v>
      </c>
      <c r="S6" s="8">
        <f t="shared" si="1"/>
        <v>1050000</v>
      </c>
      <c r="T6" s="8">
        <f t="shared" si="1"/>
        <v>1050000</v>
      </c>
      <c r="U6" s="8">
        <f t="shared" si="1"/>
        <v>1050000</v>
      </c>
      <c r="V6" s="8">
        <f t="shared" si="1"/>
        <v>1050000</v>
      </c>
      <c r="W6" s="8">
        <f t="shared" si="1"/>
        <v>1050000</v>
      </c>
      <c r="X6" s="8">
        <f t="shared" si="1"/>
        <v>1050000</v>
      </c>
      <c r="Y6" s="8">
        <f t="shared" si="1"/>
        <v>1050000</v>
      </c>
    </row>
    <row r="8">
      <c r="A8" s="6" t="s">
        <v>21</v>
      </c>
    </row>
    <row r="9">
      <c r="A9" s="6" t="s">
        <v>22</v>
      </c>
      <c r="B9" s="6">
        <v>0.0</v>
      </c>
      <c r="C9" s="8">
        <f t="shared" ref="C9:Y9" si="2">B3</f>
        <v>157500</v>
      </c>
      <c r="D9" s="8">
        <f t="shared" si="2"/>
        <v>157500</v>
      </c>
      <c r="E9" s="8">
        <f t="shared" si="2"/>
        <v>157500</v>
      </c>
      <c r="F9" s="8">
        <f t="shared" si="2"/>
        <v>157500</v>
      </c>
      <c r="G9" s="8">
        <f t="shared" si="2"/>
        <v>157500</v>
      </c>
      <c r="H9" s="8">
        <f t="shared" si="2"/>
        <v>157500</v>
      </c>
      <c r="I9" s="8">
        <f t="shared" si="2"/>
        <v>157500</v>
      </c>
      <c r="J9" s="8">
        <f t="shared" si="2"/>
        <v>157500</v>
      </c>
      <c r="K9" s="8">
        <f t="shared" si="2"/>
        <v>157500</v>
      </c>
      <c r="L9" s="8">
        <f t="shared" si="2"/>
        <v>157500</v>
      </c>
      <c r="M9" s="8">
        <f t="shared" si="2"/>
        <v>157500</v>
      </c>
      <c r="N9" s="8">
        <f t="shared" si="2"/>
        <v>157500</v>
      </c>
      <c r="O9" s="8">
        <f t="shared" si="2"/>
        <v>157500</v>
      </c>
      <c r="P9" s="8">
        <f t="shared" si="2"/>
        <v>157500</v>
      </c>
      <c r="Q9" s="8">
        <f t="shared" si="2"/>
        <v>157500</v>
      </c>
      <c r="R9" s="8">
        <f t="shared" si="2"/>
        <v>157500</v>
      </c>
      <c r="S9" s="8">
        <f t="shared" si="2"/>
        <v>157500</v>
      </c>
      <c r="T9" s="8">
        <f t="shared" si="2"/>
        <v>157500</v>
      </c>
      <c r="U9" s="8">
        <f t="shared" si="2"/>
        <v>157500</v>
      </c>
      <c r="V9" s="8">
        <f t="shared" si="2"/>
        <v>157500</v>
      </c>
      <c r="W9" s="8">
        <f t="shared" si="2"/>
        <v>157500</v>
      </c>
      <c r="X9" s="8">
        <f t="shared" si="2"/>
        <v>157500</v>
      </c>
      <c r="Y9" s="8">
        <f t="shared" si="2"/>
        <v>157500</v>
      </c>
    </row>
    <row r="10">
      <c r="A10" s="6" t="s">
        <v>23</v>
      </c>
      <c r="B10" s="6">
        <v>0.0</v>
      </c>
      <c r="C10" s="6">
        <v>0.0</v>
      </c>
      <c r="D10" s="8">
        <f t="shared" ref="D10:Y10" si="3">B4</f>
        <v>105000</v>
      </c>
      <c r="E10" s="8">
        <f t="shared" si="3"/>
        <v>105000</v>
      </c>
      <c r="F10" s="8">
        <f t="shared" si="3"/>
        <v>105000</v>
      </c>
      <c r="G10" s="8">
        <f t="shared" si="3"/>
        <v>105000</v>
      </c>
      <c r="H10" s="8">
        <f t="shared" si="3"/>
        <v>105000</v>
      </c>
      <c r="I10" s="8">
        <f t="shared" si="3"/>
        <v>105000</v>
      </c>
      <c r="J10" s="8">
        <f t="shared" si="3"/>
        <v>105000</v>
      </c>
      <c r="K10" s="8">
        <f t="shared" si="3"/>
        <v>105000</v>
      </c>
      <c r="L10" s="8">
        <f t="shared" si="3"/>
        <v>105000</v>
      </c>
      <c r="M10" s="8">
        <f t="shared" si="3"/>
        <v>105000</v>
      </c>
      <c r="N10" s="8">
        <f t="shared" si="3"/>
        <v>105000</v>
      </c>
      <c r="O10" s="8">
        <f t="shared" si="3"/>
        <v>105000</v>
      </c>
      <c r="P10" s="8">
        <f t="shared" si="3"/>
        <v>105000</v>
      </c>
      <c r="Q10" s="8">
        <f t="shared" si="3"/>
        <v>105000</v>
      </c>
      <c r="R10" s="8">
        <f t="shared" si="3"/>
        <v>105000</v>
      </c>
      <c r="S10" s="8">
        <f t="shared" si="3"/>
        <v>105000</v>
      </c>
      <c r="T10" s="8">
        <f t="shared" si="3"/>
        <v>105000</v>
      </c>
      <c r="U10" s="8">
        <f t="shared" si="3"/>
        <v>105000</v>
      </c>
      <c r="V10" s="8">
        <f t="shared" si="3"/>
        <v>105000</v>
      </c>
      <c r="W10" s="8">
        <f t="shared" si="3"/>
        <v>105000</v>
      </c>
      <c r="X10" s="8">
        <f t="shared" si="3"/>
        <v>105000</v>
      </c>
      <c r="Y10" s="8">
        <f t="shared" si="3"/>
        <v>105000</v>
      </c>
    </row>
    <row r="11">
      <c r="A11" s="6" t="s">
        <v>24</v>
      </c>
      <c r="B11" s="8">
        <f t="shared" ref="B11:Y11" si="4">B5</f>
        <v>787500</v>
      </c>
      <c r="C11" s="8">
        <f t="shared" si="4"/>
        <v>787500</v>
      </c>
      <c r="D11" s="8">
        <f t="shared" si="4"/>
        <v>787500</v>
      </c>
      <c r="E11" s="8">
        <f t="shared" si="4"/>
        <v>787500</v>
      </c>
      <c r="F11" s="8">
        <f t="shared" si="4"/>
        <v>787500</v>
      </c>
      <c r="G11" s="8">
        <f t="shared" si="4"/>
        <v>787500</v>
      </c>
      <c r="H11" s="8">
        <f t="shared" si="4"/>
        <v>787500</v>
      </c>
      <c r="I11" s="8">
        <f t="shared" si="4"/>
        <v>787500</v>
      </c>
      <c r="J11" s="8">
        <f t="shared" si="4"/>
        <v>787500</v>
      </c>
      <c r="K11" s="8">
        <f t="shared" si="4"/>
        <v>787500</v>
      </c>
      <c r="L11" s="8">
        <f t="shared" si="4"/>
        <v>787500</v>
      </c>
      <c r="M11" s="8">
        <f t="shared" si="4"/>
        <v>787500</v>
      </c>
      <c r="N11" s="8">
        <f t="shared" si="4"/>
        <v>787500</v>
      </c>
      <c r="O11" s="8">
        <f t="shared" si="4"/>
        <v>787500</v>
      </c>
      <c r="P11" s="8">
        <f t="shared" si="4"/>
        <v>787500</v>
      </c>
      <c r="Q11" s="8">
        <f t="shared" si="4"/>
        <v>787500</v>
      </c>
      <c r="R11" s="8">
        <f t="shared" si="4"/>
        <v>787500</v>
      </c>
      <c r="S11" s="8">
        <f t="shared" si="4"/>
        <v>787500</v>
      </c>
      <c r="T11" s="8">
        <f t="shared" si="4"/>
        <v>787500</v>
      </c>
      <c r="U11" s="8">
        <f t="shared" si="4"/>
        <v>787500</v>
      </c>
      <c r="V11" s="8">
        <f t="shared" si="4"/>
        <v>787500</v>
      </c>
      <c r="W11" s="8">
        <f t="shared" si="4"/>
        <v>787500</v>
      </c>
      <c r="X11" s="8">
        <f t="shared" si="4"/>
        <v>787500</v>
      </c>
      <c r="Y11" s="8">
        <f t="shared" si="4"/>
        <v>787500</v>
      </c>
    </row>
    <row r="12">
      <c r="A12" s="6" t="s">
        <v>95</v>
      </c>
      <c r="B12" s="8">
        <f t="shared" ref="B12:Y12" si="5">SUM(B9:B11)</f>
        <v>787500</v>
      </c>
      <c r="C12" s="8">
        <f t="shared" si="5"/>
        <v>945000</v>
      </c>
      <c r="D12" s="8">
        <f t="shared" si="5"/>
        <v>1050000</v>
      </c>
      <c r="E12" s="8">
        <f t="shared" si="5"/>
        <v>1050000</v>
      </c>
      <c r="F12" s="8">
        <f t="shared" si="5"/>
        <v>1050000</v>
      </c>
      <c r="G12" s="8">
        <f t="shared" si="5"/>
        <v>1050000</v>
      </c>
      <c r="H12" s="8">
        <f t="shared" si="5"/>
        <v>1050000</v>
      </c>
      <c r="I12" s="8">
        <f t="shared" si="5"/>
        <v>1050000</v>
      </c>
      <c r="J12" s="8">
        <f t="shared" si="5"/>
        <v>1050000</v>
      </c>
      <c r="K12" s="8">
        <f t="shared" si="5"/>
        <v>1050000</v>
      </c>
      <c r="L12" s="8">
        <f t="shared" si="5"/>
        <v>1050000</v>
      </c>
      <c r="M12" s="8">
        <f t="shared" si="5"/>
        <v>1050000</v>
      </c>
      <c r="N12" s="8">
        <f t="shared" si="5"/>
        <v>1050000</v>
      </c>
      <c r="O12" s="8">
        <f t="shared" si="5"/>
        <v>1050000</v>
      </c>
      <c r="P12" s="8">
        <f t="shared" si="5"/>
        <v>1050000</v>
      </c>
      <c r="Q12" s="8">
        <f t="shared" si="5"/>
        <v>1050000</v>
      </c>
      <c r="R12" s="8">
        <f t="shared" si="5"/>
        <v>1050000</v>
      </c>
      <c r="S12" s="8">
        <f t="shared" si="5"/>
        <v>1050000</v>
      </c>
      <c r="T12" s="8">
        <f t="shared" si="5"/>
        <v>1050000</v>
      </c>
      <c r="U12" s="8">
        <f t="shared" si="5"/>
        <v>1050000</v>
      </c>
      <c r="V12" s="8">
        <f t="shared" si="5"/>
        <v>1050000</v>
      </c>
      <c r="W12" s="8">
        <f t="shared" si="5"/>
        <v>1050000</v>
      </c>
      <c r="X12" s="8">
        <f t="shared" si="5"/>
        <v>1050000</v>
      </c>
      <c r="Y12" s="8">
        <f t="shared" si="5"/>
        <v>1050000</v>
      </c>
    </row>
    <row r="14">
      <c r="A14" s="6" t="s">
        <v>96</v>
      </c>
    </row>
    <row r="15">
      <c r="A15" s="6" t="s">
        <v>22</v>
      </c>
      <c r="B15" s="8">
        <f t="shared" ref="B15:B17" si="7">B3-B9</f>
        <v>157500</v>
      </c>
      <c r="C15" s="8">
        <f t="shared" ref="C15:Y15" si="6">B15+C3-C9</f>
        <v>157500</v>
      </c>
      <c r="D15" s="8">
        <f t="shared" si="6"/>
        <v>157500</v>
      </c>
      <c r="E15" s="8">
        <f t="shared" si="6"/>
        <v>157500</v>
      </c>
      <c r="F15" s="8">
        <f t="shared" si="6"/>
        <v>157500</v>
      </c>
      <c r="G15" s="8">
        <f t="shared" si="6"/>
        <v>157500</v>
      </c>
      <c r="H15" s="8">
        <f t="shared" si="6"/>
        <v>157500</v>
      </c>
      <c r="I15" s="8">
        <f t="shared" si="6"/>
        <v>157500</v>
      </c>
      <c r="J15" s="8">
        <f t="shared" si="6"/>
        <v>157500</v>
      </c>
      <c r="K15" s="8">
        <f t="shared" si="6"/>
        <v>157500</v>
      </c>
      <c r="L15" s="8">
        <f t="shared" si="6"/>
        <v>157500</v>
      </c>
      <c r="M15" s="8">
        <f t="shared" si="6"/>
        <v>157500</v>
      </c>
      <c r="N15" s="8">
        <f t="shared" si="6"/>
        <v>157500</v>
      </c>
      <c r="O15" s="8">
        <f t="shared" si="6"/>
        <v>157500</v>
      </c>
      <c r="P15" s="8">
        <f t="shared" si="6"/>
        <v>157500</v>
      </c>
      <c r="Q15" s="8">
        <f t="shared" si="6"/>
        <v>157500</v>
      </c>
      <c r="R15" s="8">
        <f t="shared" si="6"/>
        <v>157500</v>
      </c>
      <c r="S15" s="8">
        <f t="shared" si="6"/>
        <v>157500</v>
      </c>
      <c r="T15" s="8">
        <f t="shared" si="6"/>
        <v>157500</v>
      </c>
      <c r="U15" s="8">
        <f t="shared" si="6"/>
        <v>157500</v>
      </c>
      <c r="V15" s="8">
        <f t="shared" si="6"/>
        <v>157500</v>
      </c>
      <c r="W15" s="8">
        <f t="shared" si="6"/>
        <v>157500</v>
      </c>
      <c r="X15" s="8">
        <f t="shared" si="6"/>
        <v>157500</v>
      </c>
      <c r="Y15" s="8">
        <f t="shared" si="6"/>
        <v>157500</v>
      </c>
    </row>
    <row r="16">
      <c r="A16" s="6" t="s">
        <v>23</v>
      </c>
      <c r="B16" s="8">
        <f t="shared" si="7"/>
        <v>105000</v>
      </c>
      <c r="C16" s="8">
        <f t="shared" ref="C16:Y16" si="8">B16+C4-C10</f>
        <v>210000</v>
      </c>
      <c r="D16" s="8">
        <f t="shared" si="8"/>
        <v>210000</v>
      </c>
      <c r="E16" s="8">
        <f t="shared" si="8"/>
        <v>210000</v>
      </c>
      <c r="F16" s="8">
        <f t="shared" si="8"/>
        <v>210000</v>
      </c>
      <c r="G16" s="8">
        <f t="shared" si="8"/>
        <v>210000</v>
      </c>
      <c r="H16" s="8">
        <f t="shared" si="8"/>
        <v>210000</v>
      </c>
      <c r="I16" s="8">
        <f t="shared" si="8"/>
        <v>210000</v>
      </c>
      <c r="J16" s="8">
        <f t="shared" si="8"/>
        <v>210000</v>
      </c>
      <c r="K16" s="8">
        <f t="shared" si="8"/>
        <v>210000</v>
      </c>
      <c r="L16" s="8">
        <f t="shared" si="8"/>
        <v>210000</v>
      </c>
      <c r="M16" s="8">
        <f t="shared" si="8"/>
        <v>210000</v>
      </c>
      <c r="N16" s="8">
        <f t="shared" si="8"/>
        <v>210000</v>
      </c>
      <c r="O16" s="8">
        <f t="shared" si="8"/>
        <v>210000</v>
      </c>
      <c r="P16" s="8">
        <f t="shared" si="8"/>
        <v>210000</v>
      </c>
      <c r="Q16" s="8">
        <f t="shared" si="8"/>
        <v>210000</v>
      </c>
      <c r="R16" s="8">
        <f t="shared" si="8"/>
        <v>210000</v>
      </c>
      <c r="S16" s="8">
        <f t="shared" si="8"/>
        <v>210000</v>
      </c>
      <c r="T16" s="8">
        <f t="shared" si="8"/>
        <v>210000</v>
      </c>
      <c r="U16" s="8">
        <f t="shared" si="8"/>
        <v>210000</v>
      </c>
      <c r="V16" s="8">
        <f t="shared" si="8"/>
        <v>210000</v>
      </c>
      <c r="W16" s="8">
        <f t="shared" si="8"/>
        <v>210000</v>
      </c>
      <c r="X16" s="8">
        <f t="shared" si="8"/>
        <v>210000</v>
      </c>
      <c r="Y16" s="8">
        <f t="shared" si="8"/>
        <v>210000</v>
      </c>
    </row>
    <row r="17">
      <c r="A17" s="6" t="s">
        <v>24</v>
      </c>
      <c r="B17" s="8">
        <f t="shared" si="7"/>
        <v>0</v>
      </c>
      <c r="C17" s="8">
        <f t="shared" ref="C17:Y17" si="9">B17+C5-C11</f>
        <v>0</v>
      </c>
      <c r="D17" s="8">
        <f t="shared" si="9"/>
        <v>0</v>
      </c>
      <c r="E17" s="8">
        <f t="shared" si="9"/>
        <v>0</v>
      </c>
      <c r="F17" s="8">
        <f t="shared" si="9"/>
        <v>0</v>
      </c>
      <c r="G17" s="8">
        <f t="shared" si="9"/>
        <v>0</v>
      </c>
      <c r="H17" s="8">
        <f t="shared" si="9"/>
        <v>0</v>
      </c>
      <c r="I17" s="8">
        <f t="shared" si="9"/>
        <v>0</v>
      </c>
      <c r="J17" s="8">
        <f t="shared" si="9"/>
        <v>0</v>
      </c>
      <c r="K17" s="8">
        <f t="shared" si="9"/>
        <v>0</v>
      </c>
      <c r="L17" s="8">
        <f t="shared" si="9"/>
        <v>0</v>
      </c>
      <c r="M17" s="8">
        <f t="shared" si="9"/>
        <v>0</v>
      </c>
      <c r="N17" s="8">
        <f t="shared" si="9"/>
        <v>0</v>
      </c>
      <c r="O17" s="8">
        <f t="shared" si="9"/>
        <v>0</v>
      </c>
      <c r="P17" s="8">
        <f t="shared" si="9"/>
        <v>0</v>
      </c>
      <c r="Q17" s="8">
        <f t="shared" si="9"/>
        <v>0</v>
      </c>
      <c r="R17" s="8">
        <f t="shared" si="9"/>
        <v>0</v>
      </c>
      <c r="S17" s="8">
        <f t="shared" si="9"/>
        <v>0</v>
      </c>
      <c r="T17" s="8">
        <f t="shared" si="9"/>
        <v>0</v>
      </c>
      <c r="U17" s="8">
        <f t="shared" si="9"/>
        <v>0</v>
      </c>
      <c r="V17" s="8">
        <f t="shared" si="9"/>
        <v>0</v>
      </c>
      <c r="W17" s="8">
        <f t="shared" si="9"/>
        <v>0</v>
      </c>
      <c r="X17" s="8">
        <f t="shared" si="9"/>
        <v>0</v>
      </c>
      <c r="Y17" s="8">
        <f t="shared" si="9"/>
        <v>0</v>
      </c>
    </row>
    <row r="18">
      <c r="A18" s="6" t="s">
        <v>97</v>
      </c>
      <c r="B18" s="8">
        <f t="shared" ref="B18:Y18" si="10">SUM(B15:B17)</f>
        <v>262500</v>
      </c>
      <c r="C18" s="8">
        <f t="shared" si="10"/>
        <v>367500</v>
      </c>
      <c r="D18" s="8">
        <f t="shared" si="10"/>
        <v>367500</v>
      </c>
      <c r="E18" s="8">
        <f t="shared" si="10"/>
        <v>367500</v>
      </c>
      <c r="F18" s="8">
        <f t="shared" si="10"/>
        <v>367500</v>
      </c>
      <c r="G18" s="8">
        <f t="shared" si="10"/>
        <v>367500</v>
      </c>
      <c r="H18" s="8">
        <f t="shared" si="10"/>
        <v>367500</v>
      </c>
      <c r="I18" s="8">
        <f t="shared" si="10"/>
        <v>367500</v>
      </c>
      <c r="J18" s="8">
        <f t="shared" si="10"/>
        <v>367500</v>
      </c>
      <c r="K18" s="8">
        <f t="shared" si="10"/>
        <v>367500</v>
      </c>
      <c r="L18" s="8">
        <f t="shared" si="10"/>
        <v>367500</v>
      </c>
      <c r="M18" s="8">
        <f t="shared" si="10"/>
        <v>367500</v>
      </c>
      <c r="N18" s="8">
        <f t="shared" si="10"/>
        <v>367500</v>
      </c>
      <c r="O18" s="8">
        <f t="shared" si="10"/>
        <v>367500</v>
      </c>
      <c r="P18" s="8">
        <f t="shared" si="10"/>
        <v>367500</v>
      </c>
      <c r="Q18" s="8">
        <f t="shared" si="10"/>
        <v>367500</v>
      </c>
      <c r="R18" s="8">
        <f t="shared" si="10"/>
        <v>367500</v>
      </c>
      <c r="S18" s="8">
        <f t="shared" si="10"/>
        <v>367500</v>
      </c>
      <c r="T18" s="8">
        <f t="shared" si="10"/>
        <v>367500</v>
      </c>
      <c r="U18" s="8">
        <f t="shared" si="10"/>
        <v>367500</v>
      </c>
      <c r="V18" s="8">
        <f t="shared" si="10"/>
        <v>367500</v>
      </c>
      <c r="W18" s="8">
        <f t="shared" si="10"/>
        <v>367500</v>
      </c>
      <c r="X18" s="8">
        <f t="shared" si="10"/>
        <v>367500</v>
      </c>
      <c r="Y18" s="8">
        <f t="shared" si="10"/>
        <v>367500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2" t="s">
        <v>98</v>
      </c>
    </row>
    <row r="3">
      <c r="A3" s="2" t="s">
        <v>99</v>
      </c>
      <c r="B3" s="8">
        <f>Collections!B12</f>
        <v>787500</v>
      </c>
      <c r="C3" s="8">
        <f>Collections!C12</f>
        <v>945000</v>
      </c>
      <c r="D3" s="8">
        <f>Collections!D12</f>
        <v>1050000</v>
      </c>
      <c r="E3" s="8">
        <f>Collections!E12</f>
        <v>1050000</v>
      </c>
      <c r="F3" s="8">
        <f>Collections!F12</f>
        <v>1050000</v>
      </c>
      <c r="G3" s="8">
        <f>Collections!G12</f>
        <v>1050000</v>
      </c>
      <c r="H3" s="8">
        <f>Collections!H12</f>
        <v>1050000</v>
      </c>
      <c r="I3" s="8">
        <f>Collections!I12</f>
        <v>1050000</v>
      </c>
      <c r="J3" s="8">
        <f>Collections!J12</f>
        <v>1050000</v>
      </c>
      <c r="K3" s="8">
        <f>Collections!K12</f>
        <v>1050000</v>
      </c>
      <c r="L3" s="8">
        <f>Collections!L12</f>
        <v>1050000</v>
      </c>
      <c r="M3" s="8">
        <f>Collections!M12</f>
        <v>1050000</v>
      </c>
      <c r="N3" s="8">
        <f>Collections!N12</f>
        <v>1050000</v>
      </c>
      <c r="O3" s="8">
        <f>Collections!O12</f>
        <v>1050000</v>
      </c>
      <c r="P3" s="8">
        <f>Collections!P12</f>
        <v>1050000</v>
      </c>
      <c r="Q3" s="8">
        <f>Collections!Q12</f>
        <v>1050000</v>
      </c>
      <c r="R3" s="8">
        <f>Collections!R12</f>
        <v>1050000</v>
      </c>
      <c r="S3" s="8">
        <f>Collections!S12</f>
        <v>1050000</v>
      </c>
      <c r="T3" s="8">
        <f>Collections!T12</f>
        <v>1050000</v>
      </c>
      <c r="U3" s="8">
        <f>Collections!U12</f>
        <v>1050000</v>
      </c>
      <c r="V3" s="8">
        <f>Collections!V12</f>
        <v>1050000</v>
      </c>
      <c r="W3" s="8">
        <f>Collections!W12</f>
        <v>1050000</v>
      </c>
      <c r="X3" s="8">
        <f>Collections!X12</f>
        <v>1050000</v>
      </c>
      <c r="Y3" s="8">
        <f>Collections!Y12</f>
        <v>1050000</v>
      </c>
    </row>
    <row r="4">
      <c r="A4" s="2" t="s">
        <v>100</v>
      </c>
      <c r="B4" s="8">
        <f t="shared" ref="B4:Y4" si="1">SUM(B3)</f>
        <v>787500</v>
      </c>
      <c r="C4" s="8">
        <f t="shared" si="1"/>
        <v>945000</v>
      </c>
      <c r="D4" s="8">
        <f t="shared" si="1"/>
        <v>1050000</v>
      </c>
      <c r="E4" s="8">
        <f t="shared" si="1"/>
        <v>1050000</v>
      </c>
      <c r="F4" s="8">
        <f t="shared" si="1"/>
        <v>1050000</v>
      </c>
      <c r="G4" s="8">
        <f t="shared" si="1"/>
        <v>1050000</v>
      </c>
      <c r="H4" s="8">
        <f t="shared" si="1"/>
        <v>1050000</v>
      </c>
      <c r="I4" s="8">
        <f t="shared" si="1"/>
        <v>1050000</v>
      </c>
      <c r="J4" s="8">
        <f t="shared" si="1"/>
        <v>1050000</v>
      </c>
      <c r="K4" s="8">
        <f t="shared" si="1"/>
        <v>1050000</v>
      </c>
      <c r="L4" s="8">
        <f t="shared" si="1"/>
        <v>1050000</v>
      </c>
      <c r="M4" s="8">
        <f t="shared" si="1"/>
        <v>1050000</v>
      </c>
      <c r="N4" s="8">
        <f t="shared" si="1"/>
        <v>1050000</v>
      </c>
      <c r="O4" s="8">
        <f t="shared" si="1"/>
        <v>1050000</v>
      </c>
      <c r="P4" s="8">
        <f t="shared" si="1"/>
        <v>1050000</v>
      </c>
      <c r="Q4" s="8">
        <f t="shared" si="1"/>
        <v>1050000</v>
      </c>
      <c r="R4" s="8">
        <f t="shared" si="1"/>
        <v>1050000</v>
      </c>
      <c r="S4" s="8">
        <f t="shared" si="1"/>
        <v>1050000</v>
      </c>
      <c r="T4" s="8">
        <f t="shared" si="1"/>
        <v>1050000</v>
      </c>
      <c r="U4" s="8">
        <f t="shared" si="1"/>
        <v>1050000</v>
      </c>
      <c r="V4" s="8">
        <f t="shared" si="1"/>
        <v>1050000</v>
      </c>
      <c r="W4" s="8">
        <f t="shared" si="1"/>
        <v>1050000</v>
      </c>
      <c r="X4" s="8">
        <f t="shared" si="1"/>
        <v>1050000</v>
      </c>
      <c r="Y4" s="8">
        <f t="shared" si="1"/>
        <v>1050000</v>
      </c>
    </row>
    <row r="5">
      <c r="A5" s="2"/>
    </row>
    <row r="6">
      <c r="A6" s="2" t="s">
        <v>101</v>
      </c>
    </row>
    <row r="7">
      <c r="A7" s="2" t="s">
        <v>102</v>
      </c>
      <c r="B7" s="8">
        <f>Purchases!B7</f>
        <v>772500</v>
      </c>
      <c r="C7" s="8">
        <f>Purchases!C7</f>
        <v>772500</v>
      </c>
      <c r="D7" s="8">
        <f>Purchases!D7</f>
        <v>772500</v>
      </c>
      <c r="E7" s="8">
        <f>Purchases!E7</f>
        <v>772500</v>
      </c>
      <c r="F7" s="8">
        <f>Purchases!F7</f>
        <v>772500</v>
      </c>
      <c r="G7" s="8">
        <f>Purchases!G7</f>
        <v>772500</v>
      </c>
      <c r="H7" s="8">
        <f>Purchases!H7</f>
        <v>772500</v>
      </c>
      <c r="I7" s="8">
        <f>Purchases!I7</f>
        <v>772500</v>
      </c>
      <c r="J7" s="8">
        <f>Purchases!J7</f>
        <v>772500</v>
      </c>
      <c r="K7" s="8">
        <f>Purchases!K7</f>
        <v>772500</v>
      </c>
      <c r="L7" s="8">
        <f>Purchases!L7</f>
        <v>772500</v>
      </c>
      <c r="M7" s="8">
        <f>Purchases!M7</f>
        <v>772500</v>
      </c>
      <c r="N7" s="8">
        <f>Purchases!N7</f>
        <v>772500</v>
      </c>
      <c r="O7" s="8">
        <f>Purchases!O7</f>
        <v>772500</v>
      </c>
      <c r="P7" s="8">
        <f>Purchases!P7</f>
        <v>772500</v>
      </c>
      <c r="Q7" s="8">
        <f>Purchases!Q7</f>
        <v>772500</v>
      </c>
      <c r="R7" s="8">
        <f>Purchases!R7</f>
        <v>772500</v>
      </c>
      <c r="S7" s="8">
        <f>Purchases!S7</f>
        <v>772500</v>
      </c>
      <c r="T7" s="8">
        <f>Purchases!T7</f>
        <v>772500</v>
      </c>
      <c r="U7" s="8">
        <f>Purchases!U7</f>
        <v>772500</v>
      </c>
      <c r="V7" s="8">
        <f>Purchases!V7</f>
        <v>772500</v>
      </c>
      <c r="W7" s="8">
        <f>Purchases!W7</f>
        <v>772500</v>
      </c>
      <c r="X7" s="8">
        <f>Purchases!X7</f>
        <v>772500</v>
      </c>
      <c r="Y7" s="8">
        <f>Purchases!Y7</f>
        <v>772500</v>
      </c>
    </row>
    <row r="8">
      <c r="A8" s="2" t="s">
        <v>89</v>
      </c>
      <c r="B8" s="8">
        <f>SUM('Sales and Costs'!B17:B19)</f>
        <v>26000</v>
      </c>
      <c r="C8" s="8">
        <f>SUM('Sales and Costs'!C17:C19)</f>
        <v>26000</v>
      </c>
      <c r="D8" s="8">
        <f>SUM('Sales and Costs'!D17:D19)</f>
        <v>26000</v>
      </c>
      <c r="E8" s="8">
        <f>SUM('Sales and Costs'!E17:E19)</f>
        <v>26000</v>
      </c>
      <c r="F8" s="8">
        <f>SUM('Sales and Costs'!F17:F19)</f>
        <v>26000</v>
      </c>
      <c r="G8" s="8">
        <f>SUM('Sales and Costs'!G17:G19)</f>
        <v>26000</v>
      </c>
      <c r="H8" s="8">
        <f>SUM('Sales and Costs'!H17:H19)</f>
        <v>26000</v>
      </c>
      <c r="I8" s="8">
        <f>SUM('Sales and Costs'!I17:I19)</f>
        <v>26000</v>
      </c>
      <c r="J8" s="8">
        <f>SUM('Sales and Costs'!J17:J19)</f>
        <v>26000</v>
      </c>
      <c r="K8" s="8">
        <f>SUM('Sales and Costs'!K17:K19)</f>
        <v>26000</v>
      </c>
      <c r="L8" s="8">
        <f>SUM('Sales and Costs'!L17:L19)</f>
        <v>26000</v>
      </c>
      <c r="M8" s="8">
        <f>SUM('Sales and Costs'!M17:M19)</f>
        <v>26000</v>
      </c>
      <c r="N8" s="8">
        <f>SUM('Sales and Costs'!N17:N19)</f>
        <v>26000</v>
      </c>
      <c r="O8" s="8">
        <f>SUM('Sales and Costs'!O17:O19)</f>
        <v>26000</v>
      </c>
      <c r="P8" s="8">
        <f>SUM('Sales and Costs'!P17:P19)</f>
        <v>26000</v>
      </c>
      <c r="Q8" s="8">
        <f>SUM('Sales and Costs'!Q17:Q19)</f>
        <v>26000</v>
      </c>
      <c r="R8" s="8">
        <f>SUM('Sales and Costs'!R17:R19)</f>
        <v>26000</v>
      </c>
      <c r="S8" s="8">
        <f>SUM('Sales and Costs'!S17:S19)</f>
        <v>26000</v>
      </c>
      <c r="T8" s="8">
        <f>SUM('Sales and Costs'!T17:T19)</f>
        <v>26000</v>
      </c>
      <c r="U8" s="8">
        <f>SUM('Sales and Costs'!U17:U19)</f>
        <v>26000</v>
      </c>
      <c r="V8" s="8">
        <f>SUM('Sales and Costs'!V17:V19)</f>
        <v>26000</v>
      </c>
      <c r="W8" s="8">
        <f>SUM('Sales and Costs'!W17:W19)</f>
        <v>26000</v>
      </c>
      <c r="X8" s="8">
        <f>SUM('Sales and Costs'!X17:X19)</f>
        <v>26000</v>
      </c>
      <c r="Y8" s="8">
        <f>SUM('Sales and Costs'!Y17:Y19)</f>
        <v>26000</v>
      </c>
    </row>
    <row r="9">
      <c r="A9" s="2" t="s">
        <v>103</v>
      </c>
      <c r="B9" s="8">
        <f>'Fixed Asset Balance'!B16</f>
        <v>12000</v>
      </c>
      <c r="C9" s="8">
        <f>'Fixed Asset Balance'!C16</f>
        <v>50000</v>
      </c>
      <c r="D9" s="8">
        <f>'Fixed Asset Balance'!D16</f>
        <v>0</v>
      </c>
      <c r="E9" s="8">
        <f>'Fixed Asset Balance'!E16</f>
        <v>0</v>
      </c>
      <c r="F9" s="8">
        <f>'Fixed Asset Balance'!F16</f>
        <v>0</v>
      </c>
      <c r="G9" s="8">
        <f>'Fixed Asset Balance'!G16</f>
        <v>0</v>
      </c>
      <c r="H9" s="8">
        <f>'Fixed Asset Balance'!H16</f>
        <v>0</v>
      </c>
      <c r="I9" s="8">
        <f>'Fixed Asset Balance'!I16</f>
        <v>200000</v>
      </c>
      <c r="J9" s="8">
        <f>'Fixed Asset Balance'!J16</f>
        <v>0</v>
      </c>
      <c r="K9" s="8">
        <f>'Fixed Asset Balance'!K16</f>
        <v>3000</v>
      </c>
      <c r="L9" s="8">
        <f>'Fixed Asset Balance'!L16</f>
        <v>0</v>
      </c>
      <c r="M9" s="8">
        <f>'Fixed Asset Balance'!M16</f>
        <v>80000</v>
      </c>
      <c r="N9" s="8">
        <f>'Fixed Asset Balance'!N16</f>
        <v>0</v>
      </c>
      <c r="O9" s="8">
        <f>'Fixed Asset Balance'!O16</f>
        <v>0</v>
      </c>
      <c r="P9" s="8">
        <f>'Fixed Asset Balance'!P16</f>
        <v>0</v>
      </c>
      <c r="Q9" s="8">
        <f>'Fixed Asset Balance'!Q16</f>
        <v>15000</v>
      </c>
      <c r="R9" s="8">
        <f>'Fixed Asset Balance'!R16</f>
        <v>0</v>
      </c>
      <c r="S9" s="8">
        <f>'Fixed Asset Balance'!S16</f>
        <v>0</v>
      </c>
      <c r="T9" s="8">
        <f>'Fixed Asset Balance'!T16</f>
        <v>0</v>
      </c>
      <c r="U9" s="8">
        <f>'Fixed Asset Balance'!U16</f>
        <v>0</v>
      </c>
      <c r="V9" s="8">
        <f>'Fixed Asset Balance'!V16</f>
        <v>0</v>
      </c>
      <c r="W9" s="8">
        <f>'Fixed Asset Balance'!W16</f>
        <v>0</v>
      </c>
      <c r="X9" s="8">
        <f>'Fixed Asset Balance'!X16</f>
        <v>0</v>
      </c>
      <c r="Y9" s="8">
        <f>'Fixed Asset Balance'!Y16</f>
        <v>0</v>
      </c>
    </row>
    <row r="10">
      <c r="A10" s="2" t="s">
        <v>104</v>
      </c>
      <c r="B10" s="8">
        <f t="shared" ref="B10:Y10" si="2">SUM(B7:B9)</f>
        <v>810500</v>
      </c>
      <c r="C10" s="8">
        <f t="shared" si="2"/>
        <v>848500</v>
      </c>
      <c r="D10" s="8">
        <f t="shared" si="2"/>
        <v>798500</v>
      </c>
      <c r="E10" s="8">
        <f t="shared" si="2"/>
        <v>798500</v>
      </c>
      <c r="F10" s="8">
        <f t="shared" si="2"/>
        <v>798500</v>
      </c>
      <c r="G10" s="8">
        <f t="shared" si="2"/>
        <v>798500</v>
      </c>
      <c r="H10" s="8">
        <f t="shared" si="2"/>
        <v>798500</v>
      </c>
      <c r="I10" s="8">
        <f t="shared" si="2"/>
        <v>998500</v>
      </c>
      <c r="J10" s="8">
        <f t="shared" si="2"/>
        <v>798500</v>
      </c>
      <c r="K10" s="8">
        <f t="shared" si="2"/>
        <v>801500</v>
      </c>
      <c r="L10" s="8">
        <f t="shared" si="2"/>
        <v>798500</v>
      </c>
      <c r="M10" s="8">
        <f t="shared" si="2"/>
        <v>878500</v>
      </c>
      <c r="N10" s="8">
        <f t="shared" si="2"/>
        <v>798500</v>
      </c>
      <c r="O10" s="8">
        <f t="shared" si="2"/>
        <v>798500</v>
      </c>
      <c r="P10" s="8">
        <f t="shared" si="2"/>
        <v>798500</v>
      </c>
      <c r="Q10" s="8">
        <f t="shared" si="2"/>
        <v>813500</v>
      </c>
      <c r="R10" s="8">
        <f t="shared" si="2"/>
        <v>798500</v>
      </c>
      <c r="S10" s="8">
        <f t="shared" si="2"/>
        <v>798500</v>
      </c>
      <c r="T10" s="8">
        <f t="shared" si="2"/>
        <v>798500</v>
      </c>
      <c r="U10" s="8">
        <f t="shared" si="2"/>
        <v>798500</v>
      </c>
      <c r="V10" s="8">
        <f t="shared" si="2"/>
        <v>798500</v>
      </c>
      <c r="W10" s="8">
        <f t="shared" si="2"/>
        <v>798500</v>
      </c>
      <c r="X10" s="8">
        <f t="shared" si="2"/>
        <v>798500</v>
      </c>
      <c r="Y10" s="8">
        <f t="shared" si="2"/>
        <v>798500</v>
      </c>
    </row>
    <row r="11">
      <c r="A11" s="2"/>
    </row>
    <row r="12">
      <c r="A12" s="2" t="s">
        <v>105</v>
      </c>
      <c r="B12" s="8">
        <f t="shared" ref="B12:Y12" si="3">B4-B10</f>
        <v>-23000</v>
      </c>
      <c r="C12" s="8">
        <f t="shared" si="3"/>
        <v>96500</v>
      </c>
      <c r="D12" s="8">
        <f t="shared" si="3"/>
        <v>251500</v>
      </c>
      <c r="E12" s="8">
        <f t="shared" si="3"/>
        <v>251500</v>
      </c>
      <c r="F12" s="8">
        <f t="shared" si="3"/>
        <v>251500</v>
      </c>
      <c r="G12" s="8">
        <f t="shared" si="3"/>
        <v>251500</v>
      </c>
      <c r="H12" s="8">
        <f t="shared" si="3"/>
        <v>251500</v>
      </c>
      <c r="I12" s="8">
        <f t="shared" si="3"/>
        <v>51500</v>
      </c>
      <c r="J12" s="8">
        <f t="shared" si="3"/>
        <v>251500</v>
      </c>
      <c r="K12" s="8">
        <f t="shared" si="3"/>
        <v>248500</v>
      </c>
      <c r="L12" s="8">
        <f t="shared" si="3"/>
        <v>251500</v>
      </c>
      <c r="M12" s="8">
        <f t="shared" si="3"/>
        <v>171500</v>
      </c>
      <c r="N12" s="8">
        <f t="shared" si="3"/>
        <v>251500</v>
      </c>
      <c r="O12" s="8">
        <f t="shared" si="3"/>
        <v>251500</v>
      </c>
      <c r="P12" s="8">
        <f t="shared" si="3"/>
        <v>251500</v>
      </c>
      <c r="Q12" s="8">
        <f t="shared" si="3"/>
        <v>236500</v>
      </c>
      <c r="R12" s="8">
        <f t="shared" si="3"/>
        <v>251500</v>
      </c>
      <c r="S12" s="8">
        <f t="shared" si="3"/>
        <v>251500</v>
      </c>
      <c r="T12" s="8">
        <f t="shared" si="3"/>
        <v>251500</v>
      </c>
      <c r="U12" s="8">
        <f t="shared" si="3"/>
        <v>251500</v>
      </c>
      <c r="V12" s="8">
        <f t="shared" si="3"/>
        <v>251500</v>
      </c>
      <c r="W12" s="8">
        <f t="shared" si="3"/>
        <v>251500</v>
      </c>
      <c r="X12" s="8">
        <f t="shared" si="3"/>
        <v>251500</v>
      </c>
      <c r="Y12" s="8">
        <f t="shared" si="3"/>
        <v>251500</v>
      </c>
    </row>
    <row r="13">
      <c r="A13" s="2"/>
    </row>
    <row r="14">
      <c r="A14" s="2" t="s">
        <v>106</v>
      </c>
      <c r="B14" s="6">
        <v>0.0</v>
      </c>
      <c r="C14" s="8">
        <f t="shared" ref="C14:Y14" si="4">B16</f>
        <v>-23000</v>
      </c>
      <c r="D14" s="8">
        <f t="shared" si="4"/>
        <v>73500</v>
      </c>
      <c r="E14" s="8">
        <f t="shared" si="4"/>
        <v>325000</v>
      </c>
      <c r="F14" s="8">
        <f t="shared" si="4"/>
        <v>576500</v>
      </c>
      <c r="G14" s="8">
        <f t="shared" si="4"/>
        <v>828000</v>
      </c>
      <c r="H14" s="8">
        <f t="shared" si="4"/>
        <v>1079500</v>
      </c>
      <c r="I14" s="8">
        <f t="shared" si="4"/>
        <v>1331000</v>
      </c>
      <c r="J14" s="8">
        <f t="shared" si="4"/>
        <v>1382500</v>
      </c>
      <c r="K14" s="8">
        <f t="shared" si="4"/>
        <v>1634000</v>
      </c>
      <c r="L14" s="8">
        <f t="shared" si="4"/>
        <v>1882500</v>
      </c>
      <c r="M14" s="8">
        <f t="shared" si="4"/>
        <v>2134000</v>
      </c>
      <c r="N14" s="8">
        <f t="shared" si="4"/>
        <v>2305500</v>
      </c>
      <c r="O14" s="8">
        <f t="shared" si="4"/>
        <v>2557000</v>
      </c>
      <c r="P14" s="8">
        <f t="shared" si="4"/>
        <v>2808500</v>
      </c>
      <c r="Q14" s="8">
        <f t="shared" si="4"/>
        <v>3060000</v>
      </c>
      <c r="R14" s="8">
        <f t="shared" si="4"/>
        <v>3296500</v>
      </c>
      <c r="S14" s="8">
        <f t="shared" si="4"/>
        <v>3548000</v>
      </c>
      <c r="T14" s="8">
        <f t="shared" si="4"/>
        <v>3799500</v>
      </c>
      <c r="U14" s="8">
        <f t="shared" si="4"/>
        <v>4051000</v>
      </c>
      <c r="V14" s="8">
        <f t="shared" si="4"/>
        <v>4302500</v>
      </c>
      <c r="W14" s="8">
        <f t="shared" si="4"/>
        <v>4554000</v>
      </c>
      <c r="X14" s="8">
        <f t="shared" si="4"/>
        <v>4805500</v>
      </c>
      <c r="Y14" s="8">
        <f t="shared" si="4"/>
        <v>5057000</v>
      </c>
    </row>
    <row r="15">
      <c r="A15" s="2" t="s">
        <v>107</v>
      </c>
      <c r="B15" s="8">
        <f t="shared" ref="B15:Y15" si="5">B12</f>
        <v>-23000</v>
      </c>
      <c r="C15" s="8">
        <f t="shared" si="5"/>
        <v>96500</v>
      </c>
      <c r="D15" s="8">
        <f t="shared" si="5"/>
        <v>251500</v>
      </c>
      <c r="E15" s="8">
        <f t="shared" si="5"/>
        <v>251500</v>
      </c>
      <c r="F15" s="8">
        <f t="shared" si="5"/>
        <v>251500</v>
      </c>
      <c r="G15" s="8">
        <f t="shared" si="5"/>
        <v>251500</v>
      </c>
      <c r="H15" s="8">
        <f t="shared" si="5"/>
        <v>251500</v>
      </c>
      <c r="I15" s="8">
        <f t="shared" si="5"/>
        <v>51500</v>
      </c>
      <c r="J15" s="8">
        <f t="shared" si="5"/>
        <v>251500</v>
      </c>
      <c r="K15" s="8">
        <f t="shared" si="5"/>
        <v>248500</v>
      </c>
      <c r="L15" s="8">
        <f t="shared" si="5"/>
        <v>251500</v>
      </c>
      <c r="M15" s="8">
        <f t="shared" si="5"/>
        <v>171500</v>
      </c>
      <c r="N15" s="8">
        <f t="shared" si="5"/>
        <v>251500</v>
      </c>
      <c r="O15" s="8">
        <f t="shared" si="5"/>
        <v>251500</v>
      </c>
      <c r="P15" s="8">
        <f t="shared" si="5"/>
        <v>251500</v>
      </c>
      <c r="Q15" s="8">
        <f t="shared" si="5"/>
        <v>236500</v>
      </c>
      <c r="R15" s="8">
        <f t="shared" si="5"/>
        <v>251500</v>
      </c>
      <c r="S15" s="8">
        <f t="shared" si="5"/>
        <v>251500</v>
      </c>
      <c r="T15" s="8">
        <f t="shared" si="5"/>
        <v>251500</v>
      </c>
      <c r="U15" s="8">
        <f t="shared" si="5"/>
        <v>251500</v>
      </c>
      <c r="V15" s="8">
        <f t="shared" si="5"/>
        <v>251500</v>
      </c>
      <c r="W15" s="8">
        <f t="shared" si="5"/>
        <v>251500</v>
      </c>
      <c r="X15" s="8">
        <f t="shared" si="5"/>
        <v>251500</v>
      </c>
      <c r="Y15" s="8">
        <f t="shared" si="5"/>
        <v>251500</v>
      </c>
    </row>
    <row r="16">
      <c r="A16" s="2" t="s">
        <v>108</v>
      </c>
      <c r="B16" s="8">
        <f t="shared" ref="B16:Y16" si="6">B14+B15</f>
        <v>-23000</v>
      </c>
      <c r="C16" s="8">
        <f t="shared" si="6"/>
        <v>73500</v>
      </c>
      <c r="D16" s="8">
        <f t="shared" si="6"/>
        <v>325000</v>
      </c>
      <c r="E16" s="8">
        <f t="shared" si="6"/>
        <v>576500</v>
      </c>
      <c r="F16" s="8">
        <f t="shared" si="6"/>
        <v>828000</v>
      </c>
      <c r="G16" s="8">
        <f t="shared" si="6"/>
        <v>1079500</v>
      </c>
      <c r="H16" s="8">
        <f t="shared" si="6"/>
        <v>1331000</v>
      </c>
      <c r="I16" s="8">
        <f t="shared" si="6"/>
        <v>1382500</v>
      </c>
      <c r="J16" s="8">
        <f t="shared" si="6"/>
        <v>1634000</v>
      </c>
      <c r="K16" s="8">
        <f t="shared" si="6"/>
        <v>1882500</v>
      </c>
      <c r="L16" s="8">
        <f t="shared" si="6"/>
        <v>2134000</v>
      </c>
      <c r="M16" s="8">
        <f t="shared" si="6"/>
        <v>2305500</v>
      </c>
      <c r="N16" s="8">
        <f t="shared" si="6"/>
        <v>2557000</v>
      </c>
      <c r="O16" s="8">
        <f t="shared" si="6"/>
        <v>2808500</v>
      </c>
      <c r="P16" s="8">
        <f t="shared" si="6"/>
        <v>3060000</v>
      </c>
      <c r="Q16" s="8">
        <f t="shared" si="6"/>
        <v>3296500</v>
      </c>
      <c r="R16" s="8">
        <f t="shared" si="6"/>
        <v>3548000</v>
      </c>
      <c r="S16" s="8">
        <f t="shared" si="6"/>
        <v>3799500</v>
      </c>
      <c r="T16" s="8">
        <f t="shared" si="6"/>
        <v>4051000</v>
      </c>
      <c r="U16" s="8">
        <f t="shared" si="6"/>
        <v>4302500</v>
      </c>
      <c r="V16" s="8">
        <f t="shared" si="6"/>
        <v>4554000</v>
      </c>
      <c r="W16" s="8">
        <f t="shared" si="6"/>
        <v>4805500</v>
      </c>
      <c r="X16" s="8">
        <f t="shared" si="6"/>
        <v>5057000</v>
      </c>
      <c r="Y16" s="8">
        <f t="shared" si="6"/>
        <v>5308500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2" t="s">
        <v>109</v>
      </c>
    </row>
    <row r="3">
      <c r="A3" s="2" t="s">
        <v>110</v>
      </c>
      <c r="B3" s="8">
        <f>'Cash Details'!B16</f>
        <v>-23000</v>
      </c>
      <c r="C3" s="8">
        <f>'Cash Details'!C16</f>
        <v>73500</v>
      </c>
      <c r="D3" s="8">
        <f>'Cash Details'!D16</f>
        <v>325000</v>
      </c>
      <c r="E3" s="8">
        <f>'Cash Details'!E16</f>
        <v>576500</v>
      </c>
      <c r="F3" s="8">
        <f>'Cash Details'!F16</f>
        <v>828000</v>
      </c>
      <c r="G3" s="8">
        <f>'Cash Details'!G16</f>
        <v>1079500</v>
      </c>
      <c r="H3" s="8">
        <f>'Cash Details'!H16</f>
        <v>1331000</v>
      </c>
      <c r="I3" s="8">
        <f>'Cash Details'!I16</f>
        <v>1382500</v>
      </c>
      <c r="J3" s="8">
        <f>'Cash Details'!J16</f>
        <v>1634000</v>
      </c>
      <c r="K3" s="8">
        <f>'Cash Details'!K16</f>
        <v>1882500</v>
      </c>
      <c r="L3" s="8">
        <f>'Cash Details'!L16</f>
        <v>2134000</v>
      </c>
      <c r="M3" s="8">
        <f>'Cash Details'!M16</f>
        <v>2305500</v>
      </c>
      <c r="N3" s="8">
        <f>'Cash Details'!N16</f>
        <v>2557000</v>
      </c>
      <c r="O3" s="8">
        <f>'Cash Details'!O16</f>
        <v>2808500</v>
      </c>
      <c r="P3" s="8">
        <f>'Cash Details'!P16</f>
        <v>3060000</v>
      </c>
      <c r="Q3" s="8">
        <f>'Cash Details'!Q16</f>
        <v>3296500</v>
      </c>
      <c r="R3" s="8">
        <f>'Cash Details'!R16</f>
        <v>3548000</v>
      </c>
      <c r="S3" s="8">
        <f>'Cash Details'!S16</f>
        <v>3799500</v>
      </c>
      <c r="T3" s="8">
        <f>'Cash Details'!T16</f>
        <v>4051000</v>
      </c>
      <c r="U3" s="8">
        <f>'Cash Details'!U16</f>
        <v>4302500</v>
      </c>
      <c r="V3" s="8">
        <f>'Cash Details'!V16</f>
        <v>4554000</v>
      </c>
      <c r="W3" s="8">
        <f>'Cash Details'!W16</f>
        <v>4805500</v>
      </c>
      <c r="X3" s="8">
        <f>'Cash Details'!X16</f>
        <v>5057000</v>
      </c>
      <c r="Y3" s="8">
        <f>'Cash Details'!Y16</f>
        <v>5308500</v>
      </c>
    </row>
    <row r="4">
      <c r="A4" s="2" t="s">
        <v>111</v>
      </c>
      <c r="B4" s="8">
        <f>Stocks!B25</f>
        <v>112500</v>
      </c>
      <c r="C4" s="8">
        <f>Stocks!C25</f>
        <v>225000</v>
      </c>
      <c r="D4" s="8">
        <f>Stocks!D25</f>
        <v>337500</v>
      </c>
      <c r="E4" s="8">
        <f>Stocks!E25</f>
        <v>450000</v>
      </c>
      <c r="F4" s="8">
        <f>Stocks!F25</f>
        <v>562500</v>
      </c>
      <c r="G4" s="8">
        <f>Stocks!G25</f>
        <v>675000</v>
      </c>
      <c r="H4" s="8">
        <f>Stocks!H25</f>
        <v>787500</v>
      </c>
      <c r="I4" s="8">
        <f>Stocks!I25</f>
        <v>900000</v>
      </c>
      <c r="J4" s="8">
        <f>Stocks!J25</f>
        <v>1012500</v>
      </c>
      <c r="K4" s="8">
        <f>Stocks!K25</f>
        <v>1125000</v>
      </c>
      <c r="L4" s="8">
        <f>Stocks!L25</f>
        <v>1237500</v>
      </c>
      <c r="M4" s="8">
        <f>Stocks!M25</f>
        <v>1350000</v>
      </c>
      <c r="N4" s="8">
        <f>Stocks!N25</f>
        <v>1462500</v>
      </c>
      <c r="O4" s="8">
        <f>Stocks!O25</f>
        <v>1575000</v>
      </c>
      <c r="P4" s="8">
        <f>Stocks!P25</f>
        <v>1687500</v>
      </c>
      <c r="Q4" s="8">
        <f>Stocks!Q25</f>
        <v>1800000</v>
      </c>
      <c r="R4" s="8">
        <f>Stocks!R25</f>
        <v>1912500</v>
      </c>
      <c r="S4" s="8">
        <f>Stocks!S25</f>
        <v>2025000</v>
      </c>
      <c r="T4" s="8">
        <f>Stocks!T25</f>
        <v>2137500</v>
      </c>
      <c r="U4" s="8">
        <f>Stocks!U25</f>
        <v>2250000</v>
      </c>
      <c r="V4" s="8">
        <f>Stocks!V25</f>
        <v>2362500</v>
      </c>
      <c r="W4" s="8">
        <f>Stocks!W25</f>
        <v>2475000</v>
      </c>
      <c r="X4" s="8">
        <f>Stocks!X25</f>
        <v>2587500</v>
      </c>
      <c r="Y4" s="8">
        <f>Stocks!Y25</f>
        <v>2700000</v>
      </c>
    </row>
    <row r="5">
      <c r="A5" s="2" t="s">
        <v>112</v>
      </c>
      <c r="B5" s="9">
        <f>'Fixed Asset Balance'!B32-Depreciation!B32</f>
        <v>11085.71429</v>
      </c>
      <c r="C5" s="9">
        <f>'Fixed Asset Balance'!C32-Depreciation!C32</f>
        <v>56838.09524</v>
      </c>
      <c r="D5" s="9">
        <f>'Fixed Asset Balance'!D32-Depreciation!D32</f>
        <v>52590.47619</v>
      </c>
      <c r="E5" s="9">
        <f>'Fixed Asset Balance'!E32-Depreciation!E32</f>
        <v>48342.85714</v>
      </c>
      <c r="F5" s="9">
        <f>'Fixed Asset Balance'!F32-Depreciation!F32</f>
        <v>44095.2381</v>
      </c>
      <c r="G5" s="9">
        <f>'Fixed Asset Balance'!G32-Depreciation!G32</f>
        <v>39847.61905</v>
      </c>
      <c r="H5" s="9">
        <f>'Fixed Asset Balance'!H32-Depreciation!H32</f>
        <v>35600</v>
      </c>
      <c r="I5" s="9">
        <f>'Fixed Asset Balance'!I32-Depreciation!I32</f>
        <v>214685.7143</v>
      </c>
      <c r="J5" s="9">
        <f>'Fixed Asset Balance'!J32-Depreciation!J32</f>
        <v>193771.4286</v>
      </c>
      <c r="K5" s="9">
        <f>'Fixed Asset Balance'!K32-Depreciation!K32</f>
        <v>175557.1429</v>
      </c>
      <c r="L5" s="9">
        <f>'Fixed Asset Balance'!L32-Depreciation!L32</f>
        <v>154542.8571</v>
      </c>
      <c r="M5" s="9">
        <f>'Fixed Asset Balance'!M32-Depreciation!M32</f>
        <v>206861.9048</v>
      </c>
      <c r="N5" s="9">
        <f>'Fixed Asset Balance'!N32-Depreciation!N32</f>
        <v>179180.9524</v>
      </c>
      <c r="O5" s="9">
        <f>'Fixed Asset Balance'!O32-Depreciation!O32</f>
        <v>151500</v>
      </c>
      <c r="P5" s="9">
        <f>'Fixed Asset Balance'!P32-Depreciation!P32</f>
        <v>124533.3333</v>
      </c>
      <c r="Q5" s="9">
        <f>'Fixed Asset Balance'!Q32-Depreciation!Q32</f>
        <v>111495.2381</v>
      </c>
      <c r="R5" s="9">
        <f>'Fixed Asset Balance'!R32-Depreciation!R32</f>
        <v>86790.47619</v>
      </c>
      <c r="S5" s="9">
        <f>'Fixed Asset Balance'!S32-Depreciation!S32</f>
        <v>62085.71429</v>
      </c>
      <c r="T5" s="9">
        <f>'Fixed Asset Balance'!T32-Depreciation!T32</f>
        <v>37380.95238</v>
      </c>
      <c r="U5" s="9">
        <f>'Fixed Asset Balance'!U32-Depreciation!U32</f>
        <v>29642.85714</v>
      </c>
      <c r="V5" s="9">
        <f>'Fixed Asset Balance'!V32-Depreciation!V32</f>
        <v>21904.7619</v>
      </c>
      <c r="W5" s="9">
        <f>'Fixed Asset Balance'!W32-Depreciation!W32</f>
        <v>14166.66667</v>
      </c>
      <c r="X5" s="9">
        <f>'Fixed Asset Balance'!X32-Depreciation!X32</f>
        <v>6428.571429</v>
      </c>
      <c r="Y5" s="9">
        <f>'Fixed Asset Balance'!Y32-Depreciation!Y32</f>
        <v>5357.142857</v>
      </c>
    </row>
    <row r="6">
      <c r="A6" s="2" t="s">
        <v>96</v>
      </c>
      <c r="B6" s="8">
        <f>Collections!B18</f>
        <v>262500</v>
      </c>
      <c r="C6" s="8">
        <f>Collections!C18</f>
        <v>367500</v>
      </c>
      <c r="D6" s="8">
        <f>Collections!D18</f>
        <v>367500</v>
      </c>
      <c r="E6" s="8">
        <f>Collections!E18</f>
        <v>367500</v>
      </c>
      <c r="F6" s="8">
        <f>Collections!F18</f>
        <v>367500</v>
      </c>
      <c r="G6" s="8">
        <f>Collections!G18</f>
        <v>367500</v>
      </c>
      <c r="H6" s="8">
        <f>Collections!H18</f>
        <v>367500</v>
      </c>
      <c r="I6" s="8">
        <f>Collections!I18</f>
        <v>367500</v>
      </c>
      <c r="J6" s="8">
        <f>Collections!J18</f>
        <v>367500</v>
      </c>
      <c r="K6" s="8">
        <f>Collections!K18</f>
        <v>367500</v>
      </c>
      <c r="L6" s="8">
        <f>Collections!L18</f>
        <v>367500</v>
      </c>
      <c r="M6" s="8">
        <f>Collections!M18</f>
        <v>367500</v>
      </c>
      <c r="N6" s="8">
        <f>Collections!N18</f>
        <v>367500</v>
      </c>
      <c r="O6" s="8">
        <f>Collections!O18</f>
        <v>367500</v>
      </c>
      <c r="P6" s="8">
        <f>Collections!P18</f>
        <v>367500</v>
      </c>
      <c r="Q6" s="8">
        <f>Collections!Q18</f>
        <v>367500</v>
      </c>
      <c r="R6" s="8">
        <f>Collections!R18</f>
        <v>367500</v>
      </c>
      <c r="S6" s="8">
        <f>Collections!S18</f>
        <v>367500</v>
      </c>
      <c r="T6" s="8">
        <f>Collections!T18</f>
        <v>367500</v>
      </c>
      <c r="U6" s="8">
        <f>Collections!U18</f>
        <v>367500</v>
      </c>
      <c r="V6" s="8">
        <f>Collections!V18</f>
        <v>367500</v>
      </c>
      <c r="W6" s="8">
        <f>Collections!W18</f>
        <v>367500</v>
      </c>
      <c r="X6" s="8">
        <f>Collections!X18</f>
        <v>367500</v>
      </c>
      <c r="Y6" s="8">
        <f>Collections!Y18</f>
        <v>367500</v>
      </c>
    </row>
    <row r="7">
      <c r="A7" s="2" t="s">
        <v>113</v>
      </c>
      <c r="B7" s="10">
        <f t="shared" ref="B7:Y7" si="1">SUM(B3:B6)</f>
        <v>363085.7143</v>
      </c>
      <c r="C7" s="10">
        <f t="shared" si="1"/>
        <v>722838.0952</v>
      </c>
      <c r="D7" s="10">
        <f t="shared" si="1"/>
        <v>1082590.476</v>
      </c>
      <c r="E7" s="10">
        <f t="shared" si="1"/>
        <v>1442342.857</v>
      </c>
      <c r="F7" s="10">
        <f t="shared" si="1"/>
        <v>1802095.238</v>
      </c>
      <c r="G7" s="10">
        <f t="shared" si="1"/>
        <v>2161847.619</v>
      </c>
      <c r="H7" s="10">
        <f t="shared" si="1"/>
        <v>2521600</v>
      </c>
      <c r="I7" s="10">
        <f t="shared" si="1"/>
        <v>2864685.714</v>
      </c>
      <c r="J7" s="10">
        <f t="shared" si="1"/>
        <v>3207771.429</v>
      </c>
      <c r="K7" s="10">
        <f t="shared" si="1"/>
        <v>3550557.143</v>
      </c>
      <c r="L7" s="10">
        <f t="shared" si="1"/>
        <v>3893542.857</v>
      </c>
      <c r="M7" s="10">
        <f t="shared" si="1"/>
        <v>4229861.905</v>
      </c>
      <c r="N7" s="10">
        <f t="shared" si="1"/>
        <v>4566180.952</v>
      </c>
      <c r="O7" s="10">
        <f t="shared" si="1"/>
        <v>4902500</v>
      </c>
      <c r="P7" s="10">
        <f t="shared" si="1"/>
        <v>5239533.333</v>
      </c>
      <c r="Q7" s="10">
        <f t="shared" si="1"/>
        <v>5575495.238</v>
      </c>
      <c r="R7" s="10">
        <f t="shared" si="1"/>
        <v>5914790.476</v>
      </c>
      <c r="S7" s="10">
        <f t="shared" si="1"/>
        <v>6254085.714</v>
      </c>
      <c r="T7" s="10">
        <f t="shared" si="1"/>
        <v>6593380.952</v>
      </c>
      <c r="U7" s="10">
        <f t="shared" si="1"/>
        <v>6949642.857</v>
      </c>
      <c r="V7" s="10">
        <f t="shared" si="1"/>
        <v>7305904.762</v>
      </c>
      <c r="W7" s="10">
        <f t="shared" si="1"/>
        <v>7662166.667</v>
      </c>
      <c r="X7" s="10">
        <f t="shared" si="1"/>
        <v>8018428.571</v>
      </c>
      <c r="Y7" s="10">
        <f t="shared" si="1"/>
        <v>8381357.143</v>
      </c>
    </row>
    <row r="8">
      <c r="A8" s="2"/>
    </row>
    <row r="9">
      <c r="A9" s="2" t="s">
        <v>114</v>
      </c>
    </row>
    <row r="10">
      <c r="A10" s="2"/>
    </row>
    <row r="11">
      <c r="A11" s="2" t="s">
        <v>115</v>
      </c>
      <c r="B11" s="6">
        <v>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v>0.0</v>
      </c>
      <c r="W11" s="6">
        <v>0.0</v>
      </c>
      <c r="X11" s="6">
        <v>0.0</v>
      </c>
      <c r="Y11" s="6">
        <v>0.0</v>
      </c>
    </row>
    <row r="12">
      <c r="A12" s="2"/>
    </row>
    <row r="13">
      <c r="A13" s="2" t="s">
        <v>116</v>
      </c>
      <c r="B13" s="10">
        <f t="shared" ref="B13:Y13" si="2">B7-B11</f>
        <v>363085.7143</v>
      </c>
      <c r="C13" s="10">
        <f t="shared" si="2"/>
        <v>722838.0952</v>
      </c>
      <c r="D13" s="10">
        <f t="shared" si="2"/>
        <v>1082590.476</v>
      </c>
      <c r="E13" s="10">
        <f t="shared" si="2"/>
        <v>1442342.857</v>
      </c>
      <c r="F13" s="10">
        <f t="shared" si="2"/>
        <v>1802095.238</v>
      </c>
      <c r="G13" s="10">
        <f t="shared" si="2"/>
        <v>2161847.619</v>
      </c>
      <c r="H13" s="10">
        <f t="shared" si="2"/>
        <v>2521600</v>
      </c>
      <c r="I13" s="10">
        <f t="shared" si="2"/>
        <v>2864685.714</v>
      </c>
      <c r="J13" s="10">
        <f t="shared" si="2"/>
        <v>3207771.429</v>
      </c>
      <c r="K13" s="10">
        <f t="shared" si="2"/>
        <v>3550557.143</v>
      </c>
      <c r="L13" s="10">
        <f t="shared" si="2"/>
        <v>3893542.857</v>
      </c>
      <c r="M13" s="10">
        <f t="shared" si="2"/>
        <v>4229861.905</v>
      </c>
      <c r="N13" s="10">
        <f t="shared" si="2"/>
        <v>4566180.952</v>
      </c>
      <c r="O13" s="10">
        <f t="shared" si="2"/>
        <v>4902500</v>
      </c>
      <c r="P13" s="10">
        <f t="shared" si="2"/>
        <v>5239533.333</v>
      </c>
      <c r="Q13" s="10">
        <f t="shared" si="2"/>
        <v>5575495.238</v>
      </c>
      <c r="R13" s="10">
        <f t="shared" si="2"/>
        <v>5914790.476</v>
      </c>
      <c r="S13" s="10">
        <f t="shared" si="2"/>
        <v>6254085.714</v>
      </c>
      <c r="T13" s="10">
        <f t="shared" si="2"/>
        <v>6593380.952</v>
      </c>
      <c r="U13" s="10">
        <f t="shared" si="2"/>
        <v>6949642.857</v>
      </c>
      <c r="V13" s="10">
        <f t="shared" si="2"/>
        <v>7305904.762</v>
      </c>
      <c r="W13" s="10">
        <f t="shared" si="2"/>
        <v>7662166.667</v>
      </c>
      <c r="X13" s="10">
        <f t="shared" si="2"/>
        <v>8018428.571</v>
      </c>
      <c r="Y13" s="10">
        <f t="shared" si="2"/>
        <v>8381357.143</v>
      </c>
    </row>
    <row r="14">
      <c r="A14" s="2"/>
    </row>
    <row r="15">
      <c r="A15" s="2" t="s">
        <v>117</v>
      </c>
      <c r="B15" s="6">
        <v>0.0</v>
      </c>
      <c r="C15" s="10">
        <f t="shared" ref="C15:Y15" si="3">B17</f>
        <v>363085.7143</v>
      </c>
      <c r="D15" s="10">
        <f t="shared" si="3"/>
        <v>722838.0952</v>
      </c>
      <c r="E15" s="10">
        <f t="shared" si="3"/>
        <v>1082590.476</v>
      </c>
      <c r="F15" s="10">
        <f t="shared" si="3"/>
        <v>1442342.857</v>
      </c>
      <c r="G15" s="10">
        <f t="shared" si="3"/>
        <v>1802095.238</v>
      </c>
      <c r="H15" s="10">
        <f t="shared" si="3"/>
        <v>2161847.619</v>
      </c>
      <c r="I15" s="10">
        <f t="shared" si="3"/>
        <v>2521600</v>
      </c>
      <c r="J15" s="10">
        <f t="shared" si="3"/>
        <v>2864685.714</v>
      </c>
      <c r="K15" s="10">
        <f t="shared" si="3"/>
        <v>3207771.429</v>
      </c>
      <c r="L15" s="10">
        <f t="shared" si="3"/>
        <v>3550557.143</v>
      </c>
      <c r="M15" s="10">
        <f t="shared" si="3"/>
        <v>3893542.857</v>
      </c>
      <c r="N15" s="10">
        <f t="shared" si="3"/>
        <v>4229861.905</v>
      </c>
      <c r="O15" s="10">
        <f t="shared" si="3"/>
        <v>4566180.952</v>
      </c>
      <c r="P15" s="10">
        <f t="shared" si="3"/>
        <v>4902500</v>
      </c>
      <c r="Q15" s="10">
        <f t="shared" si="3"/>
        <v>5239533.333</v>
      </c>
      <c r="R15" s="10">
        <f t="shared" si="3"/>
        <v>5575495.238</v>
      </c>
      <c r="S15" s="10">
        <f t="shared" si="3"/>
        <v>5914790.476</v>
      </c>
      <c r="T15" s="10">
        <f t="shared" si="3"/>
        <v>6254085.714</v>
      </c>
      <c r="U15" s="10">
        <f t="shared" si="3"/>
        <v>6593380.952</v>
      </c>
      <c r="V15" s="10">
        <f t="shared" si="3"/>
        <v>6949642.857</v>
      </c>
      <c r="W15" s="10">
        <f t="shared" si="3"/>
        <v>7305904.762</v>
      </c>
      <c r="X15" s="10">
        <f t="shared" si="3"/>
        <v>7662166.667</v>
      </c>
      <c r="Y15" s="10">
        <f t="shared" si="3"/>
        <v>8018428.571</v>
      </c>
    </row>
    <row r="16">
      <c r="A16" s="2" t="s">
        <v>118</v>
      </c>
      <c r="B16" s="10">
        <f>'Sales and Costs'!B24</f>
        <v>363085.7143</v>
      </c>
      <c r="C16" s="10">
        <f>'Sales and Costs'!C24</f>
        <v>359752.381</v>
      </c>
      <c r="D16" s="10">
        <f>'Sales and Costs'!D24</f>
        <v>359752.381</v>
      </c>
      <c r="E16" s="10">
        <f>'Sales and Costs'!E24</f>
        <v>359752.381</v>
      </c>
      <c r="F16" s="10">
        <f>'Sales and Costs'!F24</f>
        <v>359752.381</v>
      </c>
      <c r="G16" s="10">
        <f>'Sales and Costs'!G24</f>
        <v>359752.381</v>
      </c>
      <c r="H16" s="10">
        <f>'Sales and Costs'!H24</f>
        <v>359752.381</v>
      </c>
      <c r="I16" s="10">
        <f>'Sales and Costs'!I24</f>
        <v>343085.7143</v>
      </c>
      <c r="J16" s="10">
        <f>'Sales and Costs'!J24</f>
        <v>343085.7143</v>
      </c>
      <c r="K16" s="10">
        <f>'Sales and Costs'!K24</f>
        <v>342785.7143</v>
      </c>
      <c r="L16" s="10">
        <f>'Sales and Costs'!L24</f>
        <v>342985.7143</v>
      </c>
      <c r="M16" s="10">
        <f>'Sales and Costs'!M24</f>
        <v>336319.0476</v>
      </c>
      <c r="N16" s="10">
        <f>'Sales and Costs'!N24</f>
        <v>336319.0476</v>
      </c>
      <c r="O16" s="10">
        <f>'Sales and Costs'!O24</f>
        <v>336319.0476</v>
      </c>
      <c r="P16" s="10">
        <f>'Sales and Costs'!P24</f>
        <v>337033.3333</v>
      </c>
      <c r="Q16" s="10">
        <f>'Sales and Costs'!Q24</f>
        <v>335961.9048</v>
      </c>
      <c r="R16" s="10">
        <f>'Sales and Costs'!R24</f>
        <v>339295.2381</v>
      </c>
      <c r="S16" s="10">
        <f>'Sales and Costs'!S24</f>
        <v>339295.2381</v>
      </c>
      <c r="T16" s="10">
        <f>'Sales and Costs'!T24</f>
        <v>339295.2381</v>
      </c>
      <c r="U16" s="10">
        <f>'Sales and Costs'!U24</f>
        <v>356261.9048</v>
      </c>
      <c r="V16" s="10">
        <f>'Sales and Costs'!V24</f>
        <v>356261.9048</v>
      </c>
      <c r="W16" s="10">
        <f>'Sales and Costs'!W24</f>
        <v>356261.9048</v>
      </c>
      <c r="X16" s="10">
        <f>'Sales and Costs'!X24</f>
        <v>356261.9048</v>
      </c>
      <c r="Y16" s="10">
        <f>'Sales and Costs'!Y24</f>
        <v>362928.5714</v>
      </c>
    </row>
    <row r="17">
      <c r="A17" s="2" t="s">
        <v>119</v>
      </c>
      <c r="B17" s="10">
        <f t="shared" ref="B17:Y17" si="4">B15+B16</f>
        <v>363085.7143</v>
      </c>
      <c r="C17" s="10">
        <f t="shared" si="4"/>
        <v>722838.0952</v>
      </c>
      <c r="D17" s="10">
        <f t="shared" si="4"/>
        <v>1082590.476</v>
      </c>
      <c r="E17" s="10">
        <f t="shared" si="4"/>
        <v>1442342.857</v>
      </c>
      <c r="F17" s="10">
        <f t="shared" si="4"/>
        <v>1802095.238</v>
      </c>
      <c r="G17" s="10">
        <f t="shared" si="4"/>
        <v>2161847.619</v>
      </c>
      <c r="H17" s="10">
        <f t="shared" si="4"/>
        <v>2521600</v>
      </c>
      <c r="I17" s="10">
        <f t="shared" si="4"/>
        <v>2864685.714</v>
      </c>
      <c r="J17" s="10">
        <f t="shared" si="4"/>
        <v>3207771.429</v>
      </c>
      <c r="K17" s="10">
        <f t="shared" si="4"/>
        <v>3550557.143</v>
      </c>
      <c r="L17" s="10">
        <f t="shared" si="4"/>
        <v>3893542.857</v>
      </c>
      <c r="M17" s="10">
        <f t="shared" si="4"/>
        <v>4229861.905</v>
      </c>
      <c r="N17" s="10">
        <f t="shared" si="4"/>
        <v>4566180.952</v>
      </c>
      <c r="O17" s="10">
        <f t="shared" si="4"/>
        <v>4902500</v>
      </c>
      <c r="P17" s="10">
        <f t="shared" si="4"/>
        <v>5239533.333</v>
      </c>
      <c r="Q17" s="10">
        <f t="shared" si="4"/>
        <v>5575495.238</v>
      </c>
      <c r="R17" s="10">
        <f t="shared" si="4"/>
        <v>5914790.476</v>
      </c>
      <c r="S17" s="10">
        <f t="shared" si="4"/>
        <v>6254085.714</v>
      </c>
      <c r="T17" s="10">
        <f t="shared" si="4"/>
        <v>6593380.952</v>
      </c>
      <c r="U17" s="10">
        <f t="shared" si="4"/>
        <v>6949642.857</v>
      </c>
      <c r="V17" s="10">
        <f t="shared" si="4"/>
        <v>7305904.762</v>
      </c>
      <c r="W17" s="10">
        <f t="shared" si="4"/>
        <v>7662166.667</v>
      </c>
      <c r="X17" s="10">
        <f t="shared" si="4"/>
        <v>8018428.571</v>
      </c>
      <c r="Y17" s="10">
        <f t="shared" si="4"/>
        <v>8381357.143</v>
      </c>
    </row>
    <row r="18">
      <c r="A18" s="2"/>
    </row>
    <row r="19">
      <c r="A19" s="2" t="s">
        <v>120</v>
      </c>
      <c r="B19" s="10">
        <f t="shared" ref="B19:Y19" si="5">B17-B13</f>
        <v>0</v>
      </c>
      <c r="C19" s="10">
        <f t="shared" si="5"/>
        <v>0</v>
      </c>
      <c r="D19" s="10">
        <f t="shared" si="5"/>
        <v>0</v>
      </c>
      <c r="E19" s="10">
        <f t="shared" si="5"/>
        <v>0.0000000002328306437</v>
      </c>
      <c r="F19" s="10">
        <f t="shared" si="5"/>
        <v>0.0000000002328306437</v>
      </c>
      <c r="G19" s="10">
        <f t="shared" si="5"/>
        <v>0.0000000004656612873</v>
      </c>
      <c r="H19" s="10">
        <f t="shared" si="5"/>
        <v>0.0000000004656612873</v>
      </c>
      <c r="I19" s="10">
        <f t="shared" si="5"/>
        <v>0.0000000004656612873</v>
      </c>
      <c r="J19" s="10">
        <f t="shared" si="5"/>
        <v>0.0000000004656612873</v>
      </c>
      <c r="K19" s="10">
        <f t="shared" si="5"/>
        <v>0.0000000009313225746</v>
      </c>
      <c r="L19" s="10">
        <f t="shared" si="5"/>
        <v>0.0000000009313225746</v>
      </c>
      <c r="M19" s="10">
        <f t="shared" si="5"/>
        <v>0.0000000009313225746</v>
      </c>
      <c r="N19" s="10">
        <f t="shared" si="5"/>
        <v>0.0000000009313225746</v>
      </c>
      <c r="O19" s="10">
        <f t="shared" si="5"/>
        <v>0.0000000009313225746</v>
      </c>
      <c r="P19" s="10">
        <f t="shared" si="5"/>
        <v>0.0000000009313225746</v>
      </c>
      <c r="Q19" s="10">
        <f t="shared" si="5"/>
        <v>0.0000000009313225746</v>
      </c>
      <c r="R19" s="10">
        <f t="shared" si="5"/>
        <v>0.0000000009313225746</v>
      </c>
      <c r="S19" s="10">
        <f t="shared" si="5"/>
        <v>0</v>
      </c>
      <c r="T19" s="10">
        <f t="shared" si="5"/>
        <v>0</v>
      </c>
      <c r="U19" s="10">
        <f t="shared" si="5"/>
        <v>0</v>
      </c>
      <c r="V19" s="10">
        <f t="shared" si="5"/>
        <v>0</v>
      </c>
      <c r="W19" s="10">
        <f t="shared" si="5"/>
        <v>0</v>
      </c>
      <c r="X19" s="10">
        <f t="shared" si="5"/>
        <v>0</v>
      </c>
      <c r="Y19" s="10">
        <f t="shared" si="5"/>
        <v>0.0000000009313225746</v>
      </c>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600.0</v>
      </c>
      <c r="C2" s="6">
        <v>400.0</v>
      </c>
      <c r="D2" s="6" t="s">
        <v>13</v>
      </c>
    </row>
    <row r="3">
      <c r="A3" s="6" t="s">
        <v>14</v>
      </c>
      <c r="B3" s="6">
        <v>1200.0</v>
      </c>
      <c r="C3" s="6">
        <v>250.0</v>
      </c>
      <c r="D3" s="6" t="s">
        <v>13</v>
      </c>
    </row>
    <row r="4">
      <c r="A4" s="6" t="s">
        <v>15</v>
      </c>
      <c r="B4" s="6">
        <v>800.0</v>
      </c>
      <c r="C4" s="6">
        <v>150.0</v>
      </c>
      <c r="D4" s="6" t="s">
        <v>13</v>
      </c>
    </row>
    <row r="5">
      <c r="A5" s="6" t="s">
        <v>16</v>
      </c>
      <c r="B5" s="6">
        <v>750.0</v>
      </c>
      <c r="C5" s="6">
        <v>150.0</v>
      </c>
      <c r="D5" s="6" t="s">
        <v>13</v>
      </c>
    </row>
    <row r="7">
      <c r="B7" s="6" t="s">
        <v>17</v>
      </c>
      <c r="C7" s="6" t="s">
        <v>18</v>
      </c>
    </row>
    <row r="8">
      <c r="A8" s="6" t="s">
        <v>12</v>
      </c>
      <c r="B8" s="6">
        <v>500.0</v>
      </c>
      <c r="C8" s="6">
        <v>600.0</v>
      </c>
    </row>
    <row r="9">
      <c r="A9" s="6" t="s">
        <v>14</v>
      </c>
      <c r="B9" s="6">
        <v>1000.0</v>
      </c>
      <c r="C9" s="6">
        <v>400.0</v>
      </c>
    </row>
    <row r="10">
      <c r="A10" s="6" t="s">
        <v>15</v>
      </c>
      <c r="B10" s="6">
        <v>750.0</v>
      </c>
      <c r="C10" s="6">
        <v>250.0</v>
      </c>
    </row>
    <row r="11">
      <c r="A11" s="6" t="s">
        <v>16</v>
      </c>
      <c r="B11" s="6">
        <v>650.0</v>
      </c>
      <c r="C11" s="6">
        <v>250.0</v>
      </c>
    </row>
    <row r="13">
      <c r="A13" s="6" t="s">
        <v>19</v>
      </c>
      <c r="B13" s="6" t="s">
        <v>20</v>
      </c>
      <c r="C13" s="6" t="s">
        <v>21</v>
      </c>
    </row>
    <row r="14">
      <c r="A14" s="6" t="s">
        <v>22</v>
      </c>
      <c r="B14" s="7">
        <v>0.15</v>
      </c>
      <c r="C14" s="6">
        <v>1.0</v>
      </c>
    </row>
    <row r="15">
      <c r="A15" s="6" t="s">
        <v>23</v>
      </c>
      <c r="B15" s="7">
        <v>0.1</v>
      </c>
      <c r="C15" s="6">
        <v>2.0</v>
      </c>
    </row>
    <row r="16">
      <c r="A16" s="6" t="s">
        <v>24</v>
      </c>
      <c r="B16" s="7">
        <v>0.75</v>
      </c>
      <c r="C16" s="6" t="s">
        <v>13</v>
      </c>
    </row>
    <row r="18">
      <c r="A18" s="6" t="s">
        <v>25</v>
      </c>
    </row>
    <row r="19">
      <c r="A19" s="6" t="s">
        <v>26</v>
      </c>
      <c r="B19" s="6">
        <v>8000.0</v>
      </c>
    </row>
    <row r="20">
      <c r="A20" s="6" t="s">
        <v>27</v>
      </c>
      <c r="B20" s="6">
        <v>6000.0</v>
      </c>
    </row>
    <row r="21">
      <c r="A21" s="6" t="s">
        <v>28</v>
      </c>
      <c r="B21" s="6">
        <v>12000.0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29</v>
      </c>
      <c r="B1" s="6" t="s">
        <v>30</v>
      </c>
      <c r="C1" s="6" t="s">
        <v>31</v>
      </c>
      <c r="D1" s="6" t="s">
        <v>32</v>
      </c>
      <c r="E1" s="6" t="s">
        <v>33</v>
      </c>
      <c r="F1" s="6" t="s">
        <v>34</v>
      </c>
      <c r="G1" s="6" t="s">
        <v>35</v>
      </c>
      <c r="H1" s="6" t="s">
        <v>36</v>
      </c>
    </row>
    <row r="2">
      <c r="A2" s="6" t="s">
        <v>37</v>
      </c>
      <c r="B2" s="6" t="s">
        <v>38</v>
      </c>
      <c r="C2" s="6" t="s">
        <v>39</v>
      </c>
      <c r="D2" s="6">
        <v>1.0</v>
      </c>
      <c r="E2" s="6">
        <v>10000.0</v>
      </c>
      <c r="F2" s="6">
        <v>14.0</v>
      </c>
      <c r="G2" s="8">
        <f t="shared" ref="G2:G8" si="1">F2+D2</f>
        <v>15</v>
      </c>
      <c r="H2" s="8">
        <f t="shared" ref="H2:H8" si="2">E2/F2*F2</f>
        <v>10000</v>
      </c>
    </row>
    <row r="3">
      <c r="A3" s="6" t="s">
        <v>40</v>
      </c>
      <c r="B3" s="6" t="s">
        <v>41</v>
      </c>
      <c r="C3" s="6" t="s">
        <v>42</v>
      </c>
      <c r="D3" s="6">
        <v>1.0</v>
      </c>
      <c r="E3" s="6">
        <v>2000.0</v>
      </c>
      <c r="F3" s="6">
        <v>10.0</v>
      </c>
      <c r="G3" s="8">
        <f t="shared" si="1"/>
        <v>11</v>
      </c>
      <c r="H3" s="8">
        <f t="shared" si="2"/>
        <v>2000</v>
      </c>
    </row>
    <row r="4">
      <c r="A4" s="6" t="s">
        <v>43</v>
      </c>
      <c r="B4" s="6" t="s">
        <v>44</v>
      </c>
      <c r="C4" s="6" t="s">
        <v>45</v>
      </c>
      <c r="D4" s="6">
        <v>2.0</v>
      </c>
      <c r="E4" s="6">
        <v>50000.0</v>
      </c>
      <c r="F4" s="6">
        <v>15.0</v>
      </c>
      <c r="G4" s="8">
        <f t="shared" si="1"/>
        <v>17</v>
      </c>
      <c r="H4" s="8">
        <f t="shared" si="2"/>
        <v>50000</v>
      </c>
    </row>
    <row r="5">
      <c r="A5" s="6" t="s">
        <v>46</v>
      </c>
      <c r="B5" s="6" t="s">
        <v>47</v>
      </c>
      <c r="C5" s="6" t="s">
        <v>48</v>
      </c>
      <c r="D5" s="6">
        <v>8.0</v>
      </c>
      <c r="E5" s="6">
        <v>200000.0</v>
      </c>
      <c r="F5" s="6">
        <v>12.0</v>
      </c>
      <c r="G5" s="8">
        <f t="shared" si="1"/>
        <v>20</v>
      </c>
      <c r="H5" s="8">
        <f t="shared" si="2"/>
        <v>200000</v>
      </c>
    </row>
    <row r="6">
      <c r="A6" s="6" t="s">
        <v>49</v>
      </c>
      <c r="B6" s="6" t="s">
        <v>41</v>
      </c>
      <c r="C6" s="6" t="s">
        <v>42</v>
      </c>
      <c r="D6" s="6">
        <v>10.0</v>
      </c>
      <c r="E6" s="6">
        <v>3000.0</v>
      </c>
      <c r="F6" s="6">
        <v>10.0</v>
      </c>
      <c r="G6" s="8">
        <f t="shared" si="1"/>
        <v>20</v>
      </c>
      <c r="H6" s="8">
        <f t="shared" si="2"/>
        <v>3000</v>
      </c>
    </row>
    <row r="7">
      <c r="A7" s="6" t="s">
        <v>50</v>
      </c>
      <c r="B7" s="6" t="s">
        <v>51</v>
      </c>
      <c r="C7" s="6" t="s">
        <v>52</v>
      </c>
      <c r="D7" s="6">
        <v>12.0</v>
      </c>
      <c r="E7" s="6">
        <v>80000.0</v>
      </c>
      <c r="F7" s="6">
        <v>12.0</v>
      </c>
      <c r="G7" s="8">
        <f t="shared" si="1"/>
        <v>24</v>
      </c>
      <c r="H7" s="8">
        <f t="shared" si="2"/>
        <v>80000</v>
      </c>
    </row>
    <row r="8">
      <c r="A8" s="6" t="s">
        <v>53</v>
      </c>
      <c r="B8" s="6" t="s">
        <v>38</v>
      </c>
      <c r="C8" s="6" t="s">
        <v>54</v>
      </c>
      <c r="D8" s="6">
        <v>16.0</v>
      </c>
      <c r="E8" s="6">
        <v>15000.0</v>
      </c>
      <c r="F8" s="6">
        <v>14.0</v>
      </c>
      <c r="G8" s="8">
        <f t="shared" si="1"/>
        <v>30</v>
      </c>
      <c r="H8" s="8">
        <f t="shared" si="2"/>
        <v>15000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4.5"/>
    <col customWidth="1" min="2" max="17" width="8.25"/>
    <col customWidth="1" min="18" max="26" width="7.0"/>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79</v>
      </c>
    </row>
    <row r="3">
      <c r="A3" s="6" t="s">
        <v>38</v>
      </c>
      <c r="B3" s="6">
        <v>0.0</v>
      </c>
      <c r="C3" s="8">
        <f t="shared" ref="C3:Y3" si="1">B27</f>
        <v>10000</v>
      </c>
      <c r="D3" s="8">
        <f t="shared" si="1"/>
        <v>10000</v>
      </c>
      <c r="E3" s="8">
        <f t="shared" si="1"/>
        <v>10000</v>
      </c>
      <c r="F3" s="8">
        <f t="shared" si="1"/>
        <v>10000</v>
      </c>
      <c r="G3" s="8">
        <f t="shared" si="1"/>
        <v>10000</v>
      </c>
      <c r="H3" s="8">
        <f t="shared" si="1"/>
        <v>10000</v>
      </c>
      <c r="I3" s="8">
        <f t="shared" si="1"/>
        <v>10000</v>
      </c>
      <c r="J3" s="8">
        <f t="shared" si="1"/>
        <v>10000</v>
      </c>
      <c r="K3" s="8">
        <f t="shared" si="1"/>
        <v>10000</v>
      </c>
      <c r="L3" s="8">
        <f t="shared" si="1"/>
        <v>10000</v>
      </c>
      <c r="M3" s="8">
        <f t="shared" si="1"/>
        <v>10000</v>
      </c>
      <c r="N3" s="8">
        <f t="shared" si="1"/>
        <v>10000</v>
      </c>
      <c r="O3" s="8">
        <f t="shared" si="1"/>
        <v>10000</v>
      </c>
      <c r="P3" s="8">
        <f t="shared" si="1"/>
        <v>10000</v>
      </c>
      <c r="Q3" s="8">
        <f t="shared" si="1"/>
        <v>0</v>
      </c>
      <c r="R3" s="8">
        <f t="shared" si="1"/>
        <v>15000</v>
      </c>
      <c r="S3" s="8">
        <f t="shared" si="1"/>
        <v>15000</v>
      </c>
      <c r="T3" s="8">
        <f t="shared" si="1"/>
        <v>15000</v>
      </c>
      <c r="U3" s="8">
        <f t="shared" si="1"/>
        <v>15000</v>
      </c>
      <c r="V3" s="8">
        <f t="shared" si="1"/>
        <v>15000</v>
      </c>
      <c r="W3" s="8">
        <f t="shared" si="1"/>
        <v>15000</v>
      </c>
      <c r="X3" s="8">
        <f t="shared" si="1"/>
        <v>15000</v>
      </c>
      <c r="Y3" s="8">
        <f t="shared" si="1"/>
        <v>15000</v>
      </c>
    </row>
    <row r="4">
      <c r="A4" s="6" t="s">
        <v>41</v>
      </c>
      <c r="B4" s="6">
        <v>0.0</v>
      </c>
      <c r="C4" s="8">
        <f t="shared" ref="C4:Y4" si="2">B28</f>
        <v>2000</v>
      </c>
      <c r="D4" s="8">
        <f t="shared" si="2"/>
        <v>2000</v>
      </c>
      <c r="E4" s="8">
        <f t="shared" si="2"/>
        <v>2000</v>
      </c>
      <c r="F4" s="8">
        <f t="shared" si="2"/>
        <v>2000</v>
      </c>
      <c r="G4" s="8">
        <f t="shared" si="2"/>
        <v>2000</v>
      </c>
      <c r="H4" s="8">
        <f t="shared" si="2"/>
        <v>2000</v>
      </c>
      <c r="I4" s="8">
        <f t="shared" si="2"/>
        <v>2000</v>
      </c>
      <c r="J4" s="8">
        <f t="shared" si="2"/>
        <v>2000</v>
      </c>
      <c r="K4" s="8">
        <f t="shared" si="2"/>
        <v>2000</v>
      </c>
      <c r="L4" s="8">
        <f t="shared" si="2"/>
        <v>5000</v>
      </c>
      <c r="M4" s="8">
        <f t="shared" si="2"/>
        <v>3000</v>
      </c>
      <c r="N4" s="8">
        <f t="shared" si="2"/>
        <v>3000</v>
      </c>
      <c r="O4" s="8">
        <f t="shared" si="2"/>
        <v>3000</v>
      </c>
      <c r="P4" s="8">
        <f t="shared" si="2"/>
        <v>3000</v>
      </c>
      <c r="Q4" s="8">
        <f t="shared" si="2"/>
        <v>3000</v>
      </c>
      <c r="R4" s="8">
        <f t="shared" si="2"/>
        <v>3000</v>
      </c>
      <c r="S4" s="8">
        <f t="shared" si="2"/>
        <v>3000</v>
      </c>
      <c r="T4" s="8">
        <f t="shared" si="2"/>
        <v>3000</v>
      </c>
      <c r="U4" s="8">
        <f t="shared" si="2"/>
        <v>3000</v>
      </c>
      <c r="V4" s="8">
        <f t="shared" si="2"/>
        <v>0</v>
      </c>
      <c r="W4" s="8">
        <f t="shared" si="2"/>
        <v>0</v>
      </c>
      <c r="X4" s="8">
        <f t="shared" si="2"/>
        <v>0</v>
      </c>
      <c r="Y4" s="8">
        <f t="shared" si="2"/>
        <v>0</v>
      </c>
    </row>
    <row r="5">
      <c r="A5" s="6" t="s">
        <v>44</v>
      </c>
      <c r="B5" s="6">
        <v>0.0</v>
      </c>
      <c r="C5" s="8">
        <f t="shared" ref="C5:Y5" si="3">B29</f>
        <v>0</v>
      </c>
      <c r="D5" s="8">
        <f t="shared" si="3"/>
        <v>50000</v>
      </c>
      <c r="E5" s="8">
        <f t="shared" si="3"/>
        <v>50000</v>
      </c>
      <c r="F5" s="8">
        <f t="shared" si="3"/>
        <v>50000</v>
      </c>
      <c r="G5" s="8">
        <f t="shared" si="3"/>
        <v>50000</v>
      </c>
      <c r="H5" s="8">
        <f t="shared" si="3"/>
        <v>50000</v>
      </c>
      <c r="I5" s="8">
        <f t="shared" si="3"/>
        <v>50000</v>
      </c>
      <c r="J5" s="8">
        <f t="shared" si="3"/>
        <v>50000</v>
      </c>
      <c r="K5" s="8">
        <f t="shared" si="3"/>
        <v>50000</v>
      </c>
      <c r="L5" s="8">
        <f t="shared" si="3"/>
        <v>50000</v>
      </c>
      <c r="M5" s="8">
        <f t="shared" si="3"/>
        <v>50000</v>
      </c>
      <c r="N5" s="8">
        <f t="shared" si="3"/>
        <v>50000</v>
      </c>
      <c r="O5" s="8">
        <f t="shared" si="3"/>
        <v>50000</v>
      </c>
      <c r="P5" s="8">
        <f t="shared" si="3"/>
        <v>50000</v>
      </c>
      <c r="Q5" s="8">
        <f t="shared" si="3"/>
        <v>50000</v>
      </c>
      <c r="R5" s="8">
        <f t="shared" si="3"/>
        <v>50000</v>
      </c>
      <c r="S5" s="8">
        <f t="shared" si="3"/>
        <v>0</v>
      </c>
      <c r="T5" s="8">
        <f t="shared" si="3"/>
        <v>0</v>
      </c>
      <c r="U5" s="8">
        <f t="shared" si="3"/>
        <v>0</v>
      </c>
      <c r="V5" s="8">
        <f t="shared" si="3"/>
        <v>0</v>
      </c>
      <c r="W5" s="8">
        <f t="shared" si="3"/>
        <v>0</v>
      </c>
      <c r="X5" s="8">
        <f t="shared" si="3"/>
        <v>0</v>
      </c>
      <c r="Y5" s="8">
        <f t="shared" si="3"/>
        <v>0</v>
      </c>
    </row>
    <row r="6">
      <c r="A6" s="6" t="s">
        <v>47</v>
      </c>
      <c r="B6" s="6">
        <v>0.0</v>
      </c>
      <c r="C6" s="8">
        <f t="shared" ref="C6:Y6" si="4">B30</f>
        <v>0</v>
      </c>
      <c r="D6" s="8">
        <f t="shared" si="4"/>
        <v>0</v>
      </c>
      <c r="E6" s="8">
        <f t="shared" si="4"/>
        <v>0</v>
      </c>
      <c r="F6" s="8">
        <f t="shared" si="4"/>
        <v>0</v>
      </c>
      <c r="G6" s="8">
        <f t="shared" si="4"/>
        <v>0</v>
      </c>
      <c r="H6" s="8">
        <f t="shared" si="4"/>
        <v>0</v>
      </c>
      <c r="I6" s="8">
        <f t="shared" si="4"/>
        <v>0</v>
      </c>
      <c r="J6" s="8">
        <f t="shared" si="4"/>
        <v>200000</v>
      </c>
      <c r="K6" s="8">
        <f t="shared" si="4"/>
        <v>200000</v>
      </c>
      <c r="L6" s="8">
        <f t="shared" si="4"/>
        <v>200000</v>
      </c>
      <c r="M6" s="8">
        <f t="shared" si="4"/>
        <v>200000</v>
      </c>
      <c r="N6" s="8">
        <f t="shared" si="4"/>
        <v>200000</v>
      </c>
      <c r="O6" s="8">
        <f t="shared" si="4"/>
        <v>200000</v>
      </c>
      <c r="P6" s="8">
        <f t="shared" si="4"/>
        <v>200000</v>
      </c>
      <c r="Q6" s="8">
        <f t="shared" si="4"/>
        <v>200000</v>
      </c>
      <c r="R6" s="8">
        <f t="shared" si="4"/>
        <v>200000</v>
      </c>
      <c r="S6" s="8">
        <f t="shared" si="4"/>
        <v>200000</v>
      </c>
      <c r="T6" s="8">
        <f t="shared" si="4"/>
        <v>200000</v>
      </c>
      <c r="U6" s="8">
        <f t="shared" si="4"/>
        <v>200000</v>
      </c>
      <c r="V6" s="8">
        <f t="shared" si="4"/>
        <v>0</v>
      </c>
      <c r="W6" s="8">
        <f t="shared" si="4"/>
        <v>0</v>
      </c>
      <c r="X6" s="8">
        <f t="shared" si="4"/>
        <v>0</v>
      </c>
      <c r="Y6" s="8">
        <f t="shared" si="4"/>
        <v>0</v>
      </c>
    </row>
    <row r="7">
      <c r="A7" s="6" t="s">
        <v>51</v>
      </c>
      <c r="B7" s="6">
        <v>0.0</v>
      </c>
      <c r="C7" s="8">
        <f t="shared" ref="C7:Y7" si="5">B31</f>
        <v>0</v>
      </c>
      <c r="D7" s="8">
        <f t="shared" si="5"/>
        <v>0</v>
      </c>
      <c r="E7" s="8">
        <f t="shared" si="5"/>
        <v>0</v>
      </c>
      <c r="F7" s="8">
        <f t="shared" si="5"/>
        <v>0</v>
      </c>
      <c r="G7" s="8">
        <f t="shared" si="5"/>
        <v>0</v>
      </c>
      <c r="H7" s="8">
        <f t="shared" si="5"/>
        <v>0</v>
      </c>
      <c r="I7" s="8">
        <f t="shared" si="5"/>
        <v>0</v>
      </c>
      <c r="J7" s="8">
        <f t="shared" si="5"/>
        <v>0</v>
      </c>
      <c r="K7" s="8">
        <f t="shared" si="5"/>
        <v>0</v>
      </c>
      <c r="L7" s="8">
        <f t="shared" si="5"/>
        <v>0</v>
      </c>
      <c r="M7" s="8">
        <f t="shared" si="5"/>
        <v>0</v>
      </c>
      <c r="N7" s="8">
        <f t="shared" si="5"/>
        <v>80000</v>
      </c>
      <c r="O7" s="8">
        <f t="shared" si="5"/>
        <v>80000</v>
      </c>
      <c r="P7" s="8">
        <f t="shared" si="5"/>
        <v>80000</v>
      </c>
      <c r="Q7" s="8">
        <f t="shared" si="5"/>
        <v>80000</v>
      </c>
      <c r="R7" s="8">
        <f t="shared" si="5"/>
        <v>80000</v>
      </c>
      <c r="S7" s="8">
        <f t="shared" si="5"/>
        <v>80000</v>
      </c>
      <c r="T7" s="8">
        <f t="shared" si="5"/>
        <v>80000</v>
      </c>
      <c r="U7" s="8">
        <f t="shared" si="5"/>
        <v>80000</v>
      </c>
      <c r="V7" s="8">
        <f t="shared" si="5"/>
        <v>80000</v>
      </c>
      <c r="W7" s="8">
        <f t="shared" si="5"/>
        <v>80000</v>
      </c>
      <c r="X7" s="8">
        <f t="shared" si="5"/>
        <v>80000</v>
      </c>
      <c r="Y7" s="8">
        <f t="shared" si="5"/>
        <v>80000</v>
      </c>
    </row>
    <row r="8">
      <c r="A8" s="6" t="s">
        <v>80</v>
      </c>
      <c r="B8" s="8">
        <f t="shared" ref="B8:Y8" si="6">Sum(B3:B7)</f>
        <v>0</v>
      </c>
      <c r="C8" s="8">
        <f t="shared" si="6"/>
        <v>12000</v>
      </c>
      <c r="D8" s="8">
        <f t="shared" si="6"/>
        <v>62000</v>
      </c>
      <c r="E8" s="8">
        <f t="shared" si="6"/>
        <v>62000</v>
      </c>
      <c r="F8" s="8">
        <f t="shared" si="6"/>
        <v>62000</v>
      </c>
      <c r="G8" s="8">
        <f t="shared" si="6"/>
        <v>62000</v>
      </c>
      <c r="H8" s="8">
        <f t="shared" si="6"/>
        <v>62000</v>
      </c>
      <c r="I8" s="8">
        <f t="shared" si="6"/>
        <v>62000</v>
      </c>
      <c r="J8" s="8">
        <f t="shared" si="6"/>
        <v>262000</v>
      </c>
      <c r="K8" s="8">
        <f t="shared" si="6"/>
        <v>262000</v>
      </c>
      <c r="L8" s="8">
        <f t="shared" si="6"/>
        <v>265000</v>
      </c>
      <c r="M8" s="8">
        <f t="shared" si="6"/>
        <v>263000</v>
      </c>
      <c r="N8" s="8">
        <f t="shared" si="6"/>
        <v>343000</v>
      </c>
      <c r="O8" s="8">
        <f t="shared" si="6"/>
        <v>343000</v>
      </c>
      <c r="P8" s="8">
        <f t="shared" si="6"/>
        <v>343000</v>
      </c>
      <c r="Q8" s="8">
        <f t="shared" si="6"/>
        <v>333000</v>
      </c>
      <c r="R8" s="8">
        <f t="shared" si="6"/>
        <v>348000</v>
      </c>
      <c r="S8" s="8">
        <f t="shared" si="6"/>
        <v>298000</v>
      </c>
      <c r="T8" s="8">
        <f t="shared" si="6"/>
        <v>298000</v>
      </c>
      <c r="U8" s="8">
        <f t="shared" si="6"/>
        <v>298000</v>
      </c>
      <c r="V8" s="8">
        <f t="shared" si="6"/>
        <v>95000</v>
      </c>
      <c r="W8" s="8">
        <f t="shared" si="6"/>
        <v>95000</v>
      </c>
      <c r="X8" s="8">
        <f t="shared" si="6"/>
        <v>95000</v>
      </c>
      <c r="Y8" s="8">
        <f t="shared" si="6"/>
        <v>95000</v>
      </c>
    </row>
    <row r="10">
      <c r="A10" s="6" t="s">
        <v>9</v>
      </c>
    </row>
    <row r="11">
      <c r="A11" s="6" t="s">
        <v>38</v>
      </c>
      <c r="B11" s="8">
        <f>FAR!E2</f>
        <v>10000</v>
      </c>
      <c r="C11" s="6">
        <v>0.0</v>
      </c>
      <c r="D11" s="6">
        <v>0.0</v>
      </c>
      <c r="E11" s="6">
        <v>0.0</v>
      </c>
      <c r="F11" s="6">
        <v>0.0</v>
      </c>
      <c r="G11" s="6">
        <v>0.0</v>
      </c>
      <c r="H11" s="6">
        <v>0.0</v>
      </c>
      <c r="I11" s="6">
        <v>0.0</v>
      </c>
      <c r="J11" s="6">
        <v>0.0</v>
      </c>
      <c r="K11" s="6">
        <v>0.0</v>
      </c>
      <c r="L11" s="6">
        <v>0.0</v>
      </c>
      <c r="M11" s="6">
        <v>0.0</v>
      </c>
      <c r="N11" s="6">
        <v>0.0</v>
      </c>
      <c r="O11" s="6">
        <v>0.0</v>
      </c>
      <c r="P11" s="6">
        <v>0.0</v>
      </c>
      <c r="Q11" s="6">
        <f>FAR!E8</f>
        <v>15000</v>
      </c>
      <c r="R11" s="6">
        <v>0.0</v>
      </c>
      <c r="S11" s="6">
        <v>0.0</v>
      </c>
      <c r="T11" s="6">
        <v>0.0</v>
      </c>
      <c r="U11" s="6">
        <v>0.0</v>
      </c>
      <c r="V11" s="6">
        <v>0.0</v>
      </c>
      <c r="W11" s="6">
        <v>0.0</v>
      </c>
      <c r="X11" s="6">
        <v>0.0</v>
      </c>
      <c r="Y11" s="6">
        <v>0.0</v>
      </c>
    </row>
    <row r="12">
      <c r="A12" s="6" t="s">
        <v>41</v>
      </c>
      <c r="B12" s="8">
        <f>FAR!E3</f>
        <v>2000</v>
      </c>
      <c r="C12" s="6">
        <v>0.0</v>
      </c>
      <c r="D12" s="6">
        <v>0.0</v>
      </c>
      <c r="E12" s="6">
        <v>0.0</v>
      </c>
      <c r="F12" s="6">
        <v>0.0</v>
      </c>
      <c r="G12" s="6">
        <v>0.0</v>
      </c>
      <c r="H12" s="6">
        <v>0.0</v>
      </c>
      <c r="I12" s="6">
        <v>0.0</v>
      </c>
      <c r="J12" s="6">
        <v>0.0</v>
      </c>
      <c r="K12" s="8">
        <f>FAR!E6</f>
        <v>3000</v>
      </c>
      <c r="L12" s="6">
        <v>0.0</v>
      </c>
      <c r="M12" s="6">
        <v>0.0</v>
      </c>
      <c r="N12" s="6">
        <v>0.0</v>
      </c>
      <c r="O12" s="6">
        <v>0.0</v>
      </c>
      <c r="P12" s="6">
        <v>0.0</v>
      </c>
      <c r="Q12" s="6">
        <v>0.0</v>
      </c>
      <c r="R12" s="6">
        <v>0.0</v>
      </c>
      <c r="S12" s="6">
        <v>0.0</v>
      </c>
      <c r="T12" s="6">
        <v>0.0</v>
      </c>
      <c r="U12" s="6">
        <v>0.0</v>
      </c>
      <c r="V12" s="6">
        <v>0.0</v>
      </c>
      <c r="W12" s="6">
        <v>0.0</v>
      </c>
      <c r="X12" s="6">
        <v>0.0</v>
      </c>
      <c r="Y12" s="6">
        <v>0.0</v>
      </c>
    </row>
    <row r="13">
      <c r="A13" s="6" t="s">
        <v>44</v>
      </c>
      <c r="B13" s="6">
        <v>0.0</v>
      </c>
      <c r="C13" s="8">
        <f>FAR!E4</f>
        <v>50000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6">
        <v>0.0</v>
      </c>
      <c r="U13" s="6">
        <v>0.0</v>
      </c>
      <c r="V13" s="6">
        <v>0.0</v>
      </c>
      <c r="W13" s="6">
        <v>0.0</v>
      </c>
      <c r="X13" s="6">
        <v>0.0</v>
      </c>
      <c r="Y13" s="6">
        <v>0.0</v>
      </c>
    </row>
    <row r="14">
      <c r="A14" s="6" t="s">
        <v>47</v>
      </c>
      <c r="B14" s="6">
        <v>0.0</v>
      </c>
      <c r="C14" s="6">
        <v>0.0</v>
      </c>
      <c r="D14" s="6">
        <v>0.0</v>
      </c>
      <c r="E14" s="6">
        <v>0.0</v>
      </c>
      <c r="F14" s="6">
        <v>0.0</v>
      </c>
      <c r="G14" s="6">
        <v>0.0</v>
      </c>
      <c r="H14" s="6">
        <v>0.0</v>
      </c>
      <c r="I14" s="6">
        <f>FAR!E5</f>
        <v>200000</v>
      </c>
      <c r="J14" s="6">
        <v>0.0</v>
      </c>
      <c r="K14" s="6">
        <v>0.0</v>
      </c>
      <c r="L14" s="6">
        <v>0.0</v>
      </c>
      <c r="M14" s="6">
        <v>0.0</v>
      </c>
      <c r="N14" s="6">
        <v>0.0</v>
      </c>
      <c r="O14" s="6">
        <v>0.0</v>
      </c>
      <c r="P14" s="6">
        <v>0.0</v>
      </c>
      <c r="Q14" s="6">
        <v>0.0</v>
      </c>
      <c r="R14" s="6">
        <v>0.0</v>
      </c>
      <c r="S14" s="6">
        <v>0.0</v>
      </c>
      <c r="T14" s="6">
        <v>0.0</v>
      </c>
      <c r="U14" s="6">
        <v>0.0</v>
      </c>
      <c r="V14" s="6">
        <v>0.0</v>
      </c>
      <c r="W14" s="6">
        <v>0.0</v>
      </c>
      <c r="X14" s="6">
        <v>0.0</v>
      </c>
      <c r="Y14" s="6">
        <v>0.0</v>
      </c>
    </row>
    <row r="15">
      <c r="A15" s="6" t="s">
        <v>51</v>
      </c>
      <c r="B15" s="6">
        <v>0.0</v>
      </c>
      <c r="C15" s="6">
        <v>0.0</v>
      </c>
      <c r="D15" s="6">
        <v>0.0</v>
      </c>
      <c r="E15" s="6">
        <v>0.0</v>
      </c>
      <c r="F15" s="6">
        <v>0.0</v>
      </c>
      <c r="G15" s="6">
        <v>0.0</v>
      </c>
      <c r="H15" s="6">
        <v>0.0</v>
      </c>
      <c r="I15" s="6">
        <v>0.0</v>
      </c>
      <c r="J15" s="6">
        <v>0.0</v>
      </c>
      <c r="K15" s="6">
        <v>0.0</v>
      </c>
      <c r="L15" s="6">
        <v>0.0</v>
      </c>
      <c r="M15" s="6">
        <f>FAR!E7</f>
        <v>80000</v>
      </c>
      <c r="N15" s="6">
        <v>0.0</v>
      </c>
      <c r="O15" s="6">
        <v>0.0</v>
      </c>
      <c r="P15" s="6">
        <v>0.0</v>
      </c>
      <c r="Q15" s="6">
        <v>0.0</v>
      </c>
      <c r="R15" s="6">
        <v>0.0</v>
      </c>
      <c r="S15" s="6">
        <v>0.0</v>
      </c>
      <c r="T15" s="6">
        <v>0.0</v>
      </c>
      <c r="U15" s="6">
        <v>0.0</v>
      </c>
      <c r="V15" s="6">
        <v>0.0</v>
      </c>
      <c r="W15" s="6">
        <v>0.0</v>
      </c>
      <c r="X15" s="6">
        <v>0.0</v>
      </c>
      <c r="Y15" s="6">
        <v>0.0</v>
      </c>
    </row>
    <row r="16">
      <c r="A16" s="6" t="s">
        <v>80</v>
      </c>
      <c r="B16" s="8">
        <f t="shared" ref="B16:Y16" si="7">SUM(B11:B15)</f>
        <v>12000</v>
      </c>
      <c r="C16" s="8">
        <f t="shared" si="7"/>
        <v>50000</v>
      </c>
      <c r="D16" s="8">
        <f t="shared" si="7"/>
        <v>0</v>
      </c>
      <c r="E16" s="8">
        <f t="shared" si="7"/>
        <v>0</v>
      </c>
      <c r="F16" s="8">
        <f t="shared" si="7"/>
        <v>0</v>
      </c>
      <c r="G16" s="8">
        <f t="shared" si="7"/>
        <v>0</v>
      </c>
      <c r="H16" s="8">
        <f t="shared" si="7"/>
        <v>0</v>
      </c>
      <c r="I16" s="8">
        <f t="shared" si="7"/>
        <v>200000</v>
      </c>
      <c r="J16" s="8">
        <f t="shared" si="7"/>
        <v>0</v>
      </c>
      <c r="K16" s="8">
        <f t="shared" si="7"/>
        <v>3000</v>
      </c>
      <c r="L16" s="8">
        <f t="shared" si="7"/>
        <v>0</v>
      </c>
      <c r="M16" s="8">
        <f t="shared" si="7"/>
        <v>80000</v>
      </c>
      <c r="N16" s="8">
        <f t="shared" si="7"/>
        <v>0</v>
      </c>
      <c r="O16" s="8">
        <f t="shared" si="7"/>
        <v>0</v>
      </c>
      <c r="P16" s="8">
        <f t="shared" si="7"/>
        <v>0</v>
      </c>
      <c r="Q16" s="8">
        <f t="shared" si="7"/>
        <v>15000</v>
      </c>
      <c r="R16" s="8">
        <f t="shared" si="7"/>
        <v>0</v>
      </c>
      <c r="S16" s="8">
        <f t="shared" si="7"/>
        <v>0</v>
      </c>
      <c r="T16" s="8">
        <f t="shared" si="7"/>
        <v>0</v>
      </c>
      <c r="U16" s="8">
        <f t="shared" si="7"/>
        <v>0</v>
      </c>
      <c r="V16" s="8">
        <f t="shared" si="7"/>
        <v>0</v>
      </c>
      <c r="W16" s="8">
        <f t="shared" si="7"/>
        <v>0</v>
      </c>
      <c r="X16" s="8">
        <f t="shared" si="7"/>
        <v>0</v>
      </c>
      <c r="Y16" s="8">
        <f t="shared" si="7"/>
        <v>0</v>
      </c>
    </row>
    <row r="18">
      <c r="A18" s="6" t="s">
        <v>81</v>
      </c>
    </row>
    <row r="19">
      <c r="A19" s="6" t="s">
        <v>38</v>
      </c>
      <c r="B19" s="6">
        <v>0.0</v>
      </c>
      <c r="C19" s="6">
        <v>0.0</v>
      </c>
      <c r="D19" s="6">
        <v>0.0</v>
      </c>
      <c r="E19" s="6">
        <v>0.0</v>
      </c>
      <c r="F19" s="6">
        <v>0.0</v>
      </c>
      <c r="G19" s="6">
        <v>0.0</v>
      </c>
      <c r="H19" s="6">
        <v>0.0</v>
      </c>
      <c r="I19" s="6">
        <v>0.0</v>
      </c>
      <c r="J19" s="6">
        <v>0.0</v>
      </c>
      <c r="K19" s="6">
        <v>0.0</v>
      </c>
      <c r="L19" s="6">
        <v>0.0</v>
      </c>
      <c r="M19" s="6">
        <v>0.0</v>
      </c>
      <c r="N19" s="6">
        <v>0.0</v>
      </c>
      <c r="O19" s="6">
        <v>0.0</v>
      </c>
      <c r="P19" s="6">
        <f>FAR!E2</f>
        <v>10000</v>
      </c>
      <c r="Q19" s="6">
        <v>0.0</v>
      </c>
      <c r="R19" s="6">
        <v>0.0</v>
      </c>
      <c r="S19" s="6">
        <v>0.0</v>
      </c>
      <c r="T19" s="6">
        <v>0.0</v>
      </c>
      <c r="U19" s="6">
        <v>0.0</v>
      </c>
      <c r="V19" s="6">
        <v>0.0</v>
      </c>
      <c r="W19" s="6">
        <v>0.0</v>
      </c>
      <c r="X19" s="6">
        <v>0.0</v>
      </c>
      <c r="Y19" s="6">
        <v>0.0</v>
      </c>
    </row>
    <row r="20">
      <c r="A20" s="6" t="s">
        <v>41</v>
      </c>
      <c r="B20" s="6">
        <v>0.0</v>
      </c>
      <c r="C20" s="6">
        <v>0.0</v>
      </c>
      <c r="D20" s="6">
        <v>0.0</v>
      </c>
      <c r="E20" s="6">
        <v>0.0</v>
      </c>
      <c r="F20" s="6">
        <v>0.0</v>
      </c>
      <c r="G20" s="6">
        <v>0.0</v>
      </c>
      <c r="H20" s="6">
        <v>0.0</v>
      </c>
      <c r="I20" s="6">
        <v>0.0</v>
      </c>
      <c r="J20" s="6">
        <v>0.0</v>
      </c>
      <c r="K20" s="6">
        <v>0.0</v>
      </c>
      <c r="L20" s="6">
        <f>FAR!E3</f>
        <v>2000</v>
      </c>
      <c r="M20" s="6">
        <v>0.0</v>
      </c>
      <c r="N20" s="6">
        <v>0.0</v>
      </c>
      <c r="O20" s="6">
        <v>0.0</v>
      </c>
      <c r="P20" s="6">
        <v>0.0</v>
      </c>
      <c r="Q20" s="6">
        <v>0.0</v>
      </c>
      <c r="R20" s="6">
        <v>0.0</v>
      </c>
      <c r="S20" s="6">
        <v>0.0</v>
      </c>
      <c r="T20" s="6">
        <v>0.0</v>
      </c>
      <c r="U20" s="6">
        <f>FAR!E6</f>
        <v>3000</v>
      </c>
      <c r="V20" s="6">
        <v>0.0</v>
      </c>
      <c r="W20" s="6">
        <v>0.0</v>
      </c>
      <c r="X20" s="6">
        <v>0.0</v>
      </c>
      <c r="Y20" s="6">
        <v>0.0</v>
      </c>
    </row>
    <row r="21">
      <c r="A21" s="6" t="s">
        <v>44</v>
      </c>
      <c r="B21" s="6">
        <v>0.0</v>
      </c>
      <c r="C21" s="6">
        <v>0.0</v>
      </c>
      <c r="D21" s="6">
        <v>0.0</v>
      </c>
      <c r="E21" s="6">
        <v>0.0</v>
      </c>
      <c r="F21" s="6">
        <v>0.0</v>
      </c>
      <c r="G21" s="6">
        <v>0.0</v>
      </c>
      <c r="H21" s="6">
        <v>0.0</v>
      </c>
      <c r="I21" s="6">
        <v>0.0</v>
      </c>
      <c r="J21" s="6">
        <v>0.0</v>
      </c>
      <c r="K21" s="6">
        <v>0.0</v>
      </c>
      <c r="L21" s="6">
        <v>0.0</v>
      </c>
      <c r="M21" s="6">
        <v>0.0</v>
      </c>
      <c r="N21" s="6">
        <v>0.0</v>
      </c>
      <c r="O21" s="6">
        <v>0.0</v>
      </c>
      <c r="P21" s="6">
        <v>0.0</v>
      </c>
      <c r="Q21" s="6">
        <v>0.0</v>
      </c>
      <c r="R21" s="6">
        <f>FAR!E4</f>
        <v>50000</v>
      </c>
      <c r="S21" s="6">
        <v>0.0</v>
      </c>
      <c r="T21" s="6">
        <v>0.0</v>
      </c>
      <c r="U21" s="6">
        <v>0.0</v>
      </c>
      <c r="V21" s="6">
        <v>0.0</v>
      </c>
      <c r="W21" s="6">
        <v>0.0</v>
      </c>
      <c r="X21" s="6">
        <v>0.0</v>
      </c>
      <c r="Y21" s="6">
        <v>0.0</v>
      </c>
    </row>
    <row r="22">
      <c r="A22" s="6" t="s">
        <v>47</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f>FAR!E5</f>
        <v>200000</v>
      </c>
      <c r="V22" s="6">
        <v>0.0</v>
      </c>
      <c r="W22" s="6">
        <v>0.0</v>
      </c>
      <c r="X22" s="6">
        <v>0.0</v>
      </c>
      <c r="Y22" s="6">
        <v>0.0</v>
      </c>
    </row>
    <row r="23">
      <c r="A23" s="6" t="s">
        <v>51</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6">
        <f>FAR!E7</f>
        <v>80000</v>
      </c>
    </row>
    <row r="24">
      <c r="A24" s="6" t="s">
        <v>80</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2000</v>
      </c>
      <c r="M24" s="8">
        <f t="shared" si="8"/>
        <v>0</v>
      </c>
      <c r="N24" s="8">
        <f t="shared" si="8"/>
        <v>0</v>
      </c>
      <c r="O24" s="8">
        <f t="shared" si="8"/>
        <v>0</v>
      </c>
      <c r="P24" s="8">
        <f t="shared" si="8"/>
        <v>10000</v>
      </c>
      <c r="Q24" s="8">
        <f t="shared" si="8"/>
        <v>0</v>
      </c>
      <c r="R24" s="8">
        <f t="shared" si="8"/>
        <v>50000</v>
      </c>
      <c r="S24" s="8">
        <f t="shared" si="8"/>
        <v>0</v>
      </c>
      <c r="T24" s="8">
        <f t="shared" si="8"/>
        <v>0</v>
      </c>
      <c r="U24" s="8">
        <f t="shared" si="8"/>
        <v>203000</v>
      </c>
      <c r="V24" s="8">
        <f t="shared" si="8"/>
        <v>0</v>
      </c>
      <c r="W24" s="8">
        <f t="shared" si="8"/>
        <v>0</v>
      </c>
      <c r="X24" s="8">
        <f t="shared" si="8"/>
        <v>0</v>
      </c>
      <c r="Y24" s="8">
        <f t="shared" si="8"/>
        <v>80000</v>
      </c>
    </row>
    <row r="26">
      <c r="A26" s="6" t="s">
        <v>82</v>
      </c>
    </row>
    <row r="27">
      <c r="A27" s="6" t="s">
        <v>38</v>
      </c>
      <c r="B27" s="8">
        <f t="shared" ref="B27:Y27" si="9">B3+B11-B19</f>
        <v>10000</v>
      </c>
      <c r="C27" s="8">
        <f t="shared" si="9"/>
        <v>10000</v>
      </c>
      <c r="D27" s="8">
        <f t="shared" si="9"/>
        <v>10000</v>
      </c>
      <c r="E27" s="8">
        <f t="shared" si="9"/>
        <v>10000</v>
      </c>
      <c r="F27" s="8">
        <f t="shared" si="9"/>
        <v>10000</v>
      </c>
      <c r="G27" s="8">
        <f t="shared" si="9"/>
        <v>10000</v>
      </c>
      <c r="H27" s="8">
        <f t="shared" si="9"/>
        <v>10000</v>
      </c>
      <c r="I27" s="8">
        <f t="shared" si="9"/>
        <v>10000</v>
      </c>
      <c r="J27" s="8">
        <f t="shared" si="9"/>
        <v>10000</v>
      </c>
      <c r="K27" s="8">
        <f t="shared" si="9"/>
        <v>10000</v>
      </c>
      <c r="L27" s="8">
        <f t="shared" si="9"/>
        <v>10000</v>
      </c>
      <c r="M27" s="8">
        <f t="shared" si="9"/>
        <v>10000</v>
      </c>
      <c r="N27" s="8">
        <f t="shared" si="9"/>
        <v>10000</v>
      </c>
      <c r="O27" s="8">
        <f t="shared" si="9"/>
        <v>10000</v>
      </c>
      <c r="P27" s="8">
        <f t="shared" si="9"/>
        <v>0</v>
      </c>
      <c r="Q27" s="8">
        <f t="shared" si="9"/>
        <v>15000</v>
      </c>
      <c r="R27" s="8">
        <f t="shared" si="9"/>
        <v>15000</v>
      </c>
      <c r="S27" s="8">
        <f t="shared" si="9"/>
        <v>15000</v>
      </c>
      <c r="T27" s="8">
        <f t="shared" si="9"/>
        <v>15000</v>
      </c>
      <c r="U27" s="8">
        <f t="shared" si="9"/>
        <v>15000</v>
      </c>
      <c r="V27" s="8">
        <f t="shared" si="9"/>
        <v>15000</v>
      </c>
      <c r="W27" s="8">
        <f t="shared" si="9"/>
        <v>15000</v>
      </c>
      <c r="X27" s="8">
        <f t="shared" si="9"/>
        <v>15000</v>
      </c>
      <c r="Y27" s="8">
        <f t="shared" si="9"/>
        <v>15000</v>
      </c>
    </row>
    <row r="28">
      <c r="A28" s="6" t="s">
        <v>41</v>
      </c>
      <c r="B28" s="8">
        <f t="shared" ref="B28:Y28" si="10">B4+B12-B20</f>
        <v>2000</v>
      </c>
      <c r="C28" s="8">
        <f t="shared" si="10"/>
        <v>2000</v>
      </c>
      <c r="D28" s="8">
        <f t="shared" si="10"/>
        <v>2000</v>
      </c>
      <c r="E28" s="8">
        <f t="shared" si="10"/>
        <v>2000</v>
      </c>
      <c r="F28" s="8">
        <f t="shared" si="10"/>
        <v>2000</v>
      </c>
      <c r="G28" s="8">
        <f t="shared" si="10"/>
        <v>2000</v>
      </c>
      <c r="H28" s="8">
        <f t="shared" si="10"/>
        <v>2000</v>
      </c>
      <c r="I28" s="8">
        <f t="shared" si="10"/>
        <v>2000</v>
      </c>
      <c r="J28" s="8">
        <f t="shared" si="10"/>
        <v>2000</v>
      </c>
      <c r="K28" s="8">
        <f t="shared" si="10"/>
        <v>5000</v>
      </c>
      <c r="L28" s="8">
        <f t="shared" si="10"/>
        <v>3000</v>
      </c>
      <c r="M28" s="8">
        <f t="shared" si="10"/>
        <v>3000</v>
      </c>
      <c r="N28" s="8">
        <f t="shared" si="10"/>
        <v>3000</v>
      </c>
      <c r="O28" s="8">
        <f t="shared" si="10"/>
        <v>3000</v>
      </c>
      <c r="P28" s="8">
        <f t="shared" si="10"/>
        <v>3000</v>
      </c>
      <c r="Q28" s="8">
        <f t="shared" si="10"/>
        <v>3000</v>
      </c>
      <c r="R28" s="8">
        <f t="shared" si="10"/>
        <v>3000</v>
      </c>
      <c r="S28" s="8">
        <f t="shared" si="10"/>
        <v>3000</v>
      </c>
      <c r="T28" s="8">
        <f t="shared" si="10"/>
        <v>3000</v>
      </c>
      <c r="U28" s="8">
        <f t="shared" si="10"/>
        <v>0</v>
      </c>
      <c r="V28" s="8">
        <f t="shared" si="10"/>
        <v>0</v>
      </c>
      <c r="W28" s="8">
        <f t="shared" si="10"/>
        <v>0</v>
      </c>
      <c r="X28" s="8">
        <f t="shared" si="10"/>
        <v>0</v>
      </c>
      <c r="Y28" s="8">
        <f t="shared" si="10"/>
        <v>0</v>
      </c>
    </row>
    <row r="29">
      <c r="A29" s="6" t="s">
        <v>44</v>
      </c>
      <c r="B29" s="8">
        <f t="shared" ref="B29:Y29" si="11">B5+B13-B21</f>
        <v>0</v>
      </c>
      <c r="C29" s="8">
        <f t="shared" si="11"/>
        <v>50000</v>
      </c>
      <c r="D29" s="8">
        <f t="shared" si="11"/>
        <v>50000</v>
      </c>
      <c r="E29" s="8">
        <f t="shared" si="11"/>
        <v>50000</v>
      </c>
      <c r="F29" s="8">
        <f t="shared" si="11"/>
        <v>50000</v>
      </c>
      <c r="G29" s="8">
        <f t="shared" si="11"/>
        <v>50000</v>
      </c>
      <c r="H29" s="8">
        <f t="shared" si="11"/>
        <v>50000</v>
      </c>
      <c r="I29" s="8">
        <f t="shared" si="11"/>
        <v>50000</v>
      </c>
      <c r="J29" s="8">
        <f t="shared" si="11"/>
        <v>50000</v>
      </c>
      <c r="K29" s="8">
        <f t="shared" si="11"/>
        <v>50000</v>
      </c>
      <c r="L29" s="8">
        <f t="shared" si="11"/>
        <v>50000</v>
      </c>
      <c r="M29" s="8">
        <f t="shared" si="11"/>
        <v>50000</v>
      </c>
      <c r="N29" s="8">
        <f t="shared" si="11"/>
        <v>50000</v>
      </c>
      <c r="O29" s="8">
        <f t="shared" si="11"/>
        <v>50000</v>
      </c>
      <c r="P29" s="8">
        <f t="shared" si="11"/>
        <v>50000</v>
      </c>
      <c r="Q29" s="8">
        <f t="shared" si="11"/>
        <v>50000</v>
      </c>
      <c r="R29" s="8">
        <f t="shared" si="11"/>
        <v>0</v>
      </c>
      <c r="S29" s="8">
        <f t="shared" si="11"/>
        <v>0</v>
      </c>
      <c r="T29" s="8">
        <f t="shared" si="11"/>
        <v>0</v>
      </c>
      <c r="U29" s="8">
        <f t="shared" si="11"/>
        <v>0</v>
      </c>
      <c r="V29" s="8">
        <f t="shared" si="11"/>
        <v>0</v>
      </c>
      <c r="W29" s="8">
        <f t="shared" si="11"/>
        <v>0</v>
      </c>
      <c r="X29" s="8">
        <f t="shared" si="11"/>
        <v>0</v>
      </c>
      <c r="Y29" s="8">
        <f t="shared" si="11"/>
        <v>0</v>
      </c>
    </row>
    <row r="30">
      <c r="A30" s="6" t="s">
        <v>47</v>
      </c>
      <c r="B30" s="8">
        <f t="shared" ref="B30:Y30" si="12">B6+B14-B22</f>
        <v>0</v>
      </c>
      <c r="C30" s="8">
        <f t="shared" si="12"/>
        <v>0</v>
      </c>
      <c r="D30" s="8">
        <f t="shared" si="12"/>
        <v>0</v>
      </c>
      <c r="E30" s="8">
        <f t="shared" si="12"/>
        <v>0</v>
      </c>
      <c r="F30" s="8">
        <f t="shared" si="12"/>
        <v>0</v>
      </c>
      <c r="G30" s="8">
        <f t="shared" si="12"/>
        <v>0</v>
      </c>
      <c r="H30" s="8">
        <f t="shared" si="12"/>
        <v>0</v>
      </c>
      <c r="I30" s="8">
        <f t="shared" si="12"/>
        <v>200000</v>
      </c>
      <c r="J30" s="8">
        <f t="shared" si="12"/>
        <v>200000</v>
      </c>
      <c r="K30" s="8">
        <f t="shared" si="12"/>
        <v>200000</v>
      </c>
      <c r="L30" s="8">
        <f t="shared" si="12"/>
        <v>200000</v>
      </c>
      <c r="M30" s="8">
        <f t="shared" si="12"/>
        <v>200000</v>
      </c>
      <c r="N30" s="8">
        <f t="shared" si="12"/>
        <v>200000</v>
      </c>
      <c r="O30" s="8">
        <f t="shared" si="12"/>
        <v>200000</v>
      </c>
      <c r="P30" s="8">
        <f t="shared" si="12"/>
        <v>200000</v>
      </c>
      <c r="Q30" s="8">
        <f t="shared" si="12"/>
        <v>200000</v>
      </c>
      <c r="R30" s="8">
        <f t="shared" si="12"/>
        <v>200000</v>
      </c>
      <c r="S30" s="8">
        <f t="shared" si="12"/>
        <v>200000</v>
      </c>
      <c r="T30" s="8">
        <f t="shared" si="12"/>
        <v>200000</v>
      </c>
      <c r="U30" s="8">
        <f t="shared" si="12"/>
        <v>0</v>
      </c>
      <c r="V30" s="8">
        <f t="shared" si="12"/>
        <v>0</v>
      </c>
      <c r="W30" s="8">
        <f t="shared" si="12"/>
        <v>0</v>
      </c>
      <c r="X30" s="8">
        <f t="shared" si="12"/>
        <v>0</v>
      </c>
      <c r="Y30" s="8">
        <f t="shared" si="12"/>
        <v>0</v>
      </c>
    </row>
    <row r="31">
      <c r="A31" s="6" t="s">
        <v>51</v>
      </c>
      <c r="B31" s="8">
        <f t="shared" ref="B31:Y31" si="13">B7+B15-B23</f>
        <v>0</v>
      </c>
      <c r="C31" s="8">
        <f t="shared" si="13"/>
        <v>0</v>
      </c>
      <c r="D31" s="8">
        <f t="shared" si="13"/>
        <v>0</v>
      </c>
      <c r="E31" s="8">
        <f t="shared" si="13"/>
        <v>0</v>
      </c>
      <c r="F31" s="8">
        <f t="shared" si="13"/>
        <v>0</v>
      </c>
      <c r="G31" s="8">
        <f t="shared" si="13"/>
        <v>0</v>
      </c>
      <c r="H31" s="8">
        <f t="shared" si="13"/>
        <v>0</v>
      </c>
      <c r="I31" s="8">
        <f t="shared" si="13"/>
        <v>0</v>
      </c>
      <c r="J31" s="8">
        <f t="shared" si="13"/>
        <v>0</v>
      </c>
      <c r="K31" s="8">
        <f t="shared" si="13"/>
        <v>0</v>
      </c>
      <c r="L31" s="8">
        <f t="shared" si="13"/>
        <v>0</v>
      </c>
      <c r="M31" s="8">
        <f t="shared" si="13"/>
        <v>80000</v>
      </c>
      <c r="N31" s="8">
        <f t="shared" si="13"/>
        <v>80000</v>
      </c>
      <c r="O31" s="8">
        <f t="shared" si="13"/>
        <v>80000</v>
      </c>
      <c r="P31" s="8">
        <f t="shared" si="13"/>
        <v>80000</v>
      </c>
      <c r="Q31" s="8">
        <f t="shared" si="13"/>
        <v>80000</v>
      </c>
      <c r="R31" s="8">
        <f t="shared" si="13"/>
        <v>80000</v>
      </c>
      <c r="S31" s="8">
        <f t="shared" si="13"/>
        <v>80000</v>
      </c>
      <c r="T31" s="8">
        <f t="shared" si="13"/>
        <v>80000</v>
      </c>
      <c r="U31" s="8">
        <f t="shared" si="13"/>
        <v>80000</v>
      </c>
      <c r="V31" s="8">
        <f t="shared" si="13"/>
        <v>80000</v>
      </c>
      <c r="W31" s="8">
        <f t="shared" si="13"/>
        <v>80000</v>
      </c>
      <c r="X31" s="8">
        <f t="shared" si="13"/>
        <v>80000</v>
      </c>
      <c r="Y31" s="8">
        <f t="shared" si="13"/>
        <v>0</v>
      </c>
    </row>
    <row r="32">
      <c r="A32" s="6" t="s">
        <v>80</v>
      </c>
      <c r="B32" s="8">
        <f t="shared" ref="B32:Y32" si="14">SUM(B27:B31)</f>
        <v>12000</v>
      </c>
      <c r="C32" s="8">
        <f t="shared" si="14"/>
        <v>62000</v>
      </c>
      <c r="D32" s="8">
        <f t="shared" si="14"/>
        <v>62000</v>
      </c>
      <c r="E32" s="8">
        <f t="shared" si="14"/>
        <v>62000</v>
      </c>
      <c r="F32" s="8">
        <f t="shared" si="14"/>
        <v>62000</v>
      </c>
      <c r="G32" s="8">
        <f t="shared" si="14"/>
        <v>62000</v>
      </c>
      <c r="H32" s="8">
        <f t="shared" si="14"/>
        <v>62000</v>
      </c>
      <c r="I32" s="8">
        <f t="shared" si="14"/>
        <v>262000</v>
      </c>
      <c r="J32" s="8">
        <f t="shared" si="14"/>
        <v>262000</v>
      </c>
      <c r="K32" s="8">
        <f t="shared" si="14"/>
        <v>265000</v>
      </c>
      <c r="L32" s="8">
        <f t="shared" si="14"/>
        <v>263000</v>
      </c>
      <c r="M32" s="8">
        <f t="shared" si="14"/>
        <v>343000</v>
      </c>
      <c r="N32" s="8">
        <f t="shared" si="14"/>
        <v>343000</v>
      </c>
      <c r="O32" s="8">
        <f t="shared" si="14"/>
        <v>343000</v>
      </c>
      <c r="P32" s="8">
        <f t="shared" si="14"/>
        <v>333000</v>
      </c>
      <c r="Q32" s="8">
        <f t="shared" si="14"/>
        <v>348000</v>
      </c>
      <c r="R32" s="8">
        <f t="shared" si="14"/>
        <v>298000</v>
      </c>
      <c r="S32" s="8">
        <f t="shared" si="14"/>
        <v>298000</v>
      </c>
      <c r="T32" s="8">
        <f t="shared" si="14"/>
        <v>298000</v>
      </c>
      <c r="U32" s="8">
        <f t="shared" si="14"/>
        <v>95000</v>
      </c>
      <c r="V32" s="8">
        <f t="shared" si="14"/>
        <v>95000</v>
      </c>
      <c r="W32" s="8">
        <f t="shared" si="14"/>
        <v>95000</v>
      </c>
      <c r="X32" s="8">
        <f t="shared" si="14"/>
        <v>95000</v>
      </c>
      <c r="Y32" s="8">
        <f t="shared" si="14"/>
        <v>15000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4.5"/>
    <col customWidth="1" min="2" max="17" width="6.5"/>
    <col customWidth="1" min="18" max="25" width="7.5"/>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79</v>
      </c>
    </row>
    <row r="3">
      <c r="A3" s="6" t="s">
        <v>38</v>
      </c>
      <c r="B3" s="6">
        <v>0.0</v>
      </c>
      <c r="C3" s="9">
        <f t="shared" ref="C3:Y3" si="1">B27</f>
        <v>714.2857143</v>
      </c>
      <c r="D3" s="9">
        <f t="shared" si="1"/>
        <v>1428.571429</v>
      </c>
      <c r="E3" s="9">
        <f t="shared" si="1"/>
        <v>2142.857143</v>
      </c>
      <c r="F3" s="9">
        <f t="shared" si="1"/>
        <v>2857.142857</v>
      </c>
      <c r="G3" s="9">
        <f t="shared" si="1"/>
        <v>3571.428571</v>
      </c>
      <c r="H3" s="9">
        <f t="shared" si="1"/>
        <v>4285.714286</v>
      </c>
      <c r="I3" s="9">
        <f t="shared" si="1"/>
        <v>5000</v>
      </c>
      <c r="J3" s="9">
        <f t="shared" si="1"/>
        <v>5714.285714</v>
      </c>
      <c r="K3" s="9">
        <f t="shared" si="1"/>
        <v>6428.571429</v>
      </c>
      <c r="L3" s="9">
        <f t="shared" si="1"/>
        <v>7142.857143</v>
      </c>
      <c r="M3" s="9">
        <f t="shared" si="1"/>
        <v>7857.142857</v>
      </c>
      <c r="N3" s="9">
        <f t="shared" si="1"/>
        <v>8571.428571</v>
      </c>
      <c r="O3" s="9">
        <f t="shared" si="1"/>
        <v>9285.714286</v>
      </c>
      <c r="P3" s="9">
        <f t="shared" si="1"/>
        <v>10000</v>
      </c>
      <c r="Q3" s="9">
        <f t="shared" si="1"/>
        <v>0</v>
      </c>
      <c r="R3" s="9">
        <f t="shared" si="1"/>
        <v>1071.428571</v>
      </c>
      <c r="S3" s="9">
        <f t="shared" si="1"/>
        <v>2142.857143</v>
      </c>
      <c r="T3" s="9">
        <f t="shared" si="1"/>
        <v>3214.285714</v>
      </c>
      <c r="U3" s="9">
        <f t="shared" si="1"/>
        <v>4285.714286</v>
      </c>
      <c r="V3" s="9">
        <f t="shared" si="1"/>
        <v>5357.142857</v>
      </c>
      <c r="W3" s="9">
        <f t="shared" si="1"/>
        <v>6428.571429</v>
      </c>
      <c r="X3" s="9">
        <f t="shared" si="1"/>
        <v>7500</v>
      </c>
      <c r="Y3" s="9">
        <f t="shared" si="1"/>
        <v>8571.428571</v>
      </c>
    </row>
    <row r="4">
      <c r="A4" s="6" t="s">
        <v>41</v>
      </c>
      <c r="B4" s="6">
        <v>0.0</v>
      </c>
      <c r="C4" s="9">
        <f t="shared" ref="C4:Y4" si="2">B28</f>
        <v>200</v>
      </c>
      <c r="D4" s="9">
        <f t="shared" si="2"/>
        <v>400</v>
      </c>
      <c r="E4" s="9">
        <f t="shared" si="2"/>
        <v>600</v>
      </c>
      <c r="F4" s="9">
        <f t="shared" si="2"/>
        <v>800</v>
      </c>
      <c r="G4" s="9">
        <f t="shared" si="2"/>
        <v>1000</v>
      </c>
      <c r="H4" s="9">
        <f t="shared" si="2"/>
        <v>1200</v>
      </c>
      <c r="I4" s="9">
        <f t="shared" si="2"/>
        <v>1400</v>
      </c>
      <c r="J4" s="9">
        <f t="shared" si="2"/>
        <v>1600</v>
      </c>
      <c r="K4" s="9">
        <f t="shared" si="2"/>
        <v>1800</v>
      </c>
      <c r="L4" s="9">
        <f t="shared" si="2"/>
        <v>2300</v>
      </c>
      <c r="M4" s="9">
        <f t="shared" si="2"/>
        <v>600</v>
      </c>
      <c r="N4" s="9">
        <f t="shared" si="2"/>
        <v>900</v>
      </c>
      <c r="O4" s="9">
        <f t="shared" si="2"/>
        <v>1200</v>
      </c>
      <c r="P4" s="9">
        <f t="shared" si="2"/>
        <v>1500</v>
      </c>
      <c r="Q4" s="9">
        <f t="shared" si="2"/>
        <v>1800</v>
      </c>
      <c r="R4" s="9">
        <f t="shared" si="2"/>
        <v>2100</v>
      </c>
      <c r="S4" s="9">
        <f t="shared" si="2"/>
        <v>2400</v>
      </c>
      <c r="T4" s="9">
        <f t="shared" si="2"/>
        <v>2700</v>
      </c>
      <c r="U4" s="9">
        <f t="shared" si="2"/>
        <v>3000</v>
      </c>
      <c r="V4" s="9">
        <f t="shared" si="2"/>
        <v>0</v>
      </c>
      <c r="W4" s="9">
        <f t="shared" si="2"/>
        <v>0</v>
      </c>
      <c r="X4" s="9">
        <f t="shared" si="2"/>
        <v>0</v>
      </c>
      <c r="Y4" s="9">
        <f t="shared" si="2"/>
        <v>0</v>
      </c>
    </row>
    <row r="5">
      <c r="A5" s="6" t="s">
        <v>44</v>
      </c>
      <c r="B5" s="6">
        <v>0.0</v>
      </c>
      <c r="C5" s="9">
        <f t="shared" ref="C5:Y5" si="3">B29</f>
        <v>0</v>
      </c>
      <c r="D5" s="9">
        <f t="shared" si="3"/>
        <v>3333.333333</v>
      </c>
      <c r="E5" s="9">
        <f t="shared" si="3"/>
        <v>6666.666667</v>
      </c>
      <c r="F5" s="9">
        <f t="shared" si="3"/>
        <v>10000</v>
      </c>
      <c r="G5" s="9">
        <f t="shared" si="3"/>
        <v>13333.33333</v>
      </c>
      <c r="H5" s="9">
        <f t="shared" si="3"/>
        <v>16666.66667</v>
      </c>
      <c r="I5" s="9">
        <f t="shared" si="3"/>
        <v>20000</v>
      </c>
      <c r="J5" s="9">
        <f t="shared" si="3"/>
        <v>23333.33333</v>
      </c>
      <c r="K5" s="9">
        <f t="shared" si="3"/>
        <v>26666.66667</v>
      </c>
      <c r="L5" s="9">
        <f t="shared" si="3"/>
        <v>30000</v>
      </c>
      <c r="M5" s="9">
        <f t="shared" si="3"/>
        <v>33333.33333</v>
      </c>
      <c r="N5" s="9">
        <f t="shared" si="3"/>
        <v>36666.66667</v>
      </c>
      <c r="O5" s="9">
        <f t="shared" si="3"/>
        <v>40000</v>
      </c>
      <c r="P5" s="9">
        <f t="shared" si="3"/>
        <v>43333.33333</v>
      </c>
      <c r="Q5" s="9">
        <f t="shared" si="3"/>
        <v>46666.66667</v>
      </c>
      <c r="R5" s="9">
        <f t="shared" si="3"/>
        <v>50000</v>
      </c>
      <c r="S5" s="9">
        <f t="shared" si="3"/>
        <v>0</v>
      </c>
      <c r="T5" s="9">
        <f t="shared" si="3"/>
        <v>0</v>
      </c>
      <c r="U5" s="9">
        <f t="shared" si="3"/>
        <v>0</v>
      </c>
      <c r="V5" s="9">
        <f t="shared" si="3"/>
        <v>0</v>
      </c>
      <c r="W5" s="9">
        <f t="shared" si="3"/>
        <v>0</v>
      </c>
      <c r="X5" s="9">
        <f t="shared" si="3"/>
        <v>0</v>
      </c>
      <c r="Y5" s="9">
        <f t="shared" si="3"/>
        <v>0</v>
      </c>
    </row>
    <row r="6">
      <c r="A6" s="6" t="s">
        <v>47</v>
      </c>
      <c r="B6" s="6">
        <v>0.0</v>
      </c>
      <c r="C6" s="10">
        <f t="shared" ref="C6:Y6" si="4">B30</f>
        <v>0</v>
      </c>
      <c r="D6" s="10">
        <f t="shared" si="4"/>
        <v>0</v>
      </c>
      <c r="E6" s="10">
        <f t="shared" si="4"/>
        <v>0</v>
      </c>
      <c r="F6" s="10">
        <f t="shared" si="4"/>
        <v>0</v>
      </c>
      <c r="G6" s="10">
        <f t="shared" si="4"/>
        <v>0</v>
      </c>
      <c r="H6" s="10">
        <f t="shared" si="4"/>
        <v>0</v>
      </c>
      <c r="I6" s="10">
        <f t="shared" si="4"/>
        <v>0</v>
      </c>
      <c r="J6" s="10">
        <f t="shared" si="4"/>
        <v>16666.66667</v>
      </c>
      <c r="K6" s="10">
        <f t="shared" si="4"/>
        <v>33333.33333</v>
      </c>
      <c r="L6" s="10">
        <f t="shared" si="4"/>
        <v>50000</v>
      </c>
      <c r="M6" s="10">
        <f t="shared" si="4"/>
        <v>66666.66667</v>
      </c>
      <c r="N6" s="10">
        <f t="shared" si="4"/>
        <v>83333.33333</v>
      </c>
      <c r="O6" s="10">
        <f t="shared" si="4"/>
        <v>100000</v>
      </c>
      <c r="P6" s="10">
        <f t="shared" si="4"/>
        <v>116666.6667</v>
      </c>
      <c r="Q6" s="10">
        <f t="shared" si="4"/>
        <v>133333.3333</v>
      </c>
      <c r="R6" s="10">
        <f t="shared" si="4"/>
        <v>150000</v>
      </c>
      <c r="S6" s="10">
        <f t="shared" si="4"/>
        <v>166666.6667</v>
      </c>
      <c r="T6" s="10">
        <f t="shared" si="4"/>
        <v>183333.3333</v>
      </c>
      <c r="U6" s="10">
        <f t="shared" si="4"/>
        <v>200000</v>
      </c>
      <c r="V6" s="10">
        <f t="shared" si="4"/>
        <v>0</v>
      </c>
      <c r="W6" s="10">
        <f t="shared" si="4"/>
        <v>0</v>
      </c>
      <c r="X6" s="10">
        <f t="shared" si="4"/>
        <v>0</v>
      </c>
      <c r="Y6" s="10">
        <f t="shared" si="4"/>
        <v>0</v>
      </c>
    </row>
    <row r="7">
      <c r="A7" s="6" t="s">
        <v>51</v>
      </c>
      <c r="B7" s="6">
        <v>0.0</v>
      </c>
      <c r="C7" s="10">
        <f t="shared" ref="C7:Y7" si="5">B31</f>
        <v>0</v>
      </c>
      <c r="D7" s="10">
        <f t="shared" si="5"/>
        <v>0</v>
      </c>
      <c r="E7" s="10">
        <f t="shared" si="5"/>
        <v>0</v>
      </c>
      <c r="F7" s="10">
        <f t="shared" si="5"/>
        <v>0</v>
      </c>
      <c r="G7" s="10">
        <f t="shared" si="5"/>
        <v>0</v>
      </c>
      <c r="H7" s="10">
        <f t="shared" si="5"/>
        <v>0</v>
      </c>
      <c r="I7" s="10">
        <f t="shared" si="5"/>
        <v>0</v>
      </c>
      <c r="J7" s="10">
        <f t="shared" si="5"/>
        <v>0</v>
      </c>
      <c r="K7" s="10">
        <f t="shared" si="5"/>
        <v>0</v>
      </c>
      <c r="L7" s="10">
        <f t="shared" si="5"/>
        <v>0</v>
      </c>
      <c r="M7" s="10">
        <f t="shared" si="5"/>
        <v>0</v>
      </c>
      <c r="N7" s="10">
        <f t="shared" si="5"/>
        <v>6666.666667</v>
      </c>
      <c r="O7" s="10">
        <f t="shared" si="5"/>
        <v>13333.33333</v>
      </c>
      <c r="P7" s="10">
        <f t="shared" si="5"/>
        <v>20000</v>
      </c>
      <c r="Q7" s="10">
        <f t="shared" si="5"/>
        <v>26666.66667</v>
      </c>
      <c r="R7" s="10">
        <f t="shared" si="5"/>
        <v>33333.33333</v>
      </c>
      <c r="S7" s="10">
        <f t="shared" si="5"/>
        <v>40000</v>
      </c>
      <c r="T7" s="10">
        <f t="shared" si="5"/>
        <v>46666.66667</v>
      </c>
      <c r="U7" s="10">
        <f t="shared" si="5"/>
        <v>53333.33333</v>
      </c>
      <c r="V7" s="10">
        <f t="shared" si="5"/>
        <v>60000</v>
      </c>
      <c r="W7" s="10">
        <f t="shared" si="5"/>
        <v>66666.66667</v>
      </c>
      <c r="X7" s="10">
        <f t="shared" si="5"/>
        <v>73333.33333</v>
      </c>
      <c r="Y7" s="10">
        <f t="shared" si="5"/>
        <v>80000</v>
      </c>
    </row>
    <row r="8">
      <c r="A8" s="6" t="s">
        <v>80</v>
      </c>
      <c r="B8" s="8">
        <f t="shared" ref="B8:Y8" si="6">SUM(B3:B7)</f>
        <v>0</v>
      </c>
      <c r="C8" s="9">
        <f t="shared" si="6"/>
        <v>914.2857143</v>
      </c>
      <c r="D8" s="9">
        <f t="shared" si="6"/>
        <v>5161.904762</v>
      </c>
      <c r="E8" s="9">
        <f t="shared" si="6"/>
        <v>9409.52381</v>
      </c>
      <c r="F8" s="9">
        <f t="shared" si="6"/>
        <v>13657.14286</v>
      </c>
      <c r="G8" s="9">
        <f t="shared" si="6"/>
        <v>17904.7619</v>
      </c>
      <c r="H8" s="9">
        <f t="shared" si="6"/>
        <v>22152.38095</v>
      </c>
      <c r="I8" s="9">
        <f t="shared" si="6"/>
        <v>26400</v>
      </c>
      <c r="J8" s="9">
        <f t="shared" si="6"/>
        <v>47314.28571</v>
      </c>
      <c r="K8" s="9">
        <f t="shared" si="6"/>
        <v>68228.57143</v>
      </c>
      <c r="L8" s="9">
        <f t="shared" si="6"/>
        <v>89442.85714</v>
      </c>
      <c r="M8" s="9">
        <f t="shared" si="6"/>
        <v>108457.1429</v>
      </c>
      <c r="N8" s="9">
        <f t="shared" si="6"/>
        <v>136138.0952</v>
      </c>
      <c r="O8" s="9">
        <f t="shared" si="6"/>
        <v>163819.0476</v>
      </c>
      <c r="P8" s="9">
        <f t="shared" si="6"/>
        <v>191500</v>
      </c>
      <c r="Q8" s="9">
        <f t="shared" si="6"/>
        <v>208466.6667</v>
      </c>
      <c r="R8" s="9">
        <f t="shared" si="6"/>
        <v>236504.7619</v>
      </c>
      <c r="S8" s="9">
        <f t="shared" si="6"/>
        <v>211209.5238</v>
      </c>
      <c r="T8" s="9">
        <f t="shared" si="6"/>
        <v>235914.2857</v>
      </c>
      <c r="U8" s="9">
        <f t="shared" si="6"/>
        <v>260619.0476</v>
      </c>
      <c r="V8" s="9">
        <f t="shared" si="6"/>
        <v>65357.14286</v>
      </c>
      <c r="W8" s="9">
        <f t="shared" si="6"/>
        <v>73095.2381</v>
      </c>
      <c r="X8" s="9">
        <f t="shared" si="6"/>
        <v>80833.33333</v>
      </c>
      <c r="Y8" s="9">
        <f t="shared" si="6"/>
        <v>88571.42857</v>
      </c>
    </row>
    <row r="10">
      <c r="A10" s="6" t="s">
        <v>83</v>
      </c>
    </row>
    <row r="11">
      <c r="A11" s="6" t="s">
        <v>38</v>
      </c>
      <c r="B11" s="9">
        <f>'Fixed Asset Balance'!B27/FAR!$F2</f>
        <v>714.2857143</v>
      </c>
      <c r="C11" s="9">
        <f>'Fixed Asset Balance'!C27/FAR!$F2</f>
        <v>714.2857143</v>
      </c>
      <c r="D11" s="9">
        <f>'Fixed Asset Balance'!D27/FAR!$F2</f>
        <v>714.2857143</v>
      </c>
      <c r="E11" s="9">
        <f>'Fixed Asset Balance'!E27/FAR!$F2</f>
        <v>714.2857143</v>
      </c>
      <c r="F11" s="9">
        <f>'Fixed Asset Balance'!F27/FAR!$F2</f>
        <v>714.2857143</v>
      </c>
      <c r="G11" s="9">
        <f>'Fixed Asset Balance'!G27/FAR!$F2</f>
        <v>714.2857143</v>
      </c>
      <c r="H11" s="9">
        <f>'Fixed Asset Balance'!H27/FAR!$F2</f>
        <v>714.2857143</v>
      </c>
      <c r="I11" s="9">
        <f>'Fixed Asset Balance'!I27/FAR!$F2</f>
        <v>714.2857143</v>
      </c>
      <c r="J11" s="9">
        <f>'Fixed Asset Balance'!J27/FAR!$F2</f>
        <v>714.2857143</v>
      </c>
      <c r="K11" s="9">
        <f>'Fixed Asset Balance'!K27/FAR!$F2</f>
        <v>714.2857143</v>
      </c>
      <c r="L11" s="9">
        <f>'Fixed Asset Balance'!L27/FAR!$F2</f>
        <v>714.2857143</v>
      </c>
      <c r="M11" s="9">
        <f>'Fixed Asset Balance'!M27/FAR!$F2</f>
        <v>714.2857143</v>
      </c>
      <c r="N11" s="9">
        <f>'Fixed Asset Balance'!N27/FAR!$F2</f>
        <v>714.2857143</v>
      </c>
      <c r="O11" s="9">
        <f>'Fixed Asset Balance'!O27/FAR!$F2</f>
        <v>714.2857143</v>
      </c>
      <c r="P11" s="9">
        <f>'Fixed Asset Balance'!P27/FAR!$F2</f>
        <v>0</v>
      </c>
      <c r="Q11" s="9">
        <f>'Fixed Asset Balance'!Q27/FAR!$F2</f>
        <v>1071.428571</v>
      </c>
      <c r="R11" s="9">
        <f>'Fixed Asset Balance'!R27/FAR!$F2</f>
        <v>1071.428571</v>
      </c>
      <c r="S11" s="9">
        <f>'Fixed Asset Balance'!S27/FAR!$F2</f>
        <v>1071.428571</v>
      </c>
      <c r="T11" s="9">
        <f>'Fixed Asset Balance'!T27/FAR!$F2</f>
        <v>1071.428571</v>
      </c>
      <c r="U11" s="9">
        <f>'Fixed Asset Balance'!U27/FAR!$F2</f>
        <v>1071.428571</v>
      </c>
      <c r="V11" s="9">
        <f>'Fixed Asset Balance'!V27/FAR!$F2</f>
        <v>1071.428571</v>
      </c>
      <c r="W11" s="9">
        <f>'Fixed Asset Balance'!W27/FAR!$F2</f>
        <v>1071.428571</v>
      </c>
      <c r="X11" s="9">
        <f>'Fixed Asset Balance'!X27/FAR!$F2</f>
        <v>1071.428571</v>
      </c>
      <c r="Y11" s="9">
        <f>'Fixed Asset Balance'!Y27/FAR!$F2</f>
        <v>1071.428571</v>
      </c>
      <c r="Z11" s="9"/>
    </row>
    <row r="12">
      <c r="A12" s="6" t="s">
        <v>41</v>
      </c>
      <c r="B12" s="9">
        <f>'Fixed Asset Balance'!B28/FAR!$F3</f>
        <v>200</v>
      </c>
      <c r="C12" s="9">
        <f>'Fixed Asset Balance'!C28/FAR!$F3</f>
        <v>200</v>
      </c>
      <c r="D12" s="9">
        <f>'Fixed Asset Balance'!D28/FAR!$F3</f>
        <v>200</v>
      </c>
      <c r="E12" s="9">
        <f>'Fixed Asset Balance'!E28/FAR!$F3</f>
        <v>200</v>
      </c>
      <c r="F12" s="9">
        <f>'Fixed Asset Balance'!F28/FAR!$F3</f>
        <v>200</v>
      </c>
      <c r="G12" s="9">
        <f>'Fixed Asset Balance'!G28/FAR!$F3</f>
        <v>200</v>
      </c>
      <c r="H12" s="9">
        <f>'Fixed Asset Balance'!H28/FAR!$F3</f>
        <v>200</v>
      </c>
      <c r="I12" s="9">
        <f>'Fixed Asset Balance'!I28/FAR!$F3</f>
        <v>200</v>
      </c>
      <c r="J12" s="9">
        <f>'Fixed Asset Balance'!J28/FAR!$F3</f>
        <v>200</v>
      </c>
      <c r="K12" s="9">
        <f>'Fixed Asset Balance'!K28/FAR!$F3</f>
        <v>500</v>
      </c>
      <c r="L12" s="9">
        <f>'Fixed Asset Balance'!L28/FAR!$F3</f>
        <v>300</v>
      </c>
      <c r="M12" s="9">
        <f>'Fixed Asset Balance'!M28/FAR!$F3</f>
        <v>300</v>
      </c>
      <c r="N12" s="9">
        <f>'Fixed Asset Balance'!N28/FAR!$F3</f>
        <v>300</v>
      </c>
      <c r="O12" s="9">
        <f>'Fixed Asset Balance'!O28/FAR!$F3</f>
        <v>300</v>
      </c>
      <c r="P12" s="9">
        <f>'Fixed Asset Balance'!P28/FAR!$F3</f>
        <v>300</v>
      </c>
      <c r="Q12" s="9">
        <f>'Fixed Asset Balance'!Q28/FAR!$F3</f>
        <v>300</v>
      </c>
      <c r="R12" s="9">
        <f>'Fixed Asset Balance'!R28/FAR!$F3</f>
        <v>300</v>
      </c>
      <c r="S12" s="9">
        <f>'Fixed Asset Balance'!S28/FAR!$F3</f>
        <v>300</v>
      </c>
      <c r="T12" s="9">
        <f>'Fixed Asset Balance'!T28/FAR!$F3</f>
        <v>300</v>
      </c>
      <c r="U12" s="9">
        <f>'Fixed Asset Balance'!U28/FAR!$F3</f>
        <v>0</v>
      </c>
      <c r="V12" s="9">
        <f>'Fixed Asset Balance'!V28/FAR!$F3</f>
        <v>0</v>
      </c>
      <c r="W12" s="9">
        <f>'Fixed Asset Balance'!W28/FAR!$F3</f>
        <v>0</v>
      </c>
      <c r="X12" s="9">
        <f>'Fixed Asset Balance'!X28/FAR!$F3</f>
        <v>0</v>
      </c>
      <c r="Y12" s="9">
        <f>'Fixed Asset Balance'!Y28/FAR!$F3</f>
        <v>0</v>
      </c>
      <c r="Z12" s="9"/>
    </row>
    <row r="13">
      <c r="A13" s="6" t="s">
        <v>44</v>
      </c>
      <c r="B13" s="9">
        <f>'Fixed Asset Balance'!B29/FAR!$F4</f>
        <v>0</v>
      </c>
      <c r="C13" s="9">
        <f>'Fixed Asset Balance'!C29/FAR!$F4</f>
        <v>3333.333333</v>
      </c>
      <c r="D13" s="9">
        <f>'Fixed Asset Balance'!D29/FAR!$F4</f>
        <v>3333.333333</v>
      </c>
      <c r="E13" s="9">
        <f>'Fixed Asset Balance'!E29/FAR!$F4</f>
        <v>3333.333333</v>
      </c>
      <c r="F13" s="9">
        <f>'Fixed Asset Balance'!F29/FAR!$F4</f>
        <v>3333.333333</v>
      </c>
      <c r="G13" s="9">
        <f>'Fixed Asset Balance'!G29/FAR!$F4</f>
        <v>3333.333333</v>
      </c>
      <c r="H13" s="9">
        <f>'Fixed Asset Balance'!H29/FAR!$F4</f>
        <v>3333.333333</v>
      </c>
      <c r="I13" s="9">
        <f>'Fixed Asset Balance'!I29/FAR!$F4</f>
        <v>3333.333333</v>
      </c>
      <c r="J13" s="9">
        <f>'Fixed Asset Balance'!J29/FAR!$F4</f>
        <v>3333.333333</v>
      </c>
      <c r="K13" s="9">
        <f>'Fixed Asset Balance'!K29/FAR!$F4</f>
        <v>3333.333333</v>
      </c>
      <c r="L13" s="9">
        <f>'Fixed Asset Balance'!L29/FAR!$F4</f>
        <v>3333.333333</v>
      </c>
      <c r="M13" s="9">
        <f>'Fixed Asset Balance'!M29/FAR!$F4</f>
        <v>3333.333333</v>
      </c>
      <c r="N13" s="9">
        <f>'Fixed Asset Balance'!N29/FAR!$F4</f>
        <v>3333.333333</v>
      </c>
      <c r="O13" s="9">
        <f>'Fixed Asset Balance'!O29/FAR!$F4</f>
        <v>3333.333333</v>
      </c>
      <c r="P13" s="9">
        <f>'Fixed Asset Balance'!P29/FAR!$F4</f>
        <v>3333.333333</v>
      </c>
      <c r="Q13" s="9">
        <f>'Fixed Asset Balance'!Q29/FAR!$F4</f>
        <v>3333.333333</v>
      </c>
      <c r="R13" s="9">
        <f>'Fixed Asset Balance'!R29/FAR!$F4</f>
        <v>0</v>
      </c>
      <c r="S13" s="9">
        <f>'Fixed Asset Balance'!S29/FAR!$F4</f>
        <v>0</v>
      </c>
      <c r="T13" s="9">
        <f>'Fixed Asset Balance'!T29/FAR!$F4</f>
        <v>0</v>
      </c>
      <c r="U13" s="9">
        <f>'Fixed Asset Balance'!U29/FAR!$F4</f>
        <v>0</v>
      </c>
      <c r="V13" s="9">
        <f>'Fixed Asset Balance'!V29/FAR!$F4</f>
        <v>0</v>
      </c>
      <c r="W13" s="9">
        <f>'Fixed Asset Balance'!W29/FAR!$F4</f>
        <v>0</v>
      </c>
      <c r="X13" s="9">
        <f>'Fixed Asset Balance'!X29/FAR!$F4</f>
        <v>0</v>
      </c>
      <c r="Y13" s="9">
        <f>'Fixed Asset Balance'!Y29/FAR!$F4</f>
        <v>0</v>
      </c>
      <c r="Z13" s="9"/>
    </row>
    <row r="14">
      <c r="A14" s="6" t="s">
        <v>47</v>
      </c>
      <c r="B14" s="10">
        <f>'Fixed Asset Balance'!B30/FAR!$F5</f>
        <v>0</v>
      </c>
      <c r="C14" s="10">
        <f>'Fixed Asset Balance'!C30/FAR!$F5</f>
        <v>0</v>
      </c>
      <c r="D14" s="10">
        <f>'Fixed Asset Balance'!D30/FAR!$F5</f>
        <v>0</v>
      </c>
      <c r="E14" s="10">
        <f>'Fixed Asset Balance'!E30/FAR!$F5</f>
        <v>0</v>
      </c>
      <c r="F14" s="10">
        <f>'Fixed Asset Balance'!F30/FAR!$F5</f>
        <v>0</v>
      </c>
      <c r="G14" s="10">
        <f>'Fixed Asset Balance'!G30/FAR!$F5</f>
        <v>0</v>
      </c>
      <c r="H14" s="10">
        <f>'Fixed Asset Balance'!H30/FAR!$F5</f>
        <v>0</v>
      </c>
      <c r="I14" s="10">
        <f>'Fixed Asset Balance'!I30/FAR!$F5</f>
        <v>16666.66667</v>
      </c>
      <c r="J14" s="10">
        <f>'Fixed Asset Balance'!J30/FAR!$F5</f>
        <v>16666.66667</v>
      </c>
      <c r="K14" s="10">
        <f>'Fixed Asset Balance'!K30/FAR!$F5</f>
        <v>16666.66667</v>
      </c>
      <c r="L14" s="10">
        <f>'Fixed Asset Balance'!L30/FAR!$F5</f>
        <v>16666.66667</v>
      </c>
      <c r="M14" s="10">
        <f>'Fixed Asset Balance'!M30/FAR!$F5</f>
        <v>16666.66667</v>
      </c>
      <c r="N14" s="10">
        <f>'Fixed Asset Balance'!N30/FAR!$F5</f>
        <v>16666.66667</v>
      </c>
      <c r="O14" s="10">
        <f>'Fixed Asset Balance'!O30/FAR!$F5</f>
        <v>16666.66667</v>
      </c>
      <c r="P14" s="10">
        <f>'Fixed Asset Balance'!P30/FAR!$F5</f>
        <v>16666.66667</v>
      </c>
      <c r="Q14" s="10">
        <f>'Fixed Asset Balance'!Q30/FAR!$F5</f>
        <v>16666.66667</v>
      </c>
      <c r="R14" s="10">
        <f>'Fixed Asset Balance'!R30/FAR!$F5</f>
        <v>16666.66667</v>
      </c>
      <c r="S14" s="10">
        <f>'Fixed Asset Balance'!S30/FAR!$F5</f>
        <v>16666.66667</v>
      </c>
      <c r="T14" s="10">
        <f>'Fixed Asset Balance'!T30/FAR!$F5</f>
        <v>16666.66667</v>
      </c>
      <c r="U14" s="10">
        <f>'Fixed Asset Balance'!U30/FAR!$F5</f>
        <v>0</v>
      </c>
      <c r="V14" s="10">
        <f>'Fixed Asset Balance'!V30/FAR!$F5</f>
        <v>0</v>
      </c>
      <c r="W14" s="10">
        <f>'Fixed Asset Balance'!W30/FAR!$F5</f>
        <v>0</v>
      </c>
      <c r="X14" s="10">
        <f>'Fixed Asset Balance'!X30/FAR!$F5</f>
        <v>0</v>
      </c>
      <c r="Y14" s="10">
        <f>'Fixed Asset Balance'!Y30/FAR!$F5</f>
        <v>0</v>
      </c>
      <c r="Z14" s="10"/>
    </row>
    <row r="15">
      <c r="A15" s="6" t="s">
        <v>51</v>
      </c>
      <c r="B15" s="10">
        <f>'Fixed Asset Balance'!B31/FAR!$F7</f>
        <v>0</v>
      </c>
      <c r="C15" s="10">
        <f>'Fixed Asset Balance'!C31/FAR!$F7</f>
        <v>0</v>
      </c>
      <c r="D15" s="10">
        <f>'Fixed Asset Balance'!D31/FAR!$F7</f>
        <v>0</v>
      </c>
      <c r="E15" s="10">
        <f>'Fixed Asset Balance'!E31/FAR!$F7</f>
        <v>0</v>
      </c>
      <c r="F15" s="10">
        <f>'Fixed Asset Balance'!F31/FAR!$F7</f>
        <v>0</v>
      </c>
      <c r="G15" s="10">
        <f>'Fixed Asset Balance'!G31/FAR!$F7</f>
        <v>0</v>
      </c>
      <c r="H15" s="10">
        <f>'Fixed Asset Balance'!H31/FAR!$F7</f>
        <v>0</v>
      </c>
      <c r="I15" s="10">
        <f>'Fixed Asset Balance'!I31/FAR!$F7</f>
        <v>0</v>
      </c>
      <c r="J15" s="10">
        <f>'Fixed Asset Balance'!J31/FAR!$F7</f>
        <v>0</v>
      </c>
      <c r="K15" s="10">
        <f>'Fixed Asset Balance'!K31/FAR!$F7</f>
        <v>0</v>
      </c>
      <c r="L15" s="10">
        <f>'Fixed Asset Balance'!L31/FAR!$F7</f>
        <v>0</v>
      </c>
      <c r="M15" s="10">
        <f>'Fixed Asset Balance'!M31/FAR!$F7</f>
        <v>6666.666667</v>
      </c>
      <c r="N15" s="10">
        <f>'Fixed Asset Balance'!N31/FAR!$F7</f>
        <v>6666.666667</v>
      </c>
      <c r="O15" s="10">
        <f>'Fixed Asset Balance'!O31/FAR!$F7</f>
        <v>6666.666667</v>
      </c>
      <c r="P15" s="10">
        <f>'Fixed Asset Balance'!P31/FAR!$F7</f>
        <v>6666.666667</v>
      </c>
      <c r="Q15" s="10">
        <f>'Fixed Asset Balance'!Q31/FAR!$F7</f>
        <v>6666.666667</v>
      </c>
      <c r="R15" s="10">
        <f>'Fixed Asset Balance'!R31/FAR!$F7</f>
        <v>6666.666667</v>
      </c>
      <c r="S15" s="10">
        <f>'Fixed Asset Balance'!S31/FAR!$F7</f>
        <v>6666.666667</v>
      </c>
      <c r="T15" s="10">
        <f>'Fixed Asset Balance'!T31/FAR!$F7</f>
        <v>6666.666667</v>
      </c>
      <c r="U15" s="10">
        <f>'Fixed Asset Balance'!U31/FAR!$F7</f>
        <v>6666.666667</v>
      </c>
      <c r="V15" s="10">
        <f>'Fixed Asset Balance'!V31/FAR!$F7</f>
        <v>6666.666667</v>
      </c>
      <c r="W15" s="10">
        <f>'Fixed Asset Balance'!W31/FAR!$F7</f>
        <v>6666.666667</v>
      </c>
      <c r="X15" s="10">
        <f>'Fixed Asset Balance'!X31/FAR!$F7</f>
        <v>6666.666667</v>
      </c>
      <c r="Y15" s="10">
        <f>'Fixed Asset Balance'!Y31/FAR!$F7</f>
        <v>0</v>
      </c>
    </row>
    <row r="16">
      <c r="A16" s="6" t="s">
        <v>80</v>
      </c>
      <c r="B16" s="9">
        <f t="shared" ref="B16:Y16" si="7">SUM(B11:B15)</f>
        <v>914.2857143</v>
      </c>
      <c r="C16" s="9">
        <f t="shared" si="7"/>
        <v>4247.619048</v>
      </c>
      <c r="D16" s="9">
        <f t="shared" si="7"/>
        <v>4247.619048</v>
      </c>
      <c r="E16" s="9">
        <f t="shared" si="7"/>
        <v>4247.619048</v>
      </c>
      <c r="F16" s="9">
        <f t="shared" si="7"/>
        <v>4247.619048</v>
      </c>
      <c r="G16" s="9">
        <f t="shared" si="7"/>
        <v>4247.619048</v>
      </c>
      <c r="H16" s="9">
        <f t="shared" si="7"/>
        <v>4247.619048</v>
      </c>
      <c r="I16" s="9">
        <f t="shared" si="7"/>
        <v>20914.28571</v>
      </c>
      <c r="J16" s="9">
        <f t="shared" si="7"/>
        <v>20914.28571</v>
      </c>
      <c r="K16" s="9">
        <f t="shared" si="7"/>
        <v>21214.28571</v>
      </c>
      <c r="L16" s="9">
        <f t="shared" si="7"/>
        <v>21014.28571</v>
      </c>
      <c r="M16" s="9">
        <f t="shared" si="7"/>
        <v>27680.95238</v>
      </c>
      <c r="N16" s="9">
        <f t="shared" si="7"/>
        <v>27680.95238</v>
      </c>
      <c r="O16" s="9">
        <f t="shared" si="7"/>
        <v>27680.95238</v>
      </c>
      <c r="P16" s="9">
        <f t="shared" si="7"/>
        <v>26966.66667</v>
      </c>
      <c r="Q16" s="9">
        <f t="shared" si="7"/>
        <v>28038.09524</v>
      </c>
      <c r="R16" s="9">
        <f t="shared" si="7"/>
        <v>24704.7619</v>
      </c>
      <c r="S16" s="9">
        <f t="shared" si="7"/>
        <v>24704.7619</v>
      </c>
      <c r="T16" s="9">
        <f t="shared" si="7"/>
        <v>24704.7619</v>
      </c>
      <c r="U16" s="9">
        <f t="shared" si="7"/>
        <v>7738.095238</v>
      </c>
      <c r="V16" s="9">
        <f t="shared" si="7"/>
        <v>7738.095238</v>
      </c>
      <c r="W16" s="9">
        <f t="shared" si="7"/>
        <v>7738.095238</v>
      </c>
      <c r="X16" s="9">
        <f t="shared" si="7"/>
        <v>7738.095238</v>
      </c>
      <c r="Y16" s="9">
        <f t="shared" si="7"/>
        <v>1071.428571</v>
      </c>
    </row>
    <row r="18">
      <c r="A18" s="6" t="s">
        <v>84</v>
      </c>
    </row>
    <row r="19">
      <c r="A19" s="6" t="s">
        <v>38</v>
      </c>
      <c r="B19" s="6">
        <v>0.0</v>
      </c>
      <c r="C19" s="6">
        <v>0.0</v>
      </c>
      <c r="D19" s="6">
        <v>0.0</v>
      </c>
      <c r="E19" s="6">
        <v>0.0</v>
      </c>
      <c r="F19" s="6">
        <v>0.0</v>
      </c>
      <c r="G19" s="6">
        <v>0.0</v>
      </c>
      <c r="H19" s="6">
        <v>0.0</v>
      </c>
      <c r="I19" s="6">
        <v>0.0</v>
      </c>
      <c r="J19" s="6">
        <v>0.0</v>
      </c>
      <c r="K19" s="6">
        <v>0.0</v>
      </c>
      <c r="L19" s="6">
        <v>0.0</v>
      </c>
      <c r="M19" s="6">
        <v>0.0</v>
      </c>
      <c r="N19" s="6">
        <v>0.0</v>
      </c>
      <c r="O19" s="6">
        <v>0.0</v>
      </c>
      <c r="P19" s="6">
        <f>FAR!H2</f>
        <v>10000</v>
      </c>
      <c r="Q19" s="6">
        <v>0.0</v>
      </c>
      <c r="R19" s="6">
        <v>0.0</v>
      </c>
      <c r="S19" s="6">
        <v>0.0</v>
      </c>
      <c r="T19" s="6">
        <v>0.0</v>
      </c>
      <c r="U19" s="6">
        <v>0.0</v>
      </c>
      <c r="V19" s="6">
        <v>0.0</v>
      </c>
      <c r="W19" s="6">
        <v>0.0</v>
      </c>
      <c r="X19" s="6">
        <v>0.0</v>
      </c>
      <c r="Y19" s="6">
        <v>0.0</v>
      </c>
    </row>
    <row r="20">
      <c r="A20" s="6" t="s">
        <v>41</v>
      </c>
      <c r="B20" s="6">
        <v>0.0</v>
      </c>
      <c r="C20" s="6">
        <v>0.0</v>
      </c>
      <c r="D20" s="6">
        <v>0.0</v>
      </c>
      <c r="E20" s="6">
        <v>0.0</v>
      </c>
      <c r="F20" s="6">
        <v>0.0</v>
      </c>
      <c r="G20" s="6">
        <v>0.0</v>
      </c>
      <c r="H20" s="6">
        <v>0.0</v>
      </c>
      <c r="I20" s="6">
        <v>0.0</v>
      </c>
      <c r="J20" s="6">
        <v>0.0</v>
      </c>
      <c r="K20" s="6">
        <v>0.0</v>
      </c>
      <c r="L20" s="6">
        <f>FAR!H3</f>
        <v>2000</v>
      </c>
      <c r="M20" s="6">
        <v>0.0</v>
      </c>
      <c r="N20" s="6">
        <v>0.0</v>
      </c>
      <c r="O20" s="6">
        <v>0.0</v>
      </c>
      <c r="P20" s="6">
        <v>0.0</v>
      </c>
      <c r="Q20" s="6">
        <v>0.0</v>
      </c>
      <c r="R20" s="6">
        <v>0.0</v>
      </c>
      <c r="S20" s="6">
        <v>0.0</v>
      </c>
      <c r="T20" s="6">
        <v>0.0</v>
      </c>
      <c r="U20" s="8">
        <f>FAR!H6</f>
        <v>3000</v>
      </c>
      <c r="V20" s="6">
        <v>0.0</v>
      </c>
      <c r="W20" s="6">
        <v>0.0</v>
      </c>
      <c r="X20" s="6">
        <v>0.0</v>
      </c>
      <c r="Y20" s="6">
        <v>0.0</v>
      </c>
    </row>
    <row r="21">
      <c r="A21" s="6" t="s">
        <v>44</v>
      </c>
      <c r="B21" s="6">
        <v>0.0</v>
      </c>
      <c r="C21" s="6">
        <v>0.0</v>
      </c>
      <c r="D21" s="6">
        <v>0.0</v>
      </c>
      <c r="E21" s="6">
        <v>0.0</v>
      </c>
      <c r="F21" s="6">
        <v>0.0</v>
      </c>
      <c r="G21" s="6">
        <v>0.0</v>
      </c>
      <c r="H21" s="6">
        <v>0.0</v>
      </c>
      <c r="I21" s="6">
        <v>0.0</v>
      </c>
      <c r="J21" s="6">
        <v>0.0</v>
      </c>
      <c r="K21" s="6">
        <v>0.0</v>
      </c>
      <c r="L21" s="6">
        <v>0.0</v>
      </c>
      <c r="M21" s="6">
        <v>0.0</v>
      </c>
      <c r="N21" s="6">
        <v>0.0</v>
      </c>
      <c r="O21" s="6">
        <v>0.0</v>
      </c>
      <c r="P21" s="6">
        <v>0.0</v>
      </c>
      <c r="Q21" s="6">
        <v>0.0</v>
      </c>
      <c r="R21" s="6">
        <f>FAR!H4</f>
        <v>50000</v>
      </c>
      <c r="S21" s="6">
        <v>0.0</v>
      </c>
      <c r="T21" s="6">
        <v>0.0</v>
      </c>
      <c r="U21" s="6">
        <v>0.0</v>
      </c>
      <c r="V21" s="6">
        <v>0.0</v>
      </c>
      <c r="W21" s="6">
        <v>0.0</v>
      </c>
      <c r="X21" s="6">
        <v>0.0</v>
      </c>
      <c r="Y21" s="6">
        <v>0.0</v>
      </c>
    </row>
    <row r="22">
      <c r="A22" s="6" t="s">
        <v>47</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f>FAR!H5</f>
        <v>200000</v>
      </c>
      <c r="V22" s="6">
        <v>0.0</v>
      </c>
      <c r="W22" s="6">
        <v>0.0</v>
      </c>
      <c r="X22" s="6">
        <v>0.0</v>
      </c>
      <c r="Y22" s="6">
        <v>0.0</v>
      </c>
    </row>
    <row r="23">
      <c r="A23" s="6" t="s">
        <v>51</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8">
        <f>FAR!H7</f>
        <v>80000</v>
      </c>
    </row>
    <row r="24">
      <c r="A24" s="6" t="s">
        <v>80</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2000</v>
      </c>
      <c r="M24" s="8">
        <f t="shared" si="8"/>
        <v>0</v>
      </c>
      <c r="N24" s="8">
        <f t="shared" si="8"/>
        <v>0</v>
      </c>
      <c r="O24" s="8">
        <f t="shared" si="8"/>
        <v>0</v>
      </c>
      <c r="P24" s="8">
        <f t="shared" si="8"/>
        <v>10000</v>
      </c>
      <c r="Q24" s="8">
        <f t="shared" si="8"/>
        <v>0</v>
      </c>
      <c r="R24" s="8">
        <f t="shared" si="8"/>
        <v>50000</v>
      </c>
      <c r="S24" s="8">
        <f t="shared" si="8"/>
        <v>0</v>
      </c>
      <c r="T24" s="8">
        <f t="shared" si="8"/>
        <v>0</v>
      </c>
      <c r="U24" s="8">
        <f t="shared" si="8"/>
        <v>203000</v>
      </c>
      <c r="V24" s="8">
        <f t="shared" si="8"/>
        <v>0</v>
      </c>
      <c r="W24" s="8">
        <f t="shared" si="8"/>
        <v>0</v>
      </c>
      <c r="X24" s="8">
        <f t="shared" si="8"/>
        <v>0</v>
      </c>
      <c r="Y24" s="8">
        <f t="shared" si="8"/>
        <v>80000</v>
      </c>
    </row>
    <row r="26">
      <c r="A26" s="6" t="s">
        <v>82</v>
      </c>
    </row>
    <row r="27">
      <c r="A27" s="6" t="s">
        <v>38</v>
      </c>
      <c r="B27" s="9">
        <f t="shared" ref="B27:Y27" si="9">B3+B11-B19</f>
        <v>714.2857143</v>
      </c>
      <c r="C27" s="9">
        <f t="shared" si="9"/>
        <v>1428.571429</v>
      </c>
      <c r="D27" s="9">
        <f t="shared" si="9"/>
        <v>2142.857143</v>
      </c>
      <c r="E27" s="9">
        <f t="shared" si="9"/>
        <v>2857.142857</v>
      </c>
      <c r="F27" s="9">
        <f t="shared" si="9"/>
        <v>3571.428571</v>
      </c>
      <c r="G27" s="9">
        <f t="shared" si="9"/>
        <v>4285.714286</v>
      </c>
      <c r="H27" s="9">
        <f t="shared" si="9"/>
        <v>5000</v>
      </c>
      <c r="I27" s="9">
        <f t="shared" si="9"/>
        <v>5714.285714</v>
      </c>
      <c r="J27" s="9">
        <f t="shared" si="9"/>
        <v>6428.571429</v>
      </c>
      <c r="K27" s="9">
        <f t="shared" si="9"/>
        <v>7142.857143</v>
      </c>
      <c r="L27" s="9">
        <f t="shared" si="9"/>
        <v>7857.142857</v>
      </c>
      <c r="M27" s="9">
        <f t="shared" si="9"/>
        <v>8571.428571</v>
      </c>
      <c r="N27" s="9">
        <f t="shared" si="9"/>
        <v>9285.714286</v>
      </c>
      <c r="O27" s="9">
        <f t="shared" si="9"/>
        <v>10000</v>
      </c>
      <c r="P27" s="9">
        <f t="shared" si="9"/>
        <v>0</v>
      </c>
      <c r="Q27" s="9">
        <f t="shared" si="9"/>
        <v>1071.428571</v>
      </c>
      <c r="R27" s="9">
        <f t="shared" si="9"/>
        <v>2142.857143</v>
      </c>
      <c r="S27" s="9">
        <f t="shared" si="9"/>
        <v>3214.285714</v>
      </c>
      <c r="T27" s="9">
        <f t="shared" si="9"/>
        <v>4285.714286</v>
      </c>
      <c r="U27" s="9">
        <f t="shared" si="9"/>
        <v>5357.142857</v>
      </c>
      <c r="V27" s="9">
        <f t="shared" si="9"/>
        <v>6428.571429</v>
      </c>
      <c r="W27" s="9">
        <f t="shared" si="9"/>
        <v>7500</v>
      </c>
      <c r="X27" s="9">
        <f t="shared" si="9"/>
        <v>8571.428571</v>
      </c>
      <c r="Y27" s="9">
        <f t="shared" si="9"/>
        <v>9642.857143</v>
      </c>
    </row>
    <row r="28">
      <c r="A28" s="6" t="s">
        <v>41</v>
      </c>
      <c r="B28" s="9">
        <f t="shared" ref="B28:Y28" si="10">B4+B12-B20</f>
        <v>200</v>
      </c>
      <c r="C28" s="9">
        <f t="shared" si="10"/>
        <v>400</v>
      </c>
      <c r="D28" s="9">
        <f t="shared" si="10"/>
        <v>600</v>
      </c>
      <c r="E28" s="9">
        <f t="shared" si="10"/>
        <v>800</v>
      </c>
      <c r="F28" s="9">
        <f t="shared" si="10"/>
        <v>1000</v>
      </c>
      <c r="G28" s="9">
        <f t="shared" si="10"/>
        <v>1200</v>
      </c>
      <c r="H28" s="9">
        <f t="shared" si="10"/>
        <v>1400</v>
      </c>
      <c r="I28" s="9">
        <f t="shared" si="10"/>
        <v>1600</v>
      </c>
      <c r="J28" s="9">
        <f t="shared" si="10"/>
        <v>1800</v>
      </c>
      <c r="K28" s="9">
        <f t="shared" si="10"/>
        <v>2300</v>
      </c>
      <c r="L28" s="9">
        <f t="shared" si="10"/>
        <v>600</v>
      </c>
      <c r="M28" s="9">
        <f t="shared" si="10"/>
        <v>900</v>
      </c>
      <c r="N28" s="9">
        <f t="shared" si="10"/>
        <v>1200</v>
      </c>
      <c r="O28" s="9">
        <f t="shared" si="10"/>
        <v>1500</v>
      </c>
      <c r="P28" s="9">
        <f t="shared" si="10"/>
        <v>1800</v>
      </c>
      <c r="Q28" s="9">
        <f t="shared" si="10"/>
        <v>2100</v>
      </c>
      <c r="R28" s="9">
        <f t="shared" si="10"/>
        <v>2400</v>
      </c>
      <c r="S28" s="9">
        <f t="shared" si="10"/>
        <v>2700</v>
      </c>
      <c r="T28" s="9">
        <f t="shared" si="10"/>
        <v>3000</v>
      </c>
      <c r="U28" s="9">
        <f t="shared" si="10"/>
        <v>0</v>
      </c>
      <c r="V28" s="9">
        <f t="shared" si="10"/>
        <v>0</v>
      </c>
      <c r="W28" s="9">
        <f t="shared" si="10"/>
        <v>0</v>
      </c>
      <c r="X28" s="9">
        <f t="shared" si="10"/>
        <v>0</v>
      </c>
      <c r="Y28" s="9">
        <f t="shared" si="10"/>
        <v>0</v>
      </c>
    </row>
    <row r="29">
      <c r="A29" s="6" t="s">
        <v>44</v>
      </c>
      <c r="B29" s="9">
        <f t="shared" ref="B29:Y29" si="11">B5+B13-B21</f>
        <v>0</v>
      </c>
      <c r="C29" s="9">
        <f t="shared" si="11"/>
        <v>3333.333333</v>
      </c>
      <c r="D29" s="9">
        <f t="shared" si="11"/>
        <v>6666.666667</v>
      </c>
      <c r="E29" s="9">
        <f t="shared" si="11"/>
        <v>10000</v>
      </c>
      <c r="F29" s="9">
        <f t="shared" si="11"/>
        <v>13333.33333</v>
      </c>
      <c r="G29" s="9">
        <f t="shared" si="11"/>
        <v>16666.66667</v>
      </c>
      <c r="H29" s="9">
        <f t="shared" si="11"/>
        <v>20000</v>
      </c>
      <c r="I29" s="9">
        <f t="shared" si="11"/>
        <v>23333.33333</v>
      </c>
      <c r="J29" s="9">
        <f t="shared" si="11"/>
        <v>26666.66667</v>
      </c>
      <c r="K29" s="9">
        <f t="shared" si="11"/>
        <v>30000</v>
      </c>
      <c r="L29" s="9">
        <f t="shared" si="11"/>
        <v>33333.33333</v>
      </c>
      <c r="M29" s="9">
        <f t="shared" si="11"/>
        <v>36666.66667</v>
      </c>
      <c r="N29" s="9">
        <f t="shared" si="11"/>
        <v>40000</v>
      </c>
      <c r="O29" s="9">
        <f t="shared" si="11"/>
        <v>43333.33333</v>
      </c>
      <c r="P29" s="9">
        <f t="shared" si="11"/>
        <v>46666.66667</v>
      </c>
      <c r="Q29" s="9">
        <f t="shared" si="11"/>
        <v>50000</v>
      </c>
      <c r="R29" s="9">
        <f t="shared" si="11"/>
        <v>0</v>
      </c>
      <c r="S29" s="9">
        <f t="shared" si="11"/>
        <v>0</v>
      </c>
      <c r="T29" s="9">
        <f t="shared" si="11"/>
        <v>0</v>
      </c>
      <c r="U29" s="9">
        <f t="shared" si="11"/>
        <v>0</v>
      </c>
      <c r="V29" s="9">
        <f t="shared" si="11"/>
        <v>0</v>
      </c>
      <c r="W29" s="9">
        <f t="shared" si="11"/>
        <v>0</v>
      </c>
      <c r="X29" s="9">
        <f t="shared" si="11"/>
        <v>0</v>
      </c>
      <c r="Y29" s="9">
        <f t="shared" si="11"/>
        <v>0</v>
      </c>
    </row>
    <row r="30">
      <c r="A30" s="6" t="s">
        <v>47</v>
      </c>
      <c r="B30" s="10">
        <f t="shared" ref="B30:Y30" si="12">B6+B14-B22</f>
        <v>0</v>
      </c>
      <c r="C30" s="10">
        <f t="shared" si="12"/>
        <v>0</v>
      </c>
      <c r="D30" s="10">
        <f t="shared" si="12"/>
        <v>0</v>
      </c>
      <c r="E30" s="10">
        <f t="shared" si="12"/>
        <v>0</v>
      </c>
      <c r="F30" s="10">
        <f t="shared" si="12"/>
        <v>0</v>
      </c>
      <c r="G30" s="10">
        <f t="shared" si="12"/>
        <v>0</v>
      </c>
      <c r="H30" s="10">
        <f t="shared" si="12"/>
        <v>0</v>
      </c>
      <c r="I30" s="10">
        <f t="shared" si="12"/>
        <v>16666.66667</v>
      </c>
      <c r="J30" s="10">
        <f t="shared" si="12"/>
        <v>33333.33333</v>
      </c>
      <c r="K30" s="10">
        <f t="shared" si="12"/>
        <v>50000</v>
      </c>
      <c r="L30" s="10">
        <f t="shared" si="12"/>
        <v>66666.66667</v>
      </c>
      <c r="M30" s="10">
        <f t="shared" si="12"/>
        <v>83333.33333</v>
      </c>
      <c r="N30" s="10">
        <f t="shared" si="12"/>
        <v>100000</v>
      </c>
      <c r="O30" s="10">
        <f t="shared" si="12"/>
        <v>116666.6667</v>
      </c>
      <c r="P30" s="10">
        <f t="shared" si="12"/>
        <v>133333.3333</v>
      </c>
      <c r="Q30" s="10">
        <f t="shared" si="12"/>
        <v>150000</v>
      </c>
      <c r="R30" s="10">
        <f t="shared" si="12"/>
        <v>166666.6667</v>
      </c>
      <c r="S30" s="10">
        <f t="shared" si="12"/>
        <v>183333.3333</v>
      </c>
      <c r="T30" s="10">
        <f t="shared" si="12"/>
        <v>200000</v>
      </c>
      <c r="U30" s="10">
        <f t="shared" si="12"/>
        <v>0</v>
      </c>
      <c r="V30" s="10">
        <f t="shared" si="12"/>
        <v>0</v>
      </c>
      <c r="W30" s="10">
        <f t="shared" si="12"/>
        <v>0</v>
      </c>
      <c r="X30" s="10">
        <f t="shared" si="12"/>
        <v>0</v>
      </c>
      <c r="Y30" s="10">
        <f t="shared" si="12"/>
        <v>0</v>
      </c>
    </row>
    <row r="31">
      <c r="A31" s="6" t="s">
        <v>51</v>
      </c>
      <c r="B31" s="10">
        <f t="shared" ref="B31:Y31" si="13">B7+B15-B23</f>
        <v>0</v>
      </c>
      <c r="C31" s="10">
        <f t="shared" si="13"/>
        <v>0</v>
      </c>
      <c r="D31" s="10">
        <f t="shared" si="13"/>
        <v>0</v>
      </c>
      <c r="E31" s="10">
        <f t="shared" si="13"/>
        <v>0</v>
      </c>
      <c r="F31" s="10">
        <f t="shared" si="13"/>
        <v>0</v>
      </c>
      <c r="G31" s="10">
        <f t="shared" si="13"/>
        <v>0</v>
      </c>
      <c r="H31" s="10">
        <f t="shared" si="13"/>
        <v>0</v>
      </c>
      <c r="I31" s="10">
        <f t="shared" si="13"/>
        <v>0</v>
      </c>
      <c r="J31" s="10">
        <f t="shared" si="13"/>
        <v>0</v>
      </c>
      <c r="K31" s="10">
        <f t="shared" si="13"/>
        <v>0</v>
      </c>
      <c r="L31" s="10">
        <f t="shared" si="13"/>
        <v>0</v>
      </c>
      <c r="M31" s="10">
        <f t="shared" si="13"/>
        <v>6666.666667</v>
      </c>
      <c r="N31" s="10">
        <f t="shared" si="13"/>
        <v>13333.33333</v>
      </c>
      <c r="O31" s="10">
        <f t="shared" si="13"/>
        <v>20000</v>
      </c>
      <c r="P31" s="10">
        <f t="shared" si="13"/>
        <v>26666.66667</v>
      </c>
      <c r="Q31" s="10">
        <f t="shared" si="13"/>
        <v>33333.33333</v>
      </c>
      <c r="R31" s="10">
        <f t="shared" si="13"/>
        <v>40000</v>
      </c>
      <c r="S31" s="10">
        <f t="shared" si="13"/>
        <v>46666.66667</v>
      </c>
      <c r="T31" s="10">
        <f t="shared" si="13"/>
        <v>53333.33333</v>
      </c>
      <c r="U31" s="10">
        <f t="shared" si="13"/>
        <v>60000</v>
      </c>
      <c r="V31" s="10">
        <f t="shared" si="13"/>
        <v>66666.66667</v>
      </c>
      <c r="W31" s="10">
        <f t="shared" si="13"/>
        <v>73333.33333</v>
      </c>
      <c r="X31" s="10">
        <f t="shared" si="13"/>
        <v>80000</v>
      </c>
      <c r="Y31" s="10">
        <f t="shared" si="13"/>
        <v>0</v>
      </c>
    </row>
    <row r="32">
      <c r="A32" s="6" t="s">
        <v>80</v>
      </c>
      <c r="B32" s="9">
        <f t="shared" ref="B32:Y32" si="14">SUM(B27:B31)</f>
        <v>914.2857143</v>
      </c>
      <c r="C32" s="9">
        <f t="shared" si="14"/>
        <v>5161.904762</v>
      </c>
      <c r="D32" s="9">
        <f t="shared" si="14"/>
        <v>9409.52381</v>
      </c>
      <c r="E32" s="9">
        <f t="shared" si="14"/>
        <v>13657.14286</v>
      </c>
      <c r="F32" s="9">
        <f t="shared" si="14"/>
        <v>17904.7619</v>
      </c>
      <c r="G32" s="9">
        <f t="shared" si="14"/>
        <v>22152.38095</v>
      </c>
      <c r="H32" s="9">
        <f t="shared" si="14"/>
        <v>26400</v>
      </c>
      <c r="I32" s="9">
        <f t="shared" si="14"/>
        <v>47314.28571</v>
      </c>
      <c r="J32" s="9">
        <f t="shared" si="14"/>
        <v>68228.57143</v>
      </c>
      <c r="K32" s="9">
        <f t="shared" si="14"/>
        <v>89442.85714</v>
      </c>
      <c r="L32" s="9">
        <f t="shared" si="14"/>
        <v>108457.1429</v>
      </c>
      <c r="M32" s="9">
        <f t="shared" si="14"/>
        <v>136138.0952</v>
      </c>
      <c r="N32" s="9">
        <f t="shared" si="14"/>
        <v>163819.0476</v>
      </c>
      <c r="O32" s="9">
        <f t="shared" si="14"/>
        <v>191500</v>
      </c>
      <c r="P32" s="9">
        <f t="shared" si="14"/>
        <v>208466.6667</v>
      </c>
      <c r="Q32" s="9">
        <f t="shared" si="14"/>
        <v>236504.7619</v>
      </c>
      <c r="R32" s="9">
        <f t="shared" si="14"/>
        <v>211209.5238</v>
      </c>
      <c r="S32" s="9">
        <f t="shared" si="14"/>
        <v>235914.2857</v>
      </c>
      <c r="T32" s="9">
        <f t="shared" si="14"/>
        <v>260619.0476</v>
      </c>
      <c r="U32" s="9">
        <f t="shared" si="14"/>
        <v>65357.14286</v>
      </c>
      <c r="V32" s="9">
        <f t="shared" si="14"/>
        <v>73095.2381</v>
      </c>
      <c r="W32" s="9">
        <f t="shared" si="14"/>
        <v>80833.33333</v>
      </c>
      <c r="X32" s="9">
        <f t="shared" si="14"/>
        <v>88571.42857</v>
      </c>
      <c r="Y32" s="9">
        <f t="shared" si="14"/>
        <v>9642.857143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85</v>
      </c>
    </row>
    <row r="3">
      <c r="A3" s="6" t="s">
        <v>12</v>
      </c>
      <c r="B3" s="8">
        <f>Assumptions!$B2</f>
        <v>600</v>
      </c>
      <c r="C3" s="8">
        <f>Assumptions!$B2</f>
        <v>600</v>
      </c>
      <c r="D3" s="8">
        <f>Assumptions!$B2</f>
        <v>600</v>
      </c>
      <c r="E3" s="8">
        <f>Assumptions!$B2</f>
        <v>600</v>
      </c>
      <c r="F3" s="8">
        <f>Assumptions!$B2</f>
        <v>600</v>
      </c>
      <c r="G3" s="8">
        <f>Assumptions!$B2</f>
        <v>600</v>
      </c>
      <c r="H3" s="8">
        <f>Assumptions!$B2</f>
        <v>600</v>
      </c>
      <c r="I3" s="8">
        <f>Assumptions!$B2</f>
        <v>600</v>
      </c>
      <c r="J3" s="8">
        <f>Assumptions!$B2</f>
        <v>600</v>
      </c>
      <c r="K3" s="8">
        <f>Assumptions!$B2</f>
        <v>600</v>
      </c>
      <c r="L3" s="8">
        <f>Assumptions!$B2</f>
        <v>600</v>
      </c>
      <c r="M3" s="8">
        <f>Assumptions!$B2</f>
        <v>600</v>
      </c>
      <c r="N3" s="8">
        <f>Assumptions!$B2</f>
        <v>600</v>
      </c>
      <c r="O3" s="8">
        <f>Assumptions!$B2</f>
        <v>600</v>
      </c>
      <c r="P3" s="8">
        <f>Assumptions!$B2</f>
        <v>600</v>
      </c>
      <c r="Q3" s="8">
        <f>Assumptions!$B2</f>
        <v>600</v>
      </c>
      <c r="R3" s="8">
        <f>Assumptions!$B2</f>
        <v>600</v>
      </c>
      <c r="S3" s="8">
        <f>Assumptions!$B2</f>
        <v>600</v>
      </c>
      <c r="T3" s="8">
        <f>Assumptions!$B2</f>
        <v>600</v>
      </c>
      <c r="U3" s="8">
        <f>Assumptions!$B2</f>
        <v>600</v>
      </c>
      <c r="V3" s="8">
        <f>Assumptions!$B2</f>
        <v>600</v>
      </c>
      <c r="W3" s="8">
        <f>Assumptions!$B2</f>
        <v>600</v>
      </c>
      <c r="X3" s="8">
        <f>Assumptions!$B2</f>
        <v>600</v>
      </c>
      <c r="Y3" s="8">
        <f>Assumptions!$B2</f>
        <v>600</v>
      </c>
    </row>
    <row r="4">
      <c r="A4" s="6" t="s">
        <v>14</v>
      </c>
      <c r="B4" s="8">
        <f>Assumptions!$B3</f>
        <v>1200</v>
      </c>
      <c r="C4" s="8">
        <f>Assumptions!$B3</f>
        <v>1200</v>
      </c>
      <c r="D4" s="8">
        <f>Assumptions!$B3</f>
        <v>1200</v>
      </c>
      <c r="E4" s="8">
        <f>Assumptions!$B3</f>
        <v>1200</v>
      </c>
      <c r="F4" s="8">
        <f>Assumptions!$B3</f>
        <v>1200</v>
      </c>
      <c r="G4" s="8">
        <f>Assumptions!$B3</f>
        <v>1200</v>
      </c>
      <c r="H4" s="8">
        <f>Assumptions!$B3</f>
        <v>1200</v>
      </c>
      <c r="I4" s="8">
        <f>Assumptions!$B3</f>
        <v>1200</v>
      </c>
      <c r="J4" s="8">
        <f>Assumptions!$B3</f>
        <v>1200</v>
      </c>
      <c r="K4" s="8">
        <f>Assumptions!$B3</f>
        <v>1200</v>
      </c>
      <c r="L4" s="8">
        <f>Assumptions!$B3</f>
        <v>1200</v>
      </c>
      <c r="M4" s="8">
        <f>Assumptions!$B3</f>
        <v>1200</v>
      </c>
      <c r="N4" s="8">
        <f>Assumptions!$B3</f>
        <v>1200</v>
      </c>
      <c r="O4" s="8">
        <f>Assumptions!$B3</f>
        <v>1200</v>
      </c>
      <c r="P4" s="8">
        <f>Assumptions!$B3</f>
        <v>1200</v>
      </c>
      <c r="Q4" s="8">
        <f>Assumptions!$B3</f>
        <v>1200</v>
      </c>
      <c r="R4" s="8">
        <f>Assumptions!$B3</f>
        <v>1200</v>
      </c>
      <c r="S4" s="8">
        <f>Assumptions!$B3</f>
        <v>1200</v>
      </c>
      <c r="T4" s="8">
        <f>Assumptions!$B3</f>
        <v>1200</v>
      </c>
      <c r="U4" s="8">
        <f>Assumptions!$B3</f>
        <v>1200</v>
      </c>
      <c r="V4" s="8">
        <f>Assumptions!$B3</f>
        <v>1200</v>
      </c>
      <c r="W4" s="8">
        <f>Assumptions!$B3</f>
        <v>1200</v>
      </c>
      <c r="X4" s="8">
        <f>Assumptions!$B3</f>
        <v>1200</v>
      </c>
      <c r="Y4" s="8">
        <f>Assumptions!$B3</f>
        <v>1200</v>
      </c>
    </row>
    <row r="5">
      <c r="A5" s="6" t="s">
        <v>15</v>
      </c>
      <c r="B5" s="8">
        <f>Assumptions!$B4</f>
        <v>800</v>
      </c>
      <c r="C5" s="8">
        <f>Assumptions!$B4</f>
        <v>800</v>
      </c>
      <c r="D5" s="8">
        <f>Assumptions!$B4</f>
        <v>800</v>
      </c>
      <c r="E5" s="8">
        <f>Assumptions!$B4</f>
        <v>800</v>
      </c>
      <c r="F5" s="8">
        <f>Assumptions!$B4</f>
        <v>800</v>
      </c>
      <c r="G5" s="8">
        <f>Assumptions!$B4</f>
        <v>800</v>
      </c>
      <c r="H5" s="8">
        <f>Assumptions!$B4</f>
        <v>800</v>
      </c>
      <c r="I5" s="8">
        <f>Assumptions!$B4</f>
        <v>800</v>
      </c>
      <c r="J5" s="8">
        <f>Assumptions!$B4</f>
        <v>800</v>
      </c>
      <c r="K5" s="8">
        <f>Assumptions!$B4</f>
        <v>800</v>
      </c>
      <c r="L5" s="8">
        <f>Assumptions!$B4</f>
        <v>800</v>
      </c>
      <c r="M5" s="8">
        <f>Assumptions!$B4</f>
        <v>800</v>
      </c>
      <c r="N5" s="8">
        <f>Assumptions!$B4</f>
        <v>800</v>
      </c>
      <c r="O5" s="8">
        <f>Assumptions!$B4</f>
        <v>800</v>
      </c>
      <c r="P5" s="8">
        <f>Assumptions!$B4</f>
        <v>800</v>
      </c>
      <c r="Q5" s="8">
        <f>Assumptions!$B4</f>
        <v>800</v>
      </c>
      <c r="R5" s="8">
        <f>Assumptions!$B4</f>
        <v>800</v>
      </c>
      <c r="S5" s="8">
        <f>Assumptions!$B4</f>
        <v>800</v>
      </c>
      <c r="T5" s="8">
        <f>Assumptions!$B4</f>
        <v>800</v>
      </c>
      <c r="U5" s="8">
        <f>Assumptions!$B4</f>
        <v>800</v>
      </c>
      <c r="V5" s="8">
        <f>Assumptions!$B4</f>
        <v>800</v>
      </c>
      <c r="W5" s="8">
        <f>Assumptions!$B4</f>
        <v>800</v>
      </c>
      <c r="X5" s="8">
        <f>Assumptions!$B4</f>
        <v>800</v>
      </c>
      <c r="Y5" s="8">
        <f>Assumptions!$B4</f>
        <v>800</v>
      </c>
    </row>
    <row r="6">
      <c r="A6" s="6" t="s">
        <v>16</v>
      </c>
      <c r="B6" s="8">
        <f>Assumptions!$B5</f>
        <v>750</v>
      </c>
      <c r="C6" s="8">
        <f>Assumptions!$B5</f>
        <v>750</v>
      </c>
      <c r="D6" s="8">
        <f>Assumptions!$B5</f>
        <v>750</v>
      </c>
      <c r="E6" s="8">
        <f>Assumptions!$B5</f>
        <v>750</v>
      </c>
      <c r="F6" s="8">
        <f>Assumptions!$B5</f>
        <v>750</v>
      </c>
      <c r="G6" s="8">
        <f>Assumptions!$B5</f>
        <v>750</v>
      </c>
      <c r="H6" s="8">
        <f>Assumptions!$B5</f>
        <v>750</v>
      </c>
      <c r="I6" s="8">
        <f>Assumptions!$B5</f>
        <v>750</v>
      </c>
      <c r="J6" s="8">
        <f>Assumptions!$B5</f>
        <v>750</v>
      </c>
      <c r="K6" s="8">
        <f>Assumptions!$B5</f>
        <v>750</v>
      </c>
      <c r="L6" s="8">
        <f>Assumptions!$B5</f>
        <v>750</v>
      </c>
      <c r="M6" s="8">
        <f>Assumptions!$B5</f>
        <v>750</v>
      </c>
      <c r="N6" s="8">
        <f>Assumptions!$B5</f>
        <v>750</v>
      </c>
      <c r="O6" s="8">
        <f>Assumptions!$B5</f>
        <v>750</v>
      </c>
      <c r="P6" s="8">
        <f>Assumptions!$B5</f>
        <v>750</v>
      </c>
      <c r="Q6" s="8">
        <f>Assumptions!$B5</f>
        <v>750</v>
      </c>
      <c r="R6" s="8">
        <f>Assumptions!$B5</f>
        <v>750</v>
      </c>
      <c r="S6" s="8">
        <f>Assumptions!$B5</f>
        <v>750</v>
      </c>
      <c r="T6" s="8">
        <f>Assumptions!$B5</f>
        <v>750</v>
      </c>
      <c r="U6" s="8">
        <f>Assumptions!$B5</f>
        <v>750</v>
      </c>
      <c r="V6" s="8">
        <f>Assumptions!$B5</f>
        <v>750</v>
      </c>
      <c r="W6" s="8">
        <f>Assumptions!$B5</f>
        <v>750</v>
      </c>
      <c r="X6" s="8">
        <f>Assumptions!$B5</f>
        <v>750</v>
      </c>
      <c r="Y6" s="8">
        <f>Assumptions!$B5</f>
        <v>750</v>
      </c>
    </row>
    <row r="8">
      <c r="A8" s="6" t="s">
        <v>17</v>
      </c>
    </row>
    <row r="9">
      <c r="A9" s="6" t="s">
        <v>12</v>
      </c>
      <c r="B9" s="8">
        <f>Assumptions!$B8</f>
        <v>500</v>
      </c>
      <c r="C9" s="8">
        <f>Assumptions!$B8</f>
        <v>500</v>
      </c>
      <c r="D9" s="8">
        <f>Assumptions!$B8</f>
        <v>500</v>
      </c>
      <c r="E9" s="8">
        <f>Assumptions!$B8</f>
        <v>500</v>
      </c>
      <c r="F9" s="8">
        <f>Assumptions!$B8</f>
        <v>500</v>
      </c>
      <c r="G9" s="8">
        <f>Assumptions!$B8</f>
        <v>500</v>
      </c>
      <c r="H9" s="8">
        <f>Assumptions!$B8</f>
        <v>500</v>
      </c>
      <c r="I9" s="8">
        <f>Assumptions!$B8</f>
        <v>500</v>
      </c>
      <c r="J9" s="8">
        <f>Assumptions!$B8</f>
        <v>500</v>
      </c>
      <c r="K9" s="8">
        <f>Assumptions!$B8</f>
        <v>500</v>
      </c>
      <c r="L9" s="8">
        <f>Assumptions!$B8</f>
        <v>500</v>
      </c>
      <c r="M9" s="8">
        <f>Assumptions!$B8</f>
        <v>500</v>
      </c>
      <c r="N9" s="8">
        <f>Assumptions!$B8</f>
        <v>500</v>
      </c>
      <c r="O9" s="8">
        <f>Assumptions!$B8</f>
        <v>500</v>
      </c>
      <c r="P9" s="8">
        <f>Assumptions!$B8</f>
        <v>500</v>
      </c>
      <c r="Q9" s="8">
        <f>Assumptions!$B8</f>
        <v>500</v>
      </c>
      <c r="R9" s="8">
        <f>Assumptions!$B8</f>
        <v>500</v>
      </c>
      <c r="S9" s="8">
        <f>Assumptions!$B8</f>
        <v>500</v>
      </c>
      <c r="T9" s="8">
        <f>Assumptions!$B8</f>
        <v>500</v>
      </c>
      <c r="U9" s="8">
        <f>Assumptions!$B8</f>
        <v>500</v>
      </c>
      <c r="V9" s="8">
        <f>Assumptions!$B8</f>
        <v>500</v>
      </c>
      <c r="W9" s="8">
        <f>Assumptions!$B8</f>
        <v>500</v>
      </c>
      <c r="X9" s="8">
        <f>Assumptions!$B8</f>
        <v>500</v>
      </c>
      <c r="Y9" s="8">
        <f>Assumptions!$B8</f>
        <v>500</v>
      </c>
    </row>
    <row r="10">
      <c r="A10" s="6" t="s">
        <v>14</v>
      </c>
      <c r="B10" s="8">
        <f>Assumptions!$B9</f>
        <v>1000</v>
      </c>
      <c r="C10" s="8">
        <f>Assumptions!$B9</f>
        <v>1000</v>
      </c>
      <c r="D10" s="8">
        <f>Assumptions!$B9</f>
        <v>1000</v>
      </c>
      <c r="E10" s="8">
        <f>Assumptions!$B9</f>
        <v>1000</v>
      </c>
      <c r="F10" s="8">
        <f>Assumptions!$B9</f>
        <v>1000</v>
      </c>
      <c r="G10" s="8">
        <f>Assumptions!$B9</f>
        <v>1000</v>
      </c>
      <c r="H10" s="8">
        <f>Assumptions!$B9</f>
        <v>1000</v>
      </c>
      <c r="I10" s="8">
        <f>Assumptions!$B9</f>
        <v>1000</v>
      </c>
      <c r="J10" s="8">
        <f>Assumptions!$B9</f>
        <v>1000</v>
      </c>
      <c r="K10" s="8">
        <f>Assumptions!$B9</f>
        <v>1000</v>
      </c>
      <c r="L10" s="8">
        <f>Assumptions!$B9</f>
        <v>1000</v>
      </c>
      <c r="M10" s="8">
        <f>Assumptions!$B9</f>
        <v>1000</v>
      </c>
      <c r="N10" s="8">
        <f>Assumptions!$B9</f>
        <v>1000</v>
      </c>
      <c r="O10" s="8">
        <f>Assumptions!$B9</f>
        <v>1000</v>
      </c>
      <c r="P10" s="8">
        <f>Assumptions!$B9</f>
        <v>1000</v>
      </c>
      <c r="Q10" s="8">
        <f>Assumptions!$B9</f>
        <v>1000</v>
      </c>
      <c r="R10" s="8">
        <f>Assumptions!$B9</f>
        <v>1000</v>
      </c>
      <c r="S10" s="8">
        <f>Assumptions!$B9</f>
        <v>1000</v>
      </c>
      <c r="T10" s="8">
        <f>Assumptions!$B9</f>
        <v>1000</v>
      </c>
      <c r="U10" s="8">
        <f>Assumptions!$B9</f>
        <v>1000</v>
      </c>
      <c r="V10" s="8">
        <f>Assumptions!$B9</f>
        <v>1000</v>
      </c>
      <c r="W10" s="8">
        <f>Assumptions!$B9</f>
        <v>1000</v>
      </c>
      <c r="X10" s="8">
        <f>Assumptions!$B9</f>
        <v>1000</v>
      </c>
      <c r="Y10" s="8">
        <f>Assumptions!$B9</f>
        <v>1000</v>
      </c>
    </row>
    <row r="11">
      <c r="A11" s="6" t="s">
        <v>15</v>
      </c>
      <c r="B11" s="8">
        <f>Assumptions!$B10</f>
        <v>750</v>
      </c>
      <c r="C11" s="8">
        <f>Assumptions!$B10</f>
        <v>750</v>
      </c>
      <c r="D11" s="8">
        <f>Assumptions!$B10</f>
        <v>750</v>
      </c>
      <c r="E11" s="8">
        <f>Assumptions!$B10</f>
        <v>750</v>
      </c>
      <c r="F11" s="8">
        <f>Assumptions!$B10</f>
        <v>750</v>
      </c>
      <c r="G11" s="8">
        <f>Assumptions!$B10</f>
        <v>750</v>
      </c>
      <c r="H11" s="8">
        <f>Assumptions!$B10</f>
        <v>750</v>
      </c>
      <c r="I11" s="8">
        <f>Assumptions!$B10</f>
        <v>750</v>
      </c>
      <c r="J11" s="8">
        <f>Assumptions!$B10</f>
        <v>750</v>
      </c>
      <c r="K11" s="8">
        <f>Assumptions!$B10</f>
        <v>750</v>
      </c>
      <c r="L11" s="8">
        <f>Assumptions!$B10</f>
        <v>750</v>
      </c>
      <c r="M11" s="8">
        <f>Assumptions!$B10</f>
        <v>750</v>
      </c>
      <c r="N11" s="8">
        <f>Assumptions!$B10</f>
        <v>750</v>
      </c>
      <c r="O11" s="8">
        <f>Assumptions!$B10</f>
        <v>750</v>
      </c>
      <c r="P11" s="8">
        <f>Assumptions!$B10</f>
        <v>750</v>
      </c>
      <c r="Q11" s="8">
        <f>Assumptions!$B10</f>
        <v>750</v>
      </c>
      <c r="R11" s="8">
        <f>Assumptions!$B10</f>
        <v>750</v>
      </c>
      <c r="S11" s="8">
        <f>Assumptions!$B10</f>
        <v>750</v>
      </c>
      <c r="T11" s="8">
        <f>Assumptions!$B10</f>
        <v>750</v>
      </c>
      <c r="U11" s="8">
        <f>Assumptions!$B10</f>
        <v>750</v>
      </c>
      <c r="V11" s="8">
        <f>Assumptions!$B10</f>
        <v>750</v>
      </c>
      <c r="W11" s="8">
        <f>Assumptions!$B10</f>
        <v>750</v>
      </c>
      <c r="X11" s="8">
        <f>Assumptions!$B10</f>
        <v>750</v>
      </c>
      <c r="Y11" s="8">
        <f>Assumptions!$B10</f>
        <v>750</v>
      </c>
    </row>
    <row r="12">
      <c r="A12" s="6" t="s">
        <v>16</v>
      </c>
      <c r="B12" s="8">
        <f>Assumptions!$B11</f>
        <v>650</v>
      </c>
      <c r="C12" s="8">
        <f>Assumptions!$B11</f>
        <v>650</v>
      </c>
      <c r="D12" s="8">
        <f>Assumptions!$B11</f>
        <v>650</v>
      </c>
      <c r="E12" s="8">
        <f>Assumptions!$B11</f>
        <v>650</v>
      </c>
      <c r="F12" s="8">
        <f>Assumptions!$B11</f>
        <v>650</v>
      </c>
      <c r="G12" s="8">
        <f>Assumptions!$B11</f>
        <v>650</v>
      </c>
      <c r="H12" s="8">
        <f>Assumptions!$B11</f>
        <v>650</v>
      </c>
      <c r="I12" s="8">
        <f>Assumptions!$B11</f>
        <v>650</v>
      </c>
      <c r="J12" s="8">
        <f>Assumptions!$B11</f>
        <v>650</v>
      </c>
      <c r="K12" s="8">
        <f>Assumptions!$B11</f>
        <v>650</v>
      </c>
      <c r="L12" s="8">
        <f>Assumptions!$B11</f>
        <v>650</v>
      </c>
      <c r="M12" s="8">
        <f>Assumptions!$B11</f>
        <v>650</v>
      </c>
      <c r="N12" s="8">
        <f>Assumptions!$B11</f>
        <v>650</v>
      </c>
      <c r="O12" s="8">
        <f>Assumptions!$B11</f>
        <v>650</v>
      </c>
      <c r="P12" s="8">
        <f>Assumptions!$B11</f>
        <v>650</v>
      </c>
      <c r="Q12" s="8">
        <f>Assumptions!$B11</f>
        <v>650</v>
      </c>
      <c r="R12" s="8">
        <f>Assumptions!$B11</f>
        <v>650</v>
      </c>
      <c r="S12" s="8">
        <f>Assumptions!$B11</f>
        <v>650</v>
      </c>
      <c r="T12" s="8">
        <f>Assumptions!$B11</f>
        <v>650</v>
      </c>
      <c r="U12" s="8">
        <f>Assumptions!$B11</f>
        <v>650</v>
      </c>
      <c r="V12" s="8">
        <f>Assumptions!$B11</f>
        <v>650</v>
      </c>
      <c r="W12" s="8">
        <f>Assumptions!$B11</f>
        <v>650</v>
      </c>
      <c r="X12" s="8">
        <f>Assumptions!$B11</f>
        <v>650</v>
      </c>
      <c r="Y12" s="8">
        <f>Assumptions!$B11</f>
        <v>650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86</v>
      </c>
    </row>
    <row r="3">
      <c r="A3" s="6" t="s">
        <v>12</v>
      </c>
      <c r="B3" s="8">
        <f>'Calcs-1'!B9*Assumptions!$C8</f>
        <v>300000</v>
      </c>
      <c r="C3" s="8">
        <f>'Calcs-1'!C9*Assumptions!$C8</f>
        <v>300000</v>
      </c>
      <c r="D3" s="8">
        <f>'Calcs-1'!D9*Assumptions!$C8</f>
        <v>300000</v>
      </c>
      <c r="E3" s="8">
        <f>'Calcs-1'!E9*Assumptions!$C8</f>
        <v>300000</v>
      </c>
      <c r="F3" s="8">
        <f>'Calcs-1'!F9*Assumptions!$C8</f>
        <v>300000</v>
      </c>
      <c r="G3" s="8">
        <f>'Calcs-1'!G9*Assumptions!$C8</f>
        <v>300000</v>
      </c>
      <c r="H3" s="8">
        <f>'Calcs-1'!H9*Assumptions!$C8</f>
        <v>300000</v>
      </c>
      <c r="I3" s="8">
        <f>'Calcs-1'!I9*Assumptions!$C8</f>
        <v>300000</v>
      </c>
      <c r="J3" s="8">
        <f>'Calcs-1'!J9*Assumptions!$C8</f>
        <v>300000</v>
      </c>
      <c r="K3" s="8">
        <f>'Calcs-1'!K9*Assumptions!$C8</f>
        <v>300000</v>
      </c>
      <c r="L3" s="8">
        <f>'Calcs-1'!L9*Assumptions!$C8</f>
        <v>300000</v>
      </c>
      <c r="M3" s="8">
        <f>'Calcs-1'!M9*Assumptions!$C8</f>
        <v>300000</v>
      </c>
      <c r="N3" s="8">
        <f>'Calcs-1'!N9*Assumptions!$C8</f>
        <v>300000</v>
      </c>
      <c r="O3" s="8">
        <f>'Calcs-1'!O9*Assumptions!$C8</f>
        <v>300000</v>
      </c>
      <c r="P3" s="8">
        <f>'Calcs-1'!P9*Assumptions!$C8</f>
        <v>300000</v>
      </c>
      <c r="Q3" s="8">
        <f>'Calcs-1'!Q9*Assumptions!$C8</f>
        <v>300000</v>
      </c>
      <c r="R3" s="8">
        <f>'Calcs-1'!R9*Assumptions!$C8</f>
        <v>300000</v>
      </c>
      <c r="S3" s="8">
        <f>'Calcs-1'!S9*Assumptions!$C8</f>
        <v>300000</v>
      </c>
      <c r="T3" s="8">
        <f>'Calcs-1'!T9*Assumptions!$C8</f>
        <v>300000</v>
      </c>
      <c r="U3" s="8">
        <f>'Calcs-1'!U9*Assumptions!$C8</f>
        <v>300000</v>
      </c>
      <c r="V3" s="8">
        <f>'Calcs-1'!V9*Assumptions!$C8</f>
        <v>300000</v>
      </c>
      <c r="W3" s="8">
        <f>'Calcs-1'!W9*Assumptions!$C8</f>
        <v>300000</v>
      </c>
      <c r="X3" s="8">
        <f>'Calcs-1'!X9*Assumptions!$C8</f>
        <v>300000</v>
      </c>
      <c r="Y3" s="8">
        <f>'Calcs-1'!Y9*Assumptions!$C8</f>
        <v>300000</v>
      </c>
    </row>
    <row r="4">
      <c r="A4" s="6" t="s">
        <v>14</v>
      </c>
      <c r="B4" s="8">
        <f>'Calcs-1'!B10*Assumptions!$C9</f>
        <v>400000</v>
      </c>
      <c r="C4" s="8">
        <f>'Calcs-1'!C10*Assumptions!$C9</f>
        <v>400000</v>
      </c>
      <c r="D4" s="8">
        <f>'Calcs-1'!D10*Assumptions!$C9</f>
        <v>400000</v>
      </c>
      <c r="E4" s="8">
        <f>'Calcs-1'!E10*Assumptions!$C9</f>
        <v>400000</v>
      </c>
      <c r="F4" s="8">
        <f>'Calcs-1'!F10*Assumptions!$C9</f>
        <v>400000</v>
      </c>
      <c r="G4" s="8">
        <f>'Calcs-1'!G10*Assumptions!$C9</f>
        <v>400000</v>
      </c>
      <c r="H4" s="8">
        <f>'Calcs-1'!H10*Assumptions!$C9</f>
        <v>400000</v>
      </c>
      <c r="I4" s="8">
        <f>'Calcs-1'!I10*Assumptions!$C9</f>
        <v>400000</v>
      </c>
      <c r="J4" s="8">
        <f>'Calcs-1'!J10*Assumptions!$C9</f>
        <v>400000</v>
      </c>
      <c r="K4" s="8">
        <f>'Calcs-1'!K10*Assumptions!$C9</f>
        <v>400000</v>
      </c>
      <c r="L4" s="8">
        <f>'Calcs-1'!L10*Assumptions!$C9</f>
        <v>400000</v>
      </c>
      <c r="M4" s="8">
        <f>'Calcs-1'!M10*Assumptions!$C9</f>
        <v>400000</v>
      </c>
      <c r="N4" s="8">
        <f>'Calcs-1'!N10*Assumptions!$C9</f>
        <v>400000</v>
      </c>
      <c r="O4" s="8">
        <f>'Calcs-1'!O10*Assumptions!$C9</f>
        <v>400000</v>
      </c>
      <c r="P4" s="8">
        <f>'Calcs-1'!P10*Assumptions!$C9</f>
        <v>400000</v>
      </c>
      <c r="Q4" s="8">
        <f>'Calcs-1'!Q10*Assumptions!$C9</f>
        <v>400000</v>
      </c>
      <c r="R4" s="8">
        <f>'Calcs-1'!R10*Assumptions!$C9</f>
        <v>400000</v>
      </c>
      <c r="S4" s="8">
        <f>'Calcs-1'!S10*Assumptions!$C9</f>
        <v>400000</v>
      </c>
      <c r="T4" s="8">
        <f>'Calcs-1'!T10*Assumptions!$C9</f>
        <v>400000</v>
      </c>
      <c r="U4" s="8">
        <f>'Calcs-1'!U10*Assumptions!$C9</f>
        <v>400000</v>
      </c>
      <c r="V4" s="8">
        <f>'Calcs-1'!V10*Assumptions!$C9</f>
        <v>400000</v>
      </c>
      <c r="W4" s="8">
        <f>'Calcs-1'!W10*Assumptions!$C9</f>
        <v>400000</v>
      </c>
      <c r="X4" s="8">
        <f>'Calcs-1'!X10*Assumptions!$C9</f>
        <v>400000</v>
      </c>
      <c r="Y4" s="8">
        <f>'Calcs-1'!Y10*Assumptions!$C9</f>
        <v>400000</v>
      </c>
    </row>
    <row r="5">
      <c r="A5" s="6" t="s">
        <v>15</v>
      </c>
      <c r="B5" s="8">
        <f>'Calcs-1'!B11*Assumptions!$C10</f>
        <v>187500</v>
      </c>
      <c r="C5" s="8">
        <f>'Calcs-1'!C11*Assumptions!$C10</f>
        <v>187500</v>
      </c>
      <c r="D5" s="8">
        <f>'Calcs-1'!D11*Assumptions!$C10</f>
        <v>187500</v>
      </c>
      <c r="E5" s="8">
        <f>'Calcs-1'!E11*Assumptions!$C10</f>
        <v>187500</v>
      </c>
      <c r="F5" s="8">
        <f>'Calcs-1'!F11*Assumptions!$C10</f>
        <v>187500</v>
      </c>
      <c r="G5" s="8">
        <f>'Calcs-1'!G11*Assumptions!$C10</f>
        <v>187500</v>
      </c>
      <c r="H5" s="8">
        <f>'Calcs-1'!H11*Assumptions!$C10</f>
        <v>187500</v>
      </c>
      <c r="I5" s="8">
        <f>'Calcs-1'!I11*Assumptions!$C10</f>
        <v>187500</v>
      </c>
      <c r="J5" s="8">
        <f>'Calcs-1'!J11*Assumptions!$C10</f>
        <v>187500</v>
      </c>
      <c r="K5" s="8">
        <f>'Calcs-1'!K11*Assumptions!$C10</f>
        <v>187500</v>
      </c>
      <c r="L5" s="8">
        <f>'Calcs-1'!L11*Assumptions!$C10</f>
        <v>187500</v>
      </c>
      <c r="M5" s="8">
        <f>'Calcs-1'!M11*Assumptions!$C10</f>
        <v>187500</v>
      </c>
      <c r="N5" s="8">
        <f>'Calcs-1'!N11*Assumptions!$C10</f>
        <v>187500</v>
      </c>
      <c r="O5" s="8">
        <f>'Calcs-1'!O11*Assumptions!$C10</f>
        <v>187500</v>
      </c>
      <c r="P5" s="8">
        <f>'Calcs-1'!P11*Assumptions!$C10</f>
        <v>187500</v>
      </c>
      <c r="Q5" s="8">
        <f>'Calcs-1'!Q11*Assumptions!$C10</f>
        <v>187500</v>
      </c>
      <c r="R5" s="8">
        <f>'Calcs-1'!R11*Assumptions!$C10</f>
        <v>187500</v>
      </c>
      <c r="S5" s="8">
        <f>'Calcs-1'!S11*Assumptions!$C10</f>
        <v>187500</v>
      </c>
      <c r="T5" s="8">
        <f>'Calcs-1'!T11*Assumptions!$C10</f>
        <v>187500</v>
      </c>
      <c r="U5" s="8">
        <f>'Calcs-1'!U11*Assumptions!$C10</f>
        <v>187500</v>
      </c>
      <c r="V5" s="8">
        <f>'Calcs-1'!V11*Assumptions!$C10</f>
        <v>187500</v>
      </c>
      <c r="W5" s="8">
        <f>'Calcs-1'!W11*Assumptions!$C10</f>
        <v>187500</v>
      </c>
      <c r="X5" s="8">
        <f>'Calcs-1'!X11*Assumptions!$C10</f>
        <v>187500</v>
      </c>
      <c r="Y5" s="8">
        <f>'Calcs-1'!Y11*Assumptions!$C10</f>
        <v>187500</v>
      </c>
    </row>
    <row r="6">
      <c r="A6" s="6" t="s">
        <v>16</v>
      </c>
      <c r="B6" s="8">
        <f>'Calcs-1'!B12*Assumptions!$C11</f>
        <v>162500</v>
      </c>
      <c r="C6" s="8">
        <f>'Calcs-1'!C12*Assumptions!$C11</f>
        <v>162500</v>
      </c>
      <c r="D6" s="8">
        <f>'Calcs-1'!D12*Assumptions!$C11</f>
        <v>162500</v>
      </c>
      <c r="E6" s="8">
        <f>'Calcs-1'!E12*Assumptions!$C11</f>
        <v>162500</v>
      </c>
      <c r="F6" s="8">
        <f>'Calcs-1'!F12*Assumptions!$C11</f>
        <v>162500</v>
      </c>
      <c r="G6" s="8">
        <f>'Calcs-1'!G12*Assumptions!$C11</f>
        <v>162500</v>
      </c>
      <c r="H6" s="8">
        <f>'Calcs-1'!H12*Assumptions!$C11</f>
        <v>162500</v>
      </c>
      <c r="I6" s="8">
        <f>'Calcs-1'!I12*Assumptions!$C11</f>
        <v>162500</v>
      </c>
      <c r="J6" s="8">
        <f>'Calcs-1'!J12*Assumptions!$C11</f>
        <v>162500</v>
      </c>
      <c r="K6" s="8">
        <f>'Calcs-1'!K12*Assumptions!$C11</f>
        <v>162500</v>
      </c>
      <c r="L6" s="8">
        <f>'Calcs-1'!L12*Assumptions!$C11</f>
        <v>162500</v>
      </c>
      <c r="M6" s="8">
        <f>'Calcs-1'!M12*Assumptions!$C11</f>
        <v>162500</v>
      </c>
      <c r="N6" s="8">
        <f>'Calcs-1'!N12*Assumptions!$C11</f>
        <v>162500</v>
      </c>
      <c r="O6" s="8">
        <f>'Calcs-1'!O12*Assumptions!$C11</f>
        <v>162500</v>
      </c>
      <c r="P6" s="8">
        <f>'Calcs-1'!P12*Assumptions!$C11</f>
        <v>162500</v>
      </c>
      <c r="Q6" s="8">
        <f>'Calcs-1'!Q12*Assumptions!$C11</f>
        <v>162500</v>
      </c>
      <c r="R6" s="8">
        <f>'Calcs-1'!R12*Assumptions!$C11</f>
        <v>162500</v>
      </c>
      <c r="S6" s="8">
        <f>'Calcs-1'!S12*Assumptions!$C11</f>
        <v>162500</v>
      </c>
      <c r="T6" s="8">
        <f>'Calcs-1'!T12*Assumptions!$C11</f>
        <v>162500</v>
      </c>
      <c r="U6" s="8">
        <f>'Calcs-1'!U12*Assumptions!$C11</f>
        <v>162500</v>
      </c>
      <c r="V6" s="8">
        <f>'Calcs-1'!V12*Assumptions!$C11</f>
        <v>162500</v>
      </c>
      <c r="W6" s="8">
        <f>'Calcs-1'!W12*Assumptions!$C11</f>
        <v>162500</v>
      </c>
      <c r="X6" s="8">
        <f>'Calcs-1'!X12*Assumptions!$C11</f>
        <v>162500</v>
      </c>
      <c r="Y6" s="8">
        <f>'Calcs-1'!Y12*Assumptions!$C11</f>
        <v>162500</v>
      </c>
    </row>
    <row r="7">
      <c r="A7" s="6" t="s">
        <v>80</v>
      </c>
      <c r="B7" s="8">
        <f t="shared" ref="B7:Y7" si="1">SUM(B3:B6)</f>
        <v>1050000</v>
      </c>
      <c r="C7" s="8">
        <f t="shared" si="1"/>
        <v>1050000</v>
      </c>
      <c r="D7" s="8">
        <f t="shared" si="1"/>
        <v>1050000</v>
      </c>
      <c r="E7" s="8">
        <f t="shared" si="1"/>
        <v>1050000</v>
      </c>
      <c r="F7" s="8">
        <f t="shared" si="1"/>
        <v>1050000</v>
      </c>
      <c r="G7" s="8">
        <f t="shared" si="1"/>
        <v>1050000</v>
      </c>
      <c r="H7" s="8">
        <f t="shared" si="1"/>
        <v>1050000</v>
      </c>
      <c r="I7" s="8">
        <f t="shared" si="1"/>
        <v>1050000</v>
      </c>
      <c r="J7" s="8">
        <f t="shared" si="1"/>
        <v>1050000</v>
      </c>
      <c r="K7" s="8">
        <f t="shared" si="1"/>
        <v>1050000</v>
      </c>
      <c r="L7" s="8">
        <f t="shared" si="1"/>
        <v>1050000</v>
      </c>
      <c r="M7" s="8">
        <f t="shared" si="1"/>
        <v>1050000</v>
      </c>
      <c r="N7" s="8">
        <f t="shared" si="1"/>
        <v>1050000</v>
      </c>
      <c r="O7" s="8">
        <f t="shared" si="1"/>
        <v>1050000</v>
      </c>
      <c r="P7" s="8">
        <f t="shared" si="1"/>
        <v>1050000</v>
      </c>
      <c r="Q7" s="8">
        <f t="shared" si="1"/>
        <v>1050000</v>
      </c>
      <c r="R7" s="8">
        <f t="shared" si="1"/>
        <v>1050000</v>
      </c>
      <c r="S7" s="8">
        <f t="shared" si="1"/>
        <v>1050000</v>
      </c>
      <c r="T7" s="8">
        <f t="shared" si="1"/>
        <v>1050000</v>
      </c>
      <c r="U7" s="8">
        <f t="shared" si="1"/>
        <v>1050000</v>
      </c>
      <c r="V7" s="8">
        <f t="shared" si="1"/>
        <v>1050000</v>
      </c>
      <c r="W7" s="8">
        <f t="shared" si="1"/>
        <v>1050000</v>
      </c>
      <c r="X7" s="8">
        <f t="shared" si="1"/>
        <v>1050000</v>
      </c>
      <c r="Y7" s="8">
        <f t="shared" si="1"/>
        <v>1050000</v>
      </c>
    </row>
    <row r="9">
      <c r="A9" s="6" t="s">
        <v>87</v>
      </c>
    </row>
    <row r="10">
      <c r="A10" s="6" t="s">
        <v>12</v>
      </c>
      <c r="B10" s="8">
        <f>'Calcs-1'!B9*Assumptions!$C2</f>
        <v>200000</v>
      </c>
      <c r="C10" s="8">
        <f>'Calcs-1'!C9*Assumptions!$C2</f>
        <v>200000</v>
      </c>
      <c r="D10" s="8">
        <f>'Calcs-1'!D9*Assumptions!$C2</f>
        <v>200000</v>
      </c>
      <c r="E10" s="8">
        <f>'Calcs-1'!E9*Assumptions!$C2</f>
        <v>200000</v>
      </c>
      <c r="F10" s="8">
        <f>'Calcs-1'!F9*Assumptions!$C2</f>
        <v>200000</v>
      </c>
      <c r="G10" s="8">
        <f>'Calcs-1'!G9*Assumptions!$C2</f>
        <v>200000</v>
      </c>
      <c r="H10" s="8">
        <f>'Calcs-1'!H9*Assumptions!$C2</f>
        <v>200000</v>
      </c>
      <c r="I10" s="8">
        <f>'Calcs-1'!I9*Assumptions!$C2</f>
        <v>200000</v>
      </c>
      <c r="J10" s="8">
        <f>'Calcs-1'!J9*Assumptions!$C2</f>
        <v>200000</v>
      </c>
      <c r="K10" s="8">
        <f>'Calcs-1'!K9*Assumptions!$C2</f>
        <v>200000</v>
      </c>
      <c r="L10" s="8">
        <f>'Calcs-1'!L9*Assumptions!$C2</f>
        <v>200000</v>
      </c>
      <c r="M10" s="8">
        <f>'Calcs-1'!M9*Assumptions!$C2</f>
        <v>200000</v>
      </c>
      <c r="N10" s="8">
        <f>'Calcs-1'!N9*Assumptions!$C2</f>
        <v>200000</v>
      </c>
      <c r="O10" s="8">
        <f>'Calcs-1'!O9*Assumptions!$C2</f>
        <v>200000</v>
      </c>
      <c r="P10" s="8">
        <f>'Calcs-1'!P9*Assumptions!$C2</f>
        <v>200000</v>
      </c>
      <c r="Q10" s="8">
        <f>'Calcs-1'!Q9*Assumptions!$C2</f>
        <v>200000</v>
      </c>
      <c r="R10" s="8">
        <f>'Calcs-1'!R9*Assumptions!$C2</f>
        <v>200000</v>
      </c>
      <c r="S10" s="8">
        <f>'Calcs-1'!S9*Assumptions!$C2</f>
        <v>200000</v>
      </c>
      <c r="T10" s="8">
        <f>'Calcs-1'!T9*Assumptions!$C2</f>
        <v>200000</v>
      </c>
      <c r="U10" s="8">
        <f>'Calcs-1'!U9*Assumptions!$C2</f>
        <v>200000</v>
      </c>
      <c r="V10" s="8">
        <f>'Calcs-1'!V9*Assumptions!$C2</f>
        <v>200000</v>
      </c>
      <c r="W10" s="8">
        <f>'Calcs-1'!W9*Assumptions!$C2</f>
        <v>200000</v>
      </c>
      <c r="X10" s="8">
        <f>'Calcs-1'!X9*Assumptions!$C2</f>
        <v>200000</v>
      </c>
      <c r="Y10" s="8">
        <f>'Calcs-1'!Y9*Assumptions!$C2</f>
        <v>200000</v>
      </c>
    </row>
    <row r="11">
      <c r="A11" s="6" t="s">
        <v>14</v>
      </c>
      <c r="B11" s="8">
        <f>'Calcs-1'!B10*Assumptions!$C3</f>
        <v>250000</v>
      </c>
      <c r="C11" s="8">
        <f>'Calcs-1'!C10*Assumptions!$C3</f>
        <v>250000</v>
      </c>
      <c r="D11" s="8">
        <f>'Calcs-1'!D10*Assumptions!$C3</f>
        <v>250000</v>
      </c>
      <c r="E11" s="8">
        <f>'Calcs-1'!E10*Assumptions!$C3</f>
        <v>250000</v>
      </c>
      <c r="F11" s="8">
        <f>'Calcs-1'!F10*Assumptions!$C3</f>
        <v>250000</v>
      </c>
      <c r="G11" s="8">
        <f>'Calcs-1'!G10*Assumptions!$C3</f>
        <v>250000</v>
      </c>
      <c r="H11" s="8">
        <f>'Calcs-1'!H10*Assumptions!$C3</f>
        <v>250000</v>
      </c>
      <c r="I11" s="8">
        <f>'Calcs-1'!I10*Assumptions!$C3</f>
        <v>250000</v>
      </c>
      <c r="J11" s="8">
        <f>'Calcs-1'!J10*Assumptions!$C3</f>
        <v>250000</v>
      </c>
      <c r="K11" s="8">
        <f>'Calcs-1'!K10*Assumptions!$C3</f>
        <v>250000</v>
      </c>
      <c r="L11" s="8">
        <f>'Calcs-1'!L10*Assumptions!$C3</f>
        <v>250000</v>
      </c>
      <c r="M11" s="8">
        <f>'Calcs-1'!M10*Assumptions!$C3</f>
        <v>250000</v>
      </c>
      <c r="N11" s="8">
        <f>'Calcs-1'!N10*Assumptions!$C3</f>
        <v>250000</v>
      </c>
      <c r="O11" s="8">
        <f>'Calcs-1'!O10*Assumptions!$C3</f>
        <v>250000</v>
      </c>
      <c r="P11" s="8">
        <f>'Calcs-1'!P10*Assumptions!$C3</f>
        <v>250000</v>
      </c>
      <c r="Q11" s="8">
        <f>'Calcs-1'!Q10*Assumptions!$C3</f>
        <v>250000</v>
      </c>
      <c r="R11" s="8">
        <f>'Calcs-1'!R10*Assumptions!$C3</f>
        <v>250000</v>
      </c>
      <c r="S11" s="8">
        <f>'Calcs-1'!S10*Assumptions!$C3</f>
        <v>250000</v>
      </c>
      <c r="T11" s="8">
        <f>'Calcs-1'!T10*Assumptions!$C3</f>
        <v>250000</v>
      </c>
      <c r="U11" s="8">
        <f>'Calcs-1'!U10*Assumptions!$C3</f>
        <v>250000</v>
      </c>
      <c r="V11" s="8">
        <f>'Calcs-1'!V10*Assumptions!$C3</f>
        <v>250000</v>
      </c>
      <c r="W11" s="8">
        <f>'Calcs-1'!W10*Assumptions!$C3</f>
        <v>250000</v>
      </c>
      <c r="X11" s="8">
        <f>'Calcs-1'!X10*Assumptions!$C3</f>
        <v>250000</v>
      </c>
      <c r="Y11" s="8">
        <f>'Calcs-1'!Y10*Assumptions!$C3</f>
        <v>250000</v>
      </c>
    </row>
    <row r="12">
      <c r="A12" s="6" t="s">
        <v>15</v>
      </c>
      <c r="B12" s="8">
        <f>'Calcs-1'!B11*Assumptions!$C4</f>
        <v>112500</v>
      </c>
      <c r="C12" s="8">
        <f>'Calcs-1'!C11*Assumptions!$C4</f>
        <v>112500</v>
      </c>
      <c r="D12" s="8">
        <f>'Calcs-1'!D11*Assumptions!$C4</f>
        <v>112500</v>
      </c>
      <c r="E12" s="8">
        <f>'Calcs-1'!E11*Assumptions!$C4</f>
        <v>112500</v>
      </c>
      <c r="F12" s="8">
        <f>'Calcs-1'!F11*Assumptions!$C4</f>
        <v>112500</v>
      </c>
      <c r="G12" s="8">
        <f>'Calcs-1'!G11*Assumptions!$C4</f>
        <v>112500</v>
      </c>
      <c r="H12" s="8">
        <f>'Calcs-1'!H11*Assumptions!$C4</f>
        <v>112500</v>
      </c>
      <c r="I12" s="8">
        <f>'Calcs-1'!I11*Assumptions!$C4</f>
        <v>112500</v>
      </c>
      <c r="J12" s="8">
        <f>'Calcs-1'!J11*Assumptions!$C4</f>
        <v>112500</v>
      </c>
      <c r="K12" s="8">
        <f>'Calcs-1'!K11*Assumptions!$C4</f>
        <v>112500</v>
      </c>
      <c r="L12" s="8">
        <f>'Calcs-1'!L11*Assumptions!$C4</f>
        <v>112500</v>
      </c>
      <c r="M12" s="8">
        <f>'Calcs-1'!M11*Assumptions!$C4</f>
        <v>112500</v>
      </c>
      <c r="N12" s="8">
        <f>'Calcs-1'!N11*Assumptions!$C4</f>
        <v>112500</v>
      </c>
      <c r="O12" s="8">
        <f>'Calcs-1'!O11*Assumptions!$C4</f>
        <v>112500</v>
      </c>
      <c r="P12" s="8">
        <f>'Calcs-1'!P11*Assumptions!$C4</f>
        <v>112500</v>
      </c>
      <c r="Q12" s="8">
        <f>'Calcs-1'!Q11*Assumptions!$C4</f>
        <v>112500</v>
      </c>
      <c r="R12" s="8">
        <f>'Calcs-1'!R11*Assumptions!$C4</f>
        <v>112500</v>
      </c>
      <c r="S12" s="8">
        <f>'Calcs-1'!S11*Assumptions!$C4</f>
        <v>112500</v>
      </c>
      <c r="T12" s="8">
        <f>'Calcs-1'!T11*Assumptions!$C4</f>
        <v>112500</v>
      </c>
      <c r="U12" s="8">
        <f>'Calcs-1'!U11*Assumptions!$C4</f>
        <v>112500</v>
      </c>
      <c r="V12" s="8">
        <f>'Calcs-1'!V11*Assumptions!$C4</f>
        <v>112500</v>
      </c>
      <c r="W12" s="8">
        <f>'Calcs-1'!W11*Assumptions!$C4</f>
        <v>112500</v>
      </c>
      <c r="X12" s="8">
        <f>'Calcs-1'!X11*Assumptions!$C4</f>
        <v>112500</v>
      </c>
      <c r="Y12" s="8">
        <f>'Calcs-1'!Y11*Assumptions!$C4</f>
        <v>112500</v>
      </c>
    </row>
    <row r="13">
      <c r="A13" s="6" t="s">
        <v>16</v>
      </c>
      <c r="B13" s="8">
        <f>'Calcs-1'!B12*Assumptions!$C5</f>
        <v>97500</v>
      </c>
      <c r="C13" s="8">
        <f>'Calcs-1'!C12*Assumptions!$C5</f>
        <v>97500</v>
      </c>
      <c r="D13" s="8">
        <f>'Calcs-1'!D12*Assumptions!$C5</f>
        <v>97500</v>
      </c>
      <c r="E13" s="8">
        <f>'Calcs-1'!E12*Assumptions!$C5</f>
        <v>97500</v>
      </c>
      <c r="F13" s="8">
        <f>'Calcs-1'!F12*Assumptions!$C5</f>
        <v>97500</v>
      </c>
      <c r="G13" s="8">
        <f>'Calcs-1'!G12*Assumptions!$C5</f>
        <v>97500</v>
      </c>
      <c r="H13" s="8">
        <f>'Calcs-1'!H12*Assumptions!$C5</f>
        <v>97500</v>
      </c>
      <c r="I13" s="8">
        <f>'Calcs-1'!I12*Assumptions!$C5</f>
        <v>97500</v>
      </c>
      <c r="J13" s="8">
        <f>'Calcs-1'!J12*Assumptions!$C5</f>
        <v>97500</v>
      </c>
      <c r="K13" s="8">
        <f>'Calcs-1'!K12*Assumptions!$C5</f>
        <v>97500</v>
      </c>
      <c r="L13" s="8">
        <f>'Calcs-1'!L12*Assumptions!$C5</f>
        <v>97500</v>
      </c>
      <c r="M13" s="8">
        <f>'Calcs-1'!M12*Assumptions!$C5</f>
        <v>97500</v>
      </c>
      <c r="N13" s="8">
        <f>'Calcs-1'!N12*Assumptions!$C5</f>
        <v>97500</v>
      </c>
      <c r="O13" s="8">
        <f>'Calcs-1'!O12*Assumptions!$C5</f>
        <v>97500</v>
      </c>
      <c r="P13" s="8">
        <f>'Calcs-1'!P12*Assumptions!$C5</f>
        <v>97500</v>
      </c>
      <c r="Q13" s="8">
        <f>'Calcs-1'!Q12*Assumptions!$C5</f>
        <v>97500</v>
      </c>
      <c r="R13" s="8">
        <f>'Calcs-1'!R12*Assumptions!$C5</f>
        <v>97500</v>
      </c>
      <c r="S13" s="8">
        <f>'Calcs-1'!S12*Assumptions!$C5</f>
        <v>97500</v>
      </c>
      <c r="T13" s="8">
        <f>'Calcs-1'!T12*Assumptions!$C5</f>
        <v>97500</v>
      </c>
      <c r="U13" s="8">
        <f>'Calcs-1'!U12*Assumptions!$C5</f>
        <v>97500</v>
      </c>
      <c r="V13" s="8">
        <f>'Calcs-1'!V12*Assumptions!$C5</f>
        <v>97500</v>
      </c>
      <c r="W13" s="8">
        <f>'Calcs-1'!W12*Assumptions!$C5</f>
        <v>97500</v>
      </c>
      <c r="X13" s="8">
        <f>'Calcs-1'!X12*Assumptions!$C5</f>
        <v>97500</v>
      </c>
      <c r="Y13" s="8">
        <f>'Calcs-1'!Y12*Assumptions!$C5</f>
        <v>97500</v>
      </c>
    </row>
    <row r="14">
      <c r="A14" s="6" t="s">
        <v>88</v>
      </c>
      <c r="B14" s="8">
        <f t="shared" ref="B14:Y14" si="2">SUM(B10:B13)</f>
        <v>660000</v>
      </c>
      <c r="C14" s="8">
        <f t="shared" si="2"/>
        <v>660000</v>
      </c>
      <c r="D14" s="8">
        <f t="shared" si="2"/>
        <v>660000</v>
      </c>
      <c r="E14" s="8">
        <f t="shared" si="2"/>
        <v>660000</v>
      </c>
      <c r="F14" s="8">
        <f t="shared" si="2"/>
        <v>660000</v>
      </c>
      <c r="G14" s="8">
        <f t="shared" si="2"/>
        <v>660000</v>
      </c>
      <c r="H14" s="8">
        <f t="shared" si="2"/>
        <v>660000</v>
      </c>
      <c r="I14" s="8">
        <f t="shared" si="2"/>
        <v>660000</v>
      </c>
      <c r="J14" s="8">
        <f t="shared" si="2"/>
        <v>660000</v>
      </c>
      <c r="K14" s="8">
        <f t="shared" si="2"/>
        <v>660000</v>
      </c>
      <c r="L14" s="8">
        <f t="shared" si="2"/>
        <v>660000</v>
      </c>
      <c r="M14" s="8">
        <f t="shared" si="2"/>
        <v>660000</v>
      </c>
      <c r="N14" s="8">
        <f t="shared" si="2"/>
        <v>660000</v>
      </c>
      <c r="O14" s="8">
        <f t="shared" si="2"/>
        <v>660000</v>
      </c>
      <c r="P14" s="8">
        <f t="shared" si="2"/>
        <v>660000</v>
      </c>
      <c r="Q14" s="8">
        <f t="shared" si="2"/>
        <v>660000</v>
      </c>
      <c r="R14" s="8">
        <f t="shared" si="2"/>
        <v>660000</v>
      </c>
      <c r="S14" s="8">
        <f t="shared" si="2"/>
        <v>660000</v>
      </c>
      <c r="T14" s="8">
        <f t="shared" si="2"/>
        <v>660000</v>
      </c>
      <c r="U14" s="8">
        <f t="shared" si="2"/>
        <v>660000</v>
      </c>
      <c r="V14" s="8">
        <f t="shared" si="2"/>
        <v>660000</v>
      </c>
      <c r="W14" s="8">
        <f t="shared" si="2"/>
        <v>660000</v>
      </c>
      <c r="X14" s="8">
        <f t="shared" si="2"/>
        <v>660000</v>
      </c>
      <c r="Y14" s="8">
        <f t="shared" si="2"/>
        <v>660000</v>
      </c>
    </row>
    <row r="16">
      <c r="A16" s="6" t="s">
        <v>89</v>
      </c>
    </row>
    <row r="17">
      <c r="A17" s="6" t="s">
        <v>26</v>
      </c>
      <c r="B17" s="8">
        <f>Assumptions!$B19</f>
        <v>8000</v>
      </c>
      <c r="C17" s="8">
        <f>Assumptions!$B19</f>
        <v>8000</v>
      </c>
      <c r="D17" s="8">
        <f>Assumptions!$B19</f>
        <v>8000</v>
      </c>
      <c r="E17" s="8">
        <f>Assumptions!$B19</f>
        <v>8000</v>
      </c>
      <c r="F17" s="8">
        <f>Assumptions!$B19</f>
        <v>8000</v>
      </c>
      <c r="G17" s="8">
        <f>Assumptions!$B19</f>
        <v>8000</v>
      </c>
      <c r="H17" s="8">
        <f>Assumptions!$B19</f>
        <v>8000</v>
      </c>
      <c r="I17" s="8">
        <f>Assumptions!$B19</f>
        <v>8000</v>
      </c>
      <c r="J17" s="8">
        <f>Assumptions!$B19</f>
        <v>8000</v>
      </c>
      <c r="K17" s="8">
        <f>Assumptions!$B19</f>
        <v>8000</v>
      </c>
      <c r="L17" s="8">
        <f>Assumptions!$B19</f>
        <v>8000</v>
      </c>
      <c r="M17" s="8">
        <f>Assumptions!$B19</f>
        <v>8000</v>
      </c>
      <c r="N17" s="8">
        <f>Assumptions!$B19</f>
        <v>8000</v>
      </c>
      <c r="O17" s="8">
        <f>Assumptions!$B19</f>
        <v>8000</v>
      </c>
      <c r="P17" s="8">
        <f>Assumptions!$B19</f>
        <v>8000</v>
      </c>
      <c r="Q17" s="8">
        <f>Assumptions!$B19</f>
        <v>8000</v>
      </c>
      <c r="R17" s="8">
        <f>Assumptions!$B19</f>
        <v>8000</v>
      </c>
      <c r="S17" s="8">
        <f>Assumptions!$B19</f>
        <v>8000</v>
      </c>
      <c r="T17" s="8">
        <f>Assumptions!$B19</f>
        <v>8000</v>
      </c>
      <c r="U17" s="8">
        <f>Assumptions!$B19</f>
        <v>8000</v>
      </c>
      <c r="V17" s="8">
        <f>Assumptions!$B19</f>
        <v>8000</v>
      </c>
      <c r="W17" s="8">
        <f>Assumptions!$B19</f>
        <v>8000</v>
      </c>
      <c r="X17" s="8">
        <f>Assumptions!$B19</f>
        <v>8000</v>
      </c>
      <c r="Y17" s="8">
        <f>Assumptions!$B19</f>
        <v>8000</v>
      </c>
    </row>
    <row r="18">
      <c r="A18" s="6" t="s">
        <v>27</v>
      </c>
      <c r="B18" s="8">
        <f>Assumptions!$B20</f>
        <v>6000</v>
      </c>
      <c r="C18" s="8">
        <f>Assumptions!$B20</f>
        <v>6000</v>
      </c>
      <c r="D18" s="8">
        <f>Assumptions!$B20</f>
        <v>6000</v>
      </c>
      <c r="E18" s="8">
        <f>Assumptions!$B20</f>
        <v>6000</v>
      </c>
      <c r="F18" s="8">
        <f>Assumptions!$B20</f>
        <v>6000</v>
      </c>
      <c r="G18" s="8">
        <f>Assumptions!$B20</f>
        <v>6000</v>
      </c>
      <c r="H18" s="8">
        <f>Assumptions!$B20</f>
        <v>6000</v>
      </c>
      <c r="I18" s="8">
        <f>Assumptions!$B20</f>
        <v>6000</v>
      </c>
      <c r="J18" s="8">
        <f>Assumptions!$B20</f>
        <v>6000</v>
      </c>
      <c r="K18" s="8">
        <f>Assumptions!$B20</f>
        <v>6000</v>
      </c>
      <c r="L18" s="8">
        <f>Assumptions!$B20</f>
        <v>6000</v>
      </c>
      <c r="M18" s="8">
        <f>Assumptions!$B20</f>
        <v>6000</v>
      </c>
      <c r="N18" s="8">
        <f>Assumptions!$B20</f>
        <v>6000</v>
      </c>
      <c r="O18" s="8">
        <f>Assumptions!$B20</f>
        <v>6000</v>
      </c>
      <c r="P18" s="8">
        <f>Assumptions!$B20</f>
        <v>6000</v>
      </c>
      <c r="Q18" s="8">
        <f>Assumptions!$B20</f>
        <v>6000</v>
      </c>
      <c r="R18" s="8">
        <f>Assumptions!$B20</f>
        <v>6000</v>
      </c>
      <c r="S18" s="8">
        <f>Assumptions!$B20</f>
        <v>6000</v>
      </c>
      <c r="T18" s="8">
        <f>Assumptions!$B20</f>
        <v>6000</v>
      </c>
      <c r="U18" s="8">
        <f>Assumptions!$B20</f>
        <v>6000</v>
      </c>
      <c r="V18" s="8">
        <f>Assumptions!$B20</f>
        <v>6000</v>
      </c>
      <c r="W18" s="8">
        <f>Assumptions!$B20</f>
        <v>6000</v>
      </c>
      <c r="X18" s="8">
        <f>Assumptions!$B20</f>
        <v>6000</v>
      </c>
      <c r="Y18" s="8">
        <f>Assumptions!$B20</f>
        <v>6000</v>
      </c>
    </row>
    <row r="19">
      <c r="A19" s="6" t="s">
        <v>28</v>
      </c>
      <c r="B19" s="8">
        <f>Assumptions!$B21</f>
        <v>12000</v>
      </c>
      <c r="C19" s="8">
        <f>Assumptions!$B21</f>
        <v>12000</v>
      </c>
      <c r="D19" s="8">
        <f>Assumptions!$B21</f>
        <v>12000</v>
      </c>
      <c r="E19" s="8">
        <f>Assumptions!$B21</f>
        <v>12000</v>
      </c>
      <c r="F19" s="8">
        <f>Assumptions!$B21</f>
        <v>12000</v>
      </c>
      <c r="G19" s="8">
        <f>Assumptions!$B21</f>
        <v>12000</v>
      </c>
      <c r="H19" s="8">
        <f>Assumptions!$B21</f>
        <v>12000</v>
      </c>
      <c r="I19" s="8">
        <f>Assumptions!$B21</f>
        <v>12000</v>
      </c>
      <c r="J19" s="8">
        <f>Assumptions!$B21</f>
        <v>12000</v>
      </c>
      <c r="K19" s="8">
        <f>Assumptions!$B21</f>
        <v>12000</v>
      </c>
      <c r="L19" s="8">
        <f>Assumptions!$B21</f>
        <v>12000</v>
      </c>
      <c r="M19" s="8">
        <f>Assumptions!$B21</f>
        <v>12000</v>
      </c>
      <c r="N19" s="8">
        <f>Assumptions!$B21</f>
        <v>12000</v>
      </c>
      <c r="O19" s="8">
        <f>Assumptions!$B21</f>
        <v>12000</v>
      </c>
      <c r="P19" s="8">
        <f>Assumptions!$B21</f>
        <v>12000</v>
      </c>
      <c r="Q19" s="8">
        <f>Assumptions!$B21</f>
        <v>12000</v>
      </c>
      <c r="R19" s="8">
        <f>Assumptions!$B21</f>
        <v>12000</v>
      </c>
      <c r="S19" s="8">
        <f>Assumptions!$B21</f>
        <v>12000</v>
      </c>
      <c r="T19" s="8">
        <f>Assumptions!$B21</f>
        <v>12000</v>
      </c>
      <c r="U19" s="8">
        <f>Assumptions!$B21</f>
        <v>12000</v>
      </c>
      <c r="V19" s="8">
        <f>Assumptions!$B21</f>
        <v>12000</v>
      </c>
      <c r="W19" s="8">
        <f>Assumptions!$B21</f>
        <v>12000</v>
      </c>
      <c r="X19" s="8">
        <f>Assumptions!$B21</f>
        <v>12000</v>
      </c>
      <c r="Y19" s="8">
        <f>Assumptions!$B21</f>
        <v>12000</v>
      </c>
    </row>
    <row r="20">
      <c r="A20" s="6" t="s">
        <v>83</v>
      </c>
      <c r="B20" s="9">
        <f>Depreciation!B16</f>
        <v>914.2857143</v>
      </c>
      <c r="C20" s="9">
        <f>Depreciation!C16</f>
        <v>4247.619048</v>
      </c>
      <c r="D20" s="9">
        <f>Depreciation!D16</f>
        <v>4247.619048</v>
      </c>
      <c r="E20" s="9">
        <f>Depreciation!E16</f>
        <v>4247.619048</v>
      </c>
      <c r="F20" s="9">
        <f>Depreciation!F16</f>
        <v>4247.619048</v>
      </c>
      <c r="G20" s="9">
        <f>Depreciation!G16</f>
        <v>4247.619048</v>
      </c>
      <c r="H20" s="9">
        <f>Depreciation!H16</f>
        <v>4247.619048</v>
      </c>
      <c r="I20" s="9">
        <f>Depreciation!I16</f>
        <v>20914.28571</v>
      </c>
      <c r="J20" s="9">
        <f>Depreciation!J16</f>
        <v>20914.28571</v>
      </c>
      <c r="K20" s="9">
        <f>Depreciation!K16</f>
        <v>21214.28571</v>
      </c>
      <c r="L20" s="9">
        <f>Depreciation!L16</f>
        <v>21014.28571</v>
      </c>
      <c r="M20" s="9">
        <f>Depreciation!M16</f>
        <v>27680.95238</v>
      </c>
      <c r="N20" s="9">
        <f>Depreciation!N16</f>
        <v>27680.95238</v>
      </c>
      <c r="O20" s="9">
        <f>Depreciation!O16</f>
        <v>27680.95238</v>
      </c>
      <c r="P20" s="9">
        <f>Depreciation!P16</f>
        <v>26966.66667</v>
      </c>
      <c r="Q20" s="9">
        <f>Depreciation!Q16</f>
        <v>28038.09524</v>
      </c>
      <c r="R20" s="9">
        <f>Depreciation!R16</f>
        <v>24704.7619</v>
      </c>
      <c r="S20" s="9">
        <f>Depreciation!S16</f>
        <v>24704.7619</v>
      </c>
      <c r="T20" s="9">
        <f>Depreciation!T16</f>
        <v>24704.7619</v>
      </c>
      <c r="U20" s="9">
        <f>Depreciation!U16</f>
        <v>7738.095238</v>
      </c>
      <c r="V20" s="9">
        <f>Depreciation!V16</f>
        <v>7738.095238</v>
      </c>
      <c r="W20" s="9">
        <f>Depreciation!W16</f>
        <v>7738.095238</v>
      </c>
      <c r="X20" s="9">
        <f>Depreciation!X16</f>
        <v>7738.095238</v>
      </c>
      <c r="Y20" s="9">
        <f>Depreciation!Y16</f>
        <v>1071.428571</v>
      </c>
    </row>
    <row r="22">
      <c r="A22" s="6" t="s">
        <v>90</v>
      </c>
      <c r="B22" s="10">
        <f t="shared" ref="B22:Y22" si="3">SUM(B17:B20)+B14</f>
        <v>686914.2857</v>
      </c>
      <c r="C22" s="10">
        <f t="shared" si="3"/>
        <v>690247.619</v>
      </c>
      <c r="D22" s="10">
        <f t="shared" si="3"/>
        <v>690247.619</v>
      </c>
      <c r="E22" s="10">
        <f t="shared" si="3"/>
        <v>690247.619</v>
      </c>
      <c r="F22" s="10">
        <f t="shared" si="3"/>
        <v>690247.619</v>
      </c>
      <c r="G22" s="10">
        <f t="shared" si="3"/>
        <v>690247.619</v>
      </c>
      <c r="H22" s="10">
        <f t="shared" si="3"/>
        <v>690247.619</v>
      </c>
      <c r="I22" s="10">
        <f t="shared" si="3"/>
        <v>706914.2857</v>
      </c>
      <c r="J22" s="10">
        <f t="shared" si="3"/>
        <v>706914.2857</v>
      </c>
      <c r="K22" s="10">
        <f t="shared" si="3"/>
        <v>707214.2857</v>
      </c>
      <c r="L22" s="10">
        <f t="shared" si="3"/>
        <v>707014.2857</v>
      </c>
      <c r="M22" s="10">
        <f t="shared" si="3"/>
        <v>713680.9524</v>
      </c>
      <c r="N22" s="10">
        <f t="shared" si="3"/>
        <v>713680.9524</v>
      </c>
      <c r="O22" s="10">
        <f t="shared" si="3"/>
        <v>713680.9524</v>
      </c>
      <c r="P22" s="10">
        <f t="shared" si="3"/>
        <v>712966.6667</v>
      </c>
      <c r="Q22" s="10">
        <f t="shared" si="3"/>
        <v>714038.0952</v>
      </c>
      <c r="R22" s="10">
        <f t="shared" si="3"/>
        <v>710704.7619</v>
      </c>
      <c r="S22" s="10">
        <f t="shared" si="3"/>
        <v>710704.7619</v>
      </c>
      <c r="T22" s="10">
        <f t="shared" si="3"/>
        <v>710704.7619</v>
      </c>
      <c r="U22" s="10">
        <f t="shared" si="3"/>
        <v>693738.0952</v>
      </c>
      <c r="V22" s="10">
        <f t="shared" si="3"/>
        <v>693738.0952</v>
      </c>
      <c r="W22" s="10">
        <f t="shared" si="3"/>
        <v>693738.0952</v>
      </c>
      <c r="X22" s="10">
        <f t="shared" si="3"/>
        <v>693738.0952</v>
      </c>
      <c r="Y22" s="10">
        <f t="shared" si="3"/>
        <v>687071.4286</v>
      </c>
    </row>
    <row r="24">
      <c r="A24" s="6" t="s">
        <v>91</v>
      </c>
      <c r="B24" s="10">
        <f t="shared" ref="B24:Y24" si="4">B7-B22</f>
        <v>363085.7143</v>
      </c>
      <c r="C24" s="10">
        <f t="shared" si="4"/>
        <v>359752.381</v>
      </c>
      <c r="D24" s="10">
        <f t="shared" si="4"/>
        <v>359752.381</v>
      </c>
      <c r="E24" s="10">
        <f t="shared" si="4"/>
        <v>359752.381</v>
      </c>
      <c r="F24" s="10">
        <f t="shared" si="4"/>
        <v>359752.381</v>
      </c>
      <c r="G24" s="10">
        <f t="shared" si="4"/>
        <v>359752.381</v>
      </c>
      <c r="H24" s="10">
        <f t="shared" si="4"/>
        <v>359752.381</v>
      </c>
      <c r="I24" s="10">
        <f t="shared" si="4"/>
        <v>343085.7143</v>
      </c>
      <c r="J24" s="10">
        <f t="shared" si="4"/>
        <v>343085.7143</v>
      </c>
      <c r="K24" s="10">
        <f t="shared" si="4"/>
        <v>342785.7143</v>
      </c>
      <c r="L24" s="10">
        <f t="shared" si="4"/>
        <v>342985.7143</v>
      </c>
      <c r="M24" s="10">
        <f t="shared" si="4"/>
        <v>336319.0476</v>
      </c>
      <c r="N24" s="10">
        <f t="shared" si="4"/>
        <v>336319.0476</v>
      </c>
      <c r="O24" s="10">
        <f t="shared" si="4"/>
        <v>336319.0476</v>
      </c>
      <c r="P24" s="10">
        <f t="shared" si="4"/>
        <v>337033.3333</v>
      </c>
      <c r="Q24" s="10">
        <f t="shared" si="4"/>
        <v>335961.9048</v>
      </c>
      <c r="R24" s="10">
        <f t="shared" si="4"/>
        <v>339295.2381</v>
      </c>
      <c r="S24" s="10">
        <f t="shared" si="4"/>
        <v>339295.2381</v>
      </c>
      <c r="T24" s="10">
        <f t="shared" si="4"/>
        <v>339295.2381</v>
      </c>
      <c r="U24" s="10">
        <f t="shared" si="4"/>
        <v>356261.9048</v>
      </c>
      <c r="V24" s="10">
        <f t="shared" si="4"/>
        <v>356261.9048</v>
      </c>
      <c r="W24" s="10">
        <f t="shared" si="4"/>
        <v>356261.9048</v>
      </c>
      <c r="X24" s="10">
        <f t="shared" si="4"/>
        <v>356261.9048</v>
      </c>
      <c r="Y24" s="10">
        <f t="shared" si="4"/>
        <v>362928.5714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85</v>
      </c>
    </row>
    <row r="3">
      <c r="A3" s="6" t="s">
        <v>12</v>
      </c>
      <c r="B3" s="8">
        <f>'Calcs-1'!B3*Assumptions!$C2</f>
        <v>240000</v>
      </c>
      <c r="C3" s="8">
        <f>'Calcs-1'!C3*Assumptions!$C2</f>
        <v>240000</v>
      </c>
      <c r="D3" s="8">
        <f>'Calcs-1'!D3*Assumptions!$C2</f>
        <v>240000</v>
      </c>
      <c r="E3" s="8">
        <f>'Calcs-1'!E3*Assumptions!$C2</f>
        <v>240000</v>
      </c>
      <c r="F3" s="8">
        <f>'Calcs-1'!F3*Assumptions!$C2</f>
        <v>240000</v>
      </c>
      <c r="G3" s="8">
        <f>'Calcs-1'!G3*Assumptions!$C2</f>
        <v>240000</v>
      </c>
      <c r="H3" s="8">
        <f>'Calcs-1'!H3*Assumptions!$C2</f>
        <v>240000</v>
      </c>
      <c r="I3" s="8">
        <f>'Calcs-1'!I3*Assumptions!$C2</f>
        <v>240000</v>
      </c>
      <c r="J3" s="8">
        <f>'Calcs-1'!J3*Assumptions!$C2</f>
        <v>240000</v>
      </c>
      <c r="K3" s="8">
        <f>'Calcs-1'!K3*Assumptions!$C2</f>
        <v>240000</v>
      </c>
      <c r="L3" s="8">
        <f>'Calcs-1'!L3*Assumptions!$C2</f>
        <v>240000</v>
      </c>
      <c r="M3" s="8">
        <f>'Calcs-1'!M3*Assumptions!$C2</f>
        <v>240000</v>
      </c>
      <c r="N3" s="8">
        <f>'Calcs-1'!N3*Assumptions!$C2</f>
        <v>240000</v>
      </c>
      <c r="O3" s="8">
        <f>'Calcs-1'!O3*Assumptions!$C2</f>
        <v>240000</v>
      </c>
      <c r="P3" s="8">
        <f>'Calcs-1'!P3*Assumptions!$C2</f>
        <v>240000</v>
      </c>
      <c r="Q3" s="8">
        <f>'Calcs-1'!Q3*Assumptions!$C2</f>
        <v>240000</v>
      </c>
      <c r="R3" s="8">
        <f>'Calcs-1'!R3*Assumptions!$C2</f>
        <v>240000</v>
      </c>
      <c r="S3" s="8">
        <f>'Calcs-1'!S3*Assumptions!$C2</f>
        <v>240000</v>
      </c>
      <c r="T3" s="8">
        <f>'Calcs-1'!T3*Assumptions!$C2</f>
        <v>240000</v>
      </c>
      <c r="U3" s="8">
        <f>'Calcs-1'!U3*Assumptions!$C2</f>
        <v>240000</v>
      </c>
      <c r="V3" s="8">
        <f>'Calcs-1'!V3*Assumptions!$C2</f>
        <v>240000</v>
      </c>
      <c r="W3" s="8">
        <f>'Calcs-1'!W3*Assumptions!$C2</f>
        <v>240000</v>
      </c>
      <c r="X3" s="8">
        <f>'Calcs-1'!X3*Assumptions!$C2</f>
        <v>240000</v>
      </c>
      <c r="Y3" s="8">
        <f>'Calcs-1'!Y3*Assumptions!$C2</f>
        <v>240000</v>
      </c>
    </row>
    <row r="4">
      <c r="A4" s="6" t="s">
        <v>14</v>
      </c>
      <c r="B4" s="8">
        <f>'Calcs-1'!B4*Assumptions!$C3</f>
        <v>300000</v>
      </c>
      <c r="C4" s="8">
        <f>'Calcs-1'!C4*Assumptions!$C3</f>
        <v>300000</v>
      </c>
      <c r="D4" s="8">
        <f>'Calcs-1'!D4*Assumptions!$C3</f>
        <v>300000</v>
      </c>
      <c r="E4" s="8">
        <f>'Calcs-1'!E4*Assumptions!$C3</f>
        <v>300000</v>
      </c>
      <c r="F4" s="8">
        <f>'Calcs-1'!F4*Assumptions!$C3</f>
        <v>300000</v>
      </c>
      <c r="G4" s="8">
        <f>'Calcs-1'!G4*Assumptions!$C3</f>
        <v>300000</v>
      </c>
      <c r="H4" s="8">
        <f>'Calcs-1'!H4*Assumptions!$C3</f>
        <v>300000</v>
      </c>
      <c r="I4" s="8">
        <f>'Calcs-1'!I4*Assumptions!$C3</f>
        <v>300000</v>
      </c>
      <c r="J4" s="8">
        <f>'Calcs-1'!J4*Assumptions!$C3</f>
        <v>300000</v>
      </c>
      <c r="K4" s="8">
        <f>'Calcs-1'!K4*Assumptions!$C3</f>
        <v>300000</v>
      </c>
      <c r="L4" s="8">
        <f>'Calcs-1'!L4*Assumptions!$C3</f>
        <v>300000</v>
      </c>
      <c r="M4" s="8">
        <f>'Calcs-1'!M4*Assumptions!$C3</f>
        <v>300000</v>
      </c>
      <c r="N4" s="8">
        <f>'Calcs-1'!N4*Assumptions!$C3</f>
        <v>300000</v>
      </c>
      <c r="O4" s="8">
        <f>'Calcs-1'!O4*Assumptions!$C3</f>
        <v>300000</v>
      </c>
      <c r="P4" s="8">
        <f>'Calcs-1'!P4*Assumptions!$C3</f>
        <v>300000</v>
      </c>
      <c r="Q4" s="8">
        <f>'Calcs-1'!Q4*Assumptions!$C3</f>
        <v>300000</v>
      </c>
      <c r="R4" s="8">
        <f>'Calcs-1'!R4*Assumptions!$C3</f>
        <v>300000</v>
      </c>
      <c r="S4" s="8">
        <f>'Calcs-1'!S4*Assumptions!$C3</f>
        <v>300000</v>
      </c>
      <c r="T4" s="8">
        <f>'Calcs-1'!T4*Assumptions!$C3</f>
        <v>300000</v>
      </c>
      <c r="U4" s="8">
        <f>'Calcs-1'!U4*Assumptions!$C3</f>
        <v>300000</v>
      </c>
      <c r="V4" s="8">
        <f>'Calcs-1'!V4*Assumptions!$C3</f>
        <v>300000</v>
      </c>
      <c r="W4" s="8">
        <f>'Calcs-1'!W4*Assumptions!$C3</f>
        <v>300000</v>
      </c>
      <c r="X4" s="8">
        <f>'Calcs-1'!X4*Assumptions!$C3</f>
        <v>300000</v>
      </c>
      <c r="Y4" s="8">
        <f>'Calcs-1'!Y4*Assumptions!$C3</f>
        <v>300000</v>
      </c>
    </row>
    <row r="5">
      <c r="A5" s="6" t="s">
        <v>15</v>
      </c>
      <c r="B5" s="8">
        <f>'Calcs-1'!B5*Assumptions!$C4</f>
        <v>120000</v>
      </c>
      <c r="C5" s="8">
        <f>'Calcs-1'!C5*Assumptions!$C4</f>
        <v>120000</v>
      </c>
      <c r="D5" s="8">
        <f>'Calcs-1'!D5*Assumptions!$C4</f>
        <v>120000</v>
      </c>
      <c r="E5" s="8">
        <f>'Calcs-1'!E5*Assumptions!$C4</f>
        <v>120000</v>
      </c>
      <c r="F5" s="8">
        <f>'Calcs-1'!F5*Assumptions!$C4</f>
        <v>120000</v>
      </c>
      <c r="G5" s="8">
        <f>'Calcs-1'!G5*Assumptions!$C4</f>
        <v>120000</v>
      </c>
      <c r="H5" s="8">
        <f>'Calcs-1'!H5*Assumptions!$C4</f>
        <v>120000</v>
      </c>
      <c r="I5" s="8">
        <f>'Calcs-1'!I5*Assumptions!$C4</f>
        <v>120000</v>
      </c>
      <c r="J5" s="8">
        <f>'Calcs-1'!J5*Assumptions!$C4</f>
        <v>120000</v>
      </c>
      <c r="K5" s="8">
        <f>'Calcs-1'!K5*Assumptions!$C4</f>
        <v>120000</v>
      </c>
      <c r="L5" s="8">
        <f>'Calcs-1'!L5*Assumptions!$C4</f>
        <v>120000</v>
      </c>
      <c r="M5" s="8">
        <f>'Calcs-1'!M5*Assumptions!$C4</f>
        <v>120000</v>
      </c>
      <c r="N5" s="8">
        <f>'Calcs-1'!N5*Assumptions!$C4</f>
        <v>120000</v>
      </c>
      <c r="O5" s="8">
        <f>'Calcs-1'!O5*Assumptions!$C4</f>
        <v>120000</v>
      </c>
      <c r="P5" s="8">
        <f>'Calcs-1'!P5*Assumptions!$C4</f>
        <v>120000</v>
      </c>
      <c r="Q5" s="8">
        <f>'Calcs-1'!Q5*Assumptions!$C4</f>
        <v>120000</v>
      </c>
      <c r="R5" s="8">
        <f>'Calcs-1'!R5*Assumptions!$C4</f>
        <v>120000</v>
      </c>
      <c r="S5" s="8">
        <f>'Calcs-1'!S5*Assumptions!$C4</f>
        <v>120000</v>
      </c>
      <c r="T5" s="8">
        <f>'Calcs-1'!T5*Assumptions!$C4</f>
        <v>120000</v>
      </c>
      <c r="U5" s="8">
        <f>'Calcs-1'!U5*Assumptions!$C4</f>
        <v>120000</v>
      </c>
      <c r="V5" s="8">
        <f>'Calcs-1'!V5*Assumptions!$C4</f>
        <v>120000</v>
      </c>
      <c r="W5" s="8">
        <f>'Calcs-1'!W5*Assumptions!$C4</f>
        <v>120000</v>
      </c>
      <c r="X5" s="8">
        <f>'Calcs-1'!X5*Assumptions!$C4</f>
        <v>120000</v>
      </c>
      <c r="Y5" s="8">
        <f>'Calcs-1'!Y5*Assumptions!$C4</f>
        <v>120000</v>
      </c>
    </row>
    <row r="6">
      <c r="A6" s="6" t="s">
        <v>16</v>
      </c>
      <c r="B6" s="8">
        <f>'Calcs-1'!B6*Assumptions!$C5</f>
        <v>112500</v>
      </c>
      <c r="C6" s="8">
        <f>'Calcs-1'!C6*Assumptions!$C5</f>
        <v>112500</v>
      </c>
      <c r="D6" s="8">
        <f>'Calcs-1'!D6*Assumptions!$C5</f>
        <v>112500</v>
      </c>
      <c r="E6" s="8">
        <f>'Calcs-1'!E6*Assumptions!$C5</f>
        <v>112500</v>
      </c>
      <c r="F6" s="8">
        <f>'Calcs-1'!F6*Assumptions!$C5</f>
        <v>112500</v>
      </c>
      <c r="G6" s="8">
        <f>'Calcs-1'!G6*Assumptions!$C5</f>
        <v>112500</v>
      </c>
      <c r="H6" s="8">
        <f>'Calcs-1'!H6*Assumptions!$C5</f>
        <v>112500</v>
      </c>
      <c r="I6" s="8">
        <f>'Calcs-1'!I6*Assumptions!$C5</f>
        <v>112500</v>
      </c>
      <c r="J6" s="8">
        <f>'Calcs-1'!J6*Assumptions!$C5</f>
        <v>112500</v>
      </c>
      <c r="K6" s="8">
        <f>'Calcs-1'!K6*Assumptions!$C5</f>
        <v>112500</v>
      </c>
      <c r="L6" s="8">
        <f>'Calcs-1'!L6*Assumptions!$C5</f>
        <v>112500</v>
      </c>
      <c r="M6" s="8">
        <f>'Calcs-1'!M6*Assumptions!$C5</f>
        <v>112500</v>
      </c>
      <c r="N6" s="8">
        <f>'Calcs-1'!N6*Assumptions!$C5</f>
        <v>112500</v>
      </c>
      <c r="O6" s="8">
        <f>'Calcs-1'!O6*Assumptions!$C5</f>
        <v>112500</v>
      </c>
      <c r="P6" s="8">
        <f>'Calcs-1'!P6*Assumptions!$C5</f>
        <v>112500</v>
      </c>
      <c r="Q6" s="8">
        <f>'Calcs-1'!Q6*Assumptions!$C5</f>
        <v>112500</v>
      </c>
      <c r="R6" s="8">
        <f>'Calcs-1'!R6*Assumptions!$C5</f>
        <v>112500</v>
      </c>
      <c r="S6" s="8">
        <f>'Calcs-1'!S6*Assumptions!$C5</f>
        <v>112500</v>
      </c>
      <c r="T6" s="8">
        <f>'Calcs-1'!T6*Assumptions!$C5</f>
        <v>112500</v>
      </c>
      <c r="U6" s="8">
        <f>'Calcs-1'!U6*Assumptions!$C5</f>
        <v>112500</v>
      </c>
      <c r="V6" s="8">
        <f>'Calcs-1'!V6*Assumptions!$C5</f>
        <v>112500</v>
      </c>
      <c r="W6" s="8">
        <f>'Calcs-1'!W6*Assumptions!$C5</f>
        <v>112500</v>
      </c>
      <c r="X6" s="8">
        <f>'Calcs-1'!X6*Assumptions!$C5</f>
        <v>112500</v>
      </c>
      <c r="Y6" s="8">
        <f>'Calcs-1'!Y6*Assumptions!$C5</f>
        <v>112500</v>
      </c>
    </row>
    <row r="7">
      <c r="A7" s="6" t="s">
        <v>80</v>
      </c>
      <c r="B7" s="8">
        <f t="shared" ref="B7:Y7" si="1">SUM(B3:B6)</f>
        <v>772500</v>
      </c>
      <c r="C7" s="8">
        <f t="shared" si="1"/>
        <v>772500</v>
      </c>
      <c r="D7" s="8">
        <f t="shared" si="1"/>
        <v>772500</v>
      </c>
      <c r="E7" s="8">
        <f t="shared" si="1"/>
        <v>772500</v>
      </c>
      <c r="F7" s="8">
        <f t="shared" si="1"/>
        <v>772500</v>
      </c>
      <c r="G7" s="8">
        <f t="shared" si="1"/>
        <v>772500</v>
      </c>
      <c r="H7" s="8">
        <f t="shared" si="1"/>
        <v>772500</v>
      </c>
      <c r="I7" s="8">
        <f t="shared" si="1"/>
        <v>772500</v>
      </c>
      <c r="J7" s="8">
        <f t="shared" si="1"/>
        <v>772500</v>
      </c>
      <c r="K7" s="8">
        <f t="shared" si="1"/>
        <v>772500</v>
      </c>
      <c r="L7" s="8">
        <f t="shared" si="1"/>
        <v>772500</v>
      </c>
      <c r="M7" s="8">
        <f t="shared" si="1"/>
        <v>772500</v>
      </c>
      <c r="N7" s="8">
        <f t="shared" si="1"/>
        <v>772500</v>
      </c>
      <c r="O7" s="8">
        <f t="shared" si="1"/>
        <v>772500</v>
      </c>
      <c r="P7" s="8">
        <f t="shared" si="1"/>
        <v>772500</v>
      </c>
      <c r="Q7" s="8">
        <f t="shared" si="1"/>
        <v>772500</v>
      </c>
      <c r="R7" s="8">
        <f t="shared" si="1"/>
        <v>772500</v>
      </c>
      <c r="S7" s="8">
        <f t="shared" si="1"/>
        <v>772500</v>
      </c>
      <c r="T7" s="8">
        <f t="shared" si="1"/>
        <v>772500</v>
      </c>
      <c r="U7" s="8">
        <f t="shared" si="1"/>
        <v>772500</v>
      </c>
      <c r="V7" s="8">
        <f t="shared" si="1"/>
        <v>772500</v>
      </c>
      <c r="W7" s="8">
        <f t="shared" si="1"/>
        <v>772500</v>
      </c>
      <c r="X7" s="8">
        <f t="shared" si="1"/>
        <v>772500</v>
      </c>
      <c r="Y7" s="8">
        <f t="shared" si="1"/>
        <v>772500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92</v>
      </c>
    </row>
    <row r="3">
      <c r="A3" s="6" t="s">
        <v>12</v>
      </c>
      <c r="B3" s="6">
        <v>0.0</v>
      </c>
      <c r="C3" s="8">
        <f t="shared" ref="C3:Y3" si="1">B15</f>
        <v>100</v>
      </c>
      <c r="D3" s="8">
        <f t="shared" si="1"/>
        <v>200</v>
      </c>
      <c r="E3" s="8">
        <f t="shared" si="1"/>
        <v>300</v>
      </c>
      <c r="F3" s="8">
        <f t="shared" si="1"/>
        <v>400</v>
      </c>
      <c r="G3" s="8">
        <f t="shared" si="1"/>
        <v>500</v>
      </c>
      <c r="H3" s="8">
        <f t="shared" si="1"/>
        <v>600</v>
      </c>
      <c r="I3" s="8">
        <f t="shared" si="1"/>
        <v>700</v>
      </c>
      <c r="J3" s="8">
        <f t="shared" si="1"/>
        <v>800</v>
      </c>
      <c r="K3" s="8">
        <f t="shared" si="1"/>
        <v>900</v>
      </c>
      <c r="L3" s="8">
        <f t="shared" si="1"/>
        <v>1000</v>
      </c>
      <c r="M3" s="8">
        <f t="shared" si="1"/>
        <v>1100</v>
      </c>
      <c r="N3" s="8">
        <f t="shared" si="1"/>
        <v>1200</v>
      </c>
      <c r="O3" s="8">
        <f t="shared" si="1"/>
        <v>1300</v>
      </c>
      <c r="P3" s="8">
        <f t="shared" si="1"/>
        <v>1400</v>
      </c>
      <c r="Q3" s="8">
        <f t="shared" si="1"/>
        <v>1500</v>
      </c>
      <c r="R3" s="8">
        <f t="shared" si="1"/>
        <v>1600</v>
      </c>
      <c r="S3" s="8">
        <f t="shared" si="1"/>
        <v>1700</v>
      </c>
      <c r="T3" s="8">
        <f t="shared" si="1"/>
        <v>1800</v>
      </c>
      <c r="U3" s="8">
        <f t="shared" si="1"/>
        <v>1900</v>
      </c>
      <c r="V3" s="8">
        <f t="shared" si="1"/>
        <v>2000</v>
      </c>
      <c r="W3" s="8">
        <f t="shared" si="1"/>
        <v>2100</v>
      </c>
      <c r="X3" s="8">
        <f t="shared" si="1"/>
        <v>2200</v>
      </c>
      <c r="Y3" s="8">
        <f t="shared" si="1"/>
        <v>2300</v>
      </c>
    </row>
    <row r="4">
      <c r="A4" s="6" t="s">
        <v>14</v>
      </c>
      <c r="B4" s="6">
        <v>0.0</v>
      </c>
      <c r="C4" s="8">
        <f t="shared" ref="C4:Y4" si="2">B16</f>
        <v>200</v>
      </c>
      <c r="D4" s="8">
        <f t="shared" si="2"/>
        <v>400</v>
      </c>
      <c r="E4" s="8">
        <f t="shared" si="2"/>
        <v>600</v>
      </c>
      <c r="F4" s="8">
        <f t="shared" si="2"/>
        <v>800</v>
      </c>
      <c r="G4" s="8">
        <f t="shared" si="2"/>
        <v>1000</v>
      </c>
      <c r="H4" s="8">
        <f t="shared" si="2"/>
        <v>1200</v>
      </c>
      <c r="I4" s="8">
        <f t="shared" si="2"/>
        <v>1400</v>
      </c>
      <c r="J4" s="8">
        <f t="shared" si="2"/>
        <v>1600</v>
      </c>
      <c r="K4" s="8">
        <f t="shared" si="2"/>
        <v>1800</v>
      </c>
      <c r="L4" s="8">
        <f t="shared" si="2"/>
        <v>2000</v>
      </c>
      <c r="M4" s="8">
        <f t="shared" si="2"/>
        <v>2200</v>
      </c>
      <c r="N4" s="8">
        <f t="shared" si="2"/>
        <v>2400</v>
      </c>
      <c r="O4" s="8">
        <f t="shared" si="2"/>
        <v>2600</v>
      </c>
      <c r="P4" s="8">
        <f t="shared" si="2"/>
        <v>2800</v>
      </c>
      <c r="Q4" s="8">
        <f t="shared" si="2"/>
        <v>3000</v>
      </c>
      <c r="R4" s="8">
        <f t="shared" si="2"/>
        <v>3200</v>
      </c>
      <c r="S4" s="8">
        <f t="shared" si="2"/>
        <v>3400</v>
      </c>
      <c r="T4" s="8">
        <f t="shared" si="2"/>
        <v>3600</v>
      </c>
      <c r="U4" s="8">
        <f t="shared" si="2"/>
        <v>3800</v>
      </c>
      <c r="V4" s="8">
        <f t="shared" si="2"/>
        <v>4000</v>
      </c>
      <c r="W4" s="8">
        <f t="shared" si="2"/>
        <v>4200</v>
      </c>
      <c r="X4" s="8">
        <f t="shared" si="2"/>
        <v>4400</v>
      </c>
      <c r="Y4" s="8">
        <f t="shared" si="2"/>
        <v>4600</v>
      </c>
    </row>
    <row r="5">
      <c r="A5" s="6" t="s">
        <v>15</v>
      </c>
      <c r="B5" s="6">
        <v>0.0</v>
      </c>
      <c r="C5" s="8">
        <f t="shared" ref="C5:Y5" si="3">B17</f>
        <v>50</v>
      </c>
      <c r="D5" s="8">
        <f t="shared" si="3"/>
        <v>100</v>
      </c>
      <c r="E5" s="8">
        <f t="shared" si="3"/>
        <v>150</v>
      </c>
      <c r="F5" s="8">
        <f t="shared" si="3"/>
        <v>200</v>
      </c>
      <c r="G5" s="8">
        <f t="shared" si="3"/>
        <v>250</v>
      </c>
      <c r="H5" s="8">
        <f t="shared" si="3"/>
        <v>300</v>
      </c>
      <c r="I5" s="8">
        <f t="shared" si="3"/>
        <v>350</v>
      </c>
      <c r="J5" s="8">
        <f t="shared" si="3"/>
        <v>400</v>
      </c>
      <c r="K5" s="8">
        <f t="shared" si="3"/>
        <v>450</v>
      </c>
      <c r="L5" s="8">
        <f t="shared" si="3"/>
        <v>500</v>
      </c>
      <c r="M5" s="8">
        <f t="shared" si="3"/>
        <v>550</v>
      </c>
      <c r="N5" s="8">
        <f t="shared" si="3"/>
        <v>600</v>
      </c>
      <c r="O5" s="8">
        <f t="shared" si="3"/>
        <v>650</v>
      </c>
      <c r="P5" s="8">
        <f t="shared" si="3"/>
        <v>700</v>
      </c>
      <c r="Q5" s="8">
        <f t="shared" si="3"/>
        <v>750</v>
      </c>
      <c r="R5" s="8">
        <f t="shared" si="3"/>
        <v>800</v>
      </c>
      <c r="S5" s="8">
        <f t="shared" si="3"/>
        <v>850</v>
      </c>
      <c r="T5" s="8">
        <f t="shared" si="3"/>
        <v>900</v>
      </c>
      <c r="U5" s="8">
        <f t="shared" si="3"/>
        <v>950</v>
      </c>
      <c r="V5" s="8">
        <f t="shared" si="3"/>
        <v>1000</v>
      </c>
      <c r="W5" s="8">
        <f t="shared" si="3"/>
        <v>1050</v>
      </c>
      <c r="X5" s="8">
        <f t="shared" si="3"/>
        <v>1100</v>
      </c>
      <c r="Y5" s="8">
        <f t="shared" si="3"/>
        <v>1150</v>
      </c>
    </row>
    <row r="6">
      <c r="A6" s="6" t="s">
        <v>16</v>
      </c>
      <c r="B6" s="6">
        <v>0.0</v>
      </c>
      <c r="C6" s="8">
        <f t="shared" ref="C6:Y6" si="4">B18</f>
        <v>100</v>
      </c>
      <c r="D6" s="8">
        <f t="shared" si="4"/>
        <v>200</v>
      </c>
      <c r="E6" s="8">
        <f t="shared" si="4"/>
        <v>300</v>
      </c>
      <c r="F6" s="8">
        <f t="shared" si="4"/>
        <v>400</v>
      </c>
      <c r="G6" s="8">
        <f t="shared" si="4"/>
        <v>500</v>
      </c>
      <c r="H6" s="8">
        <f t="shared" si="4"/>
        <v>600</v>
      </c>
      <c r="I6" s="8">
        <f t="shared" si="4"/>
        <v>700</v>
      </c>
      <c r="J6" s="8">
        <f t="shared" si="4"/>
        <v>800</v>
      </c>
      <c r="K6" s="8">
        <f t="shared" si="4"/>
        <v>900</v>
      </c>
      <c r="L6" s="8">
        <f t="shared" si="4"/>
        <v>1000</v>
      </c>
      <c r="M6" s="8">
        <f t="shared" si="4"/>
        <v>1100</v>
      </c>
      <c r="N6" s="8">
        <f t="shared" si="4"/>
        <v>1200</v>
      </c>
      <c r="O6" s="8">
        <f t="shared" si="4"/>
        <v>1300</v>
      </c>
      <c r="P6" s="8">
        <f t="shared" si="4"/>
        <v>1400</v>
      </c>
      <c r="Q6" s="8">
        <f t="shared" si="4"/>
        <v>1500</v>
      </c>
      <c r="R6" s="8">
        <f t="shared" si="4"/>
        <v>1600</v>
      </c>
      <c r="S6" s="8">
        <f t="shared" si="4"/>
        <v>1700</v>
      </c>
      <c r="T6" s="8">
        <f t="shared" si="4"/>
        <v>1800</v>
      </c>
      <c r="U6" s="8">
        <f t="shared" si="4"/>
        <v>1900</v>
      </c>
      <c r="V6" s="8">
        <f t="shared" si="4"/>
        <v>2000</v>
      </c>
      <c r="W6" s="8">
        <f t="shared" si="4"/>
        <v>2100</v>
      </c>
      <c r="X6" s="8">
        <f t="shared" si="4"/>
        <v>2200</v>
      </c>
      <c r="Y6" s="8">
        <f t="shared" si="4"/>
        <v>2300</v>
      </c>
    </row>
    <row r="8">
      <c r="A8" s="6" t="s">
        <v>93</v>
      </c>
    </row>
    <row r="9">
      <c r="A9" s="6" t="s">
        <v>12</v>
      </c>
      <c r="B9" s="8">
        <f>'Calcs-1'!B3-'Calcs-1'!B9</f>
        <v>100</v>
      </c>
      <c r="C9" s="8">
        <f>'Calcs-1'!C3-'Calcs-1'!C9</f>
        <v>100</v>
      </c>
      <c r="D9" s="8">
        <f>'Calcs-1'!D3-'Calcs-1'!D9</f>
        <v>100</v>
      </c>
      <c r="E9" s="8">
        <f>'Calcs-1'!E3-'Calcs-1'!E9</f>
        <v>100</v>
      </c>
      <c r="F9" s="8">
        <f>'Calcs-1'!F3-'Calcs-1'!F9</f>
        <v>100</v>
      </c>
      <c r="G9" s="8">
        <f>'Calcs-1'!G3-'Calcs-1'!G9</f>
        <v>100</v>
      </c>
      <c r="H9" s="8">
        <f>'Calcs-1'!H3-'Calcs-1'!H9</f>
        <v>100</v>
      </c>
      <c r="I9" s="8">
        <f>'Calcs-1'!I3-'Calcs-1'!I9</f>
        <v>100</v>
      </c>
      <c r="J9" s="8">
        <f>'Calcs-1'!J3-'Calcs-1'!J9</f>
        <v>100</v>
      </c>
      <c r="K9" s="8">
        <f>'Calcs-1'!K3-'Calcs-1'!K9</f>
        <v>100</v>
      </c>
      <c r="L9" s="8">
        <f>'Calcs-1'!L3-'Calcs-1'!L9</f>
        <v>100</v>
      </c>
      <c r="M9" s="8">
        <f>'Calcs-1'!M3-'Calcs-1'!M9</f>
        <v>100</v>
      </c>
      <c r="N9" s="8">
        <f>'Calcs-1'!N3-'Calcs-1'!N9</f>
        <v>100</v>
      </c>
      <c r="O9" s="8">
        <f>'Calcs-1'!O3-'Calcs-1'!O9</f>
        <v>100</v>
      </c>
      <c r="P9" s="8">
        <f>'Calcs-1'!P3-'Calcs-1'!P9</f>
        <v>100</v>
      </c>
      <c r="Q9" s="8">
        <f>'Calcs-1'!Q3-'Calcs-1'!Q9</f>
        <v>100</v>
      </c>
      <c r="R9" s="8">
        <f>'Calcs-1'!R3-'Calcs-1'!R9</f>
        <v>100</v>
      </c>
      <c r="S9" s="8">
        <f>'Calcs-1'!S3-'Calcs-1'!S9</f>
        <v>100</v>
      </c>
      <c r="T9" s="8">
        <f>'Calcs-1'!T3-'Calcs-1'!T9</f>
        <v>100</v>
      </c>
      <c r="U9" s="8">
        <f>'Calcs-1'!U3-'Calcs-1'!U9</f>
        <v>100</v>
      </c>
      <c r="V9" s="8">
        <f>'Calcs-1'!V3-'Calcs-1'!V9</f>
        <v>100</v>
      </c>
      <c r="W9" s="8">
        <f>'Calcs-1'!W3-'Calcs-1'!W9</f>
        <v>100</v>
      </c>
      <c r="X9" s="8">
        <f>'Calcs-1'!X3-'Calcs-1'!X9</f>
        <v>100</v>
      </c>
      <c r="Y9" s="8">
        <f>'Calcs-1'!Y3-'Calcs-1'!Y9</f>
        <v>100</v>
      </c>
    </row>
    <row r="10">
      <c r="A10" s="6" t="s">
        <v>14</v>
      </c>
      <c r="B10" s="8">
        <f>'Calcs-1'!B4-'Calcs-1'!B10</f>
        <v>200</v>
      </c>
      <c r="C10" s="8">
        <f>'Calcs-1'!C4-'Calcs-1'!C10</f>
        <v>200</v>
      </c>
      <c r="D10" s="8">
        <f>'Calcs-1'!D4-'Calcs-1'!D10</f>
        <v>200</v>
      </c>
      <c r="E10" s="8">
        <f>'Calcs-1'!E4-'Calcs-1'!E10</f>
        <v>200</v>
      </c>
      <c r="F10" s="8">
        <f>'Calcs-1'!F4-'Calcs-1'!F10</f>
        <v>200</v>
      </c>
      <c r="G10" s="8">
        <f>'Calcs-1'!G4-'Calcs-1'!G10</f>
        <v>200</v>
      </c>
      <c r="H10" s="8">
        <f>'Calcs-1'!H4-'Calcs-1'!H10</f>
        <v>200</v>
      </c>
      <c r="I10" s="8">
        <f>'Calcs-1'!I4-'Calcs-1'!I10</f>
        <v>200</v>
      </c>
      <c r="J10" s="8">
        <f>'Calcs-1'!J4-'Calcs-1'!J10</f>
        <v>200</v>
      </c>
      <c r="K10" s="8">
        <f>'Calcs-1'!K4-'Calcs-1'!K10</f>
        <v>200</v>
      </c>
      <c r="L10" s="8">
        <f>'Calcs-1'!L4-'Calcs-1'!L10</f>
        <v>200</v>
      </c>
      <c r="M10" s="8">
        <f>'Calcs-1'!M4-'Calcs-1'!M10</f>
        <v>200</v>
      </c>
      <c r="N10" s="8">
        <f>'Calcs-1'!N4-'Calcs-1'!N10</f>
        <v>200</v>
      </c>
      <c r="O10" s="8">
        <f>'Calcs-1'!O4-'Calcs-1'!O10</f>
        <v>200</v>
      </c>
      <c r="P10" s="8">
        <f>'Calcs-1'!P4-'Calcs-1'!P10</f>
        <v>200</v>
      </c>
      <c r="Q10" s="8">
        <f>'Calcs-1'!Q4-'Calcs-1'!Q10</f>
        <v>200</v>
      </c>
      <c r="R10" s="8">
        <f>'Calcs-1'!R4-'Calcs-1'!R10</f>
        <v>200</v>
      </c>
      <c r="S10" s="8">
        <f>'Calcs-1'!S4-'Calcs-1'!S10</f>
        <v>200</v>
      </c>
      <c r="T10" s="8">
        <f>'Calcs-1'!T4-'Calcs-1'!T10</f>
        <v>200</v>
      </c>
      <c r="U10" s="8">
        <f>'Calcs-1'!U4-'Calcs-1'!U10</f>
        <v>200</v>
      </c>
      <c r="V10" s="8">
        <f>'Calcs-1'!V4-'Calcs-1'!V10</f>
        <v>200</v>
      </c>
      <c r="W10" s="8">
        <f>'Calcs-1'!W4-'Calcs-1'!W10</f>
        <v>200</v>
      </c>
      <c r="X10" s="8">
        <f>'Calcs-1'!X4-'Calcs-1'!X10</f>
        <v>200</v>
      </c>
      <c r="Y10" s="8">
        <f>'Calcs-1'!Y4-'Calcs-1'!Y10</f>
        <v>200</v>
      </c>
    </row>
    <row r="11">
      <c r="A11" s="6" t="s">
        <v>15</v>
      </c>
      <c r="B11" s="8">
        <f>'Calcs-1'!B5-'Calcs-1'!B11</f>
        <v>50</v>
      </c>
      <c r="C11" s="8">
        <f>'Calcs-1'!C5-'Calcs-1'!C11</f>
        <v>50</v>
      </c>
      <c r="D11" s="8">
        <f>'Calcs-1'!D5-'Calcs-1'!D11</f>
        <v>50</v>
      </c>
      <c r="E11" s="8">
        <f>'Calcs-1'!E5-'Calcs-1'!E11</f>
        <v>50</v>
      </c>
      <c r="F11" s="8">
        <f>'Calcs-1'!F5-'Calcs-1'!F11</f>
        <v>50</v>
      </c>
      <c r="G11" s="8">
        <f>'Calcs-1'!G5-'Calcs-1'!G11</f>
        <v>50</v>
      </c>
      <c r="H11" s="8">
        <f>'Calcs-1'!H5-'Calcs-1'!H11</f>
        <v>50</v>
      </c>
      <c r="I11" s="8">
        <f>'Calcs-1'!I5-'Calcs-1'!I11</f>
        <v>50</v>
      </c>
      <c r="J11" s="8">
        <f>'Calcs-1'!J5-'Calcs-1'!J11</f>
        <v>50</v>
      </c>
      <c r="K11" s="8">
        <f>'Calcs-1'!K5-'Calcs-1'!K11</f>
        <v>50</v>
      </c>
      <c r="L11" s="8">
        <f>'Calcs-1'!L5-'Calcs-1'!L11</f>
        <v>50</v>
      </c>
      <c r="M11" s="8">
        <f>'Calcs-1'!M5-'Calcs-1'!M11</f>
        <v>50</v>
      </c>
      <c r="N11" s="8">
        <f>'Calcs-1'!N5-'Calcs-1'!N11</f>
        <v>50</v>
      </c>
      <c r="O11" s="8">
        <f>'Calcs-1'!O5-'Calcs-1'!O11</f>
        <v>50</v>
      </c>
      <c r="P11" s="8">
        <f>'Calcs-1'!P5-'Calcs-1'!P11</f>
        <v>50</v>
      </c>
      <c r="Q11" s="8">
        <f>'Calcs-1'!Q5-'Calcs-1'!Q11</f>
        <v>50</v>
      </c>
      <c r="R11" s="8">
        <f>'Calcs-1'!R5-'Calcs-1'!R11</f>
        <v>50</v>
      </c>
      <c r="S11" s="8">
        <f>'Calcs-1'!S5-'Calcs-1'!S11</f>
        <v>50</v>
      </c>
      <c r="T11" s="8">
        <f>'Calcs-1'!T5-'Calcs-1'!T11</f>
        <v>50</v>
      </c>
      <c r="U11" s="8">
        <f>'Calcs-1'!U5-'Calcs-1'!U11</f>
        <v>50</v>
      </c>
      <c r="V11" s="8">
        <f>'Calcs-1'!V5-'Calcs-1'!V11</f>
        <v>50</v>
      </c>
      <c r="W11" s="8">
        <f>'Calcs-1'!W5-'Calcs-1'!W11</f>
        <v>50</v>
      </c>
      <c r="X11" s="8">
        <f>'Calcs-1'!X5-'Calcs-1'!X11</f>
        <v>50</v>
      </c>
      <c r="Y11" s="8">
        <f>'Calcs-1'!Y5-'Calcs-1'!Y11</f>
        <v>50</v>
      </c>
    </row>
    <row r="12">
      <c r="A12" s="6" t="s">
        <v>16</v>
      </c>
      <c r="B12" s="8">
        <f>'Calcs-1'!B6-'Calcs-1'!B12</f>
        <v>100</v>
      </c>
      <c r="C12" s="8">
        <f>'Calcs-1'!C6-'Calcs-1'!C12</f>
        <v>100</v>
      </c>
      <c r="D12" s="8">
        <f>'Calcs-1'!D6-'Calcs-1'!D12</f>
        <v>100</v>
      </c>
      <c r="E12" s="8">
        <f>'Calcs-1'!E6-'Calcs-1'!E12</f>
        <v>100</v>
      </c>
      <c r="F12" s="8">
        <f>'Calcs-1'!F6-'Calcs-1'!F12</f>
        <v>100</v>
      </c>
      <c r="G12" s="8">
        <f>'Calcs-1'!G6-'Calcs-1'!G12</f>
        <v>100</v>
      </c>
      <c r="H12" s="8">
        <f>'Calcs-1'!H6-'Calcs-1'!H12</f>
        <v>100</v>
      </c>
      <c r="I12" s="8">
        <f>'Calcs-1'!I6-'Calcs-1'!I12</f>
        <v>100</v>
      </c>
      <c r="J12" s="8">
        <f>'Calcs-1'!J6-'Calcs-1'!J12</f>
        <v>100</v>
      </c>
      <c r="K12" s="8">
        <f>'Calcs-1'!K6-'Calcs-1'!K12</f>
        <v>100</v>
      </c>
      <c r="L12" s="8">
        <f>'Calcs-1'!L6-'Calcs-1'!L12</f>
        <v>100</v>
      </c>
      <c r="M12" s="8">
        <f>'Calcs-1'!M6-'Calcs-1'!M12</f>
        <v>100</v>
      </c>
      <c r="N12" s="8">
        <f>'Calcs-1'!N6-'Calcs-1'!N12</f>
        <v>100</v>
      </c>
      <c r="O12" s="8">
        <f>'Calcs-1'!O6-'Calcs-1'!O12</f>
        <v>100</v>
      </c>
      <c r="P12" s="8">
        <f>'Calcs-1'!P6-'Calcs-1'!P12</f>
        <v>100</v>
      </c>
      <c r="Q12" s="8">
        <f>'Calcs-1'!Q6-'Calcs-1'!Q12</f>
        <v>100</v>
      </c>
      <c r="R12" s="8">
        <f>'Calcs-1'!R6-'Calcs-1'!R12</f>
        <v>100</v>
      </c>
      <c r="S12" s="8">
        <f>'Calcs-1'!S6-'Calcs-1'!S12</f>
        <v>100</v>
      </c>
      <c r="T12" s="8">
        <f>'Calcs-1'!T6-'Calcs-1'!T12</f>
        <v>100</v>
      </c>
      <c r="U12" s="8">
        <f>'Calcs-1'!U6-'Calcs-1'!U12</f>
        <v>100</v>
      </c>
      <c r="V12" s="8">
        <f>'Calcs-1'!V6-'Calcs-1'!V12</f>
        <v>100</v>
      </c>
      <c r="W12" s="8">
        <f>'Calcs-1'!W6-'Calcs-1'!W12</f>
        <v>100</v>
      </c>
      <c r="X12" s="8">
        <f>'Calcs-1'!X6-'Calcs-1'!X12</f>
        <v>100</v>
      </c>
      <c r="Y12" s="8">
        <f>'Calcs-1'!Y6-'Calcs-1'!Y12</f>
        <v>100</v>
      </c>
    </row>
    <row r="14">
      <c r="A14" s="6" t="s">
        <v>94</v>
      </c>
    </row>
    <row r="15">
      <c r="A15" s="6" t="s">
        <v>12</v>
      </c>
      <c r="B15" s="8">
        <f t="shared" ref="B15:Y15" si="5">B3+B9</f>
        <v>100</v>
      </c>
      <c r="C15" s="8">
        <f t="shared" si="5"/>
        <v>200</v>
      </c>
      <c r="D15" s="8">
        <f t="shared" si="5"/>
        <v>300</v>
      </c>
      <c r="E15" s="8">
        <f t="shared" si="5"/>
        <v>400</v>
      </c>
      <c r="F15" s="8">
        <f t="shared" si="5"/>
        <v>500</v>
      </c>
      <c r="G15" s="8">
        <f t="shared" si="5"/>
        <v>600</v>
      </c>
      <c r="H15" s="8">
        <f t="shared" si="5"/>
        <v>700</v>
      </c>
      <c r="I15" s="8">
        <f t="shared" si="5"/>
        <v>800</v>
      </c>
      <c r="J15" s="8">
        <f t="shared" si="5"/>
        <v>900</v>
      </c>
      <c r="K15" s="8">
        <f t="shared" si="5"/>
        <v>1000</v>
      </c>
      <c r="L15" s="8">
        <f t="shared" si="5"/>
        <v>1100</v>
      </c>
      <c r="M15" s="8">
        <f t="shared" si="5"/>
        <v>1200</v>
      </c>
      <c r="N15" s="8">
        <f t="shared" si="5"/>
        <v>1300</v>
      </c>
      <c r="O15" s="8">
        <f t="shared" si="5"/>
        <v>1400</v>
      </c>
      <c r="P15" s="8">
        <f t="shared" si="5"/>
        <v>1500</v>
      </c>
      <c r="Q15" s="8">
        <f t="shared" si="5"/>
        <v>1600</v>
      </c>
      <c r="R15" s="8">
        <f t="shared" si="5"/>
        <v>1700</v>
      </c>
      <c r="S15" s="8">
        <f t="shared" si="5"/>
        <v>1800</v>
      </c>
      <c r="T15" s="8">
        <f t="shared" si="5"/>
        <v>1900</v>
      </c>
      <c r="U15" s="8">
        <f t="shared" si="5"/>
        <v>2000</v>
      </c>
      <c r="V15" s="8">
        <f t="shared" si="5"/>
        <v>2100</v>
      </c>
      <c r="W15" s="8">
        <f t="shared" si="5"/>
        <v>2200</v>
      </c>
      <c r="X15" s="8">
        <f t="shared" si="5"/>
        <v>2300</v>
      </c>
      <c r="Y15" s="8">
        <f t="shared" si="5"/>
        <v>2400</v>
      </c>
    </row>
    <row r="16">
      <c r="A16" s="6" t="s">
        <v>14</v>
      </c>
      <c r="B16" s="8">
        <f t="shared" ref="B16:Y16" si="6">B4+B10</f>
        <v>200</v>
      </c>
      <c r="C16" s="8">
        <f t="shared" si="6"/>
        <v>400</v>
      </c>
      <c r="D16" s="8">
        <f t="shared" si="6"/>
        <v>600</v>
      </c>
      <c r="E16" s="8">
        <f t="shared" si="6"/>
        <v>800</v>
      </c>
      <c r="F16" s="8">
        <f t="shared" si="6"/>
        <v>1000</v>
      </c>
      <c r="G16" s="8">
        <f t="shared" si="6"/>
        <v>1200</v>
      </c>
      <c r="H16" s="8">
        <f t="shared" si="6"/>
        <v>1400</v>
      </c>
      <c r="I16" s="8">
        <f t="shared" si="6"/>
        <v>1600</v>
      </c>
      <c r="J16" s="8">
        <f t="shared" si="6"/>
        <v>1800</v>
      </c>
      <c r="K16" s="8">
        <f t="shared" si="6"/>
        <v>2000</v>
      </c>
      <c r="L16" s="8">
        <f t="shared" si="6"/>
        <v>2200</v>
      </c>
      <c r="M16" s="8">
        <f t="shared" si="6"/>
        <v>2400</v>
      </c>
      <c r="N16" s="8">
        <f t="shared" si="6"/>
        <v>2600</v>
      </c>
      <c r="O16" s="8">
        <f t="shared" si="6"/>
        <v>2800</v>
      </c>
      <c r="P16" s="8">
        <f t="shared" si="6"/>
        <v>3000</v>
      </c>
      <c r="Q16" s="8">
        <f t="shared" si="6"/>
        <v>3200</v>
      </c>
      <c r="R16" s="8">
        <f t="shared" si="6"/>
        <v>3400</v>
      </c>
      <c r="S16" s="8">
        <f t="shared" si="6"/>
        <v>3600</v>
      </c>
      <c r="T16" s="8">
        <f t="shared" si="6"/>
        <v>3800</v>
      </c>
      <c r="U16" s="8">
        <f t="shared" si="6"/>
        <v>4000</v>
      </c>
      <c r="V16" s="8">
        <f t="shared" si="6"/>
        <v>4200</v>
      </c>
      <c r="W16" s="8">
        <f t="shared" si="6"/>
        <v>4400</v>
      </c>
      <c r="X16" s="8">
        <f t="shared" si="6"/>
        <v>4600</v>
      </c>
      <c r="Y16" s="8">
        <f t="shared" si="6"/>
        <v>4800</v>
      </c>
    </row>
    <row r="17">
      <c r="A17" s="6" t="s">
        <v>15</v>
      </c>
      <c r="B17" s="8">
        <f t="shared" ref="B17:Y17" si="7">B5+B11</f>
        <v>50</v>
      </c>
      <c r="C17" s="8">
        <f t="shared" si="7"/>
        <v>100</v>
      </c>
      <c r="D17" s="8">
        <f t="shared" si="7"/>
        <v>150</v>
      </c>
      <c r="E17" s="8">
        <f t="shared" si="7"/>
        <v>200</v>
      </c>
      <c r="F17" s="8">
        <f t="shared" si="7"/>
        <v>250</v>
      </c>
      <c r="G17" s="8">
        <f t="shared" si="7"/>
        <v>300</v>
      </c>
      <c r="H17" s="8">
        <f t="shared" si="7"/>
        <v>350</v>
      </c>
      <c r="I17" s="8">
        <f t="shared" si="7"/>
        <v>400</v>
      </c>
      <c r="J17" s="8">
        <f t="shared" si="7"/>
        <v>450</v>
      </c>
      <c r="K17" s="8">
        <f t="shared" si="7"/>
        <v>500</v>
      </c>
      <c r="L17" s="8">
        <f t="shared" si="7"/>
        <v>550</v>
      </c>
      <c r="M17" s="8">
        <f t="shared" si="7"/>
        <v>600</v>
      </c>
      <c r="N17" s="8">
        <f t="shared" si="7"/>
        <v>650</v>
      </c>
      <c r="O17" s="8">
        <f t="shared" si="7"/>
        <v>700</v>
      </c>
      <c r="P17" s="8">
        <f t="shared" si="7"/>
        <v>750</v>
      </c>
      <c r="Q17" s="8">
        <f t="shared" si="7"/>
        <v>800</v>
      </c>
      <c r="R17" s="8">
        <f t="shared" si="7"/>
        <v>850</v>
      </c>
      <c r="S17" s="8">
        <f t="shared" si="7"/>
        <v>900</v>
      </c>
      <c r="T17" s="8">
        <f t="shared" si="7"/>
        <v>950</v>
      </c>
      <c r="U17" s="8">
        <f t="shared" si="7"/>
        <v>1000</v>
      </c>
      <c r="V17" s="8">
        <f t="shared" si="7"/>
        <v>1050</v>
      </c>
      <c r="W17" s="8">
        <f t="shared" si="7"/>
        <v>1100</v>
      </c>
      <c r="X17" s="8">
        <f t="shared" si="7"/>
        <v>1150</v>
      </c>
      <c r="Y17" s="8">
        <f t="shared" si="7"/>
        <v>1200</v>
      </c>
    </row>
    <row r="18">
      <c r="A18" s="6" t="s">
        <v>16</v>
      </c>
      <c r="B18" s="8">
        <f t="shared" ref="B18:Y18" si="8">B6+B12</f>
        <v>100</v>
      </c>
      <c r="C18" s="8">
        <f t="shared" si="8"/>
        <v>200</v>
      </c>
      <c r="D18" s="8">
        <f t="shared" si="8"/>
        <v>300</v>
      </c>
      <c r="E18" s="8">
        <f t="shared" si="8"/>
        <v>400</v>
      </c>
      <c r="F18" s="8">
        <f t="shared" si="8"/>
        <v>500</v>
      </c>
      <c r="G18" s="8">
        <f t="shared" si="8"/>
        <v>600</v>
      </c>
      <c r="H18" s="8">
        <f t="shared" si="8"/>
        <v>700</v>
      </c>
      <c r="I18" s="8">
        <f t="shared" si="8"/>
        <v>800</v>
      </c>
      <c r="J18" s="8">
        <f t="shared" si="8"/>
        <v>900</v>
      </c>
      <c r="K18" s="8">
        <f t="shared" si="8"/>
        <v>1000</v>
      </c>
      <c r="L18" s="8">
        <f t="shared" si="8"/>
        <v>1100</v>
      </c>
      <c r="M18" s="8">
        <f t="shared" si="8"/>
        <v>1200</v>
      </c>
      <c r="N18" s="8">
        <f t="shared" si="8"/>
        <v>1300</v>
      </c>
      <c r="O18" s="8">
        <f t="shared" si="8"/>
        <v>1400</v>
      </c>
      <c r="P18" s="8">
        <f t="shared" si="8"/>
        <v>1500</v>
      </c>
      <c r="Q18" s="8">
        <f t="shared" si="8"/>
        <v>1600</v>
      </c>
      <c r="R18" s="8">
        <f t="shared" si="8"/>
        <v>1700</v>
      </c>
      <c r="S18" s="8">
        <f t="shared" si="8"/>
        <v>1800</v>
      </c>
      <c r="T18" s="8">
        <f t="shared" si="8"/>
        <v>1900</v>
      </c>
      <c r="U18" s="8">
        <f t="shared" si="8"/>
        <v>2000</v>
      </c>
      <c r="V18" s="8">
        <f t="shared" si="8"/>
        <v>2100</v>
      </c>
      <c r="W18" s="8">
        <f t="shared" si="8"/>
        <v>2200</v>
      </c>
      <c r="X18" s="8">
        <f t="shared" si="8"/>
        <v>2300</v>
      </c>
      <c r="Y18" s="8">
        <f t="shared" si="8"/>
        <v>2400</v>
      </c>
    </row>
    <row r="20">
      <c r="A20" s="6" t="s">
        <v>94</v>
      </c>
    </row>
    <row r="21">
      <c r="A21" s="6" t="s">
        <v>12</v>
      </c>
      <c r="B21" s="8">
        <f>B15*Assumptions!$C2</f>
        <v>40000</v>
      </c>
      <c r="C21" s="8">
        <f>C15*Assumptions!$C2</f>
        <v>80000</v>
      </c>
      <c r="D21" s="8">
        <f>D15*Assumptions!$C2</f>
        <v>120000</v>
      </c>
      <c r="E21" s="8">
        <f>E15*Assumptions!$C2</f>
        <v>160000</v>
      </c>
      <c r="F21" s="8">
        <f>F15*Assumptions!$C2</f>
        <v>200000</v>
      </c>
      <c r="G21" s="8">
        <f>G15*Assumptions!$C2</f>
        <v>240000</v>
      </c>
      <c r="H21" s="8">
        <f>H15*Assumptions!$C2</f>
        <v>280000</v>
      </c>
      <c r="I21" s="8">
        <f>I15*Assumptions!$C2</f>
        <v>320000</v>
      </c>
      <c r="J21" s="8">
        <f>J15*Assumptions!$C2</f>
        <v>360000</v>
      </c>
      <c r="K21" s="8">
        <f>K15*Assumptions!$C2</f>
        <v>400000</v>
      </c>
      <c r="L21" s="8">
        <f>L15*Assumptions!$C2</f>
        <v>440000</v>
      </c>
      <c r="M21" s="8">
        <f>M15*Assumptions!$C2</f>
        <v>480000</v>
      </c>
      <c r="N21" s="8">
        <f>N15*Assumptions!$C2</f>
        <v>520000</v>
      </c>
      <c r="O21" s="8">
        <f>O15*Assumptions!$C2</f>
        <v>560000</v>
      </c>
      <c r="P21" s="8">
        <f>P15*Assumptions!$C2</f>
        <v>600000</v>
      </c>
      <c r="Q21" s="8">
        <f>Q15*Assumptions!$C2</f>
        <v>640000</v>
      </c>
      <c r="R21" s="8">
        <f>R15*Assumptions!$C2</f>
        <v>680000</v>
      </c>
      <c r="S21" s="8">
        <f>S15*Assumptions!$C2</f>
        <v>720000</v>
      </c>
      <c r="T21" s="8">
        <f>T15*Assumptions!$C2</f>
        <v>760000</v>
      </c>
      <c r="U21" s="8">
        <f>U15*Assumptions!$C2</f>
        <v>800000</v>
      </c>
      <c r="V21" s="8">
        <f>V15*Assumptions!$C2</f>
        <v>840000</v>
      </c>
      <c r="W21" s="8">
        <f>W15*Assumptions!$C2</f>
        <v>880000</v>
      </c>
      <c r="X21" s="8">
        <f>X15*Assumptions!$C2</f>
        <v>920000</v>
      </c>
      <c r="Y21" s="8">
        <f>Y15*Assumptions!$C2</f>
        <v>960000</v>
      </c>
    </row>
    <row r="22">
      <c r="A22" s="6" t="s">
        <v>14</v>
      </c>
      <c r="B22" s="8">
        <f>B16*Assumptions!$C3</f>
        <v>50000</v>
      </c>
      <c r="C22" s="8">
        <f>C16*Assumptions!$C3</f>
        <v>100000</v>
      </c>
      <c r="D22" s="8">
        <f>D16*Assumptions!$C3</f>
        <v>150000</v>
      </c>
      <c r="E22" s="8">
        <f>E16*Assumptions!$C3</f>
        <v>200000</v>
      </c>
      <c r="F22" s="8">
        <f>F16*Assumptions!$C3</f>
        <v>250000</v>
      </c>
      <c r="G22" s="8">
        <f>G16*Assumptions!$C3</f>
        <v>300000</v>
      </c>
      <c r="H22" s="8">
        <f>H16*Assumptions!$C3</f>
        <v>350000</v>
      </c>
      <c r="I22" s="8">
        <f>I16*Assumptions!$C3</f>
        <v>400000</v>
      </c>
      <c r="J22" s="8">
        <f>J16*Assumptions!$C3</f>
        <v>450000</v>
      </c>
      <c r="K22" s="8">
        <f>K16*Assumptions!$C3</f>
        <v>500000</v>
      </c>
      <c r="L22" s="8">
        <f>L16*Assumptions!$C3</f>
        <v>550000</v>
      </c>
      <c r="M22" s="8">
        <f>M16*Assumptions!$C3</f>
        <v>600000</v>
      </c>
      <c r="N22" s="8">
        <f>N16*Assumptions!$C3</f>
        <v>650000</v>
      </c>
      <c r="O22" s="8">
        <f>O16*Assumptions!$C3</f>
        <v>700000</v>
      </c>
      <c r="P22" s="8">
        <f>P16*Assumptions!$C3</f>
        <v>750000</v>
      </c>
      <c r="Q22" s="8">
        <f>Q16*Assumptions!$C3</f>
        <v>800000</v>
      </c>
      <c r="R22" s="8">
        <f>R16*Assumptions!$C3</f>
        <v>850000</v>
      </c>
      <c r="S22" s="8">
        <f>S16*Assumptions!$C3</f>
        <v>900000</v>
      </c>
      <c r="T22" s="8">
        <f>T16*Assumptions!$C3</f>
        <v>950000</v>
      </c>
      <c r="U22" s="8">
        <f>U16*Assumptions!$C3</f>
        <v>1000000</v>
      </c>
      <c r="V22" s="8">
        <f>V16*Assumptions!$C3</f>
        <v>1050000</v>
      </c>
      <c r="W22" s="8">
        <f>W16*Assumptions!$C3</f>
        <v>1100000</v>
      </c>
      <c r="X22" s="8">
        <f>X16*Assumptions!$C3</f>
        <v>1150000</v>
      </c>
      <c r="Y22" s="8">
        <f>Y16*Assumptions!$C3</f>
        <v>1200000</v>
      </c>
    </row>
    <row r="23">
      <c r="A23" s="6" t="s">
        <v>15</v>
      </c>
      <c r="B23" s="8">
        <f>B17*Assumptions!$C4</f>
        <v>7500</v>
      </c>
      <c r="C23" s="8">
        <f>C17*Assumptions!$C4</f>
        <v>15000</v>
      </c>
      <c r="D23" s="8">
        <f>D17*Assumptions!$C4</f>
        <v>22500</v>
      </c>
      <c r="E23" s="8">
        <f>E17*Assumptions!$C4</f>
        <v>30000</v>
      </c>
      <c r="F23" s="8">
        <f>F17*Assumptions!$C4</f>
        <v>37500</v>
      </c>
      <c r="G23" s="8">
        <f>G17*Assumptions!$C4</f>
        <v>45000</v>
      </c>
      <c r="H23" s="8">
        <f>H17*Assumptions!$C4</f>
        <v>52500</v>
      </c>
      <c r="I23" s="8">
        <f>I17*Assumptions!$C4</f>
        <v>60000</v>
      </c>
      <c r="J23" s="8">
        <f>J17*Assumptions!$C4</f>
        <v>67500</v>
      </c>
      <c r="K23" s="8">
        <f>K17*Assumptions!$C4</f>
        <v>75000</v>
      </c>
      <c r="L23" s="8">
        <f>L17*Assumptions!$C4</f>
        <v>82500</v>
      </c>
      <c r="M23" s="8">
        <f>M17*Assumptions!$C4</f>
        <v>90000</v>
      </c>
      <c r="N23" s="8">
        <f>N17*Assumptions!$C4</f>
        <v>97500</v>
      </c>
      <c r="O23" s="8">
        <f>O17*Assumptions!$C4</f>
        <v>105000</v>
      </c>
      <c r="P23" s="8">
        <f>P17*Assumptions!$C4</f>
        <v>112500</v>
      </c>
      <c r="Q23" s="8">
        <f>Q17*Assumptions!$C4</f>
        <v>120000</v>
      </c>
      <c r="R23" s="8">
        <f>R17*Assumptions!$C4</f>
        <v>127500</v>
      </c>
      <c r="S23" s="8">
        <f>S17*Assumptions!$C4</f>
        <v>135000</v>
      </c>
      <c r="T23" s="8">
        <f>T17*Assumptions!$C4</f>
        <v>142500</v>
      </c>
      <c r="U23" s="8">
        <f>U17*Assumptions!$C4</f>
        <v>150000</v>
      </c>
      <c r="V23" s="8">
        <f>V17*Assumptions!$C4</f>
        <v>157500</v>
      </c>
      <c r="W23" s="8">
        <f>W17*Assumptions!$C4</f>
        <v>165000</v>
      </c>
      <c r="X23" s="8">
        <f>X17*Assumptions!$C4</f>
        <v>172500</v>
      </c>
      <c r="Y23" s="8">
        <f>Y17*Assumptions!$C4</f>
        <v>180000</v>
      </c>
    </row>
    <row r="24">
      <c r="A24" s="6" t="s">
        <v>16</v>
      </c>
      <c r="B24" s="8">
        <f>B18*Assumptions!$C5</f>
        <v>15000</v>
      </c>
      <c r="C24" s="8">
        <f>C18*Assumptions!$C5</f>
        <v>30000</v>
      </c>
      <c r="D24" s="8">
        <f>D18*Assumptions!$C5</f>
        <v>45000</v>
      </c>
      <c r="E24" s="8">
        <f>E18*Assumptions!$C5</f>
        <v>60000</v>
      </c>
      <c r="F24" s="8">
        <f>F18*Assumptions!$C5</f>
        <v>75000</v>
      </c>
      <c r="G24" s="8">
        <f>G18*Assumptions!$C5</f>
        <v>90000</v>
      </c>
      <c r="H24" s="8">
        <f>H18*Assumptions!$C5</f>
        <v>105000</v>
      </c>
      <c r="I24" s="8">
        <f>I18*Assumptions!$C5</f>
        <v>120000</v>
      </c>
      <c r="J24" s="8">
        <f>J18*Assumptions!$C5</f>
        <v>135000</v>
      </c>
      <c r="K24" s="8">
        <f>K18*Assumptions!$C5</f>
        <v>150000</v>
      </c>
      <c r="L24" s="8">
        <f>L18*Assumptions!$C5</f>
        <v>165000</v>
      </c>
      <c r="M24" s="8">
        <f>M18*Assumptions!$C5</f>
        <v>180000</v>
      </c>
      <c r="N24" s="8">
        <f>N18*Assumptions!$C5</f>
        <v>195000</v>
      </c>
      <c r="O24" s="8">
        <f>O18*Assumptions!$C5</f>
        <v>210000</v>
      </c>
      <c r="P24" s="8">
        <f>P18*Assumptions!$C5</f>
        <v>225000</v>
      </c>
      <c r="Q24" s="8">
        <f>Q18*Assumptions!$C5</f>
        <v>240000</v>
      </c>
      <c r="R24" s="8">
        <f>R18*Assumptions!$C5</f>
        <v>255000</v>
      </c>
      <c r="S24" s="8">
        <f>S18*Assumptions!$C5</f>
        <v>270000</v>
      </c>
      <c r="T24" s="8">
        <f>T18*Assumptions!$C5</f>
        <v>285000</v>
      </c>
      <c r="U24" s="8">
        <f>U18*Assumptions!$C5</f>
        <v>300000</v>
      </c>
      <c r="V24" s="8">
        <f>V18*Assumptions!$C5</f>
        <v>315000</v>
      </c>
      <c r="W24" s="8">
        <f>W18*Assumptions!$C5</f>
        <v>330000</v>
      </c>
      <c r="X24" s="8">
        <f>X18*Assumptions!$C5</f>
        <v>345000</v>
      </c>
      <c r="Y24" s="8">
        <f>Y18*Assumptions!$C5</f>
        <v>360000</v>
      </c>
    </row>
    <row r="25">
      <c r="A25" s="6" t="s">
        <v>80</v>
      </c>
      <c r="B25" s="8">
        <f t="shared" ref="B25:Y25" si="9">SUM(B21:B24)</f>
        <v>112500</v>
      </c>
      <c r="C25" s="8">
        <f t="shared" si="9"/>
        <v>225000</v>
      </c>
      <c r="D25" s="8">
        <f t="shared" si="9"/>
        <v>337500</v>
      </c>
      <c r="E25" s="8">
        <f t="shared" si="9"/>
        <v>450000</v>
      </c>
      <c r="F25" s="8">
        <f t="shared" si="9"/>
        <v>562500</v>
      </c>
      <c r="G25" s="8">
        <f t="shared" si="9"/>
        <v>675000</v>
      </c>
      <c r="H25" s="8">
        <f t="shared" si="9"/>
        <v>787500</v>
      </c>
      <c r="I25" s="8">
        <f t="shared" si="9"/>
        <v>900000</v>
      </c>
      <c r="J25" s="8">
        <f t="shared" si="9"/>
        <v>1012500</v>
      </c>
      <c r="K25" s="8">
        <f t="shared" si="9"/>
        <v>1125000</v>
      </c>
      <c r="L25" s="8">
        <f t="shared" si="9"/>
        <v>1237500</v>
      </c>
      <c r="M25" s="8">
        <f t="shared" si="9"/>
        <v>1350000</v>
      </c>
      <c r="N25" s="8">
        <f t="shared" si="9"/>
        <v>1462500</v>
      </c>
      <c r="O25" s="8">
        <f t="shared" si="9"/>
        <v>1575000</v>
      </c>
      <c r="P25" s="8">
        <f t="shared" si="9"/>
        <v>1687500</v>
      </c>
      <c r="Q25" s="8">
        <f t="shared" si="9"/>
        <v>1800000</v>
      </c>
      <c r="R25" s="8">
        <f t="shared" si="9"/>
        <v>1912500</v>
      </c>
      <c r="S25" s="8">
        <f t="shared" si="9"/>
        <v>2025000</v>
      </c>
      <c r="T25" s="8">
        <f t="shared" si="9"/>
        <v>2137500</v>
      </c>
      <c r="U25" s="8">
        <f t="shared" si="9"/>
        <v>2250000</v>
      </c>
      <c r="V25" s="8">
        <f t="shared" si="9"/>
        <v>2362500</v>
      </c>
      <c r="W25" s="8">
        <f t="shared" si="9"/>
        <v>2475000</v>
      </c>
      <c r="X25" s="8">
        <f t="shared" si="9"/>
        <v>2587500</v>
      </c>
      <c r="Y25" s="8">
        <f t="shared" si="9"/>
        <v>2700000</v>
      </c>
    </row>
  </sheetData>
  <drawing r:id="rId1"/>
</worksheet>
</file>