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mp; Costs" sheetId="7" r:id="rId10"/>
    <sheet state="visible" name="Purchases" sheetId="8" r:id="rId11"/>
    <sheet state="visible" name="Stocks" sheetId="9" r:id="rId12"/>
    <sheet state="visible" name="Collections" sheetId="10" r:id="rId13"/>
    <sheet state="visible" name="Cash Details" sheetId="11" r:id="rId14"/>
    <sheet state="visible" name="Balances" sheetId="12" r:id="rId15"/>
  </sheets>
  <definedNames/>
  <calcPr/>
</workbook>
</file>

<file path=xl/sharedStrings.xml><?xml version="1.0" encoding="utf-8"?>
<sst xmlns="http://schemas.openxmlformats.org/spreadsheetml/2006/main" count="392" uniqueCount="120">
  <si>
    <t>Description</t>
  </si>
  <si>
    <r>
      <rPr>
        <rFont val="Arial"/>
        <b/>
        <color rgb="FF000000"/>
        <sz val="12.0"/>
      </rPr>
      <t>Sales details:</t>
    </r>
    <r>
      <rPr>
        <rFont val="Arial"/>
        <color rgb="FF000000"/>
        <sz val="12.0"/>
      </rPr>
      <t xml:space="preserve">
Chocolate factory sells dark chocolate as follows: 
- 500kgs of dark chocolate every month to customers who visit the shop. It sells them one kg dark chocolate for Rs 300. 
- 1000 kgs of dark chocolate to College 1 every month. It sells them one kg dark chocolate for Rs 200.
- 1500 kgs of dark chocolate to College 2 every month. It sells them one kg dark chocolate for Rs 180. </t>
    </r>
  </si>
  <si>
    <r>
      <rPr>
        <rFont val="Arial"/>
        <b/>
        <color rgb="FF000000"/>
        <sz val="12.0"/>
      </rPr>
      <t xml:space="preserve">Usage: </t>
    </r>
    <r>
      <rPr>
        <rFont val="Arial"/>
        <color rgb="FF000000"/>
        <sz val="12.0"/>
      </rPr>
      <t xml:space="preserve">
To make 1 Kg dark chocolate 600 gms cocoa solids, 200 gms Cocoa Butter and 200 gms of sugar is required. The cost price of various items is -
-  Cocoa solids - Rs 200 per kg
-  Cocoa Butter - Rs 300 per kg
-  Sugar - Rs 50 per kg
</t>
    </r>
  </si>
  <si>
    <r>
      <rPr>
        <rFont val="Arial"/>
        <b/>
        <color rgb="FF000000"/>
        <sz val="13.0"/>
      </rPr>
      <t>Collections:</t>
    </r>
    <r>
      <rPr>
        <rFont val="Arial"/>
        <color rgb="FF000000"/>
        <sz val="13.0"/>
      </rPr>
      <t xml:space="preserve">
The customers who visit the Chocolate factory pay cash. 
College 1 pays the Chocolate factory on the 4th month and makes it balance 0. 
College 2 pays the Chocolate factory on the 2nd month and makes it balance 0.</t>
    </r>
  </si>
  <si>
    <r>
      <rPr>
        <rFont val="Arial"/>
        <b/>
        <color rgb="FF000000"/>
        <sz val="13.0"/>
      </rPr>
      <t>Purchases:</t>
    </r>
    <r>
      <rPr>
        <rFont val="Arial"/>
        <color rgb="FF000000"/>
        <sz val="13.0"/>
      </rPr>
      <t xml:space="preserve">
The chocolate factory purchases the following 
- Cocoa solids - 4000 kg every 2  months. Payment after 1 month of purchase.
- Cocoa Butter - 3000 kg every 3 month. Payment after 2 month of purchase
- Sugar - 2000 kg every 2 months. Payment in the same month of purchase.
</t>
    </r>
  </si>
  <si>
    <t>Every month the Chocolate factory pays Rs 15000 for rent. The Chocolate factory also pays electricity bill for Rs 8000 per month.</t>
  </si>
  <si>
    <t>The company has purchased 2 Chocolate Machine 100L (CHM500L) for Rs. 35000 each in the month 1 and one more Chocolate Machine 100L (CHM500L) in the month 3 for the same price. The life of all machines are 16 months. It purchases its fixed assets in the starting of the month.</t>
  </si>
  <si>
    <t>The company has purchased Furniture (FUR001) for Rs. 100000 in the month 3 which has a life of 18 months. It purchases its fixed assets in the starting of the month.</t>
  </si>
  <si>
    <t>The company has purchased a Van (VAN001) for Rs. 500000 in the month 6 which has a life of 20 months. It purchases its fixed assets in the starting of the month.</t>
  </si>
  <si>
    <t>The company has purchased a AC (ACM001) for Rs. 45000 in the month 7 which has a life of 12 months. It purchases its fixed assets in the starting of the month.</t>
  </si>
  <si>
    <t>The company has again purchased 2 Chocolate Machine 100L (CHM500L) for Rs. 35000 each in the month 17. The life of both machines is 16 months. It purchases its fixed assets in the starting of the month.</t>
  </si>
  <si>
    <t>Make a model for 18 months.</t>
  </si>
  <si>
    <t>Sales Details</t>
  </si>
  <si>
    <t>Walkin</t>
  </si>
  <si>
    <t>College 1</t>
  </si>
  <si>
    <t>College 2</t>
  </si>
  <si>
    <t>Quantity</t>
  </si>
  <si>
    <t>Price</t>
  </si>
  <si>
    <t>Dalk Chocolate</t>
  </si>
  <si>
    <t>Daily</t>
  </si>
  <si>
    <t>4th month</t>
  </si>
  <si>
    <t>2nd Month</t>
  </si>
  <si>
    <t>Usage</t>
  </si>
  <si>
    <t>Quantity(gms)</t>
  </si>
  <si>
    <t>Price (per kg)</t>
  </si>
  <si>
    <t>Cocoa solids</t>
  </si>
  <si>
    <t>Cocoa Butter</t>
  </si>
  <si>
    <t>Sugar</t>
  </si>
  <si>
    <t>Purchases</t>
  </si>
  <si>
    <t>Quantity(kg)</t>
  </si>
  <si>
    <t>Frequency (every)</t>
  </si>
  <si>
    <t>Payments</t>
  </si>
  <si>
    <t>every month</t>
  </si>
  <si>
    <t>Other costs</t>
  </si>
  <si>
    <t>Rent</t>
  </si>
  <si>
    <t>Electricity</t>
  </si>
  <si>
    <t>Item Code</t>
  </si>
  <si>
    <t>Item Type</t>
  </si>
  <si>
    <t>Item Details</t>
  </si>
  <si>
    <t>Month of purchase</t>
  </si>
  <si>
    <t>Life Time</t>
  </si>
  <si>
    <t>Month of Disposal</t>
  </si>
  <si>
    <t>Accumulated Depreciation</t>
  </si>
  <si>
    <t>FAS001</t>
  </si>
  <si>
    <t>Chocolate Machine</t>
  </si>
  <si>
    <t>FAS002</t>
  </si>
  <si>
    <t>FAS003</t>
  </si>
  <si>
    <t>FAS004</t>
  </si>
  <si>
    <t>Furniture</t>
  </si>
  <si>
    <t>FAS005</t>
  </si>
  <si>
    <t>Van</t>
  </si>
  <si>
    <t>FAS006</t>
  </si>
  <si>
    <t>AC</t>
  </si>
  <si>
    <t>FAS007</t>
  </si>
  <si>
    <t>FAS008</t>
  </si>
  <si>
    <t>FAS009</t>
  </si>
  <si>
    <t>FAS010</t>
  </si>
  <si>
    <t>FAS011</t>
  </si>
  <si>
    <t>M1</t>
  </si>
  <si>
    <t>M2</t>
  </si>
  <si>
    <t>M3</t>
  </si>
  <si>
    <t>M4</t>
  </si>
  <si>
    <t>M5</t>
  </si>
  <si>
    <t>M6</t>
  </si>
  <si>
    <t>M7</t>
  </si>
  <si>
    <t>M8</t>
  </si>
  <si>
    <t>M9</t>
  </si>
  <si>
    <t>M10</t>
  </si>
  <si>
    <t>M11</t>
  </si>
  <si>
    <t>M12</t>
  </si>
  <si>
    <t>M13</t>
  </si>
  <si>
    <t>M14</t>
  </si>
  <si>
    <t>M15</t>
  </si>
  <si>
    <t>M16</t>
  </si>
  <si>
    <t>M17</t>
  </si>
  <si>
    <t>M18</t>
  </si>
  <si>
    <t>Opening Balance</t>
  </si>
  <si>
    <t>Total</t>
  </si>
  <si>
    <t>Disposal</t>
  </si>
  <si>
    <t>Closing Balance</t>
  </si>
  <si>
    <t>Depreciation</t>
  </si>
  <si>
    <t>Sales (Qty)</t>
  </si>
  <si>
    <t>Dark Chocolate</t>
  </si>
  <si>
    <t xml:space="preserve">Total </t>
  </si>
  <si>
    <t>Cocoa Solids</t>
  </si>
  <si>
    <t>Purchase (Qty)</t>
  </si>
  <si>
    <t>Sales (in Rs)</t>
  </si>
  <si>
    <t>Cost of Goods sold</t>
  </si>
  <si>
    <t>Total Costs</t>
  </si>
  <si>
    <t>Profit</t>
  </si>
  <si>
    <t>Purchase Payments</t>
  </si>
  <si>
    <t>Payment Outstanding</t>
  </si>
  <si>
    <t>Opening Stock</t>
  </si>
  <si>
    <t>Change in Stock</t>
  </si>
  <si>
    <t>Closing Stock</t>
  </si>
  <si>
    <t>Sales</t>
  </si>
  <si>
    <t>Collections</t>
  </si>
  <si>
    <t>Cash to be collected</t>
  </si>
  <si>
    <t>Cash Inflow</t>
  </si>
  <si>
    <t>Cash collected from Sales</t>
  </si>
  <si>
    <t>Cash outflow</t>
  </si>
  <si>
    <t>Cash paid for purchases</t>
  </si>
  <si>
    <t>Fixed Asset</t>
  </si>
  <si>
    <t>Total Outflow</t>
  </si>
  <si>
    <t>Net Cash for the month</t>
  </si>
  <si>
    <t>Opening Cash</t>
  </si>
  <si>
    <t>Net cash for the month</t>
  </si>
  <si>
    <t>Closing Cash</t>
  </si>
  <si>
    <t>Assets</t>
  </si>
  <si>
    <t>Cash Inhand</t>
  </si>
  <si>
    <t>Stocks</t>
  </si>
  <si>
    <t>Total Asset</t>
  </si>
  <si>
    <t>Liabilities</t>
  </si>
  <si>
    <t>Payment outstanding</t>
  </si>
  <si>
    <t>Total Liabilities</t>
  </si>
  <si>
    <t>Difference 1</t>
  </si>
  <si>
    <t>Opening Profit</t>
  </si>
  <si>
    <t>Net 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</si>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</sst>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scheme val="minor"/>
    </font>
    <font>
      <sz val="12.0"/>
      <color theme="1"/>
      <name val="Arial"/>
      <scheme val="minor"/>
    </font>
    <font>
      <sz val="12.0"/>
      <color rgb="FF000000"/>
      <name val="Arial"/>
    </font>
    <font>
      <sz val="13.0"/>
      <color rgb="FF000000"/>
      <name val="Arial"/>
    </font>
    <font>
      <color theme="1"/>
      <name val="Arial"/>
      <scheme val="minor"/>
    </font>
  </fonts>
  <fills count="2">
    <fill>
      <patternFill patternType="none"/>
    </fill>
    <fill>
      <patternFill patternType="lightGray"/>
    </fill>
  </fills>
  <borders count="2">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0" fontId="3"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0" fillId="0" fontId="2"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shrinkToFit="0" wrapText="0"/>
    </xf>
    <xf borderId="0" fillId="0" fontId="5" numFmtId="0" xfId="0" applyFont="1"/>
    <xf borderId="0" fillId="0" fontId="5" numFmtId="0" xfId="0" applyAlignment="1" applyFont="1">
      <alignment shrinkToFit="0" wrapText="0"/>
    </xf>
    <xf borderId="0" fillId="0" fontId="5"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8"/>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ht="95.25" customHeight="1">
      <c r="A3" s="3" t="s">
        <v>2</v>
      </c>
      <c r="B3" s="2"/>
      <c r="C3" s="2"/>
      <c r="D3" s="2"/>
      <c r="E3" s="2"/>
      <c r="F3" s="2"/>
      <c r="G3" s="2"/>
      <c r="H3" s="2"/>
      <c r="I3" s="2"/>
      <c r="J3" s="2"/>
      <c r="K3" s="2"/>
      <c r="L3" s="2"/>
      <c r="M3" s="2"/>
      <c r="N3" s="2"/>
      <c r="O3" s="2"/>
      <c r="P3" s="2"/>
      <c r="Q3" s="2"/>
      <c r="R3" s="2"/>
      <c r="S3" s="2"/>
      <c r="T3" s="2"/>
      <c r="U3" s="2"/>
      <c r="V3" s="2"/>
      <c r="W3" s="2"/>
      <c r="X3" s="2"/>
      <c r="Y3" s="2"/>
      <c r="Z3" s="2"/>
    </row>
    <row r="4">
      <c r="A4" s="4"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2"/>
      <c r="D5" s="2"/>
      <c r="E5" s="2"/>
      <c r="F5" s="2"/>
      <c r="G5" s="2"/>
      <c r="H5" s="2"/>
      <c r="I5" s="2"/>
      <c r="J5" s="2"/>
      <c r="K5" s="2"/>
      <c r="L5" s="2"/>
      <c r="M5" s="2"/>
      <c r="N5" s="2"/>
      <c r="O5" s="2"/>
      <c r="P5" s="2"/>
      <c r="Q5" s="2"/>
      <c r="R5" s="2"/>
      <c r="S5" s="2"/>
      <c r="T5" s="2"/>
      <c r="U5" s="2"/>
      <c r="V5" s="2"/>
      <c r="W5" s="2"/>
      <c r="X5" s="2"/>
      <c r="Y5" s="2"/>
      <c r="Z5" s="2"/>
    </row>
    <row r="6">
      <c r="A6" s="4" t="s">
        <v>5</v>
      </c>
      <c r="B6" s="2"/>
      <c r="C6" s="2"/>
      <c r="D6" s="2"/>
      <c r="E6" s="2"/>
      <c r="F6" s="2"/>
      <c r="G6" s="2"/>
      <c r="H6" s="2"/>
      <c r="I6" s="2"/>
      <c r="J6" s="2"/>
      <c r="K6" s="2"/>
      <c r="L6" s="2"/>
      <c r="M6" s="2"/>
      <c r="N6" s="2"/>
      <c r="O6" s="2"/>
      <c r="P6" s="2"/>
      <c r="Q6" s="2"/>
      <c r="R6" s="2"/>
      <c r="S6" s="2"/>
      <c r="T6" s="2"/>
      <c r="U6" s="2"/>
      <c r="V6" s="2"/>
      <c r="W6" s="2"/>
      <c r="X6" s="2"/>
      <c r="Y6" s="2"/>
      <c r="Z6" s="2"/>
    </row>
    <row r="7">
      <c r="A7" s="4" t="s">
        <v>6</v>
      </c>
      <c r="B7" s="2"/>
      <c r="C7" s="2"/>
      <c r="D7" s="2"/>
      <c r="E7" s="2"/>
      <c r="F7" s="2"/>
      <c r="G7" s="2"/>
      <c r="H7" s="2"/>
      <c r="I7" s="2"/>
      <c r="J7" s="2"/>
      <c r="K7" s="2"/>
      <c r="L7" s="2"/>
      <c r="M7" s="2"/>
      <c r="N7" s="2"/>
      <c r="O7" s="2"/>
      <c r="P7" s="2"/>
      <c r="Q7" s="2"/>
      <c r="R7" s="2"/>
      <c r="S7" s="2"/>
      <c r="T7" s="2"/>
      <c r="U7" s="2"/>
      <c r="V7" s="2"/>
      <c r="W7" s="2"/>
      <c r="X7" s="2"/>
      <c r="Y7" s="2"/>
      <c r="Z7" s="2"/>
    </row>
    <row r="8">
      <c r="A8" s="4" t="s">
        <v>7</v>
      </c>
      <c r="B8" s="2"/>
      <c r="C8" s="2"/>
      <c r="D8" s="2"/>
      <c r="E8" s="2"/>
      <c r="F8" s="2"/>
      <c r="G8" s="2"/>
      <c r="H8" s="2"/>
      <c r="I8" s="2"/>
      <c r="J8" s="2"/>
      <c r="K8" s="2"/>
      <c r="L8" s="2"/>
      <c r="M8" s="2"/>
      <c r="N8" s="2"/>
      <c r="O8" s="2"/>
      <c r="P8" s="2"/>
      <c r="Q8" s="2"/>
      <c r="R8" s="2"/>
      <c r="S8" s="2"/>
      <c r="T8" s="2"/>
      <c r="U8" s="2"/>
      <c r="V8" s="2"/>
      <c r="W8" s="2"/>
      <c r="X8" s="2"/>
      <c r="Y8" s="2"/>
      <c r="Z8" s="2"/>
    </row>
    <row r="9">
      <c r="A9" s="4" t="s">
        <v>8</v>
      </c>
      <c r="B9" s="2"/>
      <c r="C9" s="2"/>
      <c r="D9" s="2"/>
      <c r="E9" s="2"/>
      <c r="F9" s="2"/>
      <c r="G9" s="2"/>
      <c r="H9" s="2"/>
      <c r="I9" s="2"/>
      <c r="J9" s="2"/>
      <c r="K9" s="2"/>
      <c r="L9" s="2"/>
      <c r="M9" s="2"/>
      <c r="N9" s="2"/>
      <c r="O9" s="2"/>
      <c r="P9" s="2"/>
      <c r="Q9" s="2"/>
      <c r="R9" s="2"/>
      <c r="S9" s="2"/>
      <c r="T9" s="2"/>
      <c r="U9" s="2"/>
      <c r="V9" s="2"/>
      <c r="W9" s="2"/>
      <c r="X9" s="2"/>
      <c r="Y9" s="2"/>
      <c r="Z9" s="2"/>
    </row>
    <row r="10">
      <c r="A10" s="4"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5"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 customWidth="1" min="20" max="31" width="9.0"/>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row>
    <row r="2">
      <c r="A2" s="6" t="s">
        <v>95</v>
      </c>
    </row>
    <row r="3">
      <c r="A3" s="6" t="s">
        <v>13</v>
      </c>
      <c r="B3" s="8">
        <f>'Calcs-1'!B4*Assumptions!$C3</f>
        <v>150000</v>
      </c>
      <c r="C3" s="8">
        <f>'Calcs-1'!C4*Assumptions!$C3</f>
        <v>150000</v>
      </c>
      <c r="D3" s="8">
        <f>'Calcs-1'!D4*Assumptions!$C3</f>
        <v>150000</v>
      </c>
      <c r="E3" s="8">
        <f>'Calcs-1'!E4*Assumptions!$C3</f>
        <v>150000</v>
      </c>
      <c r="F3" s="8">
        <f>'Calcs-1'!F4*Assumptions!$C3</f>
        <v>150000</v>
      </c>
      <c r="G3" s="8">
        <f>'Calcs-1'!G4*Assumptions!$C3</f>
        <v>150000</v>
      </c>
      <c r="H3" s="8">
        <f>'Calcs-1'!H4*Assumptions!$C3</f>
        <v>150000</v>
      </c>
      <c r="I3" s="8">
        <f>'Calcs-1'!I4*Assumptions!$C3</f>
        <v>150000</v>
      </c>
      <c r="J3" s="8">
        <f>'Calcs-1'!J4*Assumptions!$C3</f>
        <v>150000</v>
      </c>
      <c r="K3" s="8">
        <f>'Calcs-1'!K4*Assumptions!$C3</f>
        <v>150000</v>
      </c>
      <c r="L3" s="8">
        <f>'Calcs-1'!L4*Assumptions!$C3</f>
        <v>150000</v>
      </c>
      <c r="M3" s="8">
        <f>'Calcs-1'!M4*Assumptions!$C3</f>
        <v>150000</v>
      </c>
      <c r="N3" s="8">
        <f>'Calcs-1'!N4*Assumptions!$C3</f>
        <v>150000</v>
      </c>
      <c r="O3" s="8">
        <f>'Calcs-1'!O4*Assumptions!$C3</f>
        <v>150000</v>
      </c>
      <c r="P3" s="8">
        <f>'Calcs-1'!P4*Assumptions!$C3</f>
        <v>150000</v>
      </c>
      <c r="Q3" s="8">
        <f>'Calcs-1'!Q4*Assumptions!$C3</f>
        <v>150000</v>
      </c>
      <c r="R3" s="8">
        <f>'Calcs-1'!R4*Assumptions!$C3</f>
        <v>150000</v>
      </c>
      <c r="S3" s="8">
        <f>'Calcs-1'!S4*Assumptions!$C3</f>
        <v>150000</v>
      </c>
    </row>
    <row r="4">
      <c r="A4" s="6" t="s">
        <v>14</v>
      </c>
      <c r="B4" s="8">
        <f>'Calcs-1'!B5*Assumptions!$E3</f>
        <v>200000</v>
      </c>
      <c r="C4" s="8">
        <f>'Calcs-1'!C5*Assumptions!$E3</f>
        <v>200000</v>
      </c>
      <c r="D4" s="8">
        <f>'Calcs-1'!D5*Assumptions!$E3</f>
        <v>200000</v>
      </c>
      <c r="E4" s="8">
        <f>'Calcs-1'!E5*Assumptions!$E3</f>
        <v>200000</v>
      </c>
      <c r="F4" s="8">
        <f>'Calcs-1'!F5*Assumptions!$E3</f>
        <v>200000</v>
      </c>
      <c r="G4" s="8">
        <f>'Calcs-1'!G5*Assumptions!$E3</f>
        <v>200000</v>
      </c>
      <c r="H4" s="8">
        <f>'Calcs-1'!H5*Assumptions!$E3</f>
        <v>200000</v>
      </c>
      <c r="I4" s="8">
        <f>'Calcs-1'!I5*Assumptions!$E3</f>
        <v>200000</v>
      </c>
      <c r="J4" s="8">
        <f>'Calcs-1'!J5*Assumptions!$E3</f>
        <v>200000</v>
      </c>
      <c r="K4" s="8">
        <f>'Calcs-1'!K5*Assumptions!$E3</f>
        <v>200000</v>
      </c>
      <c r="L4" s="8">
        <f>'Calcs-1'!L5*Assumptions!$E3</f>
        <v>200000</v>
      </c>
      <c r="M4" s="8">
        <f>'Calcs-1'!M5*Assumptions!$E3</f>
        <v>200000</v>
      </c>
      <c r="N4" s="8">
        <f>'Calcs-1'!N5*Assumptions!$E3</f>
        <v>200000</v>
      </c>
      <c r="O4" s="8">
        <f>'Calcs-1'!O5*Assumptions!$E3</f>
        <v>200000</v>
      </c>
      <c r="P4" s="8">
        <f>'Calcs-1'!P5*Assumptions!$E3</f>
        <v>200000</v>
      </c>
      <c r="Q4" s="8">
        <f>'Calcs-1'!Q5*Assumptions!$E3</f>
        <v>200000</v>
      </c>
      <c r="R4" s="8">
        <f>'Calcs-1'!R5*Assumptions!$E3</f>
        <v>200000</v>
      </c>
      <c r="S4" s="8">
        <f>'Calcs-1'!S5*Assumptions!$E3</f>
        <v>200000</v>
      </c>
    </row>
    <row r="5">
      <c r="A5" s="6" t="s">
        <v>15</v>
      </c>
      <c r="B5" s="8">
        <f>'Calcs-1'!B6*Assumptions!$G3</f>
        <v>270000</v>
      </c>
      <c r="C5" s="8">
        <f>'Calcs-1'!C6*Assumptions!$G3</f>
        <v>270000</v>
      </c>
      <c r="D5" s="8">
        <f>'Calcs-1'!D6*Assumptions!$G3</f>
        <v>270000</v>
      </c>
      <c r="E5" s="8">
        <f>'Calcs-1'!E6*Assumptions!$G3</f>
        <v>270000</v>
      </c>
      <c r="F5" s="8">
        <f>'Calcs-1'!F6*Assumptions!$G3</f>
        <v>270000</v>
      </c>
      <c r="G5" s="8">
        <f>'Calcs-1'!G6*Assumptions!$G3</f>
        <v>270000</v>
      </c>
      <c r="H5" s="8">
        <f>'Calcs-1'!H6*Assumptions!$G3</f>
        <v>270000</v>
      </c>
      <c r="I5" s="8">
        <f>'Calcs-1'!I6*Assumptions!$G3</f>
        <v>270000</v>
      </c>
      <c r="J5" s="8">
        <f>'Calcs-1'!J6*Assumptions!$G3</f>
        <v>270000</v>
      </c>
      <c r="K5" s="8">
        <f>'Calcs-1'!K6*Assumptions!$G3</f>
        <v>270000</v>
      </c>
      <c r="L5" s="8">
        <f>'Calcs-1'!L6*Assumptions!$G3</f>
        <v>270000</v>
      </c>
      <c r="M5" s="8">
        <f>'Calcs-1'!M6*Assumptions!$G3</f>
        <v>270000</v>
      </c>
      <c r="N5" s="8">
        <f>'Calcs-1'!N6*Assumptions!$G3</f>
        <v>270000</v>
      </c>
      <c r="O5" s="8">
        <f>'Calcs-1'!O6*Assumptions!$G3</f>
        <v>270000</v>
      </c>
      <c r="P5" s="8">
        <f>'Calcs-1'!P6*Assumptions!$G3</f>
        <v>270000</v>
      </c>
      <c r="Q5" s="8">
        <f>'Calcs-1'!Q6*Assumptions!$G3</f>
        <v>270000</v>
      </c>
      <c r="R5" s="8">
        <f>'Calcs-1'!R6*Assumptions!$G3</f>
        <v>270000</v>
      </c>
      <c r="S5" s="8">
        <f>'Calcs-1'!S6*Assumptions!$G3</f>
        <v>270000</v>
      </c>
    </row>
    <row r="6">
      <c r="A6" s="6" t="s">
        <v>77</v>
      </c>
      <c r="B6" s="8">
        <f t="shared" ref="B6:S6" si="1">SUM(B3:B5)</f>
        <v>620000</v>
      </c>
      <c r="C6" s="8">
        <f t="shared" si="1"/>
        <v>620000</v>
      </c>
      <c r="D6" s="8">
        <f t="shared" si="1"/>
        <v>620000</v>
      </c>
      <c r="E6" s="8">
        <f t="shared" si="1"/>
        <v>620000</v>
      </c>
      <c r="F6" s="8">
        <f t="shared" si="1"/>
        <v>620000</v>
      </c>
      <c r="G6" s="8">
        <f t="shared" si="1"/>
        <v>620000</v>
      </c>
      <c r="H6" s="8">
        <f t="shared" si="1"/>
        <v>620000</v>
      </c>
      <c r="I6" s="8">
        <f t="shared" si="1"/>
        <v>620000</v>
      </c>
      <c r="J6" s="8">
        <f t="shared" si="1"/>
        <v>620000</v>
      </c>
      <c r="K6" s="8">
        <f t="shared" si="1"/>
        <v>620000</v>
      </c>
      <c r="L6" s="8">
        <f t="shared" si="1"/>
        <v>620000</v>
      </c>
      <c r="M6" s="8">
        <f t="shared" si="1"/>
        <v>620000</v>
      </c>
      <c r="N6" s="8">
        <f t="shared" si="1"/>
        <v>620000</v>
      </c>
      <c r="O6" s="8">
        <f t="shared" si="1"/>
        <v>620000</v>
      </c>
      <c r="P6" s="8">
        <f t="shared" si="1"/>
        <v>620000</v>
      </c>
      <c r="Q6" s="8">
        <f t="shared" si="1"/>
        <v>620000</v>
      </c>
      <c r="R6" s="8">
        <f t="shared" si="1"/>
        <v>620000</v>
      </c>
      <c r="S6" s="8">
        <f t="shared" si="1"/>
        <v>620000</v>
      </c>
    </row>
    <row r="8">
      <c r="A8" s="6" t="s">
        <v>96</v>
      </c>
    </row>
    <row r="9">
      <c r="A9" s="6" t="s">
        <v>13</v>
      </c>
      <c r="B9" s="8">
        <f t="shared" ref="B9:S9" si="2">B3</f>
        <v>150000</v>
      </c>
      <c r="C9" s="8">
        <f t="shared" si="2"/>
        <v>150000</v>
      </c>
      <c r="D9" s="8">
        <f t="shared" si="2"/>
        <v>150000</v>
      </c>
      <c r="E9" s="8">
        <f t="shared" si="2"/>
        <v>150000</v>
      </c>
      <c r="F9" s="8">
        <f t="shared" si="2"/>
        <v>150000</v>
      </c>
      <c r="G9" s="8">
        <f t="shared" si="2"/>
        <v>150000</v>
      </c>
      <c r="H9" s="8">
        <f t="shared" si="2"/>
        <v>150000</v>
      </c>
      <c r="I9" s="8">
        <f t="shared" si="2"/>
        <v>150000</v>
      </c>
      <c r="J9" s="8">
        <f t="shared" si="2"/>
        <v>150000</v>
      </c>
      <c r="K9" s="8">
        <f t="shared" si="2"/>
        <v>150000</v>
      </c>
      <c r="L9" s="8">
        <f t="shared" si="2"/>
        <v>150000</v>
      </c>
      <c r="M9" s="8">
        <f t="shared" si="2"/>
        <v>150000</v>
      </c>
      <c r="N9" s="8">
        <f t="shared" si="2"/>
        <v>150000</v>
      </c>
      <c r="O9" s="8">
        <f t="shared" si="2"/>
        <v>150000</v>
      </c>
      <c r="P9" s="8">
        <f t="shared" si="2"/>
        <v>150000</v>
      </c>
      <c r="Q9" s="8">
        <f t="shared" si="2"/>
        <v>150000</v>
      </c>
      <c r="R9" s="8">
        <f t="shared" si="2"/>
        <v>150000</v>
      </c>
      <c r="S9" s="8">
        <f t="shared" si="2"/>
        <v>150000</v>
      </c>
    </row>
    <row r="10">
      <c r="A10" s="6" t="s">
        <v>14</v>
      </c>
      <c r="B10" s="6">
        <v>0.0</v>
      </c>
      <c r="C10" s="6">
        <v>0.0</v>
      </c>
      <c r="D10" s="6">
        <v>0.0</v>
      </c>
      <c r="E10" s="8">
        <f>B4+C4+D4+E4</f>
        <v>800000</v>
      </c>
      <c r="F10" s="6">
        <v>0.0</v>
      </c>
      <c r="G10" s="6">
        <v>0.0</v>
      </c>
      <c r="H10" s="6">
        <v>0.0</v>
      </c>
      <c r="I10" s="8">
        <f>F4+G4+H4+I4</f>
        <v>800000</v>
      </c>
      <c r="J10" s="6">
        <v>0.0</v>
      </c>
      <c r="K10" s="6">
        <v>0.0</v>
      </c>
      <c r="L10" s="6">
        <v>0.0</v>
      </c>
      <c r="M10" s="8">
        <f>J4+K4+L4+M4</f>
        <v>800000</v>
      </c>
      <c r="N10" s="6">
        <v>0.0</v>
      </c>
      <c r="O10" s="6">
        <v>0.0</v>
      </c>
      <c r="P10" s="6">
        <v>0.0</v>
      </c>
      <c r="Q10" s="8">
        <f>N4+O4+P4+Q4</f>
        <v>800000</v>
      </c>
      <c r="R10" s="6">
        <v>0.0</v>
      </c>
      <c r="S10" s="6">
        <v>0.0</v>
      </c>
    </row>
    <row r="11">
      <c r="A11" s="6" t="s">
        <v>15</v>
      </c>
      <c r="B11" s="6">
        <v>0.0</v>
      </c>
      <c r="C11" s="8">
        <f>B5+C5</f>
        <v>540000</v>
      </c>
      <c r="D11" s="6">
        <v>0.0</v>
      </c>
      <c r="E11" s="8">
        <f>D5+E5</f>
        <v>540000</v>
      </c>
      <c r="F11" s="6">
        <v>0.0</v>
      </c>
      <c r="G11" s="8">
        <f>F5+G5</f>
        <v>540000</v>
      </c>
      <c r="H11" s="6">
        <v>0.0</v>
      </c>
      <c r="I11" s="8">
        <f>H5+I5</f>
        <v>540000</v>
      </c>
      <c r="J11" s="6">
        <v>0.0</v>
      </c>
      <c r="K11" s="8">
        <f>J5+K5</f>
        <v>540000</v>
      </c>
      <c r="L11" s="6">
        <v>0.0</v>
      </c>
      <c r="M11" s="8">
        <f>L5+M5</f>
        <v>540000</v>
      </c>
      <c r="N11" s="6">
        <v>0.0</v>
      </c>
      <c r="O11" s="8">
        <f>N5+O5</f>
        <v>540000</v>
      </c>
      <c r="P11" s="6">
        <v>0.0</v>
      </c>
      <c r="Q11" s="8">
        <f>P5+Q5</f>
        <v>540000</v>
      </c>
      <c r="R11" s="6">
        <v>0.0</v>
      </c>
      <c r="S11" s="8">
        <f>R5+S5</f>
        <v>540000</v>
      </c>
    </row>
    <row r="12">
      <c r="A12" s="6" t="s">
        <v>77</v>
      </c>
      <c r="B12" s="8">
        <f t="shared" ref="B12:S12" si="3">SUM(B9:B11)</f>
        <v>150000</v>
      </c>
      <c r="C12" s="8">
        <f t="shared" si="3"/>
        <v>690000</v>
      </c>
      <c r="D12" s="8">
        <f t="shared" si="3"/>
        <v>150000</v>
      </c>
      <c r="E12" s="8">
        <f t="shared" si="3"/>
        <v>1490000</v>
      </c>
      <c r="F12" s="8">
        <f t="shared" si="3"/>
        <v>150000</v>
      </c>
      <c r="G12" s="8">
        <f t="shared" si="3"/>
        <v>690000</v>
      </c>
      <c r="H12" s="8">
        <f t="shared" si="3"/>
        <v>150000</v>
      </c>
      <c r="I12" s="8">
        <f t="shared" si="3"/>
        <v>1490000</v>
      </c>
      <c r="J12" s="8">
        <f t="shared" si="3"/>
        <v>150000</v>
      </c>
      <c r="K12" s="8">
        <f t="shared" si="3"/>
        <v>690000</v>
      </c>
      <c r="L12" s="8">
        <f t="shared" si="3"/>
        <v>150000</v>
      </c>
      <c r="M12" s="8">
        <f t="shared" si="3"/>
        <v>1490000</v>
      </c>
      <c r="N12" s="8">
        <f t="shared" si="3"/>
        <v>150000</v>
      </c>
      <c r="O12" s="8">
        <f t="shared" si="3"/>
        <v>690000</v>
      </c>
      <c r="P12" s="8">
        <f t="shared" si="3"/>
        <v>150000</v>
      </c>
      <c r="Q12" s="8">
        <f t="shared" si="3"/>
        <v>1490000</v>
      </c>
      <c r="R12" s="8">
        <f t="shared" si="3"/>
        <v>150000</v>
      </c>
      <c r="S12" s="8">
        <f t="shared" si="3"/>
        <v>690000</v>
      </c>
    </row>
    <row r="14">
      <c r="A14" s="6" t="s">
        <v>97</v>
      </c>
    </row>
    <row r="15">
      <c r="A15" s="6" t="s">
        <v>13</v>
      </c>
      <c r="B15" s="8">
        <f t="shared" ref="B15:B17" si="5">B3-B9</f>
        <v>0</v>
      </c>
      <c r="C15" s="8">
        <f t="shared" ref="C15:S15" si="4">B15+C3-C9</f>
        <v>0</v>
      </c>
      <c r="D15" s="8">
        <f t="shared" si="4"/>
        <v>0</v>
      </c>
      <c r="E15" s="8">
        <f t="shared" si="4"/>
        <v>0</v>
      </c>
      <c r="F15" s="8">
        <f t="shared" si="4"/>
        <v>0</v>
      </c>
      <c r="G15" s="8">
        <f t="shared" si="4"/>
        <v>0</v>
      </c>
      <c r="H15" s="8">
        <f t="shared" si="4"/>
        <v>0</v>
      </c>
      <c r="I15" s="8">
        <f t="shared" si="4"/>
        <v>0</v>
      </c>
      <c r="J15" s="8">
        <f t="shared" si="4"/>
        <v>0</v>
      </c>
      <c r="K15" s="8">
        <f t="shared" si="4"/>
        <v>0</v>
      </c>
      <c r="L15" s="8">
        <f t="shared" si="4"/>
        <v>0</v>
      </c>
      <c r="M15" s="8">
        <f t="shared" si="4"/>
        <v>0</v>
      </c>
      <c r="N15" s="8">
        <f t="shared" si="4"/>
        <v>0</v>
      </c>
      <c r="O15" s="8">
        <f t="shared" si="4"/>
        <v>0</v>
      </c>
      <c r="P15" s="8">
        <f t="shared" si="4"/>
        <v>0</v>
      </c>
      <c r="Q15" s="8">
        <f t="shared" si="4"/>
        <v>0</v>
      </c>
      <c r="R15" s="8">
        <f t="shared" si="4"/>
        <v>0</v>
      </c>
      <c r="S15" s="8">
        <f t="shared" si="4"/>
        <v>0</v>
      </c>
    </row>
    <row r="16">
      <c r="A16" s="6" t="s">
        <v>14</v>
      </c>
      <c r="B16" s="8">
        <f t="shared" si="5"/>
        <v>200000</v>
      </c>
      <c r="C16" s="8">
        <f t="shared" ref="C16:S16" si="6">B16+C4-C10</f>
        <v>400000</v>
      </c>
      <c r="D16" s="8">
        <f t="shared" si="6"/>
        <v>600000</v>
      </c>
      <c r="E16" s="8">
        <f t="shared" si="6"/>
        <v>0</v>
      </c>
      <c r="F16" s="8">
        <f t="shared" si="6"/>
        <v>200000</v>
      </c>
      <c r="G16" s="8">
        <f t="shared" si="6"/>
        <v>400000</v>
      </c>
      <c r="H16" s="8">
        <f t="shared" si="6"/>
        <v>600000</v>
      </c>
      <c r="I16" s="8">
        <f t="shared" si="6"/>
        <v>0</v>
      </c>
      <c r="J16" s="8">
        <f t="shared" si="6"/>
        <v>200000</v>
      </c>
      <c r="K16" s="8">
        <f t="shared" si="6"/>
        <v>400000</v>
      </c>
      <c r="L16" s="8">
        <f t="shared" si="6"/>
        <v>600000</v>
      </c>
      <c r="M16" s="8">
        <f t="shared" si="6"/>
        <v>0</v>
      </c>
      <c r="N16" s="8">
        <f t="shared" si="6"/>
        <v>200000</v>
      </c>
      <c r="O16" s="8">
        <f t="shared" si="6"/>
        <v>400000</v>
      </c>
      <c r="P16" s="8">
        <f t="shared" si="6"/>
        <v>600000</v>
      </c>
      <c r="Q16" s="8">
        <f t="shared" si="6"/>
        <v>0</v>
      </c>
      <c r="R16" s="8">
        <f t="shared" si="6"/>
        <v>200000</v>
      </c>
      <c r="S16" s="8">
        <f t="shared" si="6"/>
        <v>400000</v>
      </c>
    </row>
    <row r="17">
      <c r="A17" s="6" t="s">
        <v>15</v>
      </c>
      <c r="B17" s="8">
        <f t="shared" si="5"/>
        <v>270000</v>
      </c>
      <c r="C17" s="8">
        <f t="shared" ref="C17:S17" si="7">B17+C5-C11</f>
        <v>0</v>
      </c>
      <c r="D17" s="8">
        <f t="shared" si="7"/>
        <v>270000</v>
      </c>
      <c r="E17" s="8">
        <f t="shared" si="7"/>
        <v>0</v>
      </c>
      <c r="F17" s="8">
        <f t="shared" si="7"/>
        <v>270000</v>
      </c>
      <c r="G17" s="8">
        <f t="shared" si="7"/>
        <v>0</v>
      </c>
      <c r="H17" s="8">
        <f t="shared" si="7"/>
        <v>270000</v>
      </c>
      <c r="I17" s="8">
        <f t="shared" si="7"/>
        <v>0</v>
      </c>
      <c r="J17" s="8">
        <f t="shared" si="7"/>
        <v>270000</v>
      </c>
      <c r="K17" s="8">
        <f t="shared" si="7"/>
        <v>0</v>
      </c>
      <c r="L17" s="8">
        <f t="shared" si="7"/>
        <v>270000</v>
      </c>
      <c r="M17" s="8">
        <f t="shared" si="7"/>
        <v>0</v>
      </c>
      <c r="N17" s="8">
        <f t="shared" si="7"/>
        <v>270000</v>
      </c>
      <c r="O17" s="8">
        <f t="shared" si="7"/>
        <v>0</v>
      </c>
      <c r="P17" s="8">
        <f t="shared" si="7"/>
        <v>270000</v>
      </c>
      <c r="Q17" s="8">
        <f t="shared" si="7"/>
        <v>0</v>
      </c>
      <c r="R17" s="8">
        <f t="shared" si="7"/>
        <v>270000</v>
      </c>
      <c r="S17" s="8">
        <f t="shared" si="7"/>
        <v>0</v>
      </c>
    </row>
    <row r="18">
      <c r="A18" s="6" t="s">
        <v>77</v>
      </c>
      <c r="B18" s="8">
        <f t="shared" ref="B18:S18" si="8">SUM(B15:B17)</f>
        <v>470000</v>
      </c>
      <c r="C18" s="8">
        <f t="shared" si="8"/>
        <v>400000</v>
      </c>
      <c r="D18" s="8">
        <f t="shared" si="8"/>
        <v>870000</v>
      </c>
      <c r="E18" s="8">
        <f t="shared" si="8"/>
        <v>0</v>
      </c>
      <c r="F18" s="8">
        <f t="shared" si="8"/>
        <v>470000</v>
      </c>
      <c r="G18" s="8">
        <f t="shared" si="8"/>
        <v>400000</v>
      </c>
      <c r="H18" s="8">
        <f t="shared" si="8"/>
        <v>870000</v>
      </c>
      <c r="I18" s="8">
        <f t="shared" si="8"/>
        <v>0</v>
      </c>
      <c r="J18" s="8">
        <f t="shared" si="8"/>
        <v>470000</v>
      </c>
      <c r="K18" s="8">
        <f t="shared" si="8"/>
        <v>400000</v>
      </c>
      <c r="L18" s="8">
        <f t="shared" si="8"/>
        <v>870000</v>
      </c>
      <c r="M18" s="8">
        <f t="shared" si="8"/>
        <v>0</v>
      </c>
      <c r="N18" s="8">
        <f t="shared" si="8"/>
        <v>470000</v>
      </c>
      <c r="O18" s="8">
        <f t="shared" si="8"/>
        <v>400000</v>
      </c>
      <c r="P18" s="8">
        <f t="shared" si="8"/>
        <v>870000</v>
      </c>
      <c r="Q18" s="8">
        <f t="shared" si="8"/>
        <v>0</v>
      </c>
      <c r="R18" s="8">
        <f t="shared" si="8"/>
        <v>470000</v>
      </c>
      <c r="S18" s="8">
        <f t="shared" si="8"/>
        <v>400000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 customWidth="1" min="20" max="31" width="9.75"/>
  </cols>
  <sheetData>
    <row r="1">
      <c r="A1" s="9"/>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AF1" s="6"/>
      <c r="AG1" s="6"/>
    </row>
    <row r="2">
      <c r="A2" s="7" t="s">
        <v>98</v>
      </c>
    </row>
    <row r="3">
      <c r="A3" s="7" t="s">
        <v>99</v>
      </c>
      <c r="B3" s="8">
        <f>Collections!B12</f>
        <v>150000</v>
      </c>
      <c r="C3" s="8">
        <f>Collections!C12</f>
        <v>690000</v>
      </c>
      <c r="D3" s="8">
        <f>Collections!D12</f>
        <v>150000</v>
      </c>
      <c r="E3" s="8">
        <f>Collections!E12</f>
        <v>1490000</v>
      </c>
      <c r="F3" s="8">
        <f>Collections!F12</f>
        <v>150000</v>
      </c>
      <c r="G3" s="8">
        <f>Collections!G12</f>
        <v>690000</v>
      </c>
      <c r="H3" s="8">
        <f>Collections!H12</f>
        <v>150000</v>
      </c>
      <c r="I3" s="8">
        <f>Collections!I12</f>
        <v>1490000</v>
      </c>
      <c r="J3" s="8">
        <f>Collections!J12</f>
        <v>150000</v>
      </c>
      <c r="K3" s="8">
        <f>Collections!K12</f>
        <v>690000</v>
      </c>
      <c r="L3" s="8">
        <f>Collections!L12</f>
        <v>150000</v>
      </c>
      <c r="M3" s="8">
        <f>Collections!M12</f>
        <v>1490000</v>
      </c>
      <c r="N3" s="8">
        <f>Collections!N12</f>
        <v>150000</v>
      </c>
      <c r="O3" s="8">
        <f>Collections!O12</f>
        <v>690000</v>
      </c>
      <c r="P3" s="8">
        <f>Collections!P12</f>
        <v>150000</v>
      </c>
      <c r="Q3" s="8">
        <f>Collections!Q12</f>
        <v>1490000</v>
      </c>
      <c r="R3" s="8">
        <f>Collections!R12</f>
        <v>150000</v>
      </c>
      <c r="S3" s="8">
        <f>Collections!S12</f>
        <v>690000</v>
      </c>
    </row>
    <row r="4">
      <c r="A4" s="9"/>
    </row>
    <row r="5">
      <c r="A5" s="7" t="s">
        <v>100</v>
      </c>
    </row>
    <row r="6">
      <c r="A6" s="7" t="s">
        <v>101</v>
      </c>
      <c r="B6" s="8">
        <f>Purchases!B14</f>
        <v>100000</v>
      </c>
      <c r="C6" s="8">
        <f>Purchases!C14</f>
        <v>800000</v>
      </c>
      <c r="D6" s="8">
        <f>Purchases!D14</f>
        <v>1000000</v>
      </c>
      <c r="E6" s="8">
        <f>Purchases!E14</f>
        <v>800000</v>
      </c>
      <c r="F6" s="8">
        <f>Purchases!F14</f>
        <v>100000</v>
      </c>
      <c r="G6" s="8">
        <f>Purchases!G14</f>
        <v>1700000</v>
      </c>
      <c r="H6" s="8">
        <f>Purchases!H14</f>
        <v>100000</v>
      </c>
      <c r="I6" s="8">
        <f>Purchases!I14</f>
        <v>800000</v>
      </c>
      <c r="J6" s="8">
        <f>Purchases!J14</f>
        <v>1000000</v>
      </c>
      <c r="K6" s="8">
        <f>Purchases!K14</f>
        <v>800000</v>
      </c>
      <c r="L6" s="8">
        <f>Purchases!L14</f>
        <v>100000</v>
      </c>
      <c r="M6" s="8">
        <f>Purchases!M14</f>
        <v>1700000</v>
      </c>
      <c r="N6" s="8">
        <f>Purchases!N14</f>
        <v>100000</v>
      </c>
      <c r="O6" s="8">
        <f>Purchases!O14</f>
        <v>800000</v>
      </c>
      <c r="P6" s="8">
        <f>Purchases!P14</f>
        <v>1000000</v>
      </c>
      <c r="Q6" s="8">
        <f>Purchases!Q14</f>
        <v>800000</v>
      </c>
      <c r="R6" s="8">
        <f>Purchases!R14</f>
        <v>100000</v>
      </c>
      <c r="S6" s="8">
        <f>Purchases!S14</f>
        <v>1700000</v>
      </c>
    </row>
    <row r="7">
      <c r="A7" s="7" t="s">
        <v>33</v>
      </c>
      <c r="B7" s="8">
        <f>'Sales &amp; Costs'!B17+'Sales &amp; Costs'!B18</f>
        <v>23000</v>
      </c>
      <c r="C7" s="8">
        <f>'Sales &amp; Costs'!C17+'Sales &amp; Costs'!C18</f>
        <v>23000</v>
      </c>
      <c r="D7" s="8">
        <f>'Sales &amp; Costs'!D17+'Sales &amp; Costs'!D18</f>
        <v>23000</v>
      </c>
      <c r="E7" s="8">
        <f>'Sales &amp; Costs'!E17+'Sales &amp; Costs'!E18</f>
        <v>23000</v>
      </c>
      <c r="F7" s="8">
        <f>'Sales &amp; Costs'!F17+'Sales &amp; Costs'!F18</f>
        <v>23000</v>
      </c>
      <c r="G7" s="8">
        <f>'Sales &amp; Costs'!G17+'Sales &amp; Costs'!G18</f>
        <v>23000</v>
      </c>
      <c r="H7" s="8">
        <f>'Sales &amp; Costs'!H17+'Sales &amp; Costs'!H18</f>
        <v>23000</v>
      </c>
      <c r="I7" s="8">
        <f>'Sales &amp; Costs'!I17+'Sales &amp; Costs'!I18</f>
        <v>23000</v>
      </c>
      <c r="J7" s="8">
        <f>'Sales &amp; Costs'!J17+'Sales &amp; Costs'!J18</f>
        <v>23000</v>
      </c>
      <c r="K7" s="8">
        <f>'Sales &amp; Costs'!K17+'Sales &amp; Costs'!K18</f>
        <v>23000</v>
      </c>
      <c r="L7" s="8">
        <f>'Sales &amp; Costs'!L17+'Sales &amp; Costs'!L18</f>
        <v>23000</v>
      </c>
      <c r="M7" s="8">
        <f>'Sales &amp; Costs'!M17+'Sales &amp; Costs'!M18</f>
        <v>23000</v>
      </c>
      <c r="N7" s="8">
        <f>'Sales &amp; Costs'!N17+'Sales &amp; Costs'!N18</f>
        <v>23000</v>
      </c>
      <c r="O7" s="8">
        <f>'Sales &amp; Costs'!O17+'Sales &amp; Costs'!O18</f>
        <v>23000</v>
      </c>
      <c r="P7" s="8">
        <f>'Sales &amp; Costs'!P17+'Sales &amp; Costs'!P18</f>
        <v>23000</v>
      </c>
      <c r="Q7" s="8">
        <f>'Sales &amp; Costs'!Q17+'Sales &amp; Costs'!Q18</f>
        <v>23000</v>
      </c>
      <c r="R7" s="8">
        <f>'Sales &amp; Costs'!R17+'Sales &amp; Costs'!R18</f>
        <v>23000</v>
      </c>
      <c r="S7" s="8">
        <f>'Sales &amp; Costs'!S17+'Sales &amp; Costs'!S18</f>
        <v>23000</v>
      </c>
    </row>
    <row r="8">
      <c r="A8" s="7" t="s">
        <v>102</v>
      </c>
      <c r="B8" s="8">
        <f>'Fixed Asset Balance'!B14</f>
        <v>70000</v>
      </c>
      <c r="C8" s="8">
        <f>'Fixed Asset Balance'!C14</f>
        <v>0</v>
      </c>
      <c r="D8" s="8">
        <f>'Fixed Asset Balance'!D14</f>
        <v>135000</v>
      </c>
      <c r="E8" s="8">
        <f>'Fixed Asset Balance'!E14</f>
        <v>0</v>
      </c>
      <c r="F8" s="8">
        <f>'Fixed Asset Balance'!F14</f>
        <v>0</v>
      </c>
      <c r="G8" s="8">
        <f>'Fixed Asset Balance'!G14</f>
        <v>500000</v>
      </c>
      <c r="H8" s="8">
        <f>'Fixed Asset Balance'!H14</f>
        <v>45000</v>
      </c>
      <c r="I8" s="8">
        <f>'Fixed Asset Balance'!I14</f>
        <v>0</v>
      </c>
      <c r="J8" s="8">
        <f>'Fixed Asset Balance'!J14</f>
        <v>0</v>
      </c>
      <c r="K8" s="8">
        <f>'Fixed Asset Balance'!K14</f>
        <v>0</v>
      </c>
      <c r="L8" s="8">
        <f>'Fixed Asset Balance'!L14</f>
        <v>0</v>
      </c>
      <c r="M8" s="8">
        <f>'Fixed Asset Balance'!M14</f>
        <v>0</v>
      </c>
      <c r="N8" s="8">
        <f>'Fixed Asset Balance'!N14</f>
        <v>0</v>
      </c>
      <c r="O8" s="8">
        <f>'Fixed Asset Balance'!O14</f>
        <v>0</v>
      </c>
      <c r="P8" s="8">
        <f>'Fixed Asset Balance'!P14</f>
        <v>0</v>
      </c>
      <c r="Q8" s="8">
        <f>'Fixed Asset Balance'!Q14</f>
        <v>0</v>
      </c>
      <c r="R8" s="8">
        <f>'Fixed Asset Balance'!R14</f>
        <v>70000</v>
      </c>
      <c r="S8" s="8">
        <f>'Fixed Asset Balance'!S14</f>
        <v>0</v>
      </c>
    </row>
    <row r="9">
      <c r="A9" s="7" t="s">
        <v>103</v>
      </c>
      <c r="B9" s="8">
        <f t="shared" ref="B9:S9" si="1">SUM(B6:B8)</f>
        <v>193000</v>
      </c>
      <c r="C9" s="8">
        <f t="shared" si="1"/>
        <v>823000</v>
      </c>
      <c r="D9" s="8">
        <f t="shared" si="1"/>
        <v>1158000</v>
      </c>
      <c r="E9" s="8">
        <f t="shared" si="1"/>
        <v>823000</v>
      </c>
      <c r="F9" s="8">
        <f t="shared" si="1"/>
        <v>123000</v>
      </c>
      <c r="G9" s="8">
        <f t="shared" si="1"/>
        <v>2223000</v>
      </c>
      <c r="H9" s="8">
        <f t="shared" si="1"/>
        <v>168000</v>
      </c>
      <c r="I9" s="8">
        <f t="shared" si="1"/>
        <v>823000</v>
      </c>
      <c r="J9" s="8">
        <f t="shared" si="1"/>
        <v>1023000</v>
      </c>
      <c r="K9" s="8">
        <f t="shared" si="1"/>
        <v>823000</v>
      </c>
      <c r="L9" s="8">
        <f t="shared" si="1"/>
        <v>123000</v>
      </c>
      <c r="M9" s="8">
        <f t="shared" si="1"/>
        <v>1723000</v>
      </c>
      <c r="N9" s="8">
        <f t="shared" si="1"/>
        <v>123000</v>
      </c>
      <c r="O9" s="8">
        <f t="shared" si="1"/>
        <v>823000</v>
      </c>
      <c r="P9" s="8">
        <f t="shared" si="1"/>
        <v>1023000</v>
      </c>
      <c r="Q9" s="8">
        <f t="shared" si="1"/>
        <v>823000</v>
      </c>
      <c r="R9" s="8">
        <f t="shared" si="1"/>
        <v>193000</v>
      </c>
      <c r="S9" s="8">
        <f t="shared" si="1"/>
        <v>1723000</v>
      </c>
    </row>
    <row r="10">
      <c r="A10" s="9"/>
    </row>
    <row r="11">
      <c r="A11" s="7" t="s">
        <v>104</v>
      </c>
      <c r="B11" s="8">
        <f t="shared" ref="B11:S11" si="2">B3-B9</f>
        <v>-43000</v>
      </c>
      <c r="C11" s="8">
        <f t="shared" si="2"/>
        <v>-133000</v>
      </c>
      <c r="D11" s="8">
        <f t="shared" si="2"/>
        <v>-1008000</v>
      </c>
      <c r="E11" s="8">
        <f t="shared" si="2"/>
        <v>667000</v>
      </c>
      <c r="F11" s="8">
        <f t="shared" si="2"/>
        <v>27000</v>
      </c>
      <c r="G11" s="8">
        <f t="shared" si="2"/>
        <v>-1533000</v>
      </c>
      <c r="H11" s="8">
        <f t="shared" si="2"/>
        <v>-18000</v>
      </c>
      <c r="I11" s="8">
        <f t="shared" si="2"/>
        <v>667000</v>
      </c>
      <c r="J11" s="8">
        <f t="shared" si="2"/>
        <v>-873000</v>
      </c>
      <c r="K11" s="8">
        <f t="shared" si="2"/>
        <v>-133000</v>
      </c>
      <c r="L11" s="8">
        <f t="shared" si="2"/>
        <v>27000</v>
      </c>
      <c r="M11" s="8">
        <f t="shared" si="2"/>
        <v>-233000</v>
      </c>
      <c r="N11" s="8">
        <f t="shared" si="2"/>
        <v>27000</v>
      </c>
      <c r="O11" s="8">
        <f t="shared" si="2"/>
        <v>-133000</v>
      </c>
      <c r="P11" s="8">
        <f t="shared" si="2"/>
        <v>-873000</v>
      </c>
      <c r="Q11" s="8">
        <f t="shared" si="2"/>
        <v>667000</v>
      </c>
      <c r="R11" s="8">
        <f t="shared" si="2"/>
        <v>-43000</v>
      </c>
      <c r="S11" s="8">
        <f t="shared" si="2"/>
        <v>-1033000</v>
      </c>
    </row>
    <row r="12">
      <c r="A12" s="9"/>
    </row>
    <row r="13">
      <c r="A13" s="7" t="s">
        <v>105</v>
      </c>
      <c r="B13" s="6">
        <v>0.0</v>
      </c>
      <c r="C13" s="8">
        <f t="shared" ref="C13:S13" si="3">B15</f>
        <v>-43000</v>
      </c>
      <c r="D13" s="8">
        <f t="shared" si="3"/>
        <v>-176000</v>
      </c>
      <c r="E13" s="8">
        <f t="shared" si="3"/>
        <v>-1184000</v>
      </c>
      <c r="F13" s="8">
        <f t="shared" si="3"/>
        <v>-517000</v>
      </c>
      <c r="G13" s="8">
        <f t="shared" si="3"/>
        <v>-490000</v>
      </c>
      <c r="H13" s="8">
        <f t="shared" si="3"/>
        <v>-2023000</v>
      </c>
      <c r="I13" s="8">
        <f t="shared" si="3"/>
        <v>-2041000</v>
      </c>
      <c r="J13" s="8">
        <f t="shared" si="3"/>
        <v>-1374000</v>
      </c>
      <c r="K13" s="8">
        <f t="shared" si="3"/>
        <v>-2247000</v>
      </c>
      <c r="L13" s="8">
        <f t="shared" si="3"/>
        <v>-2380000</v>
      </c>
      <c r="M13" s="8">
        <f t="shared" si="3"/>
        <v>-2353000</v>
      </c>
      <c r="N13" s="8">
        <f t="shared" si="3"/>
        <v>-2586000</v>
      </c>
      <c r="O13" s="8">
        <f t="shared" si="3"/>
        <v>-2559000</v>
      </c>
      <c r="P13" s="8">
        <f t="shared" si="3"/>
        <v>-2692000</v>
      </c>
      <c r="Q13" s="8">
        <f t="shared" si="3"/>
        <v>-3565000</v>
      </c>
      <c r="R13" s="8">
        <f t="shared" si="3"/>
        <v>-2898000</v>
      </c>
      <c r="S13" s="8">
        <f t="shared" si="3"/>
        <v>-2941000</v>
      </c>
    </row>
    <row r="14">
      <c r="A14" s="7" t="s">
        <v>106</v>
      </c>
      <c r="B14" s="8">
        <f t="shared" ref="B14:S14" si="4">B11</f>
        <v>-43000</v>
      </c>
      <c r="C14" s="8">
        <f t="shared" si="4"/>
        <v>-133000</v>
      </c>
      <c r="D14" s="8">
        <f t="shared" si="4"/>
        <v>-1008000</v>
      </c>
      <c r="E14" s="8">
        <f t="shared" si="4"/>
        <v>667000</v>
      </c>
      <c r="F14" s="8">
        <f t="shared" si="4"/>
        <v>27000</v>
      </c>
      <c r="G14" s="8">
        <f t="shared" si="4"/>
        <v>-1533000</v>
      </c>
      <c r="H14" s="8">
        <f t="shared" si="4"/>
        <v>-18000</v>
      </c>
      <c r="I14" s="8">
        <f t="shared" si="4"/>
        <v>667000</v>
      </c>
      <c r="J14" s="8">
        <f t="shared" si="4"/>
        <v>-873000</v>
      </c>
      <c r="K14" s="8">
        <f t="shared" si="4"/>
        <v>-133000</v>
      </c>
      <c r="L14" s="8">
        <f t="shared" si="4"/>
        <v>27000</v>
      </c>
      <c r="M14" s="8">
        <f t="shared" si="4"/>
        <v>-233000</v>
      </c>
      <c r="N14" s="8">
        <f t="shared" si="4"/>
        <v>27000</v>
      </c>
      <c r="O14" s="8">
        <f t="shared" si="4"/>
        <v>-133000</v>
      </c>
      <c r="P14" s="8">
        <f t="shared" si="4"/>
        <v>-873000</v>
      </c>
      <c r="Q14" s="8">
        <f t="shared" si="4"/>
        <v>667000</v>
      </c>
      <c r="R14" s="8">
        <f t="shared" si="4"/>
        <v>-43000</v>
      </c>
      <c r="S14" s="8">
        <f t="shared" si="4"/>
        <v>-1033000</v>
      </c>
    </row>
    <row r="15">
      <c r="A15" s="7" t="s">
        <v>107</v>
      </c>
      <c r="B15" s="8">
        <f t="shared" ref="B15:S15" si="5">B13+B14</f>
        <v>-43000</v>
      </c>
      <c r="C15" s="8">
        <f t="shared" si="5"/>
        <v>-176000</v>
      </c>
      <c r="D15" s="8">
        <f t="shared" si="5"/>
        <v>-1184000</v>
      </c>
      <c r="E15" s="8">
        <f t="shared" si="5"/>
        <v>-517000</v>
      </c>
      <c r="F15" s="8">
        <f t="shared" si="5"/>
        <v>-490000</v>
      </c>
      <c r="G15" s="8">
        <f t="shared" si="5"/>
        <v>-2023000</v>
      </c>
      <c r="H15" s="8">
        <f t="shared" si="5"/>
        <v>-2041000</v>
      </c>
      <c r="I15" s="8">
        <f t="shared" si="5"/>
        <v>-1374000</v>
      </c>
      <c r="J15" s="8">
        <f t="shared" si="5"/>
        <v>-2247000</v>
      </c>
      <c r="K15" s="8">
        <f t="shared" si="5"/>
        <v>-2380000</v>
      </c>
      <c r="L15" s="8">
        <f t="shared" si="5"/>
        <v>-2353000</v>
      </c>
      <c r="M15" s="8">
        <f t="shared" si="5"/>
        <v>-2586000</v>
      </c>
      <c r="N15" s="8">
        <f t="shared" si="5"/>
        <v>-2559000</v>
      </c>
      <c r="O15" s="8">
        <f t="shared" si="5"/>
        <v>-2692000</v>
      </c>
      <c r="P15" s="8">
        <f t="shared" si="5"/>
        <v>-3565000</v>
      </c>
      <c r="Q15" s="8">
        <f t="shared" si="5"/>
        <v>-2898000</v>
      </c>
      <c r="R15" s="8">
        <f t="shared" si="5"/>
        <v>-2941000</v>
      </c>
      <c r="S15" s="8">
        <f t="shared" si="5"/>
        <v>-3974000</v>
      </c>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s>
  <sheetData>
    <row r="1">
      <c r="A1" s="9"/>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row>
    <row r="2">
      <c r="A2" s="7" t="s">
        <v>108</v>
      </c>
    </row>
    <row r="3">
      <c r="A3" s="7" t="s">
        <v>109</v>
      </c>
      <c r="B3" s="8">
        <f>'Cash Details'!B15</f>
        <v>-43000</v>
      </c>
      <c r="C3" s="8">
        <f>'Cash Details'!C15</f>
        <v>-176000</v>
      </c>
      <c r="D3" s="8">
        <f>'Cash Details'!D15</f>
        <v>-1184000</v>
      </c>
      <c r="E3" s="8">
        <f>'Cash Details'!E15</f>
        <v>-517000</v>
      </c>
      <c r="F3" s="8">
        <f>'Cash Details'!F15</f>
        <v>-490000</v>
      </c>
      <c r="G3" s="8">
        <f>'Cash Details'!G15</f>
        <v>-2023000</v>
      </c>
      <c r="H3" s="8">
        <f>'Cash Details'!H15</f>
        <v>-2041000</v>
      </c>
      <c r="I3" s="8">
        <f>'Cash Details'!I15</f>
        <v>-1374000</v>
      </c>
      <c r="J3" s="8">
        <f>'Cash Details'!J15</f>
        <v>-2247000</v>
      </c>
      <c r="K3" s="8">
        <f>'Cash Details'!K15</f>
        <v>-2380000</v>
      </c>
      <c r="L3" s="8">
        <f>'Cash Details'!L15</f>
        <v>-2353000</v>
      </c>
      <c r="M3" s="8">
        <f>'Cash Details'!M15</f>
        <v>-2586000</v>
      </c>
      <c r="N3" s="8">
        <f>'Cash Details'!N15</f>
        <v>-2559000</v>
      </c>
      <c r="O3" s="8">
        <f>'Cash Details'!O15</f>
        <v>-2692000</v>
      </c>
      <c r="P3" s="8">
        <f>'Cash Details'!P15</f>
        <v>-3565000</v>
      </c>
      <c r="Q3" s="8">
        <f>'Cash Details'!Q15</f>
        <v>-2898000</v>
      </c>
      <c r="R3" s="8">
        <f>'Cash Details'!R15</f>
        <v>-2941000</v>
      </c>
      <c r="S3" s="8">
        <f>'Cash Details'!S15</f>
        <v>-3974000</v>
      </c>
    </row>
    <row r="4">
      <c r="A4" s="7" t="s">
        <v>110</v>
      </c>
      <c r="B4" s="8">
        <f>Stocks!B21</f>
        <v>1230000</v>
      </c>
      <c r="C4" s="8">
        <f>Stocks!C21</f>
        <v>660000</v>
      </c>
      <c r="D4" s="8">
        <f>Stocks!D21</f>
        <v>990000</v>
      </c>
      <c r="E4" s="8">
        <f>Stocks!E21</f>
        <v>1320000</v>
      </c>
      <c r="F4" s="8">
        <f>Stocks!F21</f>
        <v>1650000</v>
      </c>
      <c r="G4" s="8">
        <f>Stocks!G21</f>
        <v>1080000</v>
      </c>
      <c r="H4" s="8">
        <f>Stocks!H21</f>
        <v>2310000</v>
      </c>
      <c r="I4" s="8">
        <f>Stocks!I21</f>
        <v>1740000</v>
      </c>
      <c r="J4" s="8">
        <f>Stocks!J21</f>
        <v>2070000</v>
      </c>
      <c r="K4" s="8">
        <f>Stocks!K21</f>
        <v>2400000</v>
      </c>
      <c r="L4" s="8">
        <f>Stocks!L21</f>
        <v>2730000</v>
      </c>
      <c r="M4" s="8">
        <f>Stocks!M21</f>
        <v>2160000</v>
      </c>
      <c r="N4" s="8">
        <f>Stocks!N21</f>
        <v>3390000</v>
      </c>
      <c r="O4" s="8">
        <f>Stocks!O21</f>
        <v>2820000</v>
      </c>
      <c r="P4" s="8">
        <f>Stocks!P21</f>
        <v>3150000</v>
      </c>
      <c r="Q4" s="8">
        <f>Stocks!Q21</f>
        <v>3480000</v>
      </c>
      <c r="R4" s="8">
        <f>Stocks!R21</f>
        <v>3810000</v>
      </c>
      <c r="S4" s="8">
        <f>Stocks!S21</f>
        <v>3240000</v>
      </c>
    </row>
    <row r="5">
      <c r="A5" s="7" t="s">
        <v>97</v>
      </c>
      <c r="B5" s="8">
        <f>Collections!B18</f>
        <v>470000</v>
      </c>
      <c r="C5" s="8">
        <f>Collections!C18</f>
        <v>400000</v>
      </c>
      <c r="D5" s="8">
        <f>Collections!D18</f>
        <v>870000</v>
      </c>
      <c r="E5" s="8">
        <f>Collections!E18</f>
        <v>0</v>
      </c>
      <c r="F5" s="8">
        <f>Collections!F18</f>
        <v>470000</v>
      </c>
      <c r="G5" s="8">
        <f>Collections!G18</f>
        <v>400000</v>
      </c>
      <c r="H5" s="8">
        <f>Collections!H18</f>
        <v>870000</v>
      </c>
      <c r="I5" s="8">
        <f>Collections!I18</f>
        <v>0</v>
      </c>
      <c r="J5" s="8">
        <f>Collections!J18</f>
        <v>470000</v>
      </c>
      <c r="K5" s="8">
        <f>Collections!K18</f>
        <v>400000</v>
      </c>
      <c r="L5" s="8">
        <f>Collections!L18</f>
        <v>870000</v>
      </c>
      <c r="M5" s="8">
        <f>Collections!M18</f>
        <v>0</v>
      </c>
      <c r="N5" s="8">
        <f>Collections!N18</f>
        <v>470000</v>
      </c>
      <c r="O5" s="8">
        <f>Collections!O18</f>
        <v>400000</v>
      </c>
      <c r="P5" s="8">
        <f>Collections!P18</f>
        <v>870000</v>
      </c>
      <c r="Q5" s="8">
        <f>Collections!Q18</f>
        <v>0</v>
      </c>
      <c r="R5" s="8">
        <f>Collections!R18</f>
        <v>470000</v>
      </c>
      <c r="S5" s="8">
        <f>Collections!S18</f>
        <v>400000</v>
      </c>
    </row>
    <row r="6">
      <c r="A6" s="7" t="s">
        <v>102</v>
      </c>
      <c r="B6" s="10">
        <f>'Fixed Asset Balance'!B28-Depreciation!B28</f>
        <v>65625</v>
      </c>
      <c r="C6" s="10">
        <f>'Fixed Asset Balance'!C28-Depreciation!C28</f>
        <v>61250</v>
      </c>
      <c r="D6" s="10">
        <f>'Fixed Asset Balance'!D28-Depreciation!D28</f>
        <v>184131.9444</v>
      </c>
      <c r="E6" s="10">
        <f>'Fixed Asset Balance'!E28-Depreciation!E28</f>
        <v>172013.8889</v>
      </c>
      <c r="F6" s="10">
        <f>'Fixed Asset Balance'!F28-Depreciation!F28</f>
        <v>159895.8333</v>
      </c>
      <c r="G6" s="10">
        <f>'Fixed Asset Balance'!G28-Depreciation!G28</f>
        <v>622777.7778</v>
      </c>
      <c r="H6" s="10">
        <f>'Fixed Asset Balance'!H28-Depreciation!H28</f>
        <v>626909.7222</v>
      </c>
      <c r="I6" s="10">
        <f>'Fixed Asset Balance'!I28-Depreciation!I28</f>
        <v>586041.6667</v>
      </c>
      <c r="J6" s="10">
        <f>'Fixed Asset Balance'!J28-Depreciation!J28</f>
        <v>545173.6111</v>
      </c>
      <c r="K6" s="10">
        <f>'Fixed Asset Balance'!K28-Depreciation!K28</f>
        <v>504305.5556</v>
      </c>
      <c r="L6" s="10">
        <f>'Fixed Asset Balance'!L28-Depreciation!L28</f>
        <v>463437.5</v>
      </c>
      <c r="M6" s="10">
        <f>'Fixed Asset Balance'!M28-Depreciation!M28</f>
        <v>422569.4444</v>
      </c>
      <c r="N6" s="10">
        <f>'Fixed Asset Balance'!N28-Depreciation!N28</f>
        <v>381701.3889</v>
      </c>
      <c r="O6" s="10">
        <f>'Fixed Asset Balance'!O28-Depreciation!O28</f>
        <v>340833.3333</v>
      </c>
      <c r="P6" s="10">
        <f>'Fixed Asset Balance'!P28-Depreciation!P28</f>
        <v>299965.2778</v>
      </c>
      <c r="Q6" s="10">
        <f>'Fixed Asset Balance'!Q28-Depreciation!Q28</f>
        <v>259097.2222</v>
      </c>
      <c r="R6" s="10">
        <f>'Fixed Asset Balance'!R28-Depreciation!R28</f>
        <v>288229.1667</v>
      </c>
      <c r="S6" s="10">
        <f>'Fixed Asset Balance'!S28-Depreciation!S28</f>
        <v>247361.1111</v>
      </c>
    </row>
    <row r="7">
      <c r="A7" s="7" t="s">
        <v>111</v>
      </c>
      <c r="B7" s="10">
        <f t="shared" ref="B7:S7" si="1">SUM(B3:B6)</f>
        <v>1722625</v>
      </c>
      <c r="C7" s="10">
        <f t="shared" si="1"/>
        <v>945250</v>
      </c>
      <c r="D7" s="10">
        <f t="shared" si="1"/>
        <v>860131.9444</v>
      </c>
      <c r="E7" s="10">
        <f t="shared" si="1"/>
        <v>975013.8889</v>
      </c>
      <c r="F7" s="10">
        <f t="shared" si="1"/>
        <v>1789895.833</v>
      </c>
      <c r="G7" s="10">
        <f t="shared" si="1"/>
        <v>79777.77778</v>
      </c>
      <c r="H7" s="10">
        <f t="shared" si="1"/>
        <v>1765909.722</v>
      </c>
      <c r="I7" s="10">
        <f t="shared" si="1"/>
        <v>952041.6667</v>
      </c>
      <c r="J7" s="10">
        <f t="shared" si="1"/>
        <v>838173.6111</v>
      </c>
      <c r="K7" s="10">
        <f t="shared" si="1"/>
        <v>924305.5556</v>
      </c>
      <c r="L7" s="10">
        <f t="shared" si="1"/>
        <v>1710437.5</v>
      </c>
      <c r="M7" s="10">
        <f t="shared" si="1"/>
        <v>-3430.555556</v>
      </c>
      <c r="N7" s="10">
        <f t="shared" si="1"/>
        <v>1682701.389</v>
      </c>
      <c r="O7" s="10">
        <f t="shared" si="1"/>
        <v>868833.3333</v>
      </c>
      <c r="P7" s="10">
        <f t="shared" si="1"/>
        <v>754965.2778</v>
      </c>
      <c r="Q7" s="10">
        <f t="shared" si="1"/>
        <v>841097.2222</v>
      </c>
      <c r="R7" s="10">
        <f t="shared" si="1"/>
        <v>1627229.167</v>
      </c>
      <c r="S7" s="10">
        <f t="shared" si="1"/>
        <v>-86638.88889</v>
      </c>
    </row>
    <row r="8">
      <c r="A8" s="9"/>
    </row>
    <row r="9">
      <c r="A9" s="7" t="s">
        <v>112</v>
      </c>
    </row>
    <row r="10">
      <c r="A10" s="7" t="s">
        <v>113</v>
      </c>
      <c r="B10" s="8">
        <f>Purchases!B21</f>
        <v>1700000</v>
      </c>
      <c r="C10" s="8">
        <f>Purchases!C21</f>
        <v>900000</v>
      </c>
      <c r="D10" s="8">
        <f>Purchases!D21</f>
        <v>800000</v>
      </c>
      <c r="E10" s="8">
        <f>Purchases!E21</f>
        <v>900000</v>
      </c>
      <c r="F10" s="8">
        <f>Purchases!F21</f>
        <v>1700000</v>
      </c>
      <c r="G10" s="8">
        <f>Purchases!G21</f>
        <v>0</v>
      </c>
      <c r="H10" s="8">
        <f>Purchases!H21</f>
        <v>1700000</v>
      </c>
      <c r="I10" s="8">
        <f>Purchases!I21</f>
        <v>900000</v>
      </c>
      <c r="J10" s="8">
        <f>Purchases!J21</f>
        <v>800000</v>
      </c>
      <c r="K10" s="8">
        <f>Purchases!K21</f>
        <v>900000</v>
      </c>
      <c r="L10" s="8">
        <f>Purchases!L21</f>
        <v>1700000</v>
      </c>
      <c r="M10" s="8">
        <f>Purchases!M21</f>
        <v>0</v>
      </c>
      <c r="N10" s="8">
        <f>Purchases!N21</f>
        <v>1700000</v>
      </c>
      <c r="O10" s="8">
        <f>Purchases!O21</f>
        <v>900000</v>
      </c>
      <c r="P10" s="8">
        <f>Purchases!P21</f>
        <v>800000</v>
      </c>
      <c r="Q10" s="8">
        <f>Purchases!Q21</f>
        <v>900000</v>
      </c>
      <c r="R10" s="8">
        <f>Purchases!R21</f>
        <v>1700000</v>
      </c>
      <c r="S10" s="8">
        <f>Purchases!S21</f>
        <v>0</v>
      </c>
    </row>
    <row r="11">
      <c r="A11" s="9"/>
    </row>
    <row r="12">
      <c r="A12" s="7" t="s">
        <v>114</v>
      </c>
      <c r="B12" s="8">
        <f t="shared" ref="B12:S12" si="2">B10</f>
        <v>1700000</v>
      </c>
      <c r="C12" s="8">
        <f t="shared" si="2"/>
        <v>900000</v>
      </c>
      <c r="D12" s="8">
        <f t="shared" si="2"/>
        <v>800000</v>
      </c>
      <c r="E12" s="8">
        <f t="shared" si="2"/>
        <v>900000</v>
      </c>
      <c r="F12" s="8">
        <f t="shared" si="2"/>
        <v>1700000</v>
      </c>
      <c r="G12" s="8">
        <f t="shared" si="2"/>
        <v>0</v>
      </c>
      <c r="H12" s="8">
        <f t="shared" si="2"/>
        <v>1700000</v>
      </c>
      <c r="I12" s="8">
        <f t="shared" si="2"/>
        <v>900000</v>
      </c>
      <c r="J12" s="8">
        <f t="shared" si="2"/>
        <v>800000</v>
      </c>
      <c r="K12" s="8">
        <f t="shared" si="2"/>
        <v>900000</v>
      </c>
      <c r="L12" s="8">
        <f t="shared" si="2"/>
        <v>1700000</v>
      </c>
      <c r="M12" s="8">
        <f t="shared" si="2"/>
        <v>0</v>
      </c>
      <c r="N12" s="8">
        <f t="shared" si="2"/>
        <v>1700000</v>
      </c>
      <c r="O12" s="8">
        <f t="shared" si="2"/>
        <v>900000</v>
      </c>
      <c r="P12" s="8">
        <f t="shared" si="2"/>
        <v>800000</v>
      </c>
      <c r="Q12" s="8">
        <f t="shared" si="2"/>
        <v>900000</v>
      </c>
      <c r="R12" s="8">
        <f t="shared" si="2"/>
        <v>1700000</v>
      </c>
      <c r="S12" s="8">
        <f t="shared" si="2"/>
        <v>0</v>
      </c>
    </row>
    <row r="13">
      <c r="A13" s="9"/>
    </row>
    <row r="14">
      <c r="A14" s="7" t="s">
        <v>115</v>
      </c>
      <c r="B14" s="10">
        <f t="shared" ref="B14:S14" si="3">B7-B10</f>
        <v>22625</v>
      </c>
      <c r="C14" s="10">
        <f t="shared" si="3"/>
        <v>45250</v>
      </c>
      <c r="D14" s="10">
        <f t="shared" si="3"/>
        <v>60131.94444</v>
      </c>
      <c r="E14" s="10">
        <f t="shared" si="3"/>
        <v>75013.88889</v>
      </c>
      <c r="F14" s="10">
        <f t="shared" si="3"/>
        <v>89895.83333</v>
      </c>
      <c r="G14" s="10">
        <f t="shared" si="3"/>
        <v>79777.77778</v>
      </c>
      <c r="H14" s="10">
        <f t="shared" si="3"/>
        <v>65909.72222</v>
      </c>
      <c r="I14" s="10">
        <f t="shared" si="3"/>
        <v>52041.66667</v>
      </c>
      <c r="J14" s="10">
        <f t="shared" si="3"/>
        <v>38173.61111</v>
      </c>
      <c r="K14" s="10">
        <f t="shared" si="3"/>
        <v>24305.55556</v>
      </c>
      <c r="L14" s="10">
        <f t="shared" si="3"/>
        <v>10437.5</v>
      </c>
      <c r="M14" s="10">
        <f t="shared" si="3"/>
        <v>-3430.555556</v>
      </c>
      <c r="N14" s="10">
        <f t="shared" si="3"/>
        <v>-17298.61111</v>
      </c>
      <c r="O14" s="10">
        <f t="shared" si="3"/>
        <v>-31166.66667</v>
      </c>
      <c r="P14" s="10">
        <f t="shared" si="3"/>
        <v>-45034.72222</v>
      </c>
      <c r="Q14" s="10">
        <f t="shared" si="3"/>
        <v>-58902.77778</v>
      </c>
      <c r="R14" s="10">
        <f t="shared" si="3"/>
        <v>-72770.83333</v>
      </c>
      <c r="S14" s="10">
        <f t="shared" si="3"/>
        <v>-86638.88889</v>
      </c>
    </row>
    <row r="15">
      <c r="A15" s="9"/>
    </row>
    <row r="16">
      <c r="A16" s="7" t="s">
        <v>116</v>
      </c>
      <c r="B16" s="6">
        <v>0.0</v>
      </c>
      <c r="C16" s="10">
        <f t="shared" ref="C16:S16" si="4">B18</f>
        <v>22625</v>
      </c>
      <c r="D16" s="10">
        <f t="shared" si="4"/>
        <v>45250</v>
      </c>
      <c r="E16" s="10">
        <f t="shared" si="4"/>
        <v>60131.94444</v>
      </c>
      <c r="F16" s="10">
        <f t="shared" si="4"/>
        <v>75013.88889</v>
      </c>
      <c r="G16" s="10">
        <f t="shared" si="4"/>
        <v>89895.83333</v>
      </c>
      <c r="H16" s="10">
        <f t="shared" si="4"/>
        <v>79777.77778</v>
      </c>
      <c r="I16" s="10">
        <f t="shared" si="4"/>
        <v>65909.72222</v>
      </c>
      <c r="J16" s="10">
        <f t="shared" si="4"/>
        <v>52041.66667</v>
      </c>
      <c r="K16" s="10">
        <f t="shared" si="4"/>
        <v>38173.61111</v>
      </c>
      <c r="L16" s="10">
        <f t="shared" si="4"/>
        <v>24305.55556</v>
      </c>
      <c r="M16" s="10">
        <f t="shared" si="4"/>
        <v>10437.5</v>
      </c>
      <c r="N16" s="10">
        <f t="shared" si="4"/>
        <v>-3430.555556</v>
      </c>
      <c r="O16" s="10">
        <f t="shared" si="4"/>
        <v>-17298.61111</v>
      </c>
      <c r="P16" s="10">
        <f t="shared" si="4"/>
        <v>-31166.66667</v>
      </c>
      <c r="Q16" s="10">
        <f t="shared" si="4"/>
        <v>-45034.72222</v>
      </c>
      <c r="R16" s="10">
        <f t="shared" si="4"/>
        <v>-58902.77778</v>
      </c>
      <c r="S16" s="10">
        <f t="shared" si="4"/>
        <v>-72770.83333</v>
      </c>
    </row>
    <row r="17">
      <c r="A17" s="7" t="s">
        <v>117</v>
      </c>
      <c r="B17" s="10">
        <f>'Sales &amp; Costs'!B23</f>
        <v>22625</v>
      </c>
      <c r="C17" s="10">
        <f>'Sales &amp; Costs'!C23</f>
        <v>22625</v>
      </c>
      <c r="D17" s="10">
        <f>'Sales &amp; Costs'!D23</f>
        <v>14881.94444</v>
      </c>
      <c r="E17" s="10">
        <f>'Sales &amp; Costs'!E23</f>
        <v>14881.94444</v>
      </c>
      <c r="F17" s="10">
        <f>'Sales &amp; Costs'!F23</f>
        <v>14881.94444</v>
      </c>
      <c r="G17" s="10">
        <f>'Sales &amp; Costs'!G23</f>
        <v>-10118.05556</v>
      </c>
      <c r="H17" s="10">
        <f>'Sales &amp; Costs'!H23</f>
        <v>-13868.05556</v>
      </c>
      <c r="I17" s="10">
        <f>'Sales &amp; Costs'!I23</f>
        <v>-13868.05556</v>
      </c>
      <c r="J17" s="10">
        <f>'Sales &amp; Costs'!J23</f>
        <v>-13868.05556</v>
      </c>
      <c r="K17" s="10">
        <f>'Sales &amp; Costs'!K23</f>
        <v>-13868.05556</v>
      </c>
      <c r="L17" s="10">
        <f>'Sales &amp; Costs'!L23</f>
        <v>-13868.05556</v>
      </c>
      <c r="M17" s="10">
        <f>'Sales &amp; Costs'!M23</f>
        <v>-13868.05556</v>
      </c>
      <c r="N17" s="10">
        <f>'Sales &amp; Costs'!N23</f>
        <v>-13868.05556</v>
      </c>
      <c r="O17" s="10">
        <f>'Sales &amp; Costs'!O23</f>
        <v>-13868.05556</v>
      </c>
      <c r="P17" s="10">
        <f>'Sales &amp; Costs'!P23</f>
        <v>-13868.05556</v>
      </c>
      <c r="Q17" s="10">
        <f>'Sales &amp; Costs'!Q23</f>
        <v>-13868.05556</v>
      </c>
      <c r="R17" s="10">
        <f>'Sales &amp; Costs'!R23</f>
        <v>-13868.05556</v>
      </c>
      <c r="S17" s="10">
        <f>'Sales &amp; Costs'!S23</f>
        <v>-13868.05556</v>
      </c>
    </row>
    <row r="18">
      <c r="A18" s="7" t="s">
        <v>118</v>
      </c>
      <c r="B18" s="10">
        <f t="shared" ref="B18:S18" si="5">B16+B17</f>
        <v>22625</v>
      </c>
      <c r="C18" s="10">
        <f t="shared" si="5"/>
        <v>45250</v>
      </c>
      <c r="D18" s="10">
        <f t="shared" si="5"/>
        <v>60131.94444</v>
      </c>
      <c r="E18" s="10">
        <f t="shared" si="5"/>
        <v>75013.88889</v>
      </c>
      <c r="F18" s="10">
        <f t="shared" si="5"/>
        <v>89895.83333</v>
      </c>
      <c r="G18" s="10">
        <f t="shared" si="5"/>
        <v>79777.77778</v>
      </c>
      <c r="H18" s="10">
        <f t="shared" si="5"/>
        <v>65909.72222</v>
      </c>
      <c r="I18" s="10">
        <f t="shared" si="5"/>
        <v>52041.66667</v>
      </c>
      <c r="J18" s="10">
        <f t="shared" si="5"/>
        <v>38173.61111</v>
      </c>
      <c r="K18" s="10">
        <f t="shared" si="5"/>
        <v>24305.55556</v>
      </c>
      <c r="L18" s="10">
        <f t="shared" si="5"/>
        <v>10437.5</v>
      </c>
      <c r="M18" s="10">
        <f t="shared" si="5"/>
        <v>-3430.555556</v>
      </c>
      <c r="N18" s="10">
        <f t="shared" si="5"/>
        <v>-17298.61111</v>
      </c>
      <c r="O18" s="10">
        <f t="shared" si="5"/>
        <v>-31166.66667</v>
      </c>
      <c r="P18" s="10">
        <f t="shared" si="5"/>
        <v>-45034.72222</v>
      </c>
      <c r="Q18" s="10">
        <f t="shared" si="5"/>
        <v>-58902.77778</v>
      </c>
      <c r="R18" s="10">
        <f t="shared" si="5"/>
        <v>-72770.83333</v>
      </c>
      <c r="S18" s="10">
        <f t="shared" si="5"/>
        <v>-86638.88889</v>
      </c>
    </row>
    <row r="19">
      <c r="A19" s="9"/>
    </row>
    <row r="20">
      <c r="A20" s="7" t="s">
        <v>119</v>
      </c>
      <c r="B20" s="10">
        <f t="shared" ref="B20:S20" si="6">B18-B14</f>
        <v>0</v>
      </c>
      <c r="C20" s="10">
        <f t="shared" si="6"/>
        <v>0</v>
      </c>
      <c r="D20" s="10">
        <f t="shared" si="6"/>
        <v>0</v>
      </c>
      <c r="E20" s="10">
        <f t="shared" si="6"/>
        <v>0.0000000001164153218</v>
      </c>
      <c r="F20" s="10">
        <f t="shared" si="6"/>
        <v>0.0000000002328306437</v>
      </c>
      <c r="G20" s="10">
        <f t="shared" si="6"/>
        <v>0.0000000002328306437</v>
      </c>
      <c r="H20" s="10">
        <f t="shared" si="6"/>
        <v>0.0000000002328306437</v>
      </c>
      <c r="I20" s="10">
        <f t="shared" si="6"/>
        <v>0.0000000003492459655</v>
      </c>
      <c r="J20" s="10">
        <f t="shared" si="6"/>
        <v>0.0000000003492459655</v>
      </c>
      <c r="K20" s="10">
        <f t="shared" si="6"/>
        <v>0.0000000004656612873</v>
      </c>
      <c r="L20" s="10">
        <f t="shared" si="6"/>
        <v>0.0000000004656612873</v>
      </c>
      <c r="M20" s="10">
        <f t="shared" si="6"/>
        <v>0.0000000005238689482</v>
      </c>
      <c r="N20" s="10">
        <f t="shared" si="6"/>
        <v>0.0000000004656612873</v>
      </c>
      <c r="O20" s="10">
        <f t="shared" si="6"/>
        <v>0.000000000698491931</v>
      </c>
      <c r="P20" s="10">
        <f t="shared" si="6"/>
        <v>0.000000000698491931</v>
      </c>
      <c r="Q20" s="10">
        <f t="shared" si="6"/>
        <v>0.000000000698491931</v>
      </c>
      <c r="R20" s="10">
        <f t="shared" si="6"/>
        <v>0.0000000009313225746</v>
      </c>
      <c r="S20" s="10">
        <f t="shared" si="6"/>
        <v>0.0000000008731149137</v>
      </c>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12</v>
      </c>
      <c r="B1" s="6" t="s">
        <v>13</v>
      </c>
      <c r="D1" s="6" t="s">
        <v>14</v>
      </c>
      <c r="F1" s="6" t="s">
        <v>15</v>
      </c>
    </row>
    <row r="2">
      <c r="B2" s="6" t="s">
        <v>16</v>
      </c>
      <c r="C2" s="6" t="s">
        <v>17</v>
      </c>
      <c r="D2" s="6" t="s">
        <v>16</v>
      </c>
      <c r="E2" s="6" t="s">
        <v>17</v>
      </c>
      <c r="F2" s="6" t="s">
        <v>16</v>
      </c>
      <c r="G2" s="6" t="s">
        <v>17</v>
      </c>
    </row>
    <row r="3">
      <c r="A3" s="6" t="s">
        <v>18</v>
      </c>
      <c r="B3" s="6">
        <v>500.0</v>
      </c>
      <c r="C3" s="6">
        <v>300.0</v>
      </c>
      <c r="D3" s="6">
        <v>1000.0</v>
      </c>
      <c r="E3" s="6">
        <v>200.0</v>
      </c>
      <c r="F3" s="6">
        <v>1500.0</v>
      </c>
      <c r="G3" s="6">
        <v>180.0</v>
      </c>
    </row>
    <row r="4">
      <c r="C4" s="6" t="s">
        <v>19</v>
      </c>
      <c r="E4" s="6" t="s">
        <v>20</v>
      </c>
      <c r="G4" s="6" t="s">
        <v>21</v>
      </c>
    </row>
    <row r="6">
      <c r="A6" s="6" t="s">
        <v>22</v>
      </c>
      <c r="B6" s="6" t="s">
        <v>23</v>
      </c>
      <c r="C6" s="6" t="s">
        <v>24</v>
      </c>
    </row>
    <row r="7">
      <c r="A7" s="6" t="s">
        <v>25</v>
      </c>
      <c r="B7" s="6">
        <v>600.0</v>
      </c>
      <c r="C7" s="6">
        <v>200.0</v>
      </c>
    </row>
    <row r="8">
      <c r="A8" s="6" t="s">
        <v>26</v>
      </c>
      <c r="B8" s="6">
        <v>200.0</v>
      </c>
      <c r="C8" s="6">
        <v>300.0</v>
      </c>
    </row>
    <row r="9">
      <c r="A9" s="6" t="s">
        <v>27</v>
      </c>
      <c r="B9" s="6">
        <v>200.0</v>
      </c>
      <c r="C9" s="6">
        <v>50.0</v>
      </c>
    </row>
    <row r="11">
      <c r="A11" s="6" t="s">
        <v>28</v>
      </c>
      <c r="B11" s="6" t="s">
        <v>29</v>
      </c>
      <c r="C11" s="6" t="s">
        <v>30</v>
      </c>
      <c r="D11" s="6" t="s">
        <v>31</v>
      </c>
    </row>
    <row r="12">
      <c r="A12" s="6" t="s">
        <v>25</v>
      </c>
      <c r="B12" s="6">
        <v>4000.0</v>
      </c>
      <c r="C12" s="6">
        <v>2.0</v>
      </c>
      <c r="D12" s="6">
        <v>1.0</v>
      </c>
    </row>
    <row r="13">
      <c r="A13" s="6" t="s">
        <v>26</v>
      </c>
      <c r="B13" s="6">
        <v>3000.0</v>
      </c>
      <c r="C13" s="6">
        <v>3.0</v>
      </c>
      <c r="D13" s="6">
        <v>2.0</v>
      </c>
    </row>
    <row r="14">
      <c r="A14" s="6" t="s">
        <v>27</v>
      </c>
      <c r="B14" s="6">
        <v>2000.0</v>
      </c>
      <c r="C14" s="6">
        <v>2.0</v>
      </c>
      <c r="D14" s="6" t="s">
        <v>32</v>
      </c>
    </row>
    <row r="16">
      <c r="A16" s="6" t="s">
        <v>33</v>
      </c>
    </row>
    <row r="17">
      <c r="A17" s="6" t="s">
        <v>34</v>
      </c>
      <c r="B17" s="6">
        <v>15000.0</v>
      </c>
    </row>
    <row r="18">
      <c r="A18" s="6" t="s">
        <v>35</v>
      </c>
      <c r="B18" s="6">
        <v>8000.0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36</v>
      </c>
      <c r="B1" s="6" t="s">
        <v>37</v>
      </c>
      <c r="C1" s="7" t="s">
        <v>38</v>
      </c>
      <c r="D1" s="6" t="s">
        <v>39</v>
      </c>
      <c r="E1" s="6" t="s">
        <v>17</v>
      </c>
      <c r="F1" s="6" t="s">
        <v>40</v>
      </c>
      <c r="G1" s="6" t="s">
        <v>41</v>
      </c>
      <c r="H1" s="6" t="s">
        <v>42</v>
      </c>
    </row>
    <row r="2">
      <c r="A2" s="6" t="s">
        <v>43</v>
      </c>
      <c r="C2" s="7" t="s">
        <v>44</v>
      </c>
      <c r="D2" s="6">
        <v>1.0</v>
      </c>
      <c r="E2" s="6">
        <v>35000.0</v>
      </c>
      <c r="F2" s="6">
        <v>16.0</v>
      </c>
      <c r="G2" s="8">
        <f t="shared" ref="G2:G12" si="1">D2+F2</f>
        <v>17</v>
      </c>
      <c r="H2" s="8">
        <f t="shared" ref="H2:H12" si="2">E2/F2*F2</f>
        <v>35000</v>
      </c>
    </row>
    <row r="3">
      <c r="A3" s="6" t="s">
        <v>45</v>
      </c>
      <c r="C3" s="7" t="s">
        <v>44</v>
      </c>
      <c r="D3" s="6">
        <v>1.0</v>
      </c>
      <c r="E3" s="6">
        <v>35000.0</v>
      </c>
      <c r="F3" s="6">
        <v>16.0</v>
      </c>
      <c r="G3" s="8">
        <f t="shared" si="1"/>
        <v>17</v>
      </c>
      <c r="H3" s="8">
        <f t="shared" si="2"/>
        <v>35000</v>
      </c>
    </row>
    <row r="4">
      <c r="A4" s="6" t="s">
        <v>46</v>
      </c>
      <c r="C4" s="7" t="s">
        <v>44</v>
      </c>
      <c r="D4" s="6">
        <v>3.0</v>
      </c>
      <c r="E4" s="6">
        <v>35000.0</v>
      </c>
      <c r="F4" s="6">
        <v>16.0</v>
      </c>
      <c r="G4" s="8">
        <f t="shared" si="1"/>
        <v>19</v>
      </c>
      <c r="H4" s="8">
        <f t="shared" si="2"/>
        <v>35000</v>
      </c>
    </row>
    <row r="5">
      <c r="A5" s="6" t="s">
        <v>47</v>
      </c>
      <c r="C5" s="7" t="s">
        <v>48</v>
      </c>
      <c r="D5" s="6">
        <v>3.0</v>
      </c>
      <c r="E5" s="6">
        <v>100000.0</v>
      </c>
      <c r="F5" s="6">
        <v>18.0</v>
      </c>
      <c r="G5" s="8">
        <f t="shared" si="1"/>
        <v>21</v>
      </c>
      <c r="H5" s="8">
        <f t="shared" si="2"/>
        <v>100000</v>
      </c>
    </row>
    <row r="6">
      <c r="A6" s="6" t="s">
        <v>49</v>
      </c>
      <c r="C6" s="7" t="s">
        <v>50</v>
      </c>
      <c r="D6" s="6">
        <v>6.0</v>
      </c>
      <c r="E6" s="6">
        <v>500000.0</v>
      </c>
      <c r="F6" s="6">
        <v>20.0</v>
      </c>
      <c r="G6" s="8">
        <f t="shared" si="1"/>
        <v>26</v>
      </c>
      <c r="H6" s="8">
        <f t="shared" si="2"/>
        <v>500000</v>
      </c>
    </row>
    <row r="7">
      <c r="A7" s="6" t="s">
        <v>51</v>
      </c>
      <c r="C7" s="7" t="s">
        <v>52</v>
      </c>
      <c r="D7" s="6">
        <v>7.0</v>
      </c>
      <c r="E7" s="6">
        <v>45000.0</v>
      </c>
      <c r="F7" s="6">
        <v>12.0</v>
      </c>
      <c r="G7" s="8">
        <f t="shared" si="1"/>
        <v>19</v>
      </c>
      <c r="H7" s="8">
        <f t="shared" si="2"/>
        <v>45000</v>
      </c>
    </row>
    <row r="8">
      <c r="A8" s="6" t="s">
        <v>53</v>
      </c>
      <c r="C8" s="7" t="s">
        <v>44</v>
      </c>
      <c r="D8" s="6">
        <v>17.0</v>
      </c>
      <c r="E8" s="6">
        <v>35000.0</v>
      </c>
      <c r="F8" s="6">
        <v>16.0</v>
      </c>
      <c r="G8" s="8">
        <f t="shared" si="1"/>
        <v>33</v>
      </c>
      <c r="H8" s="8">
        <f t="shared" si="2"/>
        <v>35000</v>
      </c>
    </row>
    <row r="9">
      <c r="A9" s="6" t="s">
        <v>54</v>
      </c>
      <c r="C9" s="7" t="s">
        <v>44</v>
      </c>
      <c r="D9" s="6">
        <v>17.0</v>
      </c>
      <c r="E9" s="6">
        <v>35000.0</v>
      </c>
      <c r="F9" s="6">
        <v>16.0</v>
      </c>
      <c r="G9" s="8">
        <f t="shared" si="1"/>
        <v>33</v>
      </c>
      <c r="H9" s="8">
        <f t="shared" si="2"/>
        <v>35000</v>
      </c>
    </row>
    <row r="10">
      <c r="A10" s="6" t="s">
        <v>55</v>
      </c>
      <c r="C10" s="7" t="s">
        <v>48</v>
      </c>
      <c r="D10" s="6">
        <v>20.0</v>
      </c>
      <c r="E10" s="6">
        <v>140000.0</v>
      </c>
      <c r="F10" s="6">
        <v>18.0</v>
      </c>
      <c r="G10" s="8">
        <f t="shared" si="1"/>
        <v>38</v>
      </c>
      <c r="H10" s="8">
        <f t="shared" si="2"/>
        <v>140000</v>
      </c>
    </row>
    <row r="11">
      <c r="A11" s="6" t="s">
        <v>56</v>
      </c>
      <c r="C11" s="7" t="s">
        <v>52</v>
      </c>
      <c r="D11" s="6">
        <v>22.0</v>
      </c>
      <c r="E11" s="6">
        <v>45000.0</v>
      </c>
      <c r="F11" s="6">
        <v>12.0</v>
      </c>
      <c r="G11" s="8">
        <f t="shared" si="1"/>
        <v>34</v>
      </c>
      <c r="H11" s="8">
        <f t="shared" si="2"/>
        <v>45000</v>
      </c>
    </row>
    <row r="12">
      <c r="A12" s="6" t="s">
        <v>57</v>
      </c>
      <c r="C12" s="7" t="s">
        <v>50</v>
      </c>
      <c r="D12" s="6">
        <v>27.0</v>
      </c>
      <c r="E12" s="6">
        <v>500000.0</v>
      </c>
      <c r="F12" s="6">
        <v>20.0</v>
      </c>
      <c r="G12" s="8">
        <f t="shared" si="1"/>
        <v>47</v>
      </c>
      <c r="H12" s="8">
        <f t="shared" si="2"/>
        <v>500000</v>
      </c>
    </row>
    <row r="13">
      <c r="C13" s="9"/>
    </row>
    <row r="14">
      <c r="C14" s="9"/>
    </row>
    <row r="15">
      <c r="C15" s="9"/>
    </row>
    <row r="16">
      <c r="C16" s="9"/>
    </row>
    <row r="17">
      <c r="C17" s="9"/>
    </row>
    <row r="18">
      <c r="C18" s="9"/>
    </row>
    <row r="19">
      <c r="C19" s="9"/>
    </row>
    <row r="20">
      <c r="C20" s="9"/>
    </row>
    <row r="21">
      <c r="C21" s="9"/>
    </row>
    <row r="22">
      <c r="C22" s="9"/>
    </row>
    <row r="23">
      <c r="C23" s="9"/>
    </row>
    <row r="24">
      <c r="C24" s="9"/>
    </row>
    <row r="25">
      <c r="C25" s="9"/>
    </row>
    <row r="26">
      <c r="C26" s="9"/>
    </row>
    <row r="27">
      <c r="C27" s="9"/>
    </row>
    <row r="28">
      <c r="C28" s="9"/>
    </row>
    <row r="29">
      <c r="C29" s="9"/>
    </row>
    <row r="30">
      <c r="C30" s="9"/>
    </row>
    <row r="31">
      <c r="C31" s="9"/>
    </row>
    <row r="32">
      <c r="C32" s="9"/>
    </row>
    <row r="33">
      <c r="C33" s="9"/>
    </row>
    <row r="34">
      <c r="C34" s="9"/>
    </row>
    <row r="35">
      <c r="C35" s="9"/>
    </row>
    <row r="36">
      <c r="C36" s="9"/>
    </row>
    <row r="37">
      <c r="C37" s="9"/>
    </row>
    <row r="38">
      <c r="C38" s="9"/>
    </row>
    <row r="39">
      <c r="C39" s="9"/>
    </row>
    <row r="40">
      <c r="C40" s="9"/>
    </row>
    <row r="41">
      <c r="C41" s="9"/>
    </row>
    <row r="42">
      <c r="C42" s="9"/>
    </row>
    <row r="43">
      <c r="C43" s="9"/>
    </row>
    <row r="44">
      <c r="C44" s="9"/>
    </row>
    <row r="45">
      <c r="C45" s="9"/>
    </row>
    <row r="46">
      <c r="C46" s="9"/>
    </row>
    <row r="47">
      <c r="C47" s="9"/>
    </row>
    <row r="48">
      <c r="C48" s="9"/>
    </row>
    <row r="49">
      <c r="C49" s="9"/>
    </row>
    <row r="50">
      <c r="C50" s="9"/>
    </row>
    <row r="51">
      <c r="C51" s="9"/>
    </row>
    <row r="52">
      <c r="C52" s="9"/>
    </row>
    <row r="53">
      <c r="C53" s="9"/>
    </row>
    <row r="54">
      <c r="C54" s="9"/>
    </row>
    <row r="55">
      <c r="C55" s="9"/>
    </row>
    <row r="56">
      <c r="C56" s="9"/>
    </row>
    <row r="57">
      <c r="C57" s="9"/>
    </row>
    <row r="58">
      <c r="C58" s="9"/>
    </row>
    <row r="59">
      <c r="C59" s="9"/>
    </row>
    <row r="60">
      <c r="C60" s="9"/>
    </row>
    <row r="61">
      <c r="C61" s="9"/>
    </row>
    <row r="62">
      <c r="C62" s="9"/>
    </row>
    <row r="63">
      <c r="C63" s="9"/>
    </row>
    <row r="64">
      <c r="C64" s="9"/>
    </row>
    <row r="65">
      <c r="C65" s="9"/>
    </row>
    <row r="66">
      <c r="C66" s="9"/>
    </row>
    <row r="67">
      <c r="C67" s="9"/>
    </row>
    <row r="68">
      <c r="C68" s="9"/>
    </row>
    <row r="69">
      <c r="C69" s="9"/>
    </row>
    <row r="70">
      <c r="C70" s="9"/>
    </row>
    <row r="71">
      <c r="C71" s="9"/>
    </row>
    <row r="72">
      <c r="C72" s="9"/>
    </row>
    <row r="73">
      <c r="C73" s="9"/>
    </row>
    <row r="74">
      <c r="C74" s="9"/>
    </row>
    <row r="75">
      <c r="C75" s="9"/>
    </row>
    <row r="76">
      <c r="C76" s="9"/>
    </row>
    <row r="77">
      <c r="C77" s="9"/>
    </row>
    <row r="78">
      <c r="C78" s="9"/>
    </row>
    <row r="79">
      <c r="C79" s="9"/>
    </row>
    <row r="80">
      <c r="C80" s="9"/>
    </row>
    <row r="81">
      <c r="C81" s="9"/>
    </row>
    <row r="82">
      <c r="C82" s="9"/>
    </row>
    <row r="83">
      <c r="C83" s="9"/>
    </row>
    <row r="84">
      <c r="C84" s="9"/>
    </row>
    <row r="85">
      <c r="C85" s="9"/>
    </row>
    <row r="86">
      <c r="C86" s="9"/>
    </row>
    <row r="87">
      <c r="C87" s="9"/>
    </row>
    <row r="88">
      <c r="C88" s="9"/>
    </row>
    <row r="89">
      <c r="C89" s="9"/>
    </row>
    <row r="90">
      <c r="C90" s="9"/>
    </row>
    <row r="91">
      <c r="C91" s="9"/>
    </row>
    <row r="92">
      <c r="C92" s="9"/>
    </row>
    <row r="93">
      <c r="C93" s="9"/>
    </row>
    <row r="94">
      <c r="C94" s="9"/>
    </row>
    <row r="95">
      <c r="C95" s="9"/>
    </row>
    <row r="96">
      <c r="C96" s="9"/>
    </row>
    <row r="97">
      <c r="C97" s="9"/>
    </row>
    <row r="98">
      <c r="C98" s="9"/>
    </row>
    <row r="99">
      <c r="C99" s="9"/>
    </row>
    <row r="100">
      <c r="C100" s="9"/>
    </row>
    <row r="101">
      <c r="C101" s="9"/>
    </row>
    <row r="102">
      <c r="C102" s="9"/>
    </row>
    <row r="103">
      <c r="C103" s="9"/>
    </row>
    <row r="104">
      <c r="C104" s="9"/>
    </row>
    <row r="105">
      <c r="C105" s="9"/>
    </row>
    <row r="106">
      <c r="C106" s="9"/>
    </row>
    <row r="107">
      <c r="C107" s="9"/>
    </row>
    <row r="108">
      <c r="C108" s="9"/>
    </row>
    <row r="109">
      <c r="C109" s="9"/>
    </row>
    <row r="110">
      <c r="C110" s="9"/>
    </row>
    <row r="111">
      <c r="C111" s="9"/>
    </row>
    <row r="112">
      <c r="C112" s="9"/>
    </row>
    <row r="113">
      <c r="C113" s="9"/>
    </row>
    <row r="114">
      <c r="C114" s="9"/>
    </row>
    <row r="115">
      <c r="C115" s="9"/>
    </row>
    <row r="116">
      <c r="C116" s="9"/>
    </row>
    <row r="117">
      <c r="C117" s="9"/>
    </row>
    <row r="118">
      <c r="C118" s="9"/>
    </row>
    <row r="119">
      <c r="C119" s="9"/>
    </row>
    <row r="120">
      <c r="C120" s="9"/>
    </row>
    <row r="121">
      <c r="C121" s="9"/>
    </row>
    <row r="122">
      <c r="C122" s="9"/>
    </row>
    <row r="123">
      <c r="C123" s="9"/>
    </row>
    <row r="124">
      <c r="C124" s="9"/>
    </row>
    <row r="125">
      <c r="C125" s="9"/>
    </row>
    <row r="126">
      <c r="C126" s="9"/>
    </row>
    <row r="127">
      <c r="C127" s="9"/>
    </row>
    <row r="128">
      <c r="C128" s="9"/>
    </row>
    <row r="129">
      <c r="C129" s="9"/>
    </row>
    <row r="130">
      <c r="C130" s="9"/>
    </row>
    <row r="131">
      <c r="C131" s="9"/>
    </row>
    <row r="132">
      <c r="C132" s="9"/>
    </row>
    <row r="133">
      <c r="C133" s="9"/>
    </row>
    <row r="134">
      <c r="C134" s="9"/>
    </row>
    <row r="135">
      <c r="C135" s="9"/>
    </row>
    <row r="136">
      <c r="C136" s="9"/>
    </row>
    <row r="137">
      <c r="C137" s="9"/>
    </row>
    <row r="138">
      <c r="C138" s="9"/>
    </row>
    <row r="139">
      <c r="C139" s="9"/>
    </row>
    <row r="140">
      <c r="C140" s="9"/>
    </row>
    <row r="141">
      <c r="C141" s="9"/>
    </row>
    <row r="142">
      <c r="C142" s="9"/>
    </row>
    <row r="143">
      <c r="C143" s="9"/>
    </row>
    <row r="144">
      <c r="C144" s="9"/>
    </row>
    <row r="145">
      <c r="C145" s="9"/>
    </row>
    <row r="146">
      <c r="C146" s="9"/>
    </row>
    <row r="147">
      <c r="C147" s="9"/>
    </row>
    <row r="148">
      <c r="C148" s="9"/>
    </row>
    <row r="149">
      <c r="C149" s="9"/>
    </row>
    <row r="150">
      <c r="C150" s="9"/>
    </row>
    <row r="151">
      <c r="C151" s="9"/>
    </row>
    <row r="152">
      <c r="C152" s="9"/>
    </row>
    <row r="153">
      <c r="C153" s="9"/>
    </row>
    <row r="154">
      <c r="C154" s="9"/>
    </row>
    <row r="155">
      <c r="C155" s="9"/>
    </row>
    <row r="156">
      <c r="C156" s="9"/>
    </row>
    <row r="157">
      <c r="C157" s="9"/>
    </row>
    <row r="158">
      <c r="C158" s="9"/>
    </row>
    <row r="159">
      <c r="C159" s="9"/>
    </row>
    <row r="160">
      <c r="C160" s="9"/>
    </row>
    <row r="161">
      <c r="C161" s="9"/>
    </row>
    <row r="162">
      <c r="C162" s="9"/>
    </row>
    <row r="163">
      <c r="C163" s="9"/>
    </row>
    <row r="164">
      <c r="C164" s="9"/>
    </row>
    <row r="165">
      <c r="C165" s="9"/>
    </row>
    <row r="166">
      <c r="C166" s="9"/>
    </row>
    <row r="167">
      <c r="C167" s="9"/>
    </row>
    <row r="168">
      <c r="C168" s="9"/>
    </row>
    <row r="169">
      <c r="C169" s="9"/>
    </row>
    <row r="170">
      <c r="C170" s="9"/>
    </row>
    <row r="171">
      <c r="C171" s="9"/>
    </row>
    <row r="172">
      <c r="C172" s="9"/>
    </row>
    <row r="173">
      <c r="C173" s="9"/>
    </row>
    <row r="174">
      <c r="C174" s="9"/>
    </row>
    <row r="175">
      <c r="C175" s="9"/>
    </row>
    <row r="176">
      <c r="C176" s="9"/>
    </row>
    <row r="177">
      <c r="C177" s="9"/>
    </row>
    <row r="178">
      <c r="C178" s="9"/>
    </row>
    <row r="179">
      <c r="C179" s="9"/>
    </row>
    <row r="180">
      <c r="C180" s="9"/>
    </row>
    <row r="181">
      <c r="C181" s="9"/>
    </row>
    <row r="182">
      <c r="C182" s="9"/>
    </row>
    <row r="183">
      <c r="C183" s="9"/>
    </row>
    <row r="184">
      <c r="C184" s="9"/>
    </row>
    <row r="185">
      <c r="C185" s="9"/>
    </row>
    <row r="186">
      <c r="C186" s="9"/>
    </row>
    <row r="187">
      <c r="C187" s="9"/>
    </row>
    <row r="188">
      <c r="C188" s="9"/>
    </row>
    <row r="189">
      <c r="C189" s="9"/>
    </row>
    <row r="190">
      <c r="C190" s="9"/>
    </row>
    <row r="191">
      <c r="C191" s="9"/>
    </row>
    <row r="192">
      <c r="C192" s="9"/>
    </row>
    <row r="193">
      <c r="C193" s="9"/>
    </row>
    <row r="194">
      <c r="C194" s="9"/>
    </row>
    <row r="195">
      <c r="C195" s="9"/>
    </row>
    <row r="196">
      <c r="C196" s="9"/>
    </row>
    <row r="197">
      <c r="C197" s="9"/>
    </row>
    <row r="198">
      <c r="C198" s="9"/>
    </row>
    <row r="199">
      <c r="C199" s="9"/>
    </row>
    <row r="200">
      <c r="C200" s="9"/>
    </row>
    <row r="201">
      <c r="C201" s="9"/>
    </row>
    <row r="202">
      <c r="C202" s="9"/>
    </row>
    <row r="203">
      <c r="C203" s="9"/>
    </row>
    <row r="204">
      <c r="C204" s="9"/>
    </row>
    <row r="205">
      <c r="C205" s="9"/>
    </row>
    <row r="206">
      <c r="C206" s="9"/>
    </row>
    <row r="207">
      <c r="C207" s="9"/>
    </row>
    <row r="208">
      <c r="C208" s="9"/>
    </row>
    <row r="209">
      <c r="C209" s="9"/>
    </row>
    <row r="210">
      <c r="C210" s="9"/>
    </row>
    <row r="211">
      <c r="C211" s="9"/>
    </row>
    <row r="212">
      <c r="C212" s="9"/>
    </row>
    <row r="213">
      <c r="C213" s="9"/>
    </row>
    <row r="214">
      <c r="C214" s="9"/>
    </row>
    <row r="215">
      <c r="C215" s="9"/>
    </row>
    <row r="216">
      <c r="C216" s="9"/>
    </row>
    <row r="217">
      <c r="C217" s="9"/>
    </row>
    <row r="218">
      <c r="C218" s="9"/>
    </row>
    <row r="219">
      <c r="C219" s="9"/>
    </row>
    <row r="220">
      <c r="C220" s="9"/>
    </row>
    <row r="221">
      <c r="C221" s="9"/>
    </row>
    <row r="222">
      <c r="C222" s="9"/>
    </row>
    <row r="223">
      <c r="C223" s="9"/>
    </row>
    <row r="224">
      <c r="C224" s="9"/>
    </row>
    <row r="225">
      <c r="C225" s="9"/>
    </row>
    <row r="226">
      <c r="C226" s="9"/>
    </row>
    <row r="227">
      <c r="C227" s="9"/>
    </row>
    <row r="228">
      <c r="C228" s="9"/>
    </row>
    <row r="229">
      <c r="C229" s="9"/>
    </row>
    <row r="230">
      <c r="C230" s="9"/>
    </row>
    <row r="231">
      <c r="C231" s="9"/>
    </row>
    <row r="232">
      <c r="C232" s="9"/>
    </row>
    <row r="233">
      <c r="C233" s="9"/>
    </row>
    <row r="234">
      <c r="C234" s="9"/>
    </row>
    <row r="235">
      <c r="C235" s="9"/>
    </row>
    <row r="236">
      <c r="C236" s="9"/>
    </row>
    <row r="237">
      <c r="C237" s="9"/>
    </row>
    <row r="238">
      <c r="C238" s="9"/>
    </row>
    <row r="239">
      <c r="C239" s="9"/>
    </row>
    <row r="240">
      <c r="C240" s="9"/>
    </row>
    <row r="241">
      <c r="C241" s="9"/>
    </row>
    <row r="242">
      <c r="C242" s="9"/>
    </row>
    <row r="243">
      <c r="C243" s="9"/>
    </row>
    <row r="244">
      <c r="C244" s="9"/>
    </row>
    <row r="245">
      <c r="C245" s="9"/>
    </row>
    <row r="246">
      <c r="C246" s="9"/>
    </row>
    <row r="247">
      <c r="C247" s="9"/>
    </row>
    <row r="248">
      <c r="C248" s="9"/>
    </row>
    <row r="249">
      <c r="C249" s="9"/>
    </row>
    <row r="250">
      <c r="C250" s="9"/>
    </row>
    <row r="251">
      <c r="C251" s="9"/>
    </row>
    <row r="252">
      <c r="C252" s="9"/>
    </row>
    <row r="253">
      <c r="C253" s="9"/>
    </row>
    <row r="254">
      <c r="C254" s="9"/>
    </row>
    <row r="255">
      <c r="C255" s="9"/>
    </row>
    <row r="256">
      <c r="C256" s="9"/>
    </row>
    <row r="257">
      <c r="C257" s="9"/>
    </row>
    <row r="258">
      <c r="C258" s="9"/>
    </row>
    <row r="259">
      <c r="C259" s="9"/>
    </row>
    <row r="260">
      <c r="C260" s="9"/>
    </row>
    <row r="261">
      <c r="C261" s="9"/>
    </row>
    <row r="262">
      <c r="C262" s="9"/>
    </row>
    <row r="263">
      <c r="C263" s="9"/>
    </row>
    <row r="264">
      <c r="C264" s="9"/>
    </row>
    <row r="265">
      <c r="C265" s="9"/>
    </row>
    <row r="266">
      <c r="C266" s="9"/>
    </row>
    <row r="267">
      <c r="C267" s="9"/>
    </row>
    <row r="268">
      <c r="C268" s="9"/>
    </row>
    <row r="269">
      <c r="C269" s="9"/>
    </row>
    <row r="270">
      <c r="C270" s="9"/>
    </row>
    <row r="271">
      <c r="C271" s="9"/>
    </row>
    <row r="272">
      <c r="C272" s="9"/>
    </row>
    <row r="273">
      <c r="C273" s="9"/>
    </row>
    <row r="274">
      <c r="C274" s="9"/>
    </row>
    <row r="275">
      <c r="C275" s="9"/>
    </row>
    <row r="276">
      <c r="C276" s="9"/>
    </row>
    <row r="277">
      <c r="C277" s="9"/>
    </row>
    <row r="278">
      <c r="C278" s="9"/>
    </row>
    <row r="279">
      <c r="C279" s="9"/>
    </row>
    <row r="280">
      <c r="C280" s="9"/>
    </row>
    <row r="281">
      <c r="C281" s="9"/>
    </row>
    <row r="282">
      <c r="C282" s="9"/>
    </row>
    <row r="283">
      <c r="C283" s="9"/>
    </row>
    <row r="284">
      <c r="C284" s="9"/>
    </row>
    <row r="285">
      <c r="C285" s="9"/>
    </row>
    <row r="286">
      <c r="C286" s="9"/>
    </row>
    <row r="287">
      <c r="C287" s="9"/>
    </row>
    <row r="288">
      <c r="C288" s="9"/>
    </row>
    <row r="289">
      <c r="C289" s="9"/>
    </row>
    <row r="290">
      <c r="C290" s="9"/>
    </row>
    <row r="291">
      <c r="C291" s="9"/>
    </row>
    <row r="292">
      <c r="C292" s="9"/>
    </row>
    <row r="293">
      <c r="C293" s="9"/>
    </row>
    <row r="294">
      <c r="C294" s="9"/>
    </row>
    <row r="295">
      <c r="C295" s="9"/>
    </row>
    <row r="296">
      <c r="C296" s="9"/>
    </row>
    <row r="297">
      <c r="C297" s="9"/>
    </row>
    <row r="298">
      <c r="C298" s="9"/>
    </row>
    <row r="299">
      <c r="C299" s="9"/>
    </row>
    <row r="300">
      <c r="C300" s="9"/>
    </row>
    <row r="301">
      <c r="C301" s="9"/>
    </row>
    <row r="302">
      <c r="C302" s="9"/>
    </row>
    <row r="303">
      <c r="C303" s="9"/>
    </row>
    <row r="304">
      <c r="C304" s="9"/>
    </row>
    <row r="305">
      <c r="C305" s="9"/>
    </row>
    <row r="306">
      <c r="C306" s="9"/>
    </row>
    <row r="307">
      <c r="C307" s="9"/>
    </row>
    <row r="308">
      <c r="C308" s="9"/>
    </row>
    <row r="309">
      <c r="C309" s="9"/>
    </row>
    <row r="310">
      <c r="C310" s="9"/>
    </row>
    <row r="311">
      <c r="C311" s="9"/>
    </row>
    <row r="312">
      <c r="C312" s="9"/>
    </row>
    <row r="313">
      <c r="C313" s="9"/>
    </row>
    <row r="314">
      <c r="C314" s="9"/>
    </row>
    <row r="315">
      <c r="C315" s="9"/>
    </row>
    <row r="316">
      <c r="C316" s="9"/>
    </row>
    <row r="317">
      <c r="C317" s="9"/>
    </row>
    <row r="318">
      <c r="C318" s="9"/>
    </row>
    <row r="319">
      <c r="C319" s="9"/>
    </row>
    <row r="320">
      <c r="C320" s="9"/>
    </row>
    <row r="321">
      <c r="C321" s="9"/>
    </row>
    <row r="322">
      <c r="C322" s="9"/>
    </row>
    <row r="323">
      <c r="C323" s="9"/>
    </row>
    <row r="324">
      <c r="C324" s="9"/>
    </row>
    <row r="325">
      <c r="C325" s="9"/>
    </row>
    <row r="326">
      <c r="C326" s="9"/>
    </row>
    <row r="327">
      <c r="C327" s="9"/>
    </row>
    <row r="328">
      <c r="C328" s="9"/>
    </row>
    <row r="329">
      <c r="C329" s="9"/>
    </row>
    <row r="330">
      <c r="C330" s="9"/>
    </row>
    <row r="331">
      <c r="C331" s="9"/>
    </row>
    <row r="332">
      <c r="C332" s="9"/>
    </row>
    <row r="333">
      <c r="C333" s="9"/>
    </row>
    <row r="334">
      <c r="C334" s="9"/>
    </row>
    <row r="335">
      <c r="C335" s="9"/>
    </row>
    <row r="336">
      <c r="C336" s="9"/>
    </row>
    <row r="337">
      <c r="C337" s="9"/>
    </row>
    <row r="338">
      <c r="C338" s="9"/>
    </row>
    <row r="339">
      <c r="C339" s="9"/>
    </row>
    <row r="340">
      <c r="C340" s="9"/>
    </row>
    <row r="341">
      <c r="C341" s="9"/>
    </row>
    <row r="342">
      <c r="C342" s="9"/>
    </row>
    <row r="343">
      <c r="C343" s="9"/>
    </row>
    <row r="344">
      <c r="C344" s="9"/>
    </row>
    <row r="345">
      <c r="C345" s="9"/>
    </row>
    <row r="346">
      <c r="C346" s="9"/>
    </row>
    <row r="347">
      <c r="C347" s="9"/>
    </row>
    <row r="348">
      <c r="C348" s="9"/>
    </row>
    <row r="349">
      <c r="C349" s="9"/>
    </row>
    <row r="350">
      <c r="C350" s="9"/>
    </row>
    <row r="351">
      <c r="C351" s="9"/>
    </row>
    <row r="352">
      <c r="C352" s="9"/>
    </row>
    <row r="353">
      <c r="C353" s="9"/>
    </row>
    <row r="354">
      <c r="C354" s="9"/>
    </row>
    <row r="355">
      <c r="C355" s="9"/>
    </row>
    <row r="356">
      <c r="C356" s="9"/>
    </row>
    <row r="357">
      <c r="C357" s="9"/>
    </row>
    <row r="358">
      <c r="C358" s="9"/>
    </row>
    <row r="359">
      <c r="C359" s="9"/>
    </row>
    <row r="360">
      <c r="C360" s="9"/>
    </row>
    <row r="361">
      <c r="C361" s="9"/>
    </row>
    <row r="362">
      <c r="C362" s="9"/>
    </row>
    <row r="363">
      <c r="C363" s="9"/>
    </row>
    <row r="364">
      <c r="C364" s="9"/>
    </row>
    <row r="365">
      <c r="C365" s="9"/>
    </row>
    <row r="366">
      <c r="C366" s="9"/>
    </row>
    <row r="367">
      <c r="C367" s="9"/>
    </row>
    <row r="368">
      <c r="C368" s="9"/>
    </row>
    <row r="369">
      <c r="C369" s="9"/>
    </row>
    <row r="370">
      <c r="C370" s="9"/>
    </row>
    <row r="371">
      <c r="C371" s="9"/>
    </row>
    <row r="372">
      <c r="C372" s="9"/>
    </row>
    <row r="373">
      <c r="C373" s="9"/>
    </row>
    <row r="374">
      <c r="C374" s="9"/>
    </row>
    <row r="375">
      <c r="C375" s="9"/>
    </row>
    <row r="376">
      <c r="C376" s="9"/>
    </row>
    <row r="377">
      <c r="C377" s="9"/>
    </row>
    <row r="378">
      <c r="C378" s="9"/>
    </row>
    <row r="379">
      <c r="C379" s="9"/>
    </row>
    <row r="380">
      <c r="C380" s="9"/>
    </row>
    <row r="381">
      <c r="C381" s="9"/>
    </row>
    <row r="382">
      <c r="C382" s="9"/>
    </row>
    <row r="383">
      <c r="C383" s="9"/>
    </row>
    <row r="384">
      <c r="C384" s="9"/>
    </row>
    <row r="385">
      <c r="C385" s="9"/>
    </row>
    <row r="386">
      <c r="C386" s="9"/>
    </row>
    <row r="387">
      <c r="C387" s="9"/>
    </row>
    <row r="388">
      <c r="C388" s="9"/>
    </row>
    <row r="389">
      <c r="C389" s="9"/>
    </row>
    <row r="390">
      <c r="C390" s="9"/>
    </row>
    <row r="391">
      <c r="C391" s="9"/>
    </row>
    <row r="392">
      <c r="C392" s="9"/>
    </row>
    <row r="393">
      <c r="C393" s="9"/>
    </row>
    <row r="394">
      <c r="C394" s="9"/>
    </row>
    <row r="395">
      <c r="C395" s="9"/>
    </row>
    <row r="396">
      <c r="C396" s="9"/>
    </row>
    <row r="397">
      <c r="C397" s="9"/>
    </row>
    <row r="398">
      <c r="C398" s="9"/>
    </row>
    <row r="399">
      <c r="C399" s="9"/>
    </row>
    <row r="400">
      <c r="C400" s="9"/>
    </row>
    <row r="401">
      <c r="C401" s="9"/>
    </row>
    <row r="402">
      <c r="C402" s="9"/>
    </row>
    <row r="403">
      <c r="C403" s="9"/>
    </row>
    <row r="404">
      <c r="C404" s="9"/>
    </row>
    <row r="405">
      <c r="C405" s="9"/>
    </row>
    <row r="406">
      <c r="C406" s="9"/>
    </row>
    <row r="407">
      <c r="C407" s="9"/>
    </row>
    <row r="408">
      <c r="C408" s="9"/>
    </row>
    <row r="409">
      <c r="C409" s="9"/>
    </row>
    <row r="410">
      <c r="C410" s="9"/>
    </row>
    <row r="411">
      <c r="C411" s="9"/>
    </row>
    <row r="412">
      <c r="C412" s="9"/>
    </row>
    <row r="413">
      <c r="C413" s="9"/>
    </row>
    <row r="414">
      <c r="C414" s="9"/>
    </row>
    <row r="415">
      <c r="C415" s="9"/>
    </row>
    <row r="416">
      <c r="C416" s="9"/>
    </row>
    <row r="417">
      <c r="C417" s="9"/>
    </row>
    <row r="418">
      <c r="C418" s="9"/>
    </row>
    <row r="419">
      <c r="C419" s="9"/>
    </row>
    <row r="420">
      <c r="C420" s="9"/>
    </row>
    <row r="421">
      <c r="C421" s="9"/>
    </row>
    <row r="422">
      <c r="C422" s="9"/>
    </row>
    <row r="423">
      <c r="C423" s="9"/>
    </row>
    <row r="424">
      <c r="C424" s="9"/>
    </row>
    <row r="425">
      <c r="C425" s="9"/>
    </row>
    <row r="426">
      <c r="C426" s="9"/>
    </row>
    <row r="427">
      <c r="C427" s="9"/>
    </row>
    <row r="428">
      <c r="C428" s="9"/>
    </row>
    <row r="429">
      <c r="C429" s="9"/>
    </row>
    <row r="430">
      <c r="C430" s="9"/>
    </row>
    <row r="431">
      <c r="C431" s="9"/>
    </row>
    <row r="432">
      <c r="C432" s="9"/>
    </row>
    <row r="433">
      <c r="C433" s="9"/>
    </row>
    <row r="434">
      <c r="C434" s="9"/>
    </row>
    <row r="435">
      <c r="C435" s="9"/>
    </row>
    <row r="436">
      <c r="C436" s="9"/>
    </row>
    <row r="437">
      <c r="C437" s="9"/>
    </row>
    <row r="438">
      <c r="C438" s="9"/>
    </row>
    <row r="439">
      <c r="C439" s="9"/>
    </row>
    <row r="440">
      <c r="C440" s="9"/>
    </row>
    <row r="441">
      <c r="C441" s="9"/>
    </row>
    <row r="442">
      <c r="C442" s="9"/>
    </row>
    <row r="443">
      <c r="C443" s="9"/>
    </row>
    <row r="444">
      <c r="C444" s="9"/>
    </row>
    <row r="445">
      <c r="C445" s="9"/>
    </row>
    <row r="446">
      <c r="C446" s="9"/>
    </row>
    <row r="447">
      <c r="C447" s="9"/>
    </row>
    <row r="448">
      <c r="C448" s="9"/>
    </row>
    <row r="449">
      <c r="C449" s="9"/>
    </row>
    <row r="450">
      <c r="C450" s="9"/>
    </row>
    <row r="451">
      <c r="C451" s="9"/>
    </row>
    <row r="452">
      <c r="C452" s="9"/>
    </row>
    <row r="453">
      <c r="C453" s="9"/>
    </row>
    <row r="454">
      <c r="C454" s="9"/>
    </row>
    <row r="455">
      <c r="C455" s="9"/>
    </row>
    <row r="456">
      <c r="C456" s="9"/>
    </row>
    <row r="457">
      <c r="C457" s="9"/>
    </row>
    <row r="458">
      <c r="C458" s="9"/>
    </row>
    <row r="459">
      <c r="C459" s="9"/>
    </row>
    <row r="460">
      <c r="C460" s="9"/>
    </row>
    <row r="461">
      <c r="C461" s="9"/>
    </row>
    <row r="462">
      <c r="C462" s="9"/>
    </row>
    <row r="463">
      <c r="C463" s="9"/>
    </row>
    <row r="464">
      <c r="C464" s="9"/>
    </row>
    <row r="465">
      <c r="C465" s="9"/>
    </row>
    <row r="466">
      <c r="C466" s="9"/>
    </row>
    <row r="467">
      <c r="C467" s="9"/>
    </row>
    <row r="468">
      <c r="C468" s="9"/>
    </row>
    <row r="469">
      <c r="C469" s="9"/>
    </row>
    <row r="470">
      <c r="C470" s="9"/>
    </row>
    <row r="471">
      <c r="C471" s="9"/>
    </row>
    <row r="472">
      <c r="C472" s="9"/>
    </row>
    <row r="473">
      <c r="C473" s="9"/>
    </row>
    <row r="474">
      <c r="C474" s="9"/>
    </row>
    <row r="475">
      <c r="C475" s="9"/>
    </row>
    <row r="476">
      <c r="C476" s="9"/>
    </row>
    <row r="477">
      <c r="C477" s="9"/>
    </row>
    <row r="478">
      <c r="C478" s="9"/>
    </row>
    <row r="479">
      <c r="C479" s="9"/>
    </row>
    <row r="480">
      <c r="C480" s="9"/>
    </row>
    <row r="481">
      <c r="C481" s="9"/>
    </row>
    <row r="482">
      <c r="C482" s="9"/>
    </row>
    <row r="483">
      <c r="C483" s="9"/>
    </row>
    <row r="484">
      <c r="C484" s="9"/>
    </row>
    <row r="485">
      <c r="C485" s="9"/>
    </row>
    <row r="486">
      <c r="C486" s="9"/>
    </row>
    <row r="487">
      <c r="C487" s="9"/>
    </row>
    <row r="488">
      <c r="C488" s="9"/>
    </row>
    <row r="489">
      <c r="C489" s="9"/>
    </row>
    <row r="490">
      <c r="C490" s="9"/>
    </row>
    <row r="491">
      <c r="C491" s="9"/>
    </row>
    <row r="492">
      <c r="C492" s="9"/>
    </row>
    <row r="493">
      <c r="C493" s="9"/>
    </row>
    <row r="494">
      <c r="C494" s="9"/>
    </row>
    <row r="495">
      <c r="C495" s="9"/>
    </row>
    <row r="496">
      <c r="C496" s="9"/>
    </row>
    <row r="497">
      <c r="C497" s="9"/>
    </row>
    <row r="498">
      <c r="C498" s="9"/>
    </row>
    <row r="499">
      <c r="C499" s="9"/>
    </row>
    <row r="500">
      <c r="C500" s="9"/>
    </row>
    <row r="501">
      <c r="C501" s="9"/>
    </row>
    <row r="502">
      <c r="C502" s="9"/>
    </row>
    <row r="503">
      <c r="C503" s="9"/>
    </row>
    <row r="504">
      <c r="C504" s="9"/>
    </row>
    <row r="505">
      <c r="C505" s="9"/>
    </row>
    <row r="506">
      <c r="C506" s="9"/>
    </row>
    <row r="507">
      <c r="C507" s="9"/>
    </row>
    <row r="508">
      <c r="C508" s="9"/>
    </row>
    <row r="509">
      <c r="C509" s="9"/>
    </row>
    <row r="510">
      <c r="C510" s="9"/>
    </row>
    <row r="511">
      <c r="C511" s="9"/>
    </row>
    <row r="512">
      <c r="C512" s="9"/>
    </row>
    <row r="513">
      <c r="C513" s="9"/>
    </row>
    <row r="514">
      <c r="C514" s="9"/>
    </row>
    <row r="515">
      <c r="C515" s="9"/>
    </row>
    <row r="516">
      <c r="C516" s="9"/>
    </row>
    <row r="517">
      <c r="C517" s="9"/>
    </row>
    <row r="518">
      <c r="C518" s="9"/>
    </row>
    <row r="519">
      <c r="C519" s="9"/>
    </row>
    <row r="520">
      <c r="C520" s="9"/>
    </row>
    <row r="521">
      <c r="C521" s="9"/>
    </row>
    <row r="522">
      <c r="C522" s="9"/>
    </row>
    <row r="523">
      <c r="C523" s="9"/>
    </row>
    <row r="524">
      <c r="C524" s="9"/>
    </row>
    <row r="525">
      <c r="C525" s="9"/>
    </row>
    <row r="526">
      <c r="C526" s="9"/>
    </row>
    <row r="527">
      <c r="C527" s="9"/>
    </row>
    <row r="528">
      <c r="C528" s="9"/>
    </row>
    <row r="529">
      <c r="C529" s="9"/>
    </row>
    <row r="530">
      <c r="C530" s="9"/>
    </row>
    <row r="531">
      <c r="C531" s="9"/>
    </row>
    <row r="532">
      <c r="C532" s="9"/>
    </row>
    <row r="533">
      <c r="C533" s="9"/>
    </row>
    <row r="534">
      <c r="C534" s="9"/>
    </row>
    <row r="535">
      <c r="C535" s="9"/>
    </row>
    <row r="536">
      <c r="C536" s="9"/>
    </row>
    <row r="537">
      <c r="C537" s="9"/>
    </row>
    <row r="538">
      <c r="C538" s="9"/>
    </row>
    <row r="539">
      <c r="C539" s="9"/>
    </row>
    <row r="540">
      <c r="C540" s="9"/>
    </row>
    <row r="541">
      <c r="C541" s="9"/>
    </row>
    <row r="542">
      <c r="C542" s="9"/>
    </row>
    <row r="543">
      <c r="C543" s="9"/>
    </row>
    <row r="544">
      <c r="C544" s="9"/>
    </row>
    <row r="545">
      <c r="C545" s="9"/>
    </row>
    <row r="546">
      <c r="C546" s="9"/>
    </row>
    <row r="547">
      <c r="C547" s="9"/>
    </row>
    <row r="548">
      <c r="C548" s="9"/>
    </row>
    <row r="549">
      <c r="C549" s="9"/>
    </row>
    <row r="550">
      <c r="C550" s="9"/>
    </row>
    <row r="551">
      <c r="C551" s="9"/>
    </row>
    <row r="552">
      <c r="C552" s="9"/>
    </row>
    <row r="553">
      <c r="C553" s="9"/>
    </row>
    <row r="554">
      <c r="C554" s="9"/>
    </row>
    <row r="555">
      <c r="C555" s="9"/>
    </row>
    <row r="556">
      <c r="C556" s="9"/>
    </row>
    <row r="557">
      <c r="C557" s="9"/>
    </row>
    <row r="558">
      <c r="C558" s="9"/>
    </row>
    <row r="559">
      <c r="C559" s="9"/>
    </row>
    <row r="560">
      <c r="C560" s="9"/>
    </row>
    <row r="561">
      <c r="C561" s="9"/>
    </row>
    <row r="562">
      <c r="C562" s="9"/>
    </row>
    <row r="563">
      <c r="C563" s="9"/>
    </row>
    <row r="564">
      <c r="C564" s="9"/>
    </row>
    <row r="565">
      <c r="C565" s="9"/>
    </row>
    <row r="566">
      <c r="C566" s="9"/>
    </row>
    <row r="567">
      <c r="C567" s="9"/>
    </row>
    <row r="568">
      <c r="C568" s="9"/>
    </row>
    <row r="569">
      <c r="C569" s="9"/>
    </row>
    <row r="570">
      <c r="C570" s="9"/>
    </row>
    <row r="571">
      <c r="C571" s="9"/>
    </row>
    <row r="572">
      <c r="C572" s="9"/>
    </row>
    <row r="573">
      <c r="C573" s="9"/>
    </row>
    <row r="574">
      <c r="C574" s="9"/>
    </row>
    <row r="575">
      <c r="C575" s="9"/>
    </row>
    <row r="576">
      <c r="C576" s="9"/>
    </row>
    <row r="577">
      <c r="C577" s="9"/>
    </row>
    <row r="578">
      <c r="C578" s="9"/>
    </row>
    <row r="579">
      <c r="C579" s="9"/>
    </row>
    <row r="580">
      <c r="C580" s="9"/>
    </row>
    <row r="581">
      <c r="C581" s="9"/>
    </row>
    <row r="582">
      <c r="C582" s="9"/>
    </row>
    <row r="583">
      <c r="C583" s="9"/>
    </row>
    <row r="584">
      <c r="C584" s="9"/>
    </row>
    <row r="585">
      <c r="C585" s="9"/>
    </row>
    <row r="586">
      <c r="C586" s="9"/>
    </row>
    <row r="587">
      <c r="C587" s="9"/>
    </row>
    <row r="588">
      <c r="C588" s="9"/>
    </row>
    <row r="589">
      <c r="C589" s="9"/>
    </row>
    <row r="590">
      <c r="C590" s="9"/>
    </row>
    <row r="591">
      <c r="C591" s="9"/>
    </row>
    <row r="592">
      <c r="C592" s="9"/>
    </row>
    <row r="593">
      <c r="C593" s="9"/>
    </row>
    <row r="594">
      <c r="C594" s="9"/>
    </row>
    <row r="595">
      <c r="C595" s="9"/>
    </row>
    <row r="596">
      <c r="C596" s="9"/>
    </row>
    <row r="597">
      <c r="C597" s="9"/>
    </row>
    <row r="598">
      <c r="C598" s="9"/>
    </row>
    <row r="599">
      <c r="C599" s="9"/>
    </row>
    <row r="600">
      <c r="C600" s="9"/>
    </row>
    <row r="601">
      <c r="C601" s="9"/>
    </row>
    <row r="602">
      <c r="C602" s="9"/>
    </row>
    <row r="603">
      <c r="C603" s="9"/>
    </row>
    <row r="604">
      <c r="C604" s="9"/>
    </row>
    <row r="605">
      <c r="C605" s="9"/>
    </row>
    <row r="606">
      <c r="C606" s="9"/>
    </row>
    <row r="607">
      <c r="C607" s="9"/>
    </row>
    <row r="608">
      <c r="C608" s="9"/>
    </row>
    <row r="609">
      <c r="C609" s="9"/>
    </row>
    <row r="610">
      <c r="C610" s="9"/>
    </row>
    <row r="611">
      <c r="C611" s="9"/>
    </row>
    <row r="612">
      <c r="C612" s="9"/>
    </row>
    <row r="613">
      <c r="C613" s="9"/>
    </row>
    <row r="614">
      <c r="C614" s="9"/>
    </row>
    <row r="615">
      <c r="C615" s="9"/>
    </row>
    <row r="616">
      <c r="C616" s="9"/>
    </row>
    <row r="617">
      <c r="C617" s="9"/>
    </row>
    <row r="618">
      <c r="C618" s="9"/>
    </row>
    <row r="619">
      <c r="C619" s="9"/>
    </row>
    <row r="620">
      <c r="C620" s="9"/>
    </row>
    <row r="621">
      <c r="C621" s="9"/>
    </row>
    <row r="622">
      <c r="C622" s="9"/>
    </row>
    <row r="623">
      <c r="C623" s="9"/>
    </row>
    <row r="624">
      <c r="C624" s="9"/>
    </row>
    <row r="625">
      <c r="C625" s="9"/>
    </row>
    <row r="626">
      <c r="C626" s="9"/>
    </row>
    <row r="627">
      <c r="C627" s="9"/>
    </row>
    <row r="628">
      <c r="C628" s="9"/>
    </row>
    <row r="629">
      <c r="C629" s="9"/>
    </row>
    <row r="630">
      <c r="C630" s="9"/>
    </row>
    <row r="631">
      <c r="C631" s="9"/>
    </row>
    <row r="632">
      <c r="C632" s="9"/>
    </row>
    <row r="633">
      <c r="C633" s="9"/>
    </row>
    <row r="634">
      <c r="C634" s="9"/>
    </row>
    <row r="635">
      <c r="C635" s="9"/>
    </row>
    <row r="636">
      <c r="C636" s="9"/>
    </row>
    <row r="637">
      <c r="C637" s="9"/>
    </row>
    <row r="638">
      <c r="C638" s="9"/>
    </row>
    <row r="639">
      <c r="C639" s="9"/>
    </row>
    <row r="640">
      <c r="C640" s="9"/>
    </row>
    <row r="641">
      <c r="C641" s="9"/>
    </row>
    <row r="642">
      <c r="C642" s="9"/>
    </row>
    <row r="643">
      <c r="C643" s="9"/>
    </row>
    <row r="644">
      <c r="C644" s="9"/>
    </row>
    <row r="645">
      <c r="C645" s="9"/>
    </row>
    <row r="646">
      <c r="C646" s="9"/>
    </row>
    <row r="647">
      <c r="C647" s="9"/>
    </row>
    <row r="648">
      <c r="C648" s="9"/>
    </row>
    <row r="649">
      <c r="C649" s="9"/>
    </row>
    <row r="650">
      <c r="C650" s="9"/>
    </row>
    <row r="651">
      <c r="C651" s="9"/>
    </row>
    <row r="652">
      <c r="C652" s="9"/>
    </row>
    <row r="653">
      <c r="C653" s="9"/>
    </row>
    <row r="654">
      <c r="C654" s="9"/>
    </row>
    <row r="655">
      <c r="C655" s="9"/>
    </row>
    <row r="656">
      <c r="C656" s="9"/>
    </row>
    <row r="657">
      <c r="C657" s="9"/>
    </row>
    <row r="658">
      <c r="C658" s="9"/>
    </row>
    <row r="659">
      <c r="C659" s="9"/>
    </row>
    <row r="660">
      <c r="C660" s="9"/>
    </row>
    <row r="661">
      <c r="C661" s="9"/>
    </row>
    <row r="662">
      <c r="C662" s="9"/>
    </row>
    <row r="663">
      <c r="C663" s="9"/>
    </row>
    <row r="664">
      <c r="C664" s="9"/>
    </row>
    <row r="665">
      <c r="C665" s="9"/>
    </row>
    <row r="666">
      <c r="C666" s="9"/>
    </row>
    <row r="667">
      <c r="C667" s="9"/>
    </row>
    <row r="668">
      <c r="C668" s="9"/>
    </row>
    <row r="669">
      <c r="C669" s="9"/>
    </row>
    <row r="670">
      <c r="C670" s="9"/>
    </row>
    <row r="671">
      <c r="C671" s="9"/>
    </row>
    <row r="672">
      <c r="C672" s="9"/>
    </row>
    <row r="673">
      <c r="C673" s="9"/>
    </row>
    <row r="674">
      <c r="C674" s="9"/>
    </row>
    <row r="675">
      <c r="C675" s="9"/>
    </row>
    <row r="676">
      <c r="C676" s="9"/>
    </row>
    <row r="677">
      <c r="C677" s="9"/>
    </row>
    <row r="678">
      <c r="C678" s="9"/>
    </row>
    <row r="679">
      <c r="C679" s="9"/>
    </row>
    <row r="680">
      <c r="C680" s="9"/>
    </row>
    <row r="681">
      <c r="C681" s="9"/>
    </row>
    <row r="682">
      <c r="C682" s="9"/>
    </row>
    <row r="683">
      <c r="C683" s="9"/>
    </row>
    <row r="684">
      <c r="C684" s="9"/>
    </row>
    <row r="685">
      <c r="C685" s="9"/>
    </row>
    <row r="686">
      <c r="C686" s="9"/>
    </row>
    <row r="687">
      <c r="C687" s="9"/>
    </row>
    <row r="688">
      <c r="C688" s="9"/>
    </row>
    <row r="689">
      <c r="C689" s="9"/>
    </row>
    <row r="690">
      <c r="C690" s="9"/>
    </row>
    <row r="691">
      <c r="C691" s="9"/>
    </row>
    <row r="692">
      <c r="C692" s="9"/>
    </row>
    <row r="693">
      <c r="C693" s="9"/>
    </row>
    <row r="694">
      <c r="C694" s="9"/>
    </row>
    <row r="695">
      <c r="C695" s="9"/>
    </row>
    <row r="696">
      <c r="C696" s="9"/>
    </row>
    <row r="697">
      <c r="C697" s="9"/>
    </row>
    <row r="698">
      <c r="C698" s="9"/>
    </row>
    <row r="699">
      <c r="C699" s="9"/>
    </row>
    <row r="700">
      <c r="C700" s="9"/>
    </row>
    <row r="701">
      <c r="C701" s="9"/>
    </row>
    <row r="702">
      <c r="C702" s="9"/>
    </row>
    <row r="703">
      <c r="C703" s="9"/>
    </row>
    <row r="704">
      <c r="C704" s="9"/>
    </row>
    <row r="705">
      <c r="C705" s="9"/>
    </row>
    <row r="706">
      <c r="C706" s="9"/>
    </row>
    <row r="707">
      <c r="C707" s="9"/>
    </row>
    <row r="708">
      <c r="C708" s="9"/>
    </row>
    <row r="709">
      <c r="C709" s="9"/>
    </row>
    <row r="710">
      <c r="C710" s="9"/>
    </row>
    <row r="711">
      <c r="C711" s="9"/>
    </row>
    <row r="712">
      <c r="C712" s="9"/>
    </row>
    <row r="713">
      <c r="C713" s="9"/>
    </row>
    <row r="714">
      <c r="C714" s="9"/>
    </row>
    <row r="715">
      <c r="C715" s="9"/>
    </row>
    <row r="716">
      <c r="C716" s="9"/>
    </row>
    <row r="717">
      <c r="C717" s="9"/>
    </row>
    <row r="718">
      <c r="C718" s="9"/>
    </row>
    <row r="719">
      <c r="C719" s="9"/>
    </row>
    <row r="720">
      <c r="C720" s="9"/>
    </row>
    <row r="721">
      <c r="C721" s="9"/>
    </row>
    <row r="722">
      <c r="C722" s="9"/>
    </row>
    <row r="723">
      <c r="C723" s="9"/>
    </row>
    <row r="724">
      <c r="C724" s="9"/>
    </row>
    <row r="725">
      <c r="C725" s="9"/>
    </row>
    <row r="726">
      <c r="C726" s="9"/>
    </row>
    <row r="727">
      <c r="C727" s="9"/>
    </row>
    <row r="728">
      <c r="C728" s="9"/>
    </row>
    <row r="729">
      <c r="C729" s="9"/>
    </row>
    <row r="730">
      <c r="C730" s="9"/>
    </row>
    <row r="731">
      <c r="C731" s="9"/>
    </row>
    <row r="732">
      <c r="C732" s="9"/>
    </row>
    <row r="733">
      <c r="C733" s="9"/>
    </row>
    <row r="734">
      <c r="C734" s="9"/>
    </row>
    <row r="735">
      <c r="C735" s="9"/>
    </row>
    <row r="736">
      <c r="C736" s="9"/>
    </row>
    <row r="737">
      <c r="C737" s="9"/>
    </row>
    <row r="738">
      <c r="C738" s="9"/>
    </row>
    <row r="739">
      <c r="C739" s="9"/>
    </row>
    <row r="740">
      <c r="C740" s="9"/>
    </row>
    <row r="741">
      <c r="C741" s="9"/>
    </row>
    <row r="742">
      <c r="C742" s="9"/>
    </row>
    <row r="743">
      <c r="C743" s="9"/>
    </row>
    <row r="744">
      <c r="C744" s="9"/>
    </row>
    <row r="745">
      <c r="C745" s="9"/>
    </row>
    <row r="746">
      <c r="C746" s="9"/>
    </row>
    <row r="747">
      <c r="C747" s="9"/>
    </row>
    <row r="748">
      <c r="C748" s="9"/>
    </row>
    <row r="749">
      <c r="C749" s="9"/>
    </row>
    <row r="750">
      <c r="C750" s="9"/>
    </row>
    <row r="751">
      <c r="C751" s="9"/>
    </row>
    <row r="752">
      <c r="C752" s="9"/>
    </row>
    <row r="753">
      <c r="C753" s="9"/>
    </row>
    <row r="754">
      <c r="C754" s="9"/>
    </row>
    <row r="755">
      <c r="C755" s="9"/>
    </row>
    <row r="756">
      <c r="C756" s="9"/>
    </row>
    <row r="757">
      <c r="C757" s="9"/>
    </row>
    <row r="758">
      <c r="C758" s="9"/>
    </row>
    <row r="759">
      <c r="C759" s="9"/>
    </row>
    <row r="760">
      <c r="C760" s="9"/>
    </row>
    <row r="761">
      <c r="C761" s="9"/>
    </row>
    <row r="762">
      <c r="C762" s="9"/>
    </row>
    <row r="763">
      <c r="C763" s="9"/>
    </row>
    <row r="764">
      <c r="C764" s="9"/>
    </row>
    <row r="765">
      <c r="C765" s="9"/>
    </row>
    <row r="766">
      <c r="C766" s="9"/>
    </row>
    <row r="767">
      <c r="C767" s="9"/>
    </row>
    <row r="768">
      <c r="C768" s="9"/>
    </row>
    <row r="769">
      <c r="C769" s="9"/>
    </row>
    <row r="770">
      <c r="C770" s="9"/>
    </row>
    <row r="771">
      <c r="C771" s="9"/>
    </row>
    <row r="772">
      <c r="C772" s="9"/>
    </row>
    <row r="773">
      <c r="C773" s="9"/>
    </row>
    <row r="774">
      <c r="C774" s="9"/>
    </row>
    <row r="775">
      <c r="C775" s="9"/>
    </row>
    <row r="776">
      <c r="C776" s="9"/>
    </row>
    <row r="777">
      <c r="C777" s="9"/>
    </row>
    <row r="778">
      <c r="C778" s="9"/>
    </row>
    <row r="779">
      <c r="C779" s="9"/>
    </row>
    <row r="780">
      <c r="C780" s="9"/>
    </row>
    <row r="781">
      <c r="C781" s="9"/>
    </row>
    <row r="782">
      <c r="C782" s="9"/>
    </row>
    <row r="783">
      <c r="C783" s="9"/>
    </row>
    <row r="784">
      <c r="C784" s="9"/>
    </row>
    <row r="785">
      <c r="C785" s="9"/>
    </row>
    <row r="786">
      <c r="C786" s="9"/>
    </row>
    <row r="787">
      <c r="C787" s="9"/>
    </row>
    <row r="788">
      <c r="C788" s="9"/>
    </row>
    <row r="789">
      <c r="C789" s="9"/>
    </row>
    <row r="790">
      <c r="C790" s="9"/>
    </row>
    <row r="791">
      <c r="C791" s="9"/>
    </row>
    <row r="792">
      <c r="C792" s="9"/>
    </row>
    <row r="793">
      <c r="C793" s="9"/>
    </row>
    <row r="794">
      <c r="C794" s="9"/>
    </row>
    <row r="795">
      <c r="C795" s="9"/>
    </row>
    <row r="796">
      <c r="C796" s="9"/>
    </row>
    <row r="797">
      <c r="C797" s="9"/>
    </row>
    <row r="798">
      <c r="C798" s="9"/>
    </row>
    <row r="799">
      <c r="C799" s="9"/>
    </row>
    <row r="800">
      <c r="C800" s="9"/>
    </row>
    <row r="801">
      <c r="C801" s="9"/>
    </row>
    <row r="802">
      <c r="C802" s="9"/>
    </row>
    <row r="803">
      <c r="C803" s="9"/>
    </row>
    <row r="804">
      <c r="C804" s="9"/>
    </row>
    <row r="805">
      <c r="C805" s="9"/>
    </row>
    <row r="806">
      <c r="C806" s="9"/>
    </row>
    <row r="807">
      <c r="C807" s="9"/>
    </row>
    <row r="808">
      <c r="C808" s="9"/>
    </row>
    <row r="809">
      <c r="C809" s="9"/>
    </row>
    <row r="810">
      <c r="C810" s="9"/>
    </row>
    <row r="811">
      <c r="C811" s="9"/>
    </row>
    <row r="812">
      <c r="C812" s="9"/>
    </row>
    <row r="813">
      <c r="C813" s="9"/>
    </row>
    <row r="814">
      <c r="C814" s="9"/>
    </row>
    <row r="815">
      <c r="C815" s="9"/>
    </row>
    <row r="816">
      <c r="C816" s="9"/>
    </row>
    <row r="817">
      <c r="C817" s="9"/>
    </row>
    <row r="818">
      <c r="C818" s="9"/>
    </row>
    <row r="819">
      <c r="C819" s="9"/>
    </row>
    <row r="820">
      <c r="C820" s="9"/>
    </row>
    <row r="821">
      <c r="C821" s="9"/>
    </row>
    <row r="822">
      <c r="C822" s="9"/>
    </row>
    <row r="823">
      <c r="C823" s="9"/>
    </row>
    <row r="824">
      <c r="C824" s="9"/>
    </row>
    <row r="825">
      <c r="C825" s="9"/>
    </row>
    <row r="826">
      <c r="C826" s="9"/>
    </row>
    <row r="827">
      <c r="C827" s="9"/>
    </row>
    <row r="828">
      <c r="C828" s="9"/>
    </row>
    <row r="829">
      <c r="C829" s="9"/>
    </row>
    <row r="830">
      <c r="C830" s="9"/>
    </row>
    <row r="831">
      <c r="C831" s="9"/>
    </row>
    <row r="832">
      <c r="C832" s="9"/>
    </row>
    <row r="833">
      <c r="C833" s="9"/>
    </row>
    <row r="834">
      <c r="C834" s="9"/>
    </row>
    <row r="835">
      <c r="C835" s="9"/>
    </row>
    <row r="836">
      <c r="C836" s="9"/>
    </row>
    <row r="837">
      <c r="C837" s="9"/>
    </row>
    <row r="838">
      <c r="C838" s="9"/>
    </row>
    <row r="839">
      <c r="C839" s="9"/>
    </row>
    <row r="840">
      <c r="C840" s="9"/>
    </row>
    <row r="841">
      <c r="C841" s="9"/>
    </row>
    <row r="842">
      <c r="C842" s="9"/>
    </row>
    <row r="843">
      <c r="C843" s="9"/>
    </row>
    <row r="844">
      <c r="C844" s="9"/>
    </row>
    <row r="845">
      <c r="C845" s="9"/>
    </row>
    <row r="846">
      <c r="C846" s="9"/>
    </row>
    <row r="847">
      <c r="C847" s="9"/>
    </row>
    <row r="848">
      <c r="C848" s="9"/>
    </row>
    <row r="849">
      <c r="C849" s="9"/>
    </row>
    <row r="850">
      <c r="C850" s="9"/>
    </row>
    <row r="851">
      <c r="C851" s="9"/>
    </row>
    <row r="852">
      <c r="C852" s="9"/>
    </row>
    <row r="853">
      <c r="C853" s="9"/>
    </row>
    <row r="854">
      <c r="C854" s="9"/>
    </row>
    <row r="855">
      <c r="C855" s="9"/>
    </row>
    <row r="856">
      <c r="C856" s="9"/>
    </row>
    <row r="857">
      <c r="C857" s="9"/>
    </row>
    <row r="858">
      <c r="C858" s="9"/>
    </row>
    <row r="859">
      <c r="C859" s="9"/>
    </row>
    <row r="860">
      <c r="C860" s="9"/>
    </row>
    <row r="861">
      <c r="C861" s="9"/>
    </row>
    <row r="862">
      <c r="C862" s="9"/>
    </row>
    <row r="863">
      <c r="C863" s="9"/>
    </row>
    <row r="864">
      <c r="C864" s="9"/>
    </row>
    <row r="865">
      <c r="C865" s="9"/>
    </row>
    <row r="866">
      <c r="C866" s="9"/>
    </row>
    <row r="867">
      <c r="C867" s="9"/>
    </row>
    <row r="868">
      <c r="C868" s="9"/>
    </row>
    <row r="869">
      <c r="C869" s="9"/>
    </row>
    <row r="870">
      <c r="C870" s="9"/>
    </row>
    <row r="871">
      <c r="C871" s="9"/>
    </row>
    <row r="872">
      <c r="C872" s="9"/>
    </row>
    <row r="873">
      <c r="C873" s="9"/>
    </row>
    <row r="874">
      <c r="C874" s="9"/>
    </row>
    <row r="875">
      <c r="C875" s="9"/>
    </row>
    <row r="876">
      <c r="C876" s="9"/>
    </row>
    <row r="877">
      <c r="C877" s="9"/>
    </row>
    <row r="878">
      <c r="C878" s="9"/>
    </row>
    <row r="879">
      <c r="C879" s="9"/>
    </row>
    <row r="880">
      <c r="C880" s="9"/>
    </row>
    <row r="881">
      <c r="C881" s="9"/>
    </row>
    <row r="882">
      <c r="C882" s="9"/>
    </row>
    <row r="883">
      <c r="C883" s="9"/>
    </row>
    <row r="884">
      <c r="C884" s="9"/>
    </row>
    <row r="885">
      <c r="C885" s="9"/>
    </row>
    <row r="886">
      <c r="C886" s="9"/>
    </row>
    <row r="887">
      <c r="C887" s="9"/>
    </row>
    <row r="888">
      <c r="C888" s="9"/>
    </row>
    <row r="889">
      <c r="C889" s="9"/>
    </row>
    <row r="890">
      <c r="C890" s="9"/>
    </row>
    <row r="891">
      <c r="C891" s="9"/>
    </row>
    <row r="892">
      <c r="C892" s="9"/>
    </row>
    <row r="893">
      <c r="C893" s="9"/>
    </row>
    <row r="894">
      <c r="C894" s="9"/>
    </row>
    <row r="895">
      <c r="C895" s="9"/>
    </row>
    <row r="896">
      <c r="C896" s="9"/>
    </row>
    <row r="897">
      <c r="C897" s="9"/>
    </row>
    <row r="898">
      <c r="C898" s="9"/>
    </row>
    <row r="899">
      <c r="C899" s="9"/>
    </row>
    <row r="900">
      <c r="C900" s="9"/>
    </row>
    <row r="901">
      <c r="C901" s="9"/>
    </row>
    <row r="902">
      <c r="C902" s="9"/>
    </row>
    <row r="903">
      <c r="C903" s="9"/>
    </row>
    <row r="904">
      <c r="C904" s="9"/>
    </row>
    <row r="905">
      <c r="C905" s="9"/>
    </row>
    <row r="906">
      <c r="C906" s="9"/>
    </row>
    <row r="907">
      <c r="C907" s="9"/>
    </row>
    <row r="908">
      <c r="C908" s="9"/>
    </row>
    <row r="909">
      <c r="C909" s="9"/>
    </row>
    <row r="910">
      <c r="C910" s="9"/>
    </row>
    <row r="911">
      <c r="C911" s="9"/>
    </row>
    <row r="912">
      <c r="C912" s="9"/>
    </row>
    <row r="913">
      <c r="C913" s="9"/>
    </row>
    <row r="914">
      <c r="C914" s="9"/>
    </row>
    <row r="915">
      <c r="C915" s="9"/>
    </row>
    <row r="916">
      <c r="C916" s="9"/>
    </row>
    <row r="917">
      <c r="C917" s="9"/>
    </row>
    <row r="918">
      <c r="C918" s="9"/>
    </row>
    <row r="919">
      <c r="C919" s="9"/>
    </row>
    <row r="920">
      <c r="C920" s="9"/>
    </row>
    <row r="921">
      <c r="C921" s="9"/>
    </row>
    <row r="922">
      <c r="C922" s="9"/>
    </row>
    <row r="923">
      <c r="C923" s="9"/>
    </row>
    <row r="924">
      <c r="C924" s="9"/>
    </row>
    <row r="925">
      <c r="C925" s="9"/>
    </row>
    <row r="926">
      <c r="C926" s="9"/>
    </row>
    <row r="927">
      <c r="C927" s="9"/>
    </row>
    <row r="928">
      <c r="C928" s="9"/>
    </row>
    <row r="929">
      <c r="C929" s="9"/>
    </row>
    <row r="930">
      <c r="C930" s="9"/>
    </row>
    <row r="931">
      <c r="C931" s="9"/>
    </row>
    <row r="932">
      <c r="C932" s="9"/>
    </row>
    <row r="933">
      <c r="C933" s="9"/>
    </row>
    <row r="934">
      <c r="C934" s="9"/>
    </row>
    <row r="935">
      <c r="C935" s="9"/>
    </row>
    <row r="936">
      <c r="C936" s="9"/>
    </row>
    <row r="937">
      <c r="C937" s="9"/>
    </row>
    <row r="938">
      <c r="C938" s="9"/>
    </row>
    <row r="939">
      <c r="C939" s="9"/>
    </row>
    <row r="940">
      <c r="C940" s="9"/>
    </row>
    <row r="941">
      <c r="C941" s="9"/>
    </row>
    <row r="942">
      <c r="C942" s="9"/>
    </row>
    <row r="943">
      <c r="C943" s="9"/>
    </row>
    <row r="944">
      <c r="C944" s="9"/>
    </row>
    <row r="945">
      <c r="C945" s="9"/>
    </row>
    <row r="946">
      <c r="C946" s="9"/>
    </row>
    <row r="947">
      <c r="C947" s="9"/>
    </row>
    <row r="948">
      <c r="C948" s="9"/>
    </row>
    <row r="949">
      <c r="C949" s="9"/>
    </row>
    <row r="950">
      <c r="C950" s="9"/>
    </row>
    <row r="951">
      <c r="C951" s="9"/>
    </row>
    <row r="952">
      <c r="C952" s="9"/>
    </row>
    <row r="953">
      <c r="C953" s="9"/>
    </row>
    <row r="954">
      <c r="C954" s="9"/>
    </row>
    <row r="955">
      <c r="C955" s="9"/>
    </row>
    <row r="956">
      <c r="C956" s="9"/>
    </row>
    <row r="957">
      <c r="C957" s="9"/>
    </row>
    <row r="958">
      <c r="C958" s="9"/>
    </row>
    <row r="959">
      <c r="C959" s="9"/>
    </row>
    <row r="960">
      <c r="C960" s="9"/>
    </row>
    <row r="961">
      <c r="C961" s="9"/>
    </row>
    <row r="962">
      <c r="C962" s="9"/>
    </row>
    <row r="963">
      <c r="C963" s="9"/>
    </row>
    <row r="964">
      <c r="C964" s="9"/>
    </row>
    <row r="965">
      <c r="C965" s="9"/>
    </row>
    <row r="966">
      <c r="C966" s="9"/>
    </row>
    <row r="967">
      <c r="C967" s="9"/>
    </row>
    <row r="968">
      <c r="C968" s="9"/>
    </row>
    <row r="969">
      <c r="C969" s="9"/>
    </row>
    <row r="970">
      <c r="C970" s="9"/>
    </row>
    <row r="971">
      <c r="C971" s="9"/>
    </row>
    <row r="972">
      <c r="C972" s="9"/>
    </row>
    <row r="973">
      <c r="C973" s="9"/>
    </row>
    <row r="974">
      <c r="C974" s="9"/>
    </row>
    <row r="975">
      <c r="C975" s="9"/>
    </row>
    <row r="976">
      <c r="C976" s="9"/>
    </row>
    <row r="977">
      <c r="C977" s="9"/>
    </row>
    <row r="978">
      <c r="C978" s="9"/>
    </row>
    <row r="979">
      <c r="C979" s="9"/>
    </row>
    <row r="980">
      <c r="C980" s="9"/>
    </row>
    <row r="981">
      <c r="C981" s="9"/>
    </row>
    <row r="982">
      <c r="C982" s="9"/>
    </row>
    <row r="983">
      <c r="C983" s="9"/>
    </row>
    <row r="984">
      <c r="C984" s="9"/>
    </row>
    <row r="985">
      <c r="C985" s="9"/>
    </row>
    <row r="986">
      <c r="C986" s="9"/>
    </row>
    <row r="987">
      <c r="C987" s="9"/>
    </row>
    <row r="988">
      <c r="C988" s="9"/>
    </row>
    <row r="989">
      <c r="C989" s="9"/>
    </row>
    <row r="990">
      <c r="C990" s="9"/>
    </row>
    <row r="991">
      <c r="C991" s="9"/>
    </row>
    <row r="992">
      <c r="C992" s="9"/>
    </row>
    <row r="993">
      <c r="C993" s="9"/>
    </row>
    <row r="994">
      <c r="C994" s="9"/>
    </row>
    <row r="995">
      <c r="C995" s="9"/>
    </row>
    <row r="996">
      <c r="C996" s="9"/>
    </row>
    <row r="997">
      <c r="C997" s="9"/>
    </row>
    <row r="998">
      <c r="C998" s="9"/>
    </row>
    <row r="999">
      <c r="C999" s="9"/>
    </row>
    <row r="1000">
      <c r="C1000" s="9"/>
    </row>
    <row r="1001">
      <c r="C1001"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88"/>
    <col customWidth="1" min="20" max="31" width="9.13"/>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row>
    <row r="2">
      <c r="A2" s="6" t="s">
        <v>76</v>
      </c>
    </row>
    <row r="3">
      <c r="A3" s="7" t="s">
        <v>44</v>
      </c>
      <c r="B3" s="6">
        <v>0.0</v>
      </c>
      <c r="C3" s="8">
        <f t="shared" ref="C3:S3" si="1">B24</f>
        <v>70000</v>
      </c>
      <c r="D3" s="8">
        <f t="shared" si="1"/>
        <v>70000</v>
      </c>
      <c r="E3" s="8">
        <f t="shared" si="1"/>
        <v>105000</v>
      </c>
      <c r="F3" s="8">
        <f t="shared" si="1"/>
        <v>105000</v>
      </c>
      <c r="G3" s="8">
        <f t="shared" si="1"/>
        <v>105000</v>
      </c>
      <c r="H3" s="8">
        <f t="shared" si="1"/>
        <v>105000</v>
      </c>
      <c r="I3" s="8">
        <f t="shared" si="1"/>
        <v>105000</v>
      </c>
      <c r="J3" s="8">
        <f t="shared" si="1"/>
        <v>105000</v>
      </c>
      <c r="K3" s="8">
        <f t="shared" si="1"/>
        <v>105000</v>
      </c>
      <c r="L3" s="8">
        <f t="shared" si="1"/>
        <v>105000</v>
      </c>
      <c r="M3" s="8">
        <f t="shared" si="1"/>
        <v>105000</v>
      </c>
      <c r="N3" s="8">
        <f t="shared" si="1"/>
        <v>105000</v>
      </c>
      <c r="O3" s="8">
        <f t="shared" si="1"/>
        <v>105000</v>
      </c>
      <c r="P3" s="8">
        <f t="shared" si="1"/>
        <v>105000</v>
      </c>
      <c r="Q3" s="8">
        <f t="shared" si="1"/>
        <v>105000</v>
      </c>
      <c r="R3" s="8">
        <f t="shared" si="1"/>
        <v>105000</v>
      </c>
      <c r="S3" s="8">
        <f t="shared" si="1"/>
        <v>105000</v>
      </c>
    </row>
    <row r="4">
      <c r="A4" s="7" t="s">
        <v>48</v>
      </c>
      <c r="B4" s="6">
        <v>0.0</v>
      </c>
      <c r="C4" s="8">
        <f t="shared" ref="C4:S4" si="2">B25</f>
        <v>0</v>
      </c>
      <c r="D4" s="8">
        <f t="shared" si="2"/>
        <v>0</v>
      </c>
      <c r="E4" s="8">
        <f t="shared" si="2"/>
        <v>100000</v>
      </c>
      <c r="F4" s="8">
        <f t="shared" si="2"/>
        <v>100000</v>
      </c>
      <c r="G4" s="8">
        <f t="shared" si="2"/>
        <v>100000</v>
      </c>
      <c r="H4" s="8">
        <f t="shared" si="2"/>
        <v>100000</v>
      </c>
      <c r="I4" s="8">
        <f t="shared" si="2"/>
        <v>100000</v>
      </c>
      <c r="J4" s="8">
        <f t="shared" si="2"/>
        <v>100000</v>
      </c>
      <c r="K4" s="8">
        <f t="shared" si="2"/>
        <v>100000</v>
      </c>
      <c r="L4" s="8">
        <f t="shared" si="2"/>
        <v>100000</v>
      </c>
      <c r="M4" s="8">
        <f t="shared" si="2"/>
        <v>100000</v>
      </c>
      <c r="N4" s="8">
        <f t="shared" si="2"/>
        <v>100000</v>
      </c>
      <c r="O4" s="8">
        <f t="shared" si="2"/>
        <v>100000</v>
      </c>
      <c r="P4" s="8">
        <f t="shared" si="2"/>
        <v>100000</v>
      </c>
      <c r="Q4" s="8">
        <f t="shared" si="2"/>
        <v>100000</v>
      </c>
      <c r="R4" s="8">
        <f t="shared" si="2"/>
        <v>100000</v>
      </c>
      <c r="S4" s="8">
        <f t="shared" si="2"/>
        <v>100000</v>
      </c>
    </row>
    <row r="5">
      <c r="A5" s="7" t="s">
        <v>50</v>
      </c>
      <c r="B5" s="6">
        <v>0.0</v>
      </c>
      <c r="C5" s="8">
        <f t="shared" ref="C5:S5" si="3">B26</f>
        <v>0</v>
      </c>
      <c r="D5" s="8">
        <f t="shared" si="3"/>
        <v>0</v>
      </c>
      <c r="E5" s="8">
        <f t="shared" si="3"/>
        <v>0</v>
      </c>
      <c r="F5" s="8">
        <f t="shared" si="3"/>
        <v>0</v>
      </c>
      <c r="G5" s="8">
        <f t="shared" si="3"/>
        <v>0</v>
      </c>
      <c r="H5" s="8">
        <f t="shared" si="3"/>
        <v>500000</v>
      </c>
      <c r="I5" s="8">
        <f t="shared" si="3"/>
        <v>500000</v>
      </c>
      <c r="J5" s="8">
        <f t="shared" si="3"/>
        <v>500000</v>
      </c>
      <c r="K5" s="8">
        <f t="shared" si="3"/>
        <v>500000</v>
      </c>
      <c r="L5" s="8">
        <f t="shared" si="3"/>
        <v>500000</v>
      </c>
      <c r="M5" s="8">
        <f t="shared" si="3"/>
        <v>500000</v>
      </c>
      <c r="N5" s="8">
        <f t="shared" si="3"/>
        <v>500000</v>
      </c>
      <c r="O5" s="8">
        <f t="shared" si="3"/>
        <v>500000</v>
      </c>
      <c r="P5" s="8">
        <f t="shared" si="3"/>
        <v>500000</v>
      </c>
      <c r="Q5" s="8">
        <f t="shared" si="3"/>
        <v>500000</v>
      </c>
      <c r="R5" s="8">
        <f t="shared" si="3"/>
        <v>500000</v>
      </c>
      <c r="S5" s="8">
        <f t="shared" si="3"/>
        <v>500000</v>
      </c>
    </row>
    <row r="6">
      <c r="A6" s="7" t="s">
        <v>52</v>
      </c>
      <c r="B6" s="6">
        <v>0.0</v>
      </c>
      <c r="C6" s="8">
        <f t="shared" ref="C6:S6" si="4">B27</f>
        <v>0</v>
      </c>
      <c r="D6" s="8">
        <f t="shared" si="4"/>
        <v>0</v>
      </c>
      <c r="E6" s="8">
        <f t="shared" si="4"/>
        <v>0</v>
      </c>
      <c r="F6" s="8">
        <f t="shared" si="4"/>
        <v>0</v>
      </c>
      <c r="G6" s="8">
        <f t="shared" si="4"/>
        <v>0</v>
      </c>
      <c r="H6" s="8">
        <f t="shared" si="4"/>
        <v>0</v>
      </c>
      <c r="I6" s="8">
        <f t="shared" si="4"/>
        <v>45000</v>
      </c>
      <c r="J6" s="8">
        <f t="shared" si="4"/>
        <v>45000</v>
      </c>
      <c r="K6" s="8">
        <f t="shared" si="4"/>
        <v>45000</v>
      </c>
      <c r="L6" s="8">
        <f t="shared" si="4"/>
        <v>45000</v>
      </c>
      <c r="M6" s="8">
        <f t="shared" si="4"/>
        <v>45000</v>
      </c>
      <c r="N6" s="8">
        <f t="shared" si="4"/>
        <v>45000</v>
      </c>
      <c r="O6" s="8">
        <f t="shared" si="4"/>
        <v>45000</v>
      </c>
      <c r="P6" s="8">
        <f t="shared" si="4"/>
        <v>45000</v>
      </c>
      <c r="Q6" s="8">
        <f t="shared" si="4"/>
        <v>45000</v>
      </c>
      <c r="R6" s="8">
        <f t="shared" si="4"/>
        <v>45000</v>
      </c>
      <c r="S6" s="8">
        <f t="shared" si="4"/>
        <v>45000</v>
      </c>
    </row>
    <row r="7">
      <c r="A7" s="6" t="s">
        <v>77</v>
      </c>
      <c r="B7" s="8">
        <f t="shared" ref="B7:S7" si="5">SUM(B3:B6)</f>
        <v>0</v>
      </c>
      <c r="C7" s="8">
        <f t="shared" si="5"/>
        <v>70000</v>
      </c>
      <c r="D7" s="8">
        <f t="shared" si="5"/>
        <v>70000</v>
      </c>
      <c r="E7" s="8">
        <f t="shared" si="5"/>
        <v>205000</v>
      </c>
      <c r="F7" s="8">
        <f t="shared" si="5"/>
        <v>205000</v>
      </c>
      <c r="G7" s="8">
        <f t="shared" si="5"/>
        <v>205000</v>
      </c>
      <c r="H7" s="8">
        <f t="shared" si="5"/>
        <v>705000</v>
      </c>
      <c r="I7" s="8">
        <f t="shared" si="5"/>
        <v>750000</v>
      </c>
      <c r="J7" s="8">
        <f t="shared" si="5"/>
        <v>750000</v>
      </c>
      <c r="K7" s="8">
        <f t="shared" si="5"/>
        <v>750000</v>
      </c>
      <c r="L7" s="8">
        <f t="shared" si="5"/>
        <v>750000</v>
      </c>
      <c r="M7" s="8">
        <f t="shared" si="5"/>
        <v>750000</v>
      </c>
      <c r="N7" s="8">
        <f t="shared" si="5"/>
        <v>750000</v>
      </c>
      <c r="O7" s="8">
        <f t="shared" si="5"/>
        <v>750000</v>
      </c>
      <c r="P7" s="8">
        <f t="shared" si="5"/>
        <v>750000</v>
      </c>
      <c r="Q7" s="8">
        <f t="shared" si="5"/>
        <v>750000</v>
      </c>
      <c r="R7" s="8">
        <f t="shared" si="5"/>
        <v>750000</v>
      </c>
      <c r="S7" s="8">
        <f t="shared" si="5"/>
        <v>750000</v>
      </c>
    </row>
    <row r="9">
      <c r="A9" s="6" t="s">
        <v>28</v>
      </c>
    </row>
    <row r="10">
      <c r="A10" s="7" t="s">
        <v>44</v>
      </c>
      <c r="B10" s="6">
        <f>FAR!E2+FAR!E3</f>
        <v>70000</v>
      </c>
      <c r="C10" s="6">
        <v>0.0</v>
      </c>
      <c r="D10" s="6">
        <f>FAR!E4</f>
        <v>35000</v>
      </c>
      <c r="E10" s="6">
        <v>0.0</v>
      </c>
      <c r="F10" s="6">
        <v>0.0</v>
      </c>
      <c r="G10" s="6">
        <v>0.0</v>
      </c>
      <c r="H10" s="6">
        <v>0.0</v>
      </c>
      <c r="I10" s="6">
        <v>0.0</v>
      </c>
      <c r="J10" s="6">
        <v>0.0</v>
      </c>
      <c r="K10" s="6">
        <v>0.0</v>
      </c>
      <c r="L10" s="6">
        <v>0.0</v>
      </c>
      <c r="M10" s="6">
        <v>0.0</v>
      </c>
      <c r="N10" s="6">
        <v>0.0</v>
      </c>
      <c r="O10" s="6">
        <v>0.0</v>
      </c>
      <c r="P10" s="6">
        <v>0.0</v>
      </c>
      <c r="Q10" s="6">
        <v>0.0</v>
      </c>
      <c r="R10" s="6">
        <f>FAR!E8+FAR!E9</f>
        <v>70000</v>
      </c>
      <c r="S10" s="6">
        <v>0.0</v>
      </c>
    </row>
    <row r="11">
      <c r="A11" s="7" t="s">
        <v>48</v>
      </c>
      <c r="B11" s="6">
        <v>0.0</v>
      </c>
      <c r="C11" s="6">
        <v>0.0</v>
      </c>
      <c r="D11" s="6">
        <f>FAR!E5</f>
        <v>100000</v>
      </c>
      <c r="E11" s="6">
        <v>0.0</v>
      </c>
      <c r="F11" s="6">
        <v>0.0</v>
      </c>
      <c r="G11" s="6">
        <v>0.0</v>
      </c>
      <c r="H11" s="6">
        <v>0.0</v>
      </c>
      <c r="I11" s="6">
        <v>0.0</v>
      </c>
      <c r="J11" s="6">
        <v>0.0</v>
      </c>
      <c r="K11" s="6">
        <v>0.0</v>
      </c>
      <c r="L11" s="6">
        <v>0.0</v>
      </c>
      <c r="M11" s="6">
        <v>0.0</v>
      </c>
      <c r="N11" s="6">
        <v>0.0</v>
      </c>
      <c r="O11" s="6">
        <v>0.0</v>
      </c>
      <c r="P11" s="6">
        <v>0.0</v>
      </c>
      <c r="Q11" s="6">
        <v>0.0</v>
      </c>
      <c r="R11" s="6">
        <v>0.0</v>
      </c>
      <c r="S11" s="6">
        <v>0.0</v>
      </c>
    </row>
    <row r="12">
      <c r="A12" s="7" t="s">
        <v>50</v>
      </c>
      <c r="B12" s="6">
        <v>0.0</v>
      </c>
      <c r="C12" s="6">
        <v>0.0</v>
      </c>
      <c r="D12" s="6">
        <v>0.0</v>
      </c>
      <c r="E12" s="6">
        <v>0.0</v>
      </c>
      <c r="F12" s="6">
        <v>0.0</v>
      </c>
      <c r="G12" s="6">
        <f>FAR!E6</f>
        <v>500000</v>
      </c>
      <c r="H12" s="6">
        <v>0.0</v>
      </c>
      <c r="I12" s="6">
        <v>0.0</v>
      </c>
      <c r="J12" s="6">
        <v>0.0</v>
      </c>
      <c r="K12" s="6">
        <v>0.0</v>
      </c>
      <c r="L12" s="6">
        <v>0.0</v>
      </c>
      <c r="M12" s="6">
        <v>0.0</v>
      </c>
      <c r="N12" s="6">
        <v>0.0</v>
      </c>
      <c r="O12" s="6">
        <v>0.0</v>
      </c>
      <c r="P12" s="6">
        <v>0.0</v>
      </c>
      <c r="Q12" s="6">
        <v>0.0</v>
      </c>
      <c r="R12" s="6">
        <v>0.0</v>
      </c>
      <c r="S12" s="6">
        <v>0.0</v>
      </c>
    </row>
    <row r="13">
      <c r="A13" s="7" t="s">
        <v>52</v>
      </c>
      <c r="B13" s="6">
        <v>0.0</v>
      </c>
      <c r="C13" s="6">
        <v>0.0</v>
      </c>
      <c r="D13" s="6">
        <v>0.0</v>
      </c>
      <c r="E13" s="6">
        <v>0.0</v>
      </c>
      <c r="F13" s="6">
        <v>0.0</v>
      </c>
      <c r="G13" s="6">
        <v>0.0</v>
      </c>
      <c r="H13" s="6">
        <f>FAR!E7</f>
        <v>45000</v>
      </c>
      <c r="I13" s="6">
        <v>0.0</v>
      </c>
      <c r="J13" s="6">
        <v>0.0</v>
      </c>
      <c r="K13" s="6">
        <v>0.0</v>
      </c>
      <c r="L13" s="6">
        <v>0.0</v>
      </c>
      <c r="M13" s="6">
        <v>0.0</v>
      </c>
      <c r="N13" s="6">
        <v>0.0</v>
      </c>
      <c r="O13" s="6">
        <v>0.0</v>
      </c>
      <c r="P13" s="6">
        <v>0.0</v>
      </c>
      <c r="Q13" s="6">
        <v>0.0</v>
      </c>
      <c r="R13" s="6">
        <v>0.0</v>
      </c>
      <c r="S13" s="6">
        <v>0.0</v>
      </c>
    </row>
    <row r="14">
      <c r="A14" s="6" t="s">
        <v>77</v>
      </c>
      <c r="B14" s="8">
        <f t="shared" ref="B14:S14" si="6">SUM(B10:B13)</f>
        <v>70000</v>
      </c>
      <c r="C14" s="8">
        <f t="shared" si="6"/>
        <v>0</v>
      </c>
      <c r="D14" s="8">
        <f t="shared" si="6"/>
        <v>135000</v>
      </c>
      <c r="E14" s="8">
        <f t="shared" si="6"/>
        <v>0</v>
      </c>
      <c r="F14" s="8">
        <f t="shared" si="6"/>
        <v>0</v>
      </c>
      <c r="G14" s="8">
        <f t="shared" si="6"/>
        <v>500000</v>
      </c>
      <c r="H14" s="8">
        <f t="shared" si="6"/>
        <v>45000</v>
      </c>
      <c r="I14" s="8">
        <f t="shared" si="6"/>
        <v>0</v>
      </c>
      <c r="J14" s="8">
        <f t="shared" si="6"/>
        <v>0</v>
      </c>
      <c r="K14" s="8">
        <f t="shared" si="6"/>
        <v>0</v>
      </c>
      <c r="L14" s="8">
        <f t="shared" si="6"/>
        <v>0</v>
      </c>
      <c r="M14" s="8">
        <f t="shared" si="6"/>
        <v>0</v>
      </c>
      <c r="N14" s="8">
        <f t="shared" si="6"/>
        <v>0</v>
      </c>
      <c r="O14" s="8">
        <f t="shared" si="6"/>
        <v>0</v>
      </c>
      <c r="P14" s="8">
        <f t="shared" si="6"/>
        <v>0</v>
      </c>
      <c r="Q14" s="8">
        <f t="shared" si="6"/>
        <v>0</v>
      </c>
      <c r="R14" s="8">
        <f t="shared" si="6"/>
        <v>70000</v>
      </c>
      <c r="S14" s="8">
        <f t="shared" si="6"/>
        <v>0</v>
      </c>
    </row>
    <row r="16">
      <c r="A16" s="6" t="s">
        <v>78</v>
      </c>
    </row>
    <row r="17">
      <c r="A17" s="7" t="s">
        <v>44</v>
      </c>
      <c r="B17" s="6">
        <v>0.0</v>
      </c>
      <c r="C17" s="6">
        <v>0.0</v>
      </c>
      <c r="D17" s="6">
        <v>0.0</v>
      </c>
      <c r="E17" s="6">
        <v>0.0</v>
      </c>
      <c r="F17" s="6">
        <v>0.0</v>
      </c>
      <c r="G17" s="6">
        <v>0.0</v>
      </c>
      <c r="H17" s="6">
        <v>0.0</v>
      </c>
      <c r="I17" s="6">
        <v>0.0</v>
      </c>
      <c r="J17" s="6">
        <v>0.0</v>
      </c>
      <c r="K17" s="6">
        <v>0.0</v>
      </c>
      <c r="L17" s="6">
        <v>0.0</v>
      </c>
      <c r="M17" s="6">
        <v>0.0</v>
      </c>
      <c r="N17" s="6">
        <v>0.0</v>
      </c>
      <c r="O17" s="6">
        <v>0.0</v>
      </c>
      <c r="P17" s="6">
        <v>0.0</v>
      </c>
      <c r="Q17" s="6">
        <v>0.0</v>
      </c>
      <c r="R17" s="6">
        <f>FAR!E2+FAR!E3</f>
        <v>70000</v>
      </c>
      <c r="S17" s="6">
        <v>0.0</v>
      </c>
    </row>
    <row r="18">
      <c r="A18" s="7" t="s">
        <v>48</v>
      </c>
      <c r="B18" s="6">
        <v>0.0</v>
      </c>
      <c r="C18" s="6">
        <v>0.0</v>
      </c>
      <c r="D18" s="6">
        <v>0.0</v>
      </c>
      <c r="E18" s="6">
        <v>0.0</v>
      </c>
      <c r="F18" s="6">
        <v>0.0</v>
      </c>
      <c r="G18" s="6">
        <v>0.0</v>
      </c>
      <c r="H18" s="6">
        <v>0.0</v>
      </c>
      <c r="I18" s="6">
        <v>0.0</v>
      </c>
      <c r="J18" s="6">
        <v>0.0</v>
      </c>
      <c r="K18" s="6">
        <v>0.0</v>
      </c>
      <c r="L18" s="6">
        <v>0.0</v>
      </c>
      <c r="M18" s="6">
        <v>0.0</v>
      </c>
      <c r="N18" s="6">
        <v>0.0</v>
      </c>
      <c r="O18" s="6">
        <v>0.0</v>
      </c>
      <c r="P18" s="6">
        <v>0.0</v>
      </c>
      <c r="Q18" s="6">
        <v>0.0</v>
      </c>
      <c r="R18" s="6">
        <v>0.0</v>
      </c>
      <c r="S18" s="6">
        <v>0.0</v>
      </c>
    </row>
    <row r="19">
      <c r="A19" s="7" t="s">
        <v>50</v>
      </c>
      <c r="B19" s="6">
        <v>0.0</v>
      </c>
      <c r="C19" s="6">
        <v>0.0</v>
      </c>
      <c r="D19" s="6">
        <v>0.0</v>
      </c>
      <c r="E19" s="6">
        <v>0.0</v>
      </c>
      <c r="F19" s="6">
        <v>0.0</v>
      </c>
      <c r="G19" s="6">
        <v>0.0</v>
      </c>
      <c r="H19" s="6">
        <v>0.0</v>
      </c>
      <c r="I19" s="6">
        <v>0.0</v>
      </c>
      <c r="J19" s="6">
        <v>0.0</v>
      </c>
      <c r="K19" s="6">
        <v>0.0</v>
      </c>
      <c r="L19" s="6">
        <v>0.0</v>
      </c>
      <c r="M19" s="6">
        <v>0.0</v>
      </c>
      <c r="N19" s="6">
        <v>0.0</v>
      </c>
      <c r="O19" s="6">
        <v>0.0</v>
      </c>
      <c r="P19" s="6">
        <v>0.0</v>
      </c>
      <c r="Q19" s="6">
        <v>0.0</v>
      </c>
      <c r="R19" s="6">
        <v>0.0</v>
      </c>
      <c r="S19" s="6">
        <v>0.0</v>
      </c>
    </row>
    <row r="20">
      <c r="A20" s="7" t="s">
        <v>52</v>
      </c>
      <c r="B20" s="6">
        <v>0.0</v>
      </c>
      <c r="C20" s="6">
        <v>0.0</v>
      </c>
      <c r="D20" s="6">
        <v>0.0</v>
      </c>
      <c r="E20" s="6">
        <v>0.0</v>
      </c>
      <c r="F20" s="6">
        <v>0.0</v>
      </c>
      <c r="G20" s="6">
        <v>0.0</v>
      </c>
      <c r="H20" s="6">
        <v>0.0</v>
      </c>
      <c r="I20" s="6">
        <v>0.0</v>
      </c>
      <c r="J20" s="6">
        <v>0.0</v>
      </c>
      <c r="K20" s="6">
        <v>0.0</v>
      </c>
      <c r="L20" s="6">
        <v>0.0</v>
      </c>
      <c r="M20" s="6">
        <v>0.0</v>
      </c>
      <c r="N20" s="6">
        <v>0.0</v>
      </c>
      <c r="O20" s="6">
        <v>0.0</v>
      </c>
      <c r="P20" s="6">
        <v>0.0</v>
      </c>
      <c r="Q20" s="6">
        <v>0.0</v>
      </c>
      <c r="R20" s="6">
        <v>0.0</v>
      </c>
      <c r="S20" s="6">
        <v>0.0</v>
      </c>
    </row>
    <row r="21">
      <c r="A21" s="6" t="s">
        <v>77</v>
      </c>
      <c r="B21" s="8">
        <f t="shared" ref="B21:S21" si="7">SUM(B17:B20)</f>
        <v>0</v>
      </c>
      <c r="C21" s="8">
        <f t="shared" si="7"/>
        <v>0</v>
      </c>
      <c r="D21" s="8">
        <f t="shared" si="7"/>
        <v>0</v>
      </c>
      <c r="E21" s="8">
        <f t="shared" si="7"/>
        <v>0</v>
      </c>
      <c r="F21" s="8">
        <f t="shared" si="7"/>
        <v>0</v>
      </c>
      <c r="G21" s="8">
        <f t="shared" si="7"/>
        <v>0</v>
      </c>
      <c r="H21" s="8">
        <f t="shared" si="7"/>
        <v>0</v>
      </c>
      <c r="I21" s="8">
        <f t="shared" si="7"/>
        <v>0</v>
      </c>
      <c r="J21" s="8">
        <f t="shared" si="7"/>
        <v>0</v>
      </c>
      <c r="K21" s="8">
        <f t="shared" si="7"/>
        <v>0</v>
      </c>
      <c r="L21" s="8">
        <f t="shared" si="7"/>
        <v>0</v>
      </c>
      <c r="M21" s="8">
        <f t="shared" si="7"/>
        <v>0</v>
      </c>
      <c r="N21" s="8">
        <f t="shared" si="7"/>
        <v>0</v>
      </c>
      <c r="O21" s="8">
        <f t="shared" si="7"/>
        <v>0</v>
      </c>
      <c r="P21" s="8">
        <f t="shared" si="7"/>
        <v>0</v>
      </c>
      <c r="Q21" s="8">
        <f t="shared" si="7"/>
        <v>0</v>
      </c>
      <c r="R21" s="8">
        <f t="shared" si="7"/>
        <v>70000</v>
      </c>
      <c r="S21" s="8">
        <f t="shared" si="7"/>
        <v>0</v>
      </c>
    </row>
    <row r="23">
      <c r="A23" s="6" t="s">
        <v>79</v>
      </c>
    </row>
    <row r="24">
      <c r="A24" s="7" t="s">
        <v>44</v>
      </c>
      <c r="B24" s="8">
        <f t="shared" ref="B24:S24" si="8">B3+B10-B17</f>
        <v>70000</v>
      </c>
      <c r="C24" s="8">
        <f t="shared" si="8"/>
        <v>70000</v>
      </c>
      <c r="D24" s="8">
        <f t="shared" si="8"/>
        <v>105000</v>
      </c>
      <c r="E24" s="8">
        <f t="shared" si="8"/>
        <v>105000</v>
      </c>
      <c r="F24" s="8">
        <f t="shared" si="8"/>
        <v>105000</v>
      </c>
      <c r="G24" s="8">
        <f t="shared" si="8"/>
        <v>105000</v>
      </c>
      <c r="H24" s="8">
        <f t="shared" si="8"/>
        <v>105000</v>
      </c>
      <c r="I24" s="8">
        <f t="shared" si="8"/>
        <v>105000</v>
      </c>
      <c r="J24" s="8">
        <f t="shared" si="8"/>
        <v>105000</v>
      </c>
      <c r="K24" s="8">
        <f t="shared" si="8"/>
        <v>105000</v>
      </c>
      <c r="L24" s="8">
        <f t="shared" si="8"/>
        <v>105000</v>
      </c>
      <c r="M24" s="8">
        <f t="shared" si="8"/>
        <v>105000</v>
      </c>
      <c r="N24" s="8">
        <f t="shared" si="8"/>
        <v>105000</v>
      </c>
      <c r="O24" s="8">
        <f t="shared" si="8"/>
        <v>105000</v>
      </c>
      <c r="P24" s="8">
        <f t="shared" si="8"/>
        <v>105000</v>
      </c>
      <c r="Q24" s="8">
        <f t="shared" si="8"/>
        <v>105000</v>
      </c>
      <c r="R24" s="8">
        <f t="shared" si="8"/>
        <v>105000</v>
      </c>
      <c r="S24" s="8">
        <f t="shared" si="8"/>
        <v>105000</v>
      </c>
    </row>
    <row r="25">
      <c r="A25" s="7" t="s">
        <v>48</v>
      </c>
      <c r="B25" s="8">
        <f t="shared" ref="B25:S25" si="9">B4+B11-B18</f>
        <v>0</v>
      </c>
      <c r="C25" s="8">
        <f t="shared" si="9"/>
        <v>0</v>
      </c>
      <c r="D25" s="8">
        <f t="shared" si="9"/>
        <v>100000</v>
      </c>
      <c r="E25" s="8">
        <f t="shared" si="9"/>
        <v>100000</v>
      </c>
      <c r="F25" s="8">
        <f t="shared" si="9"/>
        <v>100000</v>
      </c>
      <c r="G25" s="8">
        <f t="shared" si="9"/>
        <v>100000</v>
      </c>
      <c r="H25" s="8">
        <f t="shared" si="9"/>
        <v>100000</v>
      </c>
      <c r="I25" s="8">
        <f t="shared" si="9"/>
        <v>100000</v>
      </c>
      <c r="J25" s="8">
        <f t="shared" si="9"/>
        <v>100000</v>
      </c>
      <c r="K25" s="8">
        <f t="shared" si="9"/>
        <v>100000</v>
      </c>
      <c r="L25" s="8">
        <f t="shared" si="9"/>
        <v>100000</v>
      </c>
      <c r="M25" s="8">
        <f t="shared" si="9"/>
        <v>100000</v>
      </c>
      <c r="N25" s="8">
        <f t="shared" si="9"/>
        <v>100000</v>
      </c>
      <c r="O25" s="8">
        <f t="shared" si="9"/>
        <v>100000</v>
      </c>
      <c r="P25" s="8">
        <f t="shared" si="9"/>
        <v>100000</v>
      </c>
      <c r="Q25" s="8">
        <f t="shared" si="9"/>
        <v>100000</v>
      </c>
      <c r="R25" s="8">
        <f t="shared" si="9"/>
        <v>100000</v>
      </c>
      <c r="S25" s="8">
        <f t="shared" si="9"/>
        <v>100000</v>
      </c>
    </row>
    <row r="26">
      <c r="A26" s="7" t="s">
        <v>50</v>
      </c>
      <c r="B26" s="8">
        <f t="shared" ref="B26:S26" si="10">B5+B12-B19</f>
        <v>0</v>
      </c>
      <c r="C26" s="8">
        <f t="shared" si="10"/>
        <v>0</v>
      </c>
      <c r="D26" s="8">
        <f t="shared" si="10"/>
        <v>0</v>
      </c>
      <c r="E26" s="8">
        <f t="shared" si="10"/>
        <v>0</v>
      </c>
      <c r="F26" s="8">
        <f t="shared" si="10"/>
        <v>0</v>
      </c>
      <c r="G26" s="8">
        <f t="shared" si="10"/>
        <v>500000</v>
      </c>
      <c r="H26" s="8">
        <f t="shared" si="10"/>
        <v>500000</v>
      </c>
      <c r="I26" s="8">
        <f t="shared" si="10"/>
        <v>500000</v>
      </c>
      <c r="J26" s="8">
        <f t="shared" si="10"/>
        <v>500000</v>
      </c>
      <c r="K26" s="8">
        <f t="shared" si="10"/>
        <v>500000</v>
      </c>
      <c r="L26" s="8">
        <f t="shared" si="10"/>
        <v>500000</v>
      </c>
      <c r="M26" s="8">
        <f t="shared" si="10"/>
        <v>500000</v>
      </c>
      <c r="N26" s="8">
        <f t="shared" si="10"/>
        <v>500000</v>
      </c>
      <c r="O26" s="8">
        <f t="shared" si="10"/>
        <v>500000</v>
      </c>
      <c r="P26" s="8">
        <f t="shared" si="10"/>
        <v>500000</v>
      </c>
      <c r="Q26" s="8">
        <f t="shared" si="10"/>
        <v>500000</v>
      </c>
      <c r="R26" s="8">
        <f t="shared" si="10"/>
        <v>500000</v>
      </c>
      <c r="S26" s="8">
        <f t="shared" si="10"/>
        <v>500000</v>
      </c>
    </row>
    <row r="27">
      <c r="A27" s="7" t="s">
        <v>52</v>
      </c>
      <c r="B27" s="8">
        <f t="shared" ref="B27:S27" si="11">B6+B13-B20</f>
        <v>0</v>
      </c>
      <c r="C27" s="8">
        <f t="shared" si="11"/>
        <v>0</v>
      </c>
      <c r="D27" s="8">
        <f t="shared" si="11"/>
        <v>0</v>
      </c>
      <c r="E27" s="8">
        <f t="shared" si="11"/>
        <v>0</v>
      </c>
      <c r="F27" s="8">
        <f t="shared" si="11"/>
        <v>0</v>
      </c>
      <c r="G27" s="8">
        <f t="shared" si="11"/>
        <v>0</v>
      </c>
      <c r="H27" s="8">
        <f t="shared" si="11"/>
        <v>45000</v>
      </c>
      <c r="I27" s="8">
        <f t="shared" si="11"/>
        <v>45000</v>
      </c>
      <c r="J27" s="8">
        <f t="shared" si="11"/>
        <v>45000</v>
      </c>
      <c r="K27" s="8">
        <f t="shared" si="11"/>
        <v>45000</v>
      </c>
      <c r="L27" s="8">
        <f t="shared" si="11"/>
        <v>45000</v>
      </c>
      <c r="M27" s="8">
        <f t="shared" si="11"/>
        <v>45000</v>
      </c>
      <c r="N27" s="8">
        <f t="shared" si="11"/>
        <v>45000</v>
      </c>
      <c r="O27" s="8">
        <f t="shared" si="11"/>
        <v>45000</v>
      </c>
      <c r="P27" s="8">
        <f t="shared" si="11"/>
        <v>45000</v>
      </c>
      <c r="Q27" s="8">
        <f t="shared" si="11"/>
        <v>45000</v>
      </c>
      <c r="R27" s="8">
        <f t="shared" si="11"/>
        <v>45000</v>
      </c>
      <c r="S27" s="8">
        <f t="shared" si="11"/>
        <v>45000</v>
      </c>
    </row>
    <row r="28">
      <c r="A28" s="6" t="s">
        <v>77</v>
      </c>
      <c r="B28" s="8">
        <f t="shared" ref="B28:S28" si="12">SUM(B24:B27)</f>
        <v>70000</v>
      </c>
      <c r="C28" s="8">
        <f t="shared" si="12"/>
        <v>70000</v>
      </c>
      <c r="D28" s="8">
        <f t="shared" si="12"/>
        <v>205000</v>
      </c>
      <c r="E28" s="8">
        <f t="shared" si="12"/>
        <v>205000</v>
      </c>
      <c r="F28" s="8">
        <f t="shared" si="12"/>
        <v>205000</v>
      </c>
      <c r="G28" s="8">
        <f t="shared" si="12"/>
        <v>705000</v>
      </c>
      <c r="H28" s="8">
        <f t="shared" si="12"/>
        <v>750000</v>
      </c>
      <c r="I28" s="8">
        <f t="shared" si="12"/>
        <v>750000</v>
      </c>
      <c r="J28" s="8">
        <f t="shared" si="12"/>
        <v>750000</v>
      </c>
      <c r="K28" s="8">
        <f t="shared" si="12"/>
        <v>750000</v>
      </c>
      <c r="L28" s="8">
        <f t="shared" si="12"/>
        <v>750000</v>
      </c>
      <c r="M28" s="8">
        <f t="shared" si="12"/>
        <v>750000</v>
      </c>
      <c r="N28" s="8">
        <f t="shared" si="12"/>
        <v>750000</v>
      </c>
      <c r="O28" s="8">
        <f t="shared" si="12"/>
        <v>750000</v>
      </c>
      <c r="P28" s="8">
        <f t="shared" si="12"/>
        <v>750000</v>
      </c>
      <c r="Q28" s="8">
        <f t="shared" si="12"/>
        <v>750000</v>
      </c>
      <c r="R28" s="8">
        <f t="shared" si="12"/>
        <v>750000</v>
      </c>
      <c r="S28" s="8">
        <f t="shared" si="12"/>
        <v>750000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0" max="31" width="8.5"/>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row>
    <row r="2">
      <c r="A2" s="6" t="s">
        <v>76</v>
      </c>
    </row>
    <row r="3">
      <c r="A3" s="7" t="s">
        <v>44</v>
      </c>
      <c r="B3" s="6">
        <v>0.0</v>
      </c>
      <c r="C3" s="10">
        <f t="shared" ref="C3:S3" si="1">B24</f>
        <v>4375</v>
      </c>
      <c r="D3" s="10">
        <f t="shared" si="1"/>
        <v>8750</v>
      </c>
      <c r="E3" s="10">
        <f t="shared" si="1"/>
        <v>15312.5</v>
      </c>
      <c r="F3" s="10">
        <f t="shared" si="1"/>
        <v>21875</v>
      </c>
      <c r="G3" s="10">
        <f t="shared" si="1"/>
        <v>28437.5</v>
      </c>
      <c r="H3" s="10">
        <f t="shared" si="1"/>
        <v>35000</v>
      </c>
      <c r="I3" s="10">
        <f t="shared" si="1"/>
        <v>41562.5</v>
      </c>
      <c r="J3" s="10">
        <f t="shared" si="1"/>
        <v>48125</v>
      </c>
      <c r="K3" s="10">
        <f t="shared" si="1"/>
        <v>54687.5</v>
      </c>
      <c r="L3" s="10">
        <f t="shared" si="1"/>
        <v>61250</v>
      </c>
      <c r="M3" s="10">
        <f t="shared" si="1"/>
        <v>67812.5</v>
      </c>
      <c r="N3" s="10">
        <f t="shared" si="1"/>
        <v>74375</v>
      </c>
      <c r="O3" s="10">
        <f t="shared" si="1"/>
        <v>80937.5</v>
      </c>
      <c r="P3" s="10">
        <f t="shared" si="1"/>
        <v>87500</v>
      </c>
      <c r="Q3" s="10">
        <f t="shared" si="1"/>
        <v>94062.5</v>
      </c>
      <c r="R3" s="10">
        <f t="shared" si="1"/>
        <v>100625</v>
      </c>
      <c r="S3" s="10">
        <f t="shared" si="1"/>
        <v>37187.5</v>
      </c>
    </row>
    <row r="4">
      <c r="A4" s="7" t="s">
        <v>48</v>
      </c>
      <c r="B4" s="6">
        <v>0.0</v>
      </c>
      <c r="C4" s="10">
        <f t="shared" ref="C4:S4" si="2">B25</f>
        <v>0</v>
      </c>
      <c r="D4" s="10">
        <f t="shared" si="2"/>
        <v>0</v>
      </c>
      <c r="E4" s="10">
        <f t="shared" si="2"/>
        <v>5555.555556</v>
      </c>
      <c r="F4" s="10">
        <f t="shared" si="2"/>
        <v>11111.11111</v>
      </c>
      <c r="G4" s="10">
        <f t="shared" si="2"/>
        <v>16666.66667</v>
      </c>
      <c r="H4" s="10">
        <f t="shared" si="2"/>
        <v>22222.22222</v>
      </c>
      <c r="I4" s="10">
        <f t="shared" si="2"/>
        <v>27777.77778</v>
      </c>
      <c r="J4" s="10">
        <f t="shared" si="2"/>
        <v>33333.33333</v>
      </c>
      <c r="K4" s="10">
        <f t="shared" si="2"/>
        <v>38888.88889</v>
      </c>
      <c r="L4" s="10">
        <f t="shared" si="2"/>
        <v>44444.44444</v>
      </c>
      <c r="M4" s="10">
        <f t="shared" si="2"/>
        <v>50000</v>
      </c>
      <c r="N4" s="10">
        <f t="shared" si="2"/>
        <v>55555.55556</v>
      </c>
      <c r="O4" s="10">
        <f t="shared" si="2"/>
        <v>61111.11111</v>
      </c>
      <c r="P4" s="10">
        <f t="shared" si="2"/>
        <v>66666.66667</v>
      </c>
      <c r="Q4" s="10">
        <f t="shared" si="2"/>
        <v>72222.22222</v>
      </c>
      <c r="R4" s="10">
        <f t="shared" si="2"/>
        <v>77777.77778</v>
      </c>
      <c r="S4" s="10">
        <f t="shared" si="2"/>
        <v>83333.33333</v>
      </c>
    </row>
    <row r="5">
      <c r="A5" s="7" t="s">
        <v>50</v>
      </c>
      <c r="B5" s="6">
        <v>0.0</v>
      </c>
      <c r="C5" s="10">
        <f t="shared" ref="C5:S5" si="3">B26</f>
        <v>0</v>
      </c>
      <c r="D5" s="10">
        <f t="shared" si="3"/>
        <v>0</v>
      </c>
      <c r="E5" s="10">
        <f t="shared" si="3"/>
        <v>0</v>
      </c>
      <c r="F5" s="10">
        <f t="shared" si="3"/>
        <v>0</v>
      </c>
      <c r="G5" s="10">
        <f t="shared" si="3"/>
        <v>0</v>
      </c>
      <c r="H5" s="10">
        <f t="shared" si="3"/>
        <v>25000</v>
      </c>
      <c r="I5" s="10">
        <f t="shared" si="3"/>
        <v>50000</v>
      </c>
      <c r="J5" s="10">
        <f t="shared" si="3"/>
        <v>75000</v>
      </c>
      <c r="K5" s="10">
        <f t="shared" si="3"/>
        <v>100000</v>
      </c>
      <c r="L5" s="10">
        <f t="shared" si="3"/>
        <v>125000</v>
      </c>
      <c r="M5" s="10">
        <f t="shared" si="3"/>
        <v>150000</v>
      </c>
      <c r="N5" s="10">
        <f t="shared" si="3"/>
        <v>175000</v>
      </c>
      <c r="O5" s="10">
        <f t="shared" si="3"/>
        <v>200000</v>
      </c>
      <c r="P5" s="10">
        <f t="shared" si="3"/>
        <v>225000</v>
      </c>
      <c r="Q5" s="10">
        <f t="shared" si="3"/>
        <v>250000</v>
      </c>
      <c r="R5" s="10">
        <f t="shared" si="3"/>
        <v>275000</v>
      </c>
      <c r="S5" s="10">
        <f t="shared" si="3"/>
        <v>300000</v>
      </c>
    </row>
    <row r="6">
      <c r="A6" s="7" t="s">
        <v>52</v>
      </c>
      <c r="B6" s="6">
        <v>0.0</v>
      </c>
      <c r="C6" s="10">
        <f t="shared" ref="C6:S6" si="4">B27</f>
        <v>0</v>
      </c>
      <c r="D6" s="10">
        <f t="shared" si="4"/>
        <v>0</v>
      </c>
      <c r="E6" s="10">
        <f t="shared" si="4"/>
        <v>0</v>
      </c>
      <c r="F6" s="10">
        <f t="shared" si="4"/>
        <v>0</v>
      </c>
      <c r="G6" s="10">
        <f t="shared" si="4"/>
        <v>0</v>
      </c>
      <c r="H6" s="10">
        <f t="shared" si="4"/>
        <v>0</v>
      </c>
      <c r="I6" s="10">
        <f t="shared" si="4"/>
        <v>3750</v>
      </c>
      <c r="J6" s="10">
        <f t="shared" si="4"/>
        <v>7500</v>
      </c>
      <c r="K6" s="10">
        <f t="shared" si="4"/>
        <v>11250</v>
      </c>
      <c r="L6" s="10">
        <f t="shared" si="4"/>
        <v>15000</v>
      </c>
      <c r="M6" s="10">
        <f t="shared" si="4"/>
        <v>18750</v>
      </c>
      <c r="N6" s="10">
        <f t="shared" si="4"/>
        <v>22500</v>
      </c>
      <c r="O6" s="10">
        <f t="shared" si="4"/>
        <v>26250</v>
      </c>
      <c r="P6" s="10">
        <f t="shared" si="4"/>
        <v>30000</v>
      </c>
      <c r="Q6" s="10">
        <f t="shared" si="4"/>
        <v>33750</v>
      </c>
      <c r="R6" s="10">
        <f t="shared" si="4"/>
        <v>37500</v>
      </c>
      <c r="S6" s="10">
        <f t="shared" si="4"/>
        <v>41250</v>
      </c>
    </row>
    <row r="7">
      <c r="A7" s="6" t="s">
        <v>77</v>
      </c>
      <c r="B7" s="8">
        <f t="shared" ref="B7:S7" si="5">SUM(B3:B6)</f>
        <v>0</v>
      </c>
      <c r="C7" s="10">
        <f t="shared" si="5"/>
        <v>4375</v>
      </c>
      <c r="D7" s="10">
        <f t="shared" si="5"/>
        <v>8750</v>
      </c>
      <c r="E7" s="10">
        <f t="shared" si="5"/>
        <v>20868.05556</v>
      </c>
      <c r="F7" s="10">
        <f t="shared" si="5"/>
        <v>32986.11111</v>
      </c>
      <c r="G7" s="10">
        <f t="shared" si="5"/>
        <v>45104.16667</v>
      </c>
      <c r="H7" s="10">
        <f t="shared" si="5"/>
        <v>82222.22222</v>
      </c>
      <c r="I7" s="10">
        <f t="shared" si="5"/>
        <v>123090.2778</v>
      </c>
      <c r="J7" s="10">
        <f t="shared" si="5"/>
        <v>163958.3333</v>
      </c>
      <c r="K7" s="10">
        <f t="shared" si="5"/>
        <v>204826.3889</v>
      </c>
      <c r="L7" s="10">
        <f t="shared" si="5"/>
        <v>245694.4444</v>
      </c>
      <c r="M7" s="10">
        <f t="shared" si="5"/>
        <v>286562.5</v>
      </c>
      <c r="N7" s="10">
        <f t="shared" si="5"/>
        <v>327430.5556</v>
      </c>
      <c r="O7" s="10">
        <f t="shared" si="5"/>
        <v>368298.6111</v>
      </c>
      <c r="P7" s="10">
        <f t="shared" si="5"/>
        <v>409166.6667</v>
      </c>
      <c r="Q7" s="10">
        <f t="shared" si="5"/>
        <v>450034.7222</v>
      </c>
      <c r="R7" s="10">
        <f t="shared" si="5"/>
        <v>490902.7778</v>
      </c>
      <c r="S7" s="10">
        <f t="shared" si="5"/>
        <v>461770.8333</v>
      </c>
    </row>
    <row r="9">
      <c r="A9" s="6" t="s">
        <v>80</v>
      </c>
    </row>
    <row r="10">
      <c r="A10" s="7" t="s">
        <v>44</v>
      </c>
      <c r="B10" s="10">
        <f>'Fixed Asset Balance'!B24/FAR!$F2</f>
        <v>4375</v>
      </c>
      <c r="C10" s="10">
        <f>'Fixed Asset Balance'!C24/FAR!$F2</f>
        <v>4375</v>
      </c>
      <c r="D10" s="10">
        <f>'Fixed Asset Balance'!D24/FAR!$F2</f>
        <v>6562.5</v>
      </c>
      <c r="E10" s="10">
        <f>'Fixed Asset Balance'!E24/FAR!$F2</f>
        <v>6562.5</v>
      </c>
      <c r="F10" s="10">
        <f>'Fixed Asset Balance'!F24/FAR!$F2</f>
        <v>6562.5</v>
      </c>
      <c r="G10" s="10">
        <f>'Fixed Asset Balance'!G24/FAR!$F2</f>
        <v>6562.5</v>
      </c>
      <c r="H10" s="10">
        <f>'Fixed Asset Balance'!H24/FAR!$F2</f>
        <v>6562.5</v>
      </c>
      <c r="I10" s="10">
        <f>'Fixed Asset Balance'!I24/FAR!$F2</f>
        <v>6562.5</v>
      </c>
      <c r="J10" s="10">
        <f>'Fixed Asset Balance'!J24/FAR!$F2</f>
        <v>6562.5</v>
      </c>
      <c r="K10" s="10">
        <f>'Fixed Asset Balance'!K24/FAR!$F2</f>
        <v>6562.5</v>
      </c>
      <c r="L10" s="10">
        <f>'Fixed Asset Balance'!L24/FAR!$F2</f>
        <v>6562.5</v>
      </c>
      <c r="M10" s="10">
        <f>'Fixed Asset Balance'!M24/FAR!$F2</f>
        <v>6562.5</v>
      </c>
      <c r="N10" s="10">
        <f>'Fixed Asset Balance'!N24/FAR!$F2</f>
        <v>6562.5</v>
      </c>
      <c r="O10" s="10">
        <f>'Fixed Asset Balance'!O24/FAR!$F2</f>
        <v>6562.5</v>
      </c>
      <c r="P10" s="10">
        <f>'Fixed Asset Balance'!P24/FAR!$F2</f>
        <v>6562.5</v>
      </c>
      <c r="Q10" s="10">
        <f>'Fixed Asset Balance'!Q24/FAR!$F2</f>
        <v>6562.5</v>
      </c>
      <c r="R10" s="10">
        <f>'Fixed Asset Balance'!R24/FAR!$F2</f>
        <v>6562.5</v>
      </c>
      <c r="S10" s="10">
        <f>'Fixed Asset Balance'!S24/FAR!$F2</f>
        <v>6562.5</v>
      </c>
      <c r="T10" s="10"/>
      <c r="U10" s="10"/>
      <c r="V10" s="10"/>
      <c r="W10" s="10"/>
      <c r="X10" s="10"/>
      <c r="Y10" s="10"/>
      <c r="Z10" s="10"/>
      <c r="AA10" s="10"/>
      <c r="AB10" s="10"/>
      <c r="AC10" s="10"/>
      <c r="AD10" s="10"/>
      <c r="AE10" s="10"/>
      <c r="AF10" s="10"/>
      <c r="AG10" s="10"/>
    </row>
    <row r="11">
      <c r="A11" s="7" t="s">
        <v>48</v>
      </c>
      <c r="B11" s="10">
        <f>'Fixed Asset Balance'!B25/FAR!$F5</f>
        <v>0</v>
      </c>
      <c r="C11" s="10">
        <f>'Fixed Asset Balance'!C25/FAR!$F5</f>
        <v>0</v>
      </c>
      <c r="D11" s="10">
        <f>'Fixed Asset Balance'!D25/FAR!$F5</f>
        <v>5555.555556</v>
      </c>
      <c r="E11" s="10">
        <f>'Fixed Asset Balance'!E25/FAR!$F5</f>
        <v>5555.555556</v>
      </c>
      <c r="F11" s="10">
        <f>'Fixed Asset Balance'!F25/FAR!$F5</f>
        <v>5555.555556</v>
      </c>
      <c r="G11" s="10">
        <f>'Fixed Asset Balance'!G25/FAR!$F5</f>
        <v>5555.555556</v>
      </c>
      <c r="H11" s="10">
        <f>'Fixed Asset Balance'!H25/FAR!$F5</f>
        <v>5555.555556</v>
      </c>
      <c r="I11" s="10">
        <f>'Fixed Asset Balance'!I25/FAR!$F5</f>
        <v>5555.555556</v>
      </c>
      <c r="J11" s="10">
        <f>'Fixed Asset Balance'!J25/FAR!$F5</f>
        <v>5555.555556</v>
      </c>
      <c r="K11" s="10">
        <f>'Fixed Asset Balance'!K25/FAR!$F5</f>
        <v>5555.555556</v>
      </c>
      <c r="L11" s="10">
        <f>'Fixed Asset Balance'!L25/FAR!$F5</f>
        <v>5555.555556</v>
      </c>
      <c r="M11" s="10">
        <f>'Fixed Asset Balance'!M25/FAR!$F5</f>
        <v>5555.555556</v>
      </c>
      <c r="N11" s="10">
        <f>'Fixed Asset Balance'!N25/FAR!$F5</f>
        <v>5555.555556</v>
      </c>
      <c r="O11" s="10">
        <f>'Fixed Asset Balance'!O25/FAR!$F5</f>
        <v>5555.555556</v>
      </c>
      <c r="P11" s="10">
        <f>'Fixed Asset Balance'!P25/FAR!$F5</f>
        <v>5555.555556</v>
      </c>
      <c r="Q11" s="10">
        <f>'Fixed Asset Balance'!Q25/FAR!$F5</f>
        <v>5555.555556</v>
      </c>
      <c r="R11" s="10">
        <f>'Fixed Asset Balance'!R25/FAR!$F5</f>
        <v>5555.555556</v>
      </c>
      <c r="S11" s="10">
        <f>'Fixed Asset Balance'!S25/FAR!$F5</f>
        <v>5555.555556</v>
      </c>
      <c r="T11" s="10"/>
      <c r="U11" s="10"/>
      <c r="V11" s="10"/>
      <c r="W11" s="10"/>
      <c r="X11" s="10"/>
      <c r="Y11" s="10"/>
      <c r="Z11" s="10"/>
      <c r="AA11" s="10"/>
      <c r="AB11" s="10"/>
      <c r="AC11" s="10"/>
      <c r="AD11" s="10"/>
      <c r="AE11" s="10"/>
      <c r="AF11" s="10"/>
      <c r="AG11" s="10"/>
    </row>
    <row r="12">
      <c r="A12" s="7" t="s">
        <v>50</v>
      </c>
      <c r="B12" s="10">
        <f>'Fixed Asset Balance'!B26/FAR!$F6</f>
        <v>0</v>
      </c>
      <c r="C12" s="10">
        <f>'Fixed Asset Balance'!C26/FAR!$F6</f>
        <v>0</v>
      </c>
      <c r="D12" s="10">
        <f>'Fixed Asset Balance'!D26/FAR!$F6</f>
        <v>0</v>
      </c>
      <c r="E12" s="10">
        <f>'Fixed Asset Balance'!E26/FAR!$F6</f>
        <v>0</v>
      </c>
      <c r="F12" s="10">
        <f>'Fixed Asset Balance'!F26/FAR!$F6</f>
        <v>0</v>
      </c>
      <c r="G12" s="10">
        <f>'Fixed Asset Balance'!G26/FAR!$F6</f>
        <v>25000</v>
      </c>
      <c r="H12" s="10">
        <f>'Fixed Asset Balance'!H26/FAR!$F6</f>
        <v>25000</v>
      </c>
      <c r="I12" s="10">
        <f>'Fixed Asset Balance'!I26/FAR!$F6</f>
        <v>25000</v>
      </c>
      <c r="J12" s="10">
        <f>'Fixed Asset Balance'!J26/FAR!$F6</f>
        <v>25000</v>
      </c>
      <c r="K12" s="10">
        <f>'Fixed Asset Balance'!K26/FAR!$F6</f>
        <v>25000</v>
      </c>
      <c r="L12" s="10">
        <f>'Fixed Asset Balance'!L26/FAR!$F6</f>
        <v>25000</v>
      </c>
      <c r="M12" s="10">
        <f>'Fixed Asset Balance'!M26/FAR!$F6</f>
        <v>25000</v>
      </c>
      <c r="N12" s="10">
        <f>'Fixed Asset Balance'!N26/FAR!$F6</f>
        <v>25000</v>
      </c>
      <c r="O12" s="10">
        <f>'Fixed Asset Balance'!O26/FAR!$F6</f>
        <v>25000</v>
      </c>
      <c r="P12" s="10">
        <f>'Fixed Asset Balance'!P26/FAR!$F6</f>
        <v>25000</v>
      </c>
      <c r="Q12" s="10">
        <f>'Fixed Asset Balance'!Q26/FAR!$F6</f>
        <v>25000</v>
      </c>
      <c r="R12" s="10">
        <f>'Fixed Asset Balance'!R26/FAR!$F6</f>
        <v>25000</v>
      </c>
      <c r="S12" s="10">
        <f>'Fixed Asset Balance'!S26/FAR!$F6</f>
        <v>25000</v>
      </c>
      <c r="T12" s="10"/>
      <c r="U12" s="10"/>
      <c r="V12" s="10"/>
      <c r="W12" s="10"/>
      <c r="X12" s="10"/>
      <c r="Y12" s="10"/>
      <c r="Z12" s="10"/>
      <c r="AA12" s="10"/>
      <c r="AB12" s="10"/>
      <c r="AC12" s="10"/>
      <c r="AD12" s="10"/>
      <c r="AE12" s="10"/>
      <c r="AF12" s="10"/>
      <c r="AG12" s="10"/>
    </row>
    <row r="13">
      <c r="A13" s="7" t="s">
        <v>52</v>
      </c>
      <c r="B13" s="10">
        <f>'Fixed Asset Balance'!B27/FAR!$F7</f>
        <v>0</v>
      </c>
      <c r="C13" s="10">
        <f>'Fixed Asset Balance'!C27/FAR!$F7</f>
        <v>0</v>
      </c>
      <c r="D13" s="10">
        <f>'Fixed Asset Balance'!D27/FAR!$F7</f>
        <v>0</v>
      </c>
      <c r="E13" s="10">
        <f>'Fixed Asset Balance'!E27/FAR!$F7</f>
        <v>0</v>
      </c>
      <c r="F13" s="10">
        <f>'Fixed Asset Balance'!F27/FAR!$F7</f>
        <v>0</v>
      </c>
      <c r="G13" s="10">
        <f>'Fixed Asset Balance'!G27/FAR!$F7</f>
        <v>0</v>
      </c>
      <c r="H13" s="10">
        <f>'Fixed Asset Balance'!H27/FAR!$F7</f>
        <v>3750</v>
      </c>
      <c r="I13" s="10">
        <f>'Fixed Asset Balance'!I27/FAR!$F7</f>
        <v>3750</v>
      </c>
      <c r="J13" s="10">
        <f>'Fixed Asset Balance'!J27/FAR!$F7</f>
        <v>3750</v>
      </c>
      <c r="K13" s="10">
        <f>'Fixed Asset Balance'!K27/FAR!$F7</f>
        <v>3750</v>
      </c>
      <c r="L13" s="10">
        <f>'Fixed Asset Balance'!L27/FAR!$F7</f>
        <v>3750</v>
      </c>
      <c r="M13" s="10">
        <f>'Fixed Asset Balance'!M27/FAR!$F7</f>
        <v>3750</v>
      </c>
      <c r="N13" s="10">
        <f>'Fixed Asset Balance'!N27/FAR!$F7</f>
        <v>3750</v>
      </c>
      <c r="O13" s="10">
        <f>'Fixed Asset Balance'!O27/FAR!$F7</f>
        <v>3750</v>
      </c>
      <c r="P13" s="10">
        <f>'Fixed Asset Balance'!P27/FAR!$F7</f>
        <v>3750</v>
      </c>
      <c r="Q13" s="10">
        <f>'Fixed Asset Balance'!Q27/FAR!$F7</f>
        <v>3750</v>
      </c>
      <c r="R13" s="10">
        <f>'Fixed Asset Balance'!R27/FAR!$F7</f>
        <v>3750</v>
      </c>
      <c r="S13" s="10">
        <f>'Fixed Asset Balance'!S27/FAR!$F7</f>
        <v>3750</v>
      </c>
      <c r="T13" s="10"/>
      <c r="U13" s="10"/>
      <c r="V13" s="10"/>
      <c r="W13" s="10"/>
      <c r="X13" s="10"/>
      <c r="Y13" s="10"/>
      <c r="Z13" s="10"/>
      <c r="AA13" s="10"/>
      <c r="AB13" s="10"/>
      <c r="AC13" s="10"/>
      <c r="AD13" s="10"/>
      <c r="AE13" s="10"/>
      <c r="AF13" s="10"/>
      <c r="AG13" s="10"/>
    </row>
    <row r="14">
      <c r="A14" s="6" t="s">
        <v>77</v>
      </c>
      <c r="B14" s="10">
        <f t="shared" ref="B14:S14" si="6">SUM(B10:B13)</f>
        <v>4375</v>
      </c>
      <c r="C14" s="10">
        <f t="shared" si="6"/>
        <v>4375</v>
      </c>
      <c r="D14" s="10">
        <f t="shared" si="6"/>
        <v>12118.05556</v>
      </c>
      <c r="E14" s="10">
        <f t="shared" si="6"/>
        <v>12118.05556</v>
      </c>
      <c r="F14" s="10">
        <f t="shared" si="6"/>
        <v>12118.05556</v>
      </c>
      <c r="G14" s="10">
        <f t="shared" si="6"/>
        <v>37118.05556</v>
      </c>
      <c r="H14" s="10">
        <f t="shared" si="6"/>
        <v>40868.05556</v>
      </c>
      <c r="I14" s="10">
        <f t="shared" si="6"/>
        <v>40868.05556</v>
      </c>
      <c r="J14" s="10">
        <f t="shared" si="6"/>
        <v>40868.05556</v>
      </c>
      <c r="K14" s="10">
        <f t="shared" si="6"/>
        <v>40868.05556</v>
      </c>
      <c r="L14" s="10">
        <f t="shared" si="6"/>
        <v>40868.05556</v>
      </c>
      <c r="M14" s="10">
        <f t="shared" si="6"/>
        <v>40868.05556</v>
      </c>
      <c r="N14" s="10">
        <f t="shared" si="6"/>
        <v>40868.05556</v>
      </c>
      <c r="O14" s="10">
        <f t="shared" si="6"/>
        <v>40868.05556</v>
      </c>
      <c r="P14" s="10">
        <f t="shared" si="6"/>
        <v>40868.05556</v>
      </c>
      <c r="Q14" s="10">
        <f t="shared" si="6"/>
        <v>40868.05556</v>
      </c>
      <c r="R14" s="10">
        <f t="shared" si="6"/>
        <v>40868.05556</v>
      </c>
      <c r="S14" s="10">
        <f t="shared" si="6"/>
        <v>40868.05556</v>
      </c>
      <c r="T14" s="10"/>
      <c r="U14" s="10"/>
      <c r="V14" s="10"/>
      <c r="W14" s="10"/>
      <c r="X14" s="10"/>
      <c r="Y14" s="10"/>
      <c r="Z14" s="10"/>
      <c r="AA14" s="10"/>
      <c r="AB14" s="10"/>
      <c r="AC14" s="10"/>
      <c r="AD14" s="10"/>
      <c r="AE14" s="10"/>
      <c r="AF14" s="10"/>
      <c r="AG14" s="10"/>
    </row>
    <row r="16">
      <c r="A16" s="6" t="s">
        <v>78</v>
      </c>
    </row>
    <row r="17">
      <c r="A17" s="7" t="s">
        <v>44</v>
      </c>
      <c r="B17" s="6">
        <v>0.0</v>
      </c>
      <c r="C17" s="6">
        <v>0.0</v>
      </c>
      <c r="D17" s="6">
        <v>0.0</v>
      </c>
      <c r="E17" s="6">
        <v>0.0</v>
      </c>
      <c r="F17" s="6">
        <v>0.0</v>
      </c>
      <c r="G17" s="6">
        <v>0.0</v>
      </c>
      <c r="H17" s="6">
        <v>0.0</v>
      </c>
      <c r="I17" s="6">
        <v>0.0</v>
      </c>
      <c r="J17" s="6">
        <v>0.0</v>
      </c>
      <c r="K17" s="6">
        <v>0.0</v>
      </c>
      <c r="L17" s="6">
        <v>0.0</v>
      </c>
      <c r="M17" s="6">
        <v>0.0</v>
      </c>
      <c r="N17" s="6">
        <v>0.0</v>
      </c>
      <c r="O17" s="6">
        <v>0.0</v>
      </c>
      <c r="P17" s="6">
        <v>0.0</v>
      </c>
      <c r="Q17" s="6">
        <v>0.0</v>
      </c>
      <c r="R17" s="6">
        <f>FAR!H2+FAR!H3</f>
        <v>70000</v>
      </c>
      <c r="S17" s="6">
        <v>0.0</v>
      </c>
    </row>
    <row r="18">
      <c r="A18" s="7" t="s">
        <v>48</v>
      </c>
      <c r="B18" s="6">
        <v>0.0</v>
      </c>
      <c r="C18" s="6">
        <v>0.0</v>
      </c>
      <c r="D18" s="6">
        <v>0.0</v>
      </c>
      <c r="E18" s="6">
        <v>0.0</v>
      </c>
      <c r="F18" s="6">
        <v>0.0</v>
      </c>
      <c r="G18" s="6">
        <v>0.0</v>
      </c>
      <c r="H18" s="6">
        <v>0.0</v>
      </c>
      <c r="I18" s="6">
        <v>0.0</v>
      </c>
      <c r="J18" s="6">
        <v>0.0</v>
      </c>
      <c r="K18" s="6">
        <v>0.0</v>
      </c>
      <c r="L18" s="6">
        <v>0.0</v>
      </c>
      <c r="M18" s="6">
        <v>0.0</v>
      </c>
      <c r="N18" s="6">
        <v>0.0</v>
      </c>
      <c r="O18" s="6">
        <v>0.0</v>
      </c>
      <c r="P18" s="6">
        <v>0.0</v>
      </c>
      <c r="Q18" s="6">
        <v>0.0</v>
      </c>
      <c r="R18" s="6">
        <v>0.0</v>
      </c>
      <c r="S18" s="6">
        <v>0.0</v>
      </c>
    </row>
    <row r="19">
      <c r="A19" s="7" t="s">
        <v>50</v>
      </c>
      <c r="B19" s="6">
        <v>0.0</v>
      </c>
      <c r="C19" s="6">
        <v>0.0</v>
      </c>
      <c r="D19" s="6">
        <v>0.0</v>
      </c>
      <c r="E19" s="6">
        <v>0.0</v>
      </c>
      <c r="F19" s="6">
        <v>0.0</v>
      </c>
      <c r="G19" s="6">
        <v>0.0</v>
      </c>
      <c r="H19" s="6">
        <v>0.0</v>
      </c>
      <c r="I19" s="6">
        <v>0.0</v>
      </c>
      <c r="J19" s="6">
        <v>0.0</v>
      </c>
      <c r="K19" s="6">
        <v>0.0</v>
      </c>
      <c r="L19" s="6">
        <v>0.0</v>
      </c>
      <c r="M19" s="6">
        <v>0.0</v>
      </c>
      <c r="N19" s="6">
        <v>0.0</v>
      </c>
      <c r="O19" s="6">
        <v>0.0</v>
      </c>
      <c r="P19" s="6">
        <v>0.0</v>
      </c>
      <c r="Q19" s="6">
        <v>0.0</v>
      </c>
      <c r="R19" s="6">
        <v>0.0</v>
      </c>
      <c r="S19" s="6">
        <v>0.0</v>
      </c>
    </row>
    <row r="20">
      <c r="A20" s="7" t="s">
        <v>52</v>
      </c>
      <c r="B20" s="6">
        <v>0.0</v>
      </c>
      <c r="C20" s="6">
        <v>0.0</v>
      </c>
      <c r="D20" s="6">
        <v>0.0</v>
      </c>
      <c r="E20" s="6">
        <v>0.0</v>
      </c>
      <c r="F20" s="6">
        <v>0.0</v>
      </c>
      <c r="G20" s="6">
        <v>0.0</v>
      </c>
      <c r="H20" s="6">
        <v>0.0</v>
      </c>
      <c r="I20" s="6">
        <v>0.0</v>
      </c>
      <c r="J20" s="6">
        <v>0.0</v>
      </c>
      <c r="K20" s="6">
        <v>0.0</v>
      </c>
      <c r="L20" s="6">
        <v>0.0</v>
      </c>
      <c r="M20" s="6">
        <v>0.0</v>
      </c>
      <c r="N20" s="6">
        <v>0.0</v>
      </c>
      <c r="O20" s="6">
        <v>0.0</v>
      </c>
      <c r="P20" s="6">
        <v>0.0</v>
      </c>
      <c r="Q20" s="6">
        <v>0.0</v>
      </c>
      <c r="R20" s="6">
        <v>0.0</v>
      </c>
      <c r="S20" s="6">
        <v>0.0</v>
      </c>
    </row>
    <row r="21">
      <c r="A21" s="6" t="s">
        <v>77</v>
      </c>
      <c r="B21" s="8">
        <f t="shared" ref="B21:S21" si="7">SUM(B17:B20)</f>
        <v>0</v>
      </c>
      <c r="C21" s="8">
        <f t="shared" si="7"/>
        <v>0</v>
      </c>
      <c r="D21" s="8">
        <f t="shared" si="7"/>
        <v>0</v>
      </c>
      <c r="E21" s="8">
        <f t="shared" si="7"/>
        <v>0</v>
      </c>
      <c r="F21" s="8">
        <f t="shared" si="7"/>
        <v>0</v>
      </c>
      <c r="G21" s="8">
        <f t="shared" si="7"/>
        <v>0</v>
      </c>
      <c r="H21" s="8">
        <f t="shared" si="7"/>
        <v>0</v>
      </c>
      <c r="I21" s="8">
        <f t="shared" si="7"/>
        <v>0</v>
      </c>
      <c r="J21" s="8">
        <f t="shared" si="7"/>
        <v>0</v>
      </c>
      <c r="K21" s="8">
        <f t="shared" si="7"/>
        <v>0</v>
      </c>
      <c r="L21" s="8">
        <f t="shared" si="7"/>
        <v>0</v>
      </c>
      <c r="M21" s="8">
        <f t="shared" si="7"/>
        <v>0</v>
      </c>
      <c r="N21" s="8">
        <f t="shared" si="7"/>
        <v>0</v>
      </c>
      <c r="O21" s="8">
        <f t="shared" si="7"/>
        <v>0</v>
      </c>
      <c r="P21" s="8">
        <f t="shared" si="7"/>
        <v>0</v>
      </c>
      <c r="Q21" s="8">
        <f t="shared" si="7"/>
        <v>0</v>
      </c>
      <c r="R21" s="8">
        <f t="shared" si="7"/>
        <v>70000</v>
      </c>
      <c r="S21" s="8">
        <f t="shared" si="7"/>
        <v>0</v>
      </c>
    </row>
    <row r="23">
      <c r="A23" s="6" t="s">
        <v>79</v>
      </c>
    </row>
    <row r="24">
      <c r="A24" s="7" t="s">
        <v>44</v>
      </c>
      <c r="B24" s="10">
        <f t="shared" ref="B24:S24" si="8">B3+B10-B17</f>
        <v>4375</v>
      </c>
      <c r="C24" s="10">
        <f t="shared" si="8"/>
        <v>8750</v>
      </c>
      <c r="D24" s="10">
        <f t="shared" si="8"/>
        <v>15312.5</v>
      </c>
      <c r="E24" s="10">
        <f t="shared" si="8"/>
        <v>21875</v>
      </c>
      <c r="F24" s="10">
        <f t="shared" si="8"/>
        <v>28437.5</v>
      </c>
      <c r="G24" s="10">
        <f t="shared" si="8"/>
        <v>35000</v>
      </c>
      <c r="H24" s="10">
        <f t="shared" si="8"/>
        <v>41562.5</v>
      </c>
      <c r="I24" s="10">
        <f t="shared" si="8"/>
        <v>48125</v>
      </c>
      <c r="J24" s="10">
        <f t="shared" si="8"/>
        <v>54687.5</v>
      </c>
      <c r="K24" s="10">
        <f t="shared" si="8"/>
        <v>61250</v>
      </c>
      <c r="L24" s="10">
        <f t="shared" si="8"/>
        <v>67812.5</v>
      </c>
      <c r="M24" s="10">
        <f t="shared" si="8"/>
        <v>74375</v>
      </c>
      <c r="N24" s="10">
        <f t="shared" si="8"/>
        <v>80937.5</v>
      </c>
      <c r="O24" s="10">
        <f t="shared" si="8"/>
        <v>87500</v>
      </c>
      <c r="P24" s="10">
        <f t="shared" si="8"/>
        <v>94062.5</v>
      </c>
      <c r="Q24" s="10">
        <f t="shared" si="8"/>
        <v>100625</v>
      </c>
      <c r="R24" s="10">
        <f t="shared" si="8"/>
        <v>37187.5</v>
      </c>
      <c r="S24" s="10">
        <f t="shared" si="8"/>
        <v>43750</v>
      </c>
    </row>
    <row r="25">
      <c r="A25" s="7" t="s">
        <v>48</v>
      </c>
      <c r="B25" s="10">
        <f t="shared" ref="B25:S25" si="9">B4+B11-B18</f>
        <v>0</v>
      </c>
      <c r="C25" s="10">
        <f t="shared" si="9"/>
        <v>0</v>
      </c>
      <c r="D25" s="10">
        <f t="shared" si="9"/>
        <v>5555.555556</v>
      </c>
      <c r="E25" s="10">
        <f t="shared" si="9"/>
        <v>11111.11111</v>
      </c>
      <c r="F25" s="10">
        <f t="shared" si="9"/>
        <v>16666.66667</v>
      </c>
      <c r="G25" s="10">
        <f t="shared" si="9"/>
        <v>22222.22222</v>
      </c>
      <c r="H25" s="10">
        <f t="shared" si="9"/>
        <v>27777.77778</v>
      </c>
      <c r="I25" s="10">
        <f t="shared" si="9"/>
        <v>33333.33333</v>
      </c>
      <c r="J25" s="10">
        <f t="shared" si="9"/>
        <v>38888.88889</v>
      </c>
      <c r="K25" s="10">
        <f t="shared" si="9"/>
        <v>44444.44444</v>
      </c>
      <c r="L25" s="10">
        <f t="shared" si="9"/>
        <v>50000</v>
      </c>
      <c r="M25" s="10">
        <f t="shared" si="9"/>
        <v>55555.55556</v>
      </c>
      <c r="N25" s="10">
        <f t="shared" si="9"/>
        <v>61111.11111</v>
      </c>
      <c r="O25" s="10">
        <f t="shared" si="9"/>
        <v>66666.66667</v>
      </c>
      <c r="P25" s="10">
        <f t="shared" si="9"/>
        <v>72222.22222</v>
      </c>
      <c r="Q25" s="10">
        <f t="shared" si="9"/>
        <v>77777.77778</v>
      </c>
      <c r="R25" s="10">
        <f t="shared" si="9"/>
        <v>83333.33333</v>
      </c>
      <c r="S25" s="10">
        <f t="shared" si="9"/>
        <v>88888.88889</v>
      </c>
    </row>
    <row r="26">
      <c r="A26" s="7" t="s">
        <v>50</v>
      </c>
      <c r="B26" s="10">
        <f t="shared" ref="B26:S26" si="10">B5+B12-B19</f>
        <v>0</v>
      </c>
      <c r="C26" s="10">
        <f t="shared" si="10"/>
        <v>0</v>
      </c>
      <c r="D26" s="10">
        <f t="shared" si="10"/>
        <v>0</v>
      </c>
      <c r="E26" s="10">
        <f t="shared" si="10"/>
        <v>0</v>
      </c>
      <c r="F26" s="10">
        <f t="shared" si="10"/>
        <v>0</v>
      </c>
      <c r="G26" s="10">
        <f t="shared" si="10"/>
        <v>25000</v>
      </c>
      <c r="H26" s="10">
        <f t="shared" si="10"/>
        <v>50000</v>
      </c>
      <c r="I26" s="10">
        <f t="shared" si="10"/>
        <v>75000</v>
      </c>
      <c r="J26" s="10">
        <f t="shared" si="10"/>
        <v>100000</v>
      </c>
      <c r="K26" s="10">
        <f t="shared" si="10"/>
        <v>125000</v>
      </c>
      <c r="L26" s="10">
        <f t="shared" si="10"/>
        <v>150000</v>
      </c>
      <c r="M26" s="10">
        <f t="shared" si="10"/>
        <v>175000</v>
      </c>
      <c r="N26" s="10">
        <f t="shared" si="10"/>
        <v>200000</v>
      </c>
      <c r="O26" s="10">
        <f t="shared" si="10"/>
        <v>225000</v>
      </c>
      <c r="P26" s="10">
        <f t="shared" si="10"/>
        <v>250000</v>
      </c>
      <c r="Q26" s="10">
        <f t="shared" si="10"/>
        <v>275000</v>
      </c>
      <c r="R26" s="10">
        <f t="shared" si="10"/>
        <v>300000</v>
      </c>
      <c r="S26" s="10">
        <f t="shared" si="10"/>
        <v>325000</v>
      </c>
    </row>
    <row r="27">
      <c r="A27" s="7" t="s">
        <v>52</v>
      </c>
      <c r="B27" s="10">
        <f t="shared" ref="B27:S27" si="11">B6+B13-B20</f>
        <v>0</v>
      </c>
      <c r="C27" s="10">
        <f t="shared" si="11"/>
        <v>0</v>
      </c>
      <c r="D27" s="10">
        <f t="shared" si="11"/>
        <v>0</v>
      </c>
      <c r="E27" s="10">
        <f t="shared" si="11"/>
        <v>0</v>
      </c>
      <c r="F27" s="10">
        <f t="shared" si="11"/>
        <v>0</v>
      </c>
      <c r="G27" s="10">
        <f t="shared" si="11"/>
        <v>0</v>
      </c>
      <c r="H27" s="10">
        <f t="shared" si="11"/>
        <v>3750</v>
      </c>
      <c r="I27" s="10">
        <f t="shared" si="11"/>
        <v>7500</v>
      </c>
      <c r="J27" s="10">
        <f t="shared" si="11"/>
        <v>11250</v>
      </c>
      <c r="K27" s="10">
        <f t="shared" si="11"/>
        <v>15000</v>
      </c>
      <c r="L27" s="10">
        <f t="shared" si="11"/>
        <v>18750</v>
      </c>
      <c r="M27" s="10">
        <f t="shared" si="11"/>
        <v>22500</v>
      </c>
      <c r="N27" s="10">
        <f t="shared" si="11"/>
        <v>26250</v>
      </c>
      <c r="O27" s="10">
        <f t="shared" si="11"/>
        <v>30000</v>
      </c>
      <c r="P27" s="10">
        <f t="shared" si="11"/>
        <v>33750</v>
      </c>
      <c r="Q27" s="10">
        <f t="shared" si="11"/>
        <v>37500</v>
      </c>
      <c r="R27" s="10">
        <f t="shared" si="11"/>
        <v>41250</v>
      </c>
      <c r="S27" s="10">
        <f t="shared" si="11"/>
        <v>45000</v>
      </c>
    </row>
    <row r="28">
      <c r="A28" s="6" t="s">
        <v>77</v>
      </c>
      <c r="B28" s="10">
        <f t="shared" ref="B28:S28" si="12">SUM(B24:B27)</f>
        <v>4375</v>
      </c>
      <c r="C28" s="10">
        <f t="shared" si="12"/>
        <v>8750</v>
      </c>
      <c r="D28" s="10">
        <f t="shared" si="12"/>
        <v>20868.05556</v>
      </c>
      <c r="E28" s="10">
        <f t="shared" si="12"/>
        <v>32986.11111</v>
      </c>
      <c r="F28" s="10">
        <f t="shared" si="12"/>
        <v>45104.16667</v>
      </c>
      <c r="G28" s="10">
        <f t="shared" si="12"/>
        <v>82222.22222</v>
      </c>
      <c r="H28" s="10">
        <f t="shared" si="12"/>
        <v>123090.2778</v>
      </c>
      <c r="I28" s="10">
        <f t="shared" si="12"/>
        <v>163958.3333</v>
      </c>
      <c r="J28" s="10">
        <f t="shared" si="12"/>
        <v>204826.3889</v>
      </c>
      <c r="K28" s="10">
        <f t="shared" si="12"/>
        <v>245694.4444</v>
      </c>
      <c r="L28" s="10">
        <f t="shared" si="12"/>
        <v>286562.5</v>
      </c>
      <c r="M28" s="10">
        <f t="shared" si="12"/>
        <v>327430.5556</v>
      </c>
      <c r="N28" s="10">
        <f t="shared" si="12"/>
        <v>368298.6111</v>
      </c>
      <c r="O28" s="10">
        <f t="shared" si="12"/>
        <v>409166.6667</v>
      </c>
      <c r="P28" s="10">
        <f t="shared" si="12"/>
        <v>450034.7222</v>
      </c>
      <c r="Q28" s="10">
        <f t="shared" si="12"/>
        <v>490902.7778</v>
      </c>
      <c r="R28" s="10">
        <f t="shared" si="12"/>
        <v>461770.8333</v>
      </c>
      <c r="S28" s="10">
        <f t="shared" si="12"/>
        <v>502638.8889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0"/>
    <col customWidth="1" min="20" max="31" width="10.13"/>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row>
    <row r="2">
      <c r="A2" s="6" t="s">
        <v>81</v>
      </c>
    </row>
    <row r="3">
      <c r="A3" s="6" t="s">
        <v>82</v>
      </c>
    </row>
    <row r="4">
      <c r="A4" s="6" t="s">
        <v>13</v>
      </c>
      <c r="B4" s="8">
        <f>Assumptions!$B3</f>
        <v>500</v>
      </c>
      <c r="C4" s="8">
        <f>Assumptions!$B3</f>
        <v>500</v>
      </c>
      <c r="D4" s="8">
        <f>Assumptions!$B3</f>
        <v>500</v>
      </c>
      <c r="E4" s="8">
        <f>Assumptions!$B3</f>
        <v>500</v>
      </c>
      <c r="F4" s="8">
        <f>Assumptions!$B3</f>
        <v>500</v>
      </c>
      <c r="G4" s="8">
        <f>Assumptions!$B3</f>
        <v>500</v>
      </c>
      <c r="H4" s="8">
        <f>Assumptions!$B3</f>
        <v>500</v>
      </c>
      <c r="I4" s="8">
        <f>Assumptions!$B3</f>
        <v>500</v>
      </c>
      <c r="J4" s="8">
        <f>Assumptions!$B3</f>
        <v>500</v>
      </c>
      <c r="K4" s="8">
        <f>Assumptions!$B3</f>
        <v>500</v>
      </c>
      <c r="L4" s="8">
        <f>Assumptions!$B3</f>
        <v>500</v>
      </c>
      <c r="M4" s="8">
        <f>Assumptions!$B3</f>
        <v>500</v>
      </c>
      <c r="N4" s="8">
        <f>Assumptions!$B3</f>
        <v>500</v>
      </c>
      <c r="O4" s="8">
        <f>Assumptions!$B3</f>
        <v>500</v>
      </c>
      <c r="P4" s="8">
        <f>Assumptions!$B3</f>
        <v>500</v>
      </c>
      <c r="Q4" s="8">
        <f>Assumptions!$B3</f>
        <v>500</v>
      </c>
      <c r="R4" s="8">
        <f>Assumptions!$B3</f>
        <v>500</v>
      </c>
      <c r="S4" s="8">
        <f>Assumptions!$B3</f>
        <v>500</v>
      </c>
    </row>
    <row r="5">
      <c r="A5" s="6" t="s">
        <v>14</v>
      </c>
      <c r="B5" s="8">
        <f>Assumptions!$D3</f>
        <v>1000</v>
      </c>
      <c r="C5" s="8">
        <f>Assumptions!$D3</f>
        <v>1000</v>
      </c>
      <c r="D5" s="8">
        <f>Assumptions!$D3</f>
        <v>1000</v>
      </c>
      <c r="E5" s="8">
        <f>Assumptions!$D3</f>
        <v>1000</v>
      </c>
      <c r="F5" s="8">
        <f>Assumptions!$D3</f>
        <v>1000</v>
      </c>
      <c r="G5" s="8">
        <f>Assumptions!$D3</f>
        <v>1000</v>
      </c>
      <c r="H5" s="8">
        <f>Assumptions!$D3</f>
        <v>1000</v>
      </c>
      <c r="I5" s="8">
        <f>Assumptions!$D3</f>
        <v>1000</v>
      </c>
      <c r="J5" s="8">
        <f>Assumptions!$D3</f>
        <v>1000</v>
      </c>
      <c r="K5" s="8">
        <f>Assumptions!$D3</f>
        <v>1000</v>
      </c>
      <c r="L5" s="8">
        <f>Assumptions!$D3</f>
        <v>1000</v>
      </c>
      <c r="M5" s="8">
        <f>Assumptions!$D3</f>
        <v>1000</v>
      </c>
      <c r="N5" s="8">
        <f>Assumptions!$D3</f>
        <v>1000</v>
      </c>
      <c r="O5" s="8">
        <f>Assumptions!$D3</f>
        <v>1000</v>
      </c>
      <c r="P5" s="8">
        <f>Assumptions!$D3</f>
        <v>1000</v>
      </c>
      <c r="Q5" s="8">
        <f>Assumptions!$D3</f>
        <v>1000</v>
      </c>
      <c r="R5" s="8">
        <f>Assumptions!$D3</f>
        <v>1000</v>
      </c>
      <c r="S5" s="8">
        <f>Assumptions!$D3</f>
        <v>1000</v>
      </c>
    </row>
    <row r="6">
      <c r="A6" s="6" t="s">
        <v>15</v>
      </c>
      <c r="B6" s="8">
        <f>Assumptions!$F3</f>
        <v>1500</v>
      </c>
      <c r="C6" s="8">
        <f>Assumptions!$F3</f>
        <v>1500</v>
      </c>
      <c r="D6" s="8">
        <f>Assumptions!$F3</f>
        <v>1500</v>
      </c>
      <c r="E6" s="8">
        <f>Assumptions!$F3</f>
        <v>1500</v>
      </c>
      <c r="F6" s="8">
        <f>Assumptions!$F3</f>
        <v>1500</v>
      </c>
      <c r="G6" s="8">
        <f>Assumptions!$F3</f>
        <v>1500</v>
      </c>
      <c r="H6" s="8">
        <f>Assumptions!$F3</f>
        <v>1500</v>
      </c>
      <c r="I6" s="8">
        <f>Assumptions!$F3</f>
        <v>1500</v>
      </c>
      <c r="J6" s="8">
        <f>Assumptions!$F3</f>
        <v>1500</v>
      </c>
      <c r="K6" s="8">
        <f>Assumptions!$F3</f>
        <v>1500</v>
      </c>
      <c r="L6" s="8">
        <f>Assumptions!$F3</f>
        <v>1500</v>
      </c>
      <c r="M6" s="8">
        <f>Assumptions!$F3</f>
        <v>1500</v>
      </c>
      <c r="N6" s="8">
        <f>Assumptions!$F3</f>
        <v>1500</v>
      </c>
      <c r="O6" s="8">
        <f>Assumptions!$F3</f>
        <v>1500</v>
      </c>
      <c r="P6" s="8">
        <f>Assumptions!$F3</f>
        <v>1500</v>
      </c>
      <c r="Q6" s="8">
        <f>Assumptions!$F3</f>
        <v>1500</v>
      </c>
      <c r="R6" s="8">
        <f>Assumptions!$F3</f>
        <v>1500</v>
      </c>
      <c r="S6" s="8">
        <f>Assumptions!$F3</f>
        <v>1500</v>
      </c>
    </row>
    <row r="7">
      <c r="A7" s="6" t="s">
        <v>83</v>
      </c>
      <c r="B7" s="8">
        <f t="shared" ref="B7:S7" si="1">SUM(B4:B6)</f>
        <v>3000</v>
      </c>
      <c r="C7" s="8">
        <f t="shared" si="1"/>
        <v>3000</v>
      </c>
      <c r="D7" s="8">
        <f t="shared" si="1"/>
        <v>3000</v>
      </c>
      <c r="E7" s="8">
        <f t="shared" si="1"/>
        <v>3000</v>
      </c>
      <c r="F7" s="8">
        <f t="shared" si="1"/>
        <v>3000</v>
      </c>
      <c r="G7" s="8">
        <f t="shared" si="1"/>
        <v>3000</v>
      </c>
      <c r="H7" s="8">
        <f t="shared" si="1"/>
        <v>3000</v>
      </c>
      <c r="I7" s="8">
        <f t="shared" si="1"/>
        <v>3000</v>
      </c>
      <c r="J7" s="8">
        <f t="shared" si="1"/>
        <v>3000</v>
      </c>
      <c r="K7" s="8">
        <f t="shared" si="1"/>
        <v>3000</v>
      </c>
      <c r="L7" s="8">
        <f t="shared" si="1"/>
        <v>3000</v>
      </c>
      <c r="M7" s="8">
        <f t="shared" si="1"/>
        <v>3000</v>
      </c>
      <c r="N7" s="8">
        <f t="shared" si="1"/>
        <v>3000</v>
      </c>
      <c r="O7" s="8">
        <f t="shared" si="1"/>
        <v>3000</v>
      </c>
      <c r="P7" s="8">
        <f t="shared" si="1"/>
        <v>3000</v>
      </c>
      <c r="Q7" s="8">
        <f t="shared" si="1"/>
        <v>3000</v>
      </c>
      <c r="R7" s="8">
        <f t="shared" si="1"/>
        <v>3000</v>
      </c>
      <c r="S7" s="8">
        <f t="shared" si="1"/>
        <v>3000</v>
      </c>
    </row>
    <row r="9">
      <c r="A9" s="6" t="s">
        <v>22</v>
      </c>
    </row>
    <row r="10">
      <c r="A10" s="6" t="s">
        <v>82</v>
      </c>
    </row>
    <row r="11">
      <c r="A11" s="6" t="s">
        <v>84</v>
      </c>
      <c r="B11" s="8">
        <f>B$7*Assumptions!$B7/1000</f>
        <v>1800</v>
      </c>
      <c r="C11" s="8">
        <f>C$7*Assumptions!$B7/1000</f>
        <v>1800</v>
      </c>
      <c r="D11" s="8">
        <f>D$7*Assumptions!$B7/1000</f>
        <v>1800</v>
      </c>
      <c r="E11" s="8">
        <f>E$7*Assumptions!$B7/1000</f>
        <v>1800</v>
      </c>
      <c r="F11" s="8">
        <f>F$7*Assumptions!$B7/1000</f>
        <v>1800</v>
      </c>
      <c r="G11" s="8">
        <f>G$7*Assumptions!$B7/1000</f>
        <v>1800</v>
      </c>
      <c r="H11" s="8">
        <f>H$7*Assumptions!$B7/1000</f>
        <v>1800</v>
      </c>
      <c r="I11" s="8">
        <f>I$7*Assumptions!$B7/1000</f>
        <v>1800</v>
      </c>
      <c r="J11" s="8">
        <f>J$7*Assumptions!$B7/1000</f>
        <v>1800</v>
      </c>
      <c r="K11" s="8">
        <f>K$7*Assumptions!$B7/1000</f>
        <v>1800</v>
      </c>
      <c r="L11" s="8">
        <f>L$7*Assumptions!$B7/1000</f>
        <v>1800</v>
      </c>
      <c r="M11" s="8">
        <f>M$7*Assumptions!$B7/1000</f>
        <v>1800</v>
      </c>
      <c r="N11" s="8">
        <f>N$7*Assumptions!$B7/1000</f>
        <v>1800</v>
      </c>
      <c r="O11" s="8">
        <f>O$7*Assumptions!$B7/1000</f>
        <v>1800</v>
      </c>
      <c r="P11" s="8">
        <f>P$7*Assumptions!$B7/1000</f>
        <v>1800</v>
      </c>
      <c r="Q11" s="8">
        <f>Q$7*Assumptions!$B7/1000</f>
        <v>1800</v>
      </c>
      <c r="R11" s="8">
        <f>R$7*Assumptions!$B7/1000</f>
        <v>1800</v>
      </c>
      <c r="S11" s="8">
        <f>S$7*Assumptions!$B7/1000</f>
        <v>1800</v>
      </c>
    </row>
    <row r="12">
      <c r="A12" s="6" t="s">
        <v>26</v>
      </c>
      <c r="B12" s="8">
        <f>B$7*Assumptions!$B8/1000</f>
        <v>600</v>
      </c>
      <c r="C12" s="8">
        <f>C$7*Assumptions!$B8/1000</f>
        <v>600</v>
      </c>
      <c r="D12" s="8">
        <f>D$7*Assumptions!$B8/1000</f>
        <v>600</v>
      </c>
      <c r="E12" s="8">
        <f>E$7*Assumptions!$B8/1000</f>
        <v>600</v>
      </c>
      <c r="F12" s="8">
        <f>F$7*Assumptions!$B8/1000</f>
        <v>600</v>
      </c>
      <c r="G12" s="8">
        <f>G$7*Assumptions!$B8/1000</f>
        <v>600</v>
      </c>
      <c r="H12" s="8">
        <f>H$7*Assumptions!$B8/1000</f>
        <v>600</v>
      </c>
      <c r="I12" s="8">
        <f>I$7*Assumptions!$B8/1000</f>
        <v>600</v>
      </c>
      <c r="J12" s="8">
        <f>J$7*Assumptions!$B8/1000</f>
        <v>600</v>
      </c>
      <c r="K12" s="8">
        <f>K$7*Assumptions!$B8/1000</f>
        <v>600</v>
      </c>
      <c r="L12" s="8">
        <f>L$7*Assumptions!$B8/1000</f>
        <v>600</v>
      </c>
      <c r="M12" s="8">
        <f>M$7*Assumptions!$B8/1000</f>
        <v>600</v>
      </c>
      <c r="N12" s="8">
        <f>N$7*Assumptions!$B8/1000</f>
        <v>600</v>
      </c>
      <c r="O12" s="8">
        <f>O$7*Assumptions!$B8/1000</f>
        <v>600</v>
      </c>
      <c r="P12" s="8">
        <f>P$7*Assumptions!$B8/1000</f>
        <v>600</v>
      </c>
      <c r="Q12" s="8">
        <f>Q$7*Assumptions!$B8/1000</f>
        <v>600</v>
      </c>
      <c r="R12" s="8">
        <f>R$7*Assumptions!$B8/1000</f>
        <v>600</v>
      </c>
      <c r="S12" s="8">
        <f>S$7*Assumptions!$B8/1000</f>
        <v>600</v>
      </c>
    </row>
    <row r="13">
      <c r="A13" s="6" t="s">
        <v>27</v>
      </c>
      <c r="B13" s="8">
        <f>B$7*Assumptions!$B9/1000</f>
        <v>600</v>
      </c>
      <c r="C13" s="8">
        <f>C$7*Assumptions!$B9/1000</f>
        <v>600</v>
      </c>
      <c r="D13" s="8">
        <f>D$7*Assumptions!$B9/1000</f>
        <v>600</v>
      </c>
      <c r="E13" s="8">
        <f>E$7*Assumptions!$B9/1000</f>
        <v>600</v>
      </c>
      <c r="F13" s="8">
        <f>F$7*Assumptions!$B9/1000</f>
        <v>600</v>
      </c>
      <c r="G13" s="8">
        <f>G$7*Assumptions!$B9/1000</f>
        <v>600</v>
      </c>
      <c r="H13" s="8">
        <f>H$7*Assumptions!$B9/1000</f>
        <v>600</v>
      </c>
      <c r="I13" s="8">
        <f>I$7*Assumptions!$B9/1000</f>
        <v>600</v>
      </c>
      <c r="J13" s="8">
        <f>J$7*Assumptions!$B9/1000</f>
        <v>600</v>
      </c>
      <c r="K13" s="8">
        <f>K$7*Assumptions!$B9/1000</f>
        <v>600</v>
      </c>
      <c r="L13" s="8">
        <f>L$7*Assumptions!$B9/1000</f>
        <v>600</v>
      </c>
      <c r="M13" s="8">
        <f>M$7*Assumptions!$B9/1000</f>
        <v>600</v>
      </c>
      <c r="N13" s="8">
        <f>N$7*Assumptions!$B9/1000</f>
        <v>600</v>
      </c>
      <c r="O13" s="8">
        <f>O$7*Assumptions!$B9/1000</f>
        <v>600</v>
      </c>
      <c r="P13" s="8">
        <f>P$7*Assumptions!$B9/1000</f>
        <v>600</v>
      </c>
      <c r="Q13" s="8">
        <f>Q$7*Assumptions!$B9/1000</f>
        <v>600</v>
      </c>
      <c r="R13" s="8">
        <f>R$7*Assumptions!$B9/1000</f>
        <v>600</v>
      </c>
      <c r="S13" s="8">
        <f>S$7*Assumptions!$B9/1000</f>
        <v>600</v>
      </c>
    </row>
    <row r="15">
      <c r="A15" s="6" t="s">
        <v>85</v>
      </c>
    </row>
    <row r="16">
      <c r="A16" s="6" t="s">
        <v>82</v>
      </c>
    </row>
    <row r="17">
      <c r="A17" s="6" t="s">
        <v>84</v>
      </c>
      <c r="B17" s="8">
        <f>Assumptions!$B12</f>
        <v>4000</v>
      </c>
      <c r="C17" s="6">
        <v>0.0</v>
      </c>
      <c r="D17" s="8">
        <f>Assumptions!$B12</f>
        <v>4000</v>
      </c>
      <c r="E17" s="6">
        <v>0.0</v>
      </c>
      <c r="F17" s="8">
        <f>Assumptions!$B12</f>
        <v>4000</v>
      </c>
      <c r="G17" s="6">
        <v>0.0</v>
      </c>
      <c r="H17" s="8">
        <f>Assumptions!$B12</f>
        <v>4000</v>
      </c>
      <c r="I17" s="6">
        <v>0.0</v>
      </c>
      <c r="J17" s="8">
        <f>Assumptions!$B12</f>
        <v>4000</v>
      </c>
      <c r="K17" s="6">
        <v>0.0</v>
      </c>
      <c r="L17" s="8">
        <f>Assumptions!$B12</f>
        <v>4000</v>
      </c>
      <c r="M17" s="6">
        <v>0.0</v>
      </c>
      <c r="N17" s="8">
        <f>Assumptions!$B12</f>
        <v>4000</v>
      </c>
      <c r="O17" s="6">
        <v>0.0</v>
      </c>
      <c r="P17" s="8">
        <f>Assumptions!$B12</f>
        <v>4000</v>
      </c>
      <c r="Q17" s="6">
        <v>0.0</v>
      </c>
      <c r="R17" s="8">
        <f>Assumptions!$B12</f>
        <v>4000</v>
      </c>
      <c r="S17" s="6">
        <v>0.0</v>
      </c>
    </row>
    <row r="18">
      <c r="A18" s="6" t="s">
        <v>26</v>
      </c>
      <c r="B18" s="8">
        <f>Assumptions!$B13</f>
        <v>3000</v>
      </c>
      <c r="C18" s="6">
        <v>0.0</v>
      </c>
      <c r="D18" s="6">
        <v>0.0</v>
      </c>
      <c r="E18" s="8">
        <f>Assumptions!$B13</f>
        <v>3000</v>
      </c>
      <c r="F18" s="6">
        <v>0.0</v>
      </c>
      <c r="G18" s="6">
        <v>0.0</v>
      </c>
      <c r="H18" s="8">
        <f>Assumptions!$B13</f>
        <v>3000</v>
      </c>
      <c r="I18" s="6">
        <v>0.0</v>
      </c>
      <c r="J18" s="6">
        <v>0.0</v>
      </c>
      <c r="K18" s="8">
        <f>Assumptions!$B13</f>
        <v>3000</v>
      </c>
      <c r="L18" s="6">
        <v>0.0</v>
      </c>
      <c r="M18" s="6">
        <v>0.0</v>
      </c>
      <c r="N18" s="8">
        <f>Assumptions!$B13</f>
        <v>3000</v>
      </c>
      <c r="O18" s="6">
        <v>0.0</v>
      </c>
      <c r="P18" s="6">
        <v>0.0</v>
      </c>
      <c r="Q18" s="8">
        <f>Assumptions!$B13</f>
        <v>3000</v>
      </c>
      <c r="R18" s="6">
        <v>0.0</v>
      </c>
      <c r="S18" s="6">
        <v>0.0</v>
      </c>
    </row>
    <row r="19">
      <c r="A19" s="6" t="s">
        <v>27</v>
      </c>
      <c r="B19" s="8">
        <f>Assumptions!$B14</f>
        <v>2000</v>
      </c>
      <c r="C19" s="6">
        <v>0.0</v>
      </c>
      <c r="D19" s="8">
        <f>Assumptions!$B14</f>
        <v>2000</v>
      </c>
      <c r="E19" s="6">
        <v>0.0</v>
      </c>
      <c r="F19" s="8">
        <f>Assumptions!$B14</f>
        <v>2000</v>
      </c>
      <c r="G19" s="6">
        <v>0.0</v>
      </c>
      <c r="H19" s="8">
        <f>Assumptions!$B14</f>
        <v>2000</v>
      </c>
      <c r="I19" s="6">
        <v>0.0</v>
      </c>
      <c r="J19" s="8">
        <f>Assumptions!$B14</f>
        <v>2000</v>
      </c>
      <c r="K19" s="6">
        <v>0.0</v>
      </c>
      <c r="L19" s="8">
        <f>Assumptions!$B14</f>
        <v>2000</v>
      </c>
      <c r="M19" s="6">
        <v>0.0</v>
      </c>
      <c r="N19" s="8">
        <f>Assumptions!$B14</f>
        <v>2000</v>
      </c>
      <c r="O19" s="6">
        <v>0.0</v>
      </c>
      <c r="P19" s="8">
        <f>Assumptions!$B14</f>
        <v>2000</v>
      </c>
      <c r="Q19" s="6">
        <v>0.0</v>
      </c>
      <c r="R19" s="8">
        <f>Assumptions!$B14</f>
        <v>2000</v>
      </c>
      <c r="S19" s="6">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75"/>
    <col customWidth="1" min="20" max="31" width="7.88"/>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row>
    <row r="2">
      <c r="A2" s="6" t="s">
        <v>86</v>
      </c>
    </row>
    <row r="3">
      <c r="A3" s="6" t="s">
        <v>82</v>
      </c>
    </row>
    <row r="4">
      <c r="A4" s="6" t="s">
        <v>13</v>
      </c>
      <c r="B4" s="8">
        <f>'Calcs-1'!B4*Assumptions!$C3</f>
        <v>150000</v>
      </c>
      <c r="C4" s="8">
        <f>'Calcs-1'!C4*Assumptions!$C3</f>
        <v>150000</v>
      </c>
      <c r="D4" s="8">
        <f>'Calcs-1'!D4*Assumptions!$C3</f>
        <v>150000</v>
      </c>
      <c r="E4" s="8">
        <f>'Calcs-1'!E4*Assumptions!$C3</f>
        <v>150000</v>
      </c>
      <c r="F4" s="8">
        <f>'Calcs-1'!F4*Assumptions!$C3</f>
        <v>150000</v>
      </c>
      <c r="G4" s="8">
        <f>'Calcs-1'!G4*Assumptions!$C3</f>
        <v>150000</v>
      </c>
      <c r="H4" s="8">
        <f>'Calcs-1'!H4*Assumptions!$C3</f>
        <v>150000</v>
      </c>
      <c r="I4" s="8">
        <f>'Calcs-1'!I4*Assumptions!$C3</f>
        <v>150000</v>
      </c>
      <c r="J4" s="8">
        <f>'Calcs-1'!J4*Assumptions!$C3</f>
        <v>150000</v>
      </c>
      <c r="K4" s="8">
        <f>'Calcs-1'!K4*Assumptions!$C3</f>
        <v>150000</v>
      </c>
      <c r="L4" s="8">
        <f>'Calcs-1'!L4*Assumptions!$C3</f>
        <v>150000</v>
      </c>
      <c r="M4" s="8">
        <f>'Calcs-1'!M4*Assumptions!$C3</f>
        <v>150000</v>
      </c>
      <c r="N4" s="8">
        <f>'Calcs-1'!N4*Assumptions!$C3</f>
        <v>150000</v>
      </c>
      <c r="O4" s="8">
        <f>'Calcs-1'!O4*Assumptions!$C3</f>
        <v>150000</v>
      </c>
      <c r="P4" s="8">
        <f>'Calcs-1'!P4*Assumptions!$C3</f>
        <v>150000</v>
      </c>
      <c r="Q4" s="8">
        <f>'Calcs-1'!Q4*Assumptions!$C3</f>
        <v>150000</v>
      </c>
      <c r="R4" s="8">
        <f>'Calcs-1'!R4*Assumptions!$C3</f>
        <v>150000</v>
      </c>
      <c r="S4" s="8">
        <f>'Calcs-1'!S4*Assumptions!$C3</f>
        <v>150000</v>
      </c>
    </row>
    <row r="5">
      <c r="A5" s="6" t="s">
        <v>14</v>
      </c>
      <c r="B5" s="8">
        <f>'Calcs-1'!B5*Assumptions!$E3</f>
        <v>200000</v>
      </c>
      <c r="C5" s="8">
        <f>'Calcs-1'!C5*Assumptions!$E3</f>
        <v>200000</v>
      </c>
      <c r="D5" s="8">
        <f>'Calcs-1'!D5*Assumptions!$E3</f>
        <v>200000</v>
      </c>
      <c r="E5" s="8">
        <f>'Calcs-1'!E5*Assumptions!$E3</f>
        <v>200000</v>
      </c>
      <c r="F5" s="8">
        <f>'Calcs-1'!F5*Assumptions!$E3</f>
        <v>200000</v>
      </c>
      <c r="G5" s="8">
        <f>'Calcs-1'!G5*Assumptions!$E3</f>
        <v>200000</v>
      </c>
      <c r="H5" s="8">
        <f>'Calcs-1'!H5*Assumptions!$E3</f>
        <v>200000</v>
      </c>
      <c r="I5" s="8">
        <f>'Calcs-1'!I5*Assumptions!$E3</f>
        <v>200000</v>
      </c>
      <c r="J5" s="8">
        <f>'Calcs-1'!J5*Assumptions!$E3</f>
        <v>200000</v>
      </c>
      <c r="K5" s="8">
        <f>'Calcs-1'!K5*Assumptions!$E3</f>
        <v>200000</v>
      </c>
      <c r="L5" s="8">
        <f>'Calcs-1'!L5*Assumptions!$E3</f>
        <v>200000</v>
      </c>
      <c r="M5" s="8">
        <f>'Calcs-1'!M5*Assumptions!$E3</f>
        <v>200000</v>
      </c>
      <c r="N5" s="8">
        <f>'Calcs-1'!N5*Assumptions!$E3</f>
        <v>200000</v>
      </c>
      <c r="O5" s="8">
        <f>'Calcs-1'!O5*Assumptions!$E3</f>
        <v>200000</v>
      </c>
      <c r="P5" s="8">
        <f>'Calcs-1'!P5*Assumptions!$E3</f>
        <v>200000</v>
      </c>
      <c r="Q5" s="8">
        <f>'Calcs-1'!Q5*Assumptions!$E3</f>
        <v>200000</v>
      </c>
      <c r="R5" s="8">
        <f>'Calcs-1'!R5*Assumptions!$E3</f>
        <v>200000</v>
      </c>
      <c r="S5" s="8">
        <f>'Calcs-1'!S5*Assumptions!$E3</f>
        <v>200000</v>
      </c>
    </row>
    <row r="6">
      <c r="A6" s="6" t="s">
        <v>15</v>
      </c>
      <c r="B6" s="8">
        <f>'Calcs-1'!B6*Assumptions!$G3</f>
        <v>270000</v>
      </c>
      <c r="C6" s="8">
        <f>'Calcs-1'!C6*Assumptions!$G3</f>
        <v>270000</v>
      </c>
      <c r="D6" s="8">
        <f>'Calcs-1'!D6*Assumptions!$G3</f>
        <v>270000</v>
      </c>
      <c r="E6" s="8">
        <f>'Calcs-1'!E6*Assumptions!$G3</f>
        <v>270000</v>
      </c>
      <c r="F6" s="8">
        <f>'Calcs-1'!F6*Assumptions!$G3</f>
        <v>270000</v>
      </c>
      <c r="G6" s="8">
        <f>'Calcs-1'!G6*Assumptions!$G3</f>
        <v>270000</v>
      </c>
      <c r="H6" s="8">
        <f>'Calcs-1'!H6*Assumptions!$G3</f>
        <v>270000</v>
      </c>
      <c r="I6" s="8">
        <f>'Calcs-1'!I6*Assumptions!$G3</f>
        <v>270000</v>
      </c>
      <c r="J6" s="8">
        <f>'Calcs-1'!J6*Assumptions!$G3</f>
        <v>270000</v>
      </c>
      <c r="K6" s="8">
        <f>'Calcs-1'!K6*Assumptions!$G3</f>
        <v>270000</v>
      </c>
      <c r="L6" s="8">
        <f>'Calcs-1'!L6*Assumptions!$G3</f>
        <v>270000</v>
      </c>
      <c r="M6" s="8">
        <f>'Calcs-1'!M6*Assumptions!$G3</f>
        <v>270000</v>
      </c>
      <c r="N6" s="8">
        <f>'Calcs-1'!N6*Assumptions!$G3</f>
        <v>270000</v>
      </c>
      <c r="O6" s="8">
        <f>'Calcs-1'!O6*Assumptions!$G3</f>
        <v>270000</v>
      </c>
      <c r="P6" s="8">
        <f>'Calcs-1'!P6*Assumptions!$G3</f>
        <v>270000</v>
      </c>
      <c r="Q6" s="8">
        <f>'Calcs-1'!Q6*Assumptions!$G3</f>
        <v>270000</v>
      </c>
      <c r="R6" s="8">
        <f>'Calcs-1'!R6*Assumptions!$G3</f>
        <v>270000</v>
      </c>
      <c r="S6" s="8">
        <f>'Calcs-1'!S6*Assumptions!$G3</f>
        <v>270000</v>
      </c>
    </row>
    <row r="7">
      <c r="A7" s="6" t="s">
        <v>77</v>
      </c>
      <c r="B7" s="8">
        <f t="shared" ref="B7:S7" si="1">SUM(B4:B6)</f>
        <v>620000</v>
      </c>
      <c r="C7" s="8">
        <f t="shared" si="1"/>
        <v>620000</v>
      </c>
      <c r="D7" s="8">
        <f t="shared" si="1"/>
        <v>620000</v>
      </c>
      <c r="E7" s="8">
        <f t="shared" si="1"/>
        <v>620000</v>
      </c>
      <c r="F7" s="8">
        <f t="shared" si="1"/>
        <v>620000</v>
      </c>
      <c r="G7" s="8">
        <f t="shared" si="1"/>
        <v>620000</v>
      </c>
      <c r="H7" s="8">
        <f t="shared" si="1"/>
        <v>620000</v>
      </c>
      <c r="I7" s="8">
        <f t="shared" si="1"/>
        <v>620000</v>
      </c>
      <c r="J7" s="8">
        <f t="shared" si="1"/>
        <v>620000</v>
      </c>
      <c r="K7" s="8">
        <f t="shared" si="1"/>
        <v>620000</v>
      </c>
      <c r="L7" s="8">
        <f t="shared" si="1"/>
        <v>620000</v>
      </c>
      <c r="M7" s="8">
        <f t="shared" si="1"/>
        <v>620000</v>
      </c>
      <c r="N7" s="8">
        <f t="shared" si="1"/>
        <v>620000</v>
      </c>
      <c r="O7" s="8">
        <f t="shared" si="1"/>
        <v>620000</v>
      </c>
      <c r="P7" s="8">
        <f t="shared" si="1"/>
        <v>620000</v>
      </c>
      <c r="Q7" s="8">
        <f t="shared" si="1"/>
        <v>620000</v>
      </c>
      <c r="R7" s="8">
        <f t="shared" si="1"/>
        <v>620000</v>
      </c>
      <c r="S7" s="8">
        <f t="shared" si="1"/>
        <v>620000</v>
      </c>
    </row>
    <row r="9">
      <c r="A9" s="6" t="s">
        <v>87</v>
      </c>
    </row>
    <row r="10">
      <c r="A10" s="6" t="s">
        <v>82</v>
      </c>
    </row>
    <row r="11">
      <c r="A11" s="6" t="s">
        <v>84</v>
      </c>
      <c r="B11" s="8">
        <f>'Calcs-1'!B11*Assumptions!$C7</f>
        <v>360000</v>
      </c>
      <c r="C11" s="8">
        <f>'Calcs-1'!C11*Assumptions!$C7</f>
        <v>360000</v>
      </c>
      <c r="D11" s="8">
        <f>'Calcs-1'!D11*Assumptions!$C7</f>
        <v>360000</v>
      </c>
      <c r="E11" s="8">
        <f>'Calcs-1'!E11*Assumptions!$C7</f>
        <v>360000</v>
      </c>
      <c r="F11" s="8">
        <f>'Calcs-1'!F11*Assumptions!$C7</f>
        <v>360000</v>
      </c>
      <c r="G11" s="8">
        <f>'Calcs-1'!G11*Assumptions!$C7</f>
        <v>360000</v>
      </c>
      <c r="H11" s="8">
        <f>'Calcs-1'!H11*Assumptions!$C7</f>
        <v>360000</v>
      </c>
      <c r="I11" s="8">
        <f>'Calcs-1'!I11*Assumptions!$C7</f>
        <v>360000</v>
      </c>
      <c r="J11" s="8">
        <f>'Calcs-1'!J11*Assumptions!$C7</f>
        <v>360000</v>
      </c>
      <c r="K11" s="8">
        <f>'Calcs-1'!K11*Assumptions!$C7</f>
        <v>360000</v>
      </c>
      <c r="L11" s="8">
        <f>'Calcs-1'!L11*Assumptions!$C7</f>
        <v>360000</v>
      </c>
      <c r="M11" s="8">
        <f>'Calcs-1'!M11*Assumptions!$C7</f>
        <v>360000</v>
      </c>
      <c r="N11" s="8">
        <f>'Calcs-1'!N11*Assumptions!$C7</f>
        <v>360000</v>
      </c>
      <c r="O11" s="8">
        <f>'Calcs-1'!O11*Assumptions!$C7</f>
        <v>360000</v>
      </c>
      <c r="P11" s="8">
        <f>'Calcs-1'!P11*Assumptions!$C7</f>
        <v>360000</v>
      </c>
      <c r="Q11" s="8">
        <f>'Calcs-1'!Q11*Assumptions!$C7</f>
        <v>360000</v>
      </c>
      <c r="R11" s="8">
        <f>'Calcs-1'!R11*Assumptions!$C7</f>
        <v>360000</v>
      </c>
      <c r="S11" s="8">
        <f>'Calcs-1'!S11*Assumptions!$C7</f>
        <v>360000</v>
      </c>
    </row>
    <row r="12">
      <c r="A12" s="6" t="s">
        <v>26</v>
      </c>
      <c r="B12" s="8">
        <f>'Calcs-1'!B12*Assumptions!$C8</f>
        <v>180000</v>
      </c>
      <c r="C12" s="8">
        <f>'Calcs-1'!C12*Assumptions!$C8</f>
        <v>180000</v>
      </c>
      <c r="D12" s="8">
        <f>'Calcs-1'!D12*Assumptions!$C8</f>
        <v>180000</v>
      </c>
      <c r="E12" s="8">
        <f>'Calcs-1'!E12*Assumptions!$C8</f>
        <v>180000</v>
      </c>
      <c r="F12" s="8">
        <f>'Calcs-1'!F12*Assumptions!$C8</f>
        <v>180000</v>
      </c>
      <c r="G12" s="8">
        <f>'Calcs-1'!G12*Assumptions!$C8</f>
        <v>180000</v>
      </c>
      <c r="H12" s="8">
        <f>'Calcs-1'!H12*Assumptions!$C8</f>
        <v>180000</v>
      </c>
      <c r="I12" s="8">
        <f>'Calcs-1'!I12*Assumptions!$C8</f>
        <v>180000</v>
      </c>
      <c r="J12" s="8">
        <f>'Calcs-1'!J12*Assumptions!$C8</f>
        <v>180000</v>
      </c>
      <c r="K12" s="8">
        <f>'Calcs-1'!K12*Assumptions!$C8</f>
        <v>180000</v>
      </c>
      <c r="L12" s="8">
        <f>'Calcs-1'!L12*Assumptions!$C8</f>
        <v>180000</v>
      </c>
      <c r="M12" s="8">
        <f>'Calcs-1'!M12*Assumptions!$C8</f>
        <v>180000</v>
      </c>
      <c r="N12" s="8">
        <f>'Calcs-1'!N12*Assumptions!$C8</f>
        <v>180000</v>
      </c>
      <c r="O12" s="8">
        <f>'Calcs-1'!O12*Assumptions!$C8</f>
        <v>180000</v>
      </c>
      <c r="P12" s="8">
        <f>'Calcs-1'!P12*Assumptions!$C8</f>
        <v>180000</v>
      </c>
      <c r="Q12" s="8">
        <f>'Calcs-1'!Q12*Assumptions!$C8</f>
        <v>180000</v>
      </c>
      <c r="R12" s="8">
        <f>'Calcs-1'!R12*Assumptions!$C8</f>
        <v>180000</v>
      </c>
      <c r="S12" s="8">
        <f>'Calcs-1'!S12*Assumptions!$C8</f>
        <v>180000</v>
      </c>
    </row>
    <row r="13">
      <c r="A13" s="6" t="s">
        <v>27</v>
      </c>
      <c r="B13" s="8">
        <f>'Calcs-1'!B13*Assumptions!$C9</f>
        <v>30000</v>
      </c>
      <c r="C13" s="8">
        <f>'Calcs-1'!C13*Assumptions!$C9</f>
        <v>30000</v>
      </c>
      <c r="D13" s="8">
        <f>'Calcs-1'!D13*Assumptions!$C9</f>
        <v>30000</v>
      </c>
      <c r="E13" s="8">
        <f>'Calcs-1'!E13*Assumptions!$C9</f>
        <v>30000</v>
      </c>
      <c r="F13" s="8">
        <f>'Calcs-1'!F13*Assumptions!$C9</f>
        <v>30000</v>
      </c>
      <c r="G13" s="8">
        <f>'Calcs-1'!G13*Assumptions!$C9</f>
        <v>30000</v>
      </c>
      <c r="H13" s="8">
        <f>'Calcs-1'!H13*Assumptions!$C9</f>
        <v>30000</v>
      </c>
      <c r="I13" s="8">
        <f>'Calcs-1'!I13*Assumptions!$C9</f>
        <v>30000</v>
      </c>
      <c r="J13" s="8">
        <f>'Calcs-1'!J13*Assumptions!$C9</f>
        <v>30000</v>
      </c>
      <c r="K13" s="8">
        <f>'Calcs-1'!K13*Assumptions!$C9</f>
        <v>30000</v>
      </c>
      <c r="L13" s="8">
        <f>'Calcs-1'!L13*Assumptions!$C9</f>
        <v>30000</v>
      </c>
      <c r="M13" s="8">
        <f>'Calcs-1'!M13*Assumptions!$C9</f>
        <v>30000</v>
      </c>
      <c r="N13" s="8">
        <f>'Calcs-1'!N13*Assumptions!$C9</f>
        <v>30000</v>
      </c>
      <c r="O13" s="8">
        <f>'Calcs-1'!O13*Assumptions!$C9</f>
        <v>30000</v>
      </c>
      <c r="P13" s="8">
        <f>'Calcs-1'!P13*Assumptions!$C9</f>
        <v>30000</v>
      </c>
      <c r="Q13" s="8">
        <f>'Calcs-1'!Q13*Assumptions!$C9</f>
        <v>30000</v>
      </c>
      <c r="R13" s="8">
        <f>'Calcs-1'!R13*Assumptions!$C9</f>
        <v>30000</v>
      </c>
      <c r="S13" s="8">
        <f>'Calcs-1'!S13*Assumptions!$C9</f>
        <v>30000</v>
      </c>
    </row>
    <row r="14">
      <c r="A14" s="6" t="s">
        <v>83</v>
      </c>
      <c r="B14" s="8">
        <f t="shared" ref="B14:S14" si="2">SUM(B11:B13)</f>
        <v>570000</v>
      </c>
      <c r="C14" s="8">
        <f t="shared" si="2"/>
        <v>570000</v>
      </c>
      <c r="D14" s="8">
        <f t="shared" si="2"/>
        <v>570000</v>
      </c>
      <c r="E14" s="8">
        <f t="shared" si="2"/>
        <v>570000</v>
      </c>
      <c r="F14" s="8">
        <f t="shared" si="2"/>
        <v>570000</v>
      </c>
      <c r="G14" s="8">
        <f t="shared" si="2"/>
        <v>570000</v>
      </c>
      <c r="H14" s="8">
        <f t="shared" si="2"/>
        <v>570000</v>
      </c>
      <c r="I14" s="8">
        <f t="shared" si="2"/>
        <v>570000</v>
      </c>
      <c r="J14" s="8">
        <f t="shared" si="2"/>
        <v>570000</v>
      </c>
      <c r="K14" s="8">
        <f t="shared" si="2"/>
        <v>570000</v>
      </c>
      <c r="L14" s="8">
        <f t="shared" si="2"/>
        <v>570000</v>
      </c>
      <c r="M14" s="8">
        <f t="shared" si="2"/>
        <v>570000</v>
      </c>
      <c r="N14" s="8">
        <f t="shared" si="2"/>
        <v>570000</v>
      </c>
      <c r="O14" s="8">
        <f t="shared" si="2"/>
        <v>570000</v>
      </c>
      <c r="P14" s="8">
        <f t="shared" si="2"/>
        <v>570000</v>
      </c>
      <c r="Q14" s="8">
        <f t="shared" si="2"/>
        <v>570000</v>
      </c>
      <c r="R14" s="8">
        <f t="shared" si="2"/>
        <v>570000</v>
      </c>
      <c r="S14" s="8">
        <f t="shared" si="2"/>
        <v>570000</v>
      </c>
    </row>
    <row r="16">
      <c r="A16" s="6" t="s">
        <v>33</v>
      </c>
    </row>
    <row r="17">
      <c r="A17" s="6" t="s">
        <v>34</v>
      </c>
      <c r="B17" s="8">
        <f>Assumptions!$B17</f>
        <v>15000</v>
      </c>
      <c r="C17" s="8">
        <f>Assumptions!$B17</f>
        <v>15000</v>
      </c>
      <c r="D17" s="8">
        <f>Assumptions!$B17</f>
        <v>15000</v>
      </c>
      <c r="E17" s="8">
        <f>Assumptions!$B17</f>
        <v>15000</v>
      </c>
      <c r="F17" s="8">
        <f>Assumptions!$B17</f>
        <v>15000</v>
      </c>
      <c r="G17" s="8">
        <f>Assumptions!$B17</f>
        <v>15000</v>
      </c>
      <c r="H17" s="8">
        <f>Assumptions!$B17</f>
        <v>15000</v>
      </c>
      <c r="I17" s="8">
        <f>Assumptions!$B17</f>
        <v>15000</v>
      </c>
      <c r="J17" s="8">
        <f>Assumptions!$B17</f>
        <v>15000</v>
      </c>
      <c r="K17" s="8">
        <f>Assumptions!$B17</f>
        <v>15000</v>
      </c>
      <c r="L17" s="8">
        <f>Assumptions!$B17</f>
        <v>15000</v>
      </c>
      <c r="M17" s="8">
        <f>Assumptions!$B17</f>
        <v>15000</v>
      </c>
      <c r="N17" s="8">
        <f>Assumptions!$B17</f>
        <v>15000</v>
      </c>
      <c r="O17" s="8">
        <f>Assumptions!$B17</f>
        <v>15000</v>
      </c>
      <c r="P17" s="8">
        <f>Assumptions!$B17</f>
        <v>15000</v>
      </c>
      <c r="Q17" s="8">
        <f>Assumptions!$B17</f>
        <v>15000</v>
      </c>
      <c r="R17" s="8">
        <f>Assumptions!$B17</f>
        <v>15000</v>
      </c>
      <c r="S17" s="8">
        <f>Assumptions!$B17</f>
        <v>15000</v>
      </c>
    </row>
    <row r="18">
      <c r="A18" s="6" t="s">
        <v>35</v>
      </c>
      <c r="B18" s="8">
        <f>Assumptions!$B18</f>
        <v>8000</v>
      </c>
      <c r="C18" s="8">
        <f>Assumptions!$B18</f>
        <v>8000</v>
      </c>
      <c r="D18" s="8">
        <f>Assumptions!$B18</f>
        <v>8000</v>
      </c>
      <c r="E18" s="8">
        <f>Assumptions!$B18</f>
        <v>8000</v>
      </c>
      <c r="F18" s="8">
        <f>Assumptions!$B18</f>
        <v>8000</v>
      </c>
      <c r="G18" s="8">
        <f>Assumptions!$B18</f>
        <v>8000</v>
      </c>
      <c r="H18" s="8">
        <f>Assumptions!$B18</f>
        <v>8000</v>
      </c>
      <c r="I18" s="8">
        <f>Assumptions!$B18</f>
        <v>8000</v>
      </c>
      <c r="J18" s="8">
        <f>Assumptions!$B18</f>
        <v>8000</v>
      </c>
      <c r="K18" s="8">
        <f>Assumptions!$B18</f>
        <v>8000</v>
      </c>
      <c r="L18" s="8">
        <f>Assumptions!$B18</f>
        <v>8000</v>
      </c>
      <c r="M18" s="8">
        <f>Assumptions!$B18</f>
        <v>8000</v>
      </c>
      <c r="N18" s="8">
        <f>Assumptions!$B18</f>
        <v>8000</v>
      </c>
      <c r="O18" s="8">
        <f>Assumptions!$B18</f>
        <v>8000</v>
      </c>
      <c r="P18" s="8">
        <f>Assumptions!$B18</f>
        <v>8000</v>
      </c>
      <c r="Q18" s="8">
        <f>Assumptions!$B18</f>
        <v>8000</v>
      </c>
      <c r="R18" s="8">
        <f>Assumptions!$B18</f>
        <v>8000</v>
      </c>
      <c r="S18" s="8">
        <f>Assumptions!$B18</f>
        <v>8000</v>
      </c>
    </row>
    <row r="19">
      <c r="A19" s="6" t="s">
        <v>80</v>
      </c>
      <c r="B19" s="10">
        <f>Depreciation!B14</f>
        <v>4375</v>
      </c>
      <c r="C19" s="10">
        <f>Depreciation!C14</f>
        <v>4375</v>
      </c>
      <c r="D19" s="10">
        <f>Depreciation!D14</f>
        <v>12118.05556</v>
      </c>
      <c r="E19" s="10">
        <f>Depreciation!E14</f>
        <v>12118.05556</v>
      </c>
      <c r="F19" s="10">
        <f>Depreciation!F14</f>
        <v>12118.05556</v>
      </c>
      <c r="G19" s="10">
        <f>Depreciation!G14</f>
        <v>37118.05556</v>
      </c>
      <c r="H19" s="10">
        <f>Depreciation!H14</f>
        <v>40868.05556</v>
      </c>
      <c r="I19" s="10">
        <f>Depreciation!I14</f>
        <v>40868.05556</v>
      </c>
      <c r="J19" s="10">
        <f>Depreciation!J14</f>
        <v>40868.05556</v>
      </c>
      <c r="K19" s="10">
        <f>Depreciation!K14</f>
        <v>40868.05556</v>
      </c>
      <c r="L19" s="10">
        <f>Depreciation!L14</f>
        <v>40868.05556</v>
      </c>
      <c r="M19" s="10">
        <f>Depreciation!M14</f>
        <v>40868.05556</v>
      </c>
      <c r="N19" s="10">
        <f>Depreciation!N14</f>
        <v>40868.05556</v>
      </c>
      <c r="O19" s="10">
        <f>Depreciation!O14</f>
        <v>40868.05556</v>
      </c>
      <c r="P19" s="10">
        <f>Depreciation!P14</f>
        <v>40868.05556</v>
      </c>
      <c r="Q19" s="10">
        <f>Depreciation!Q14</f>
        <v>40868.05556</v>
      </c>
      <c r="R19" s="10">
        <f>Depreciation!R14</f>
        <v>40868.05556</v>
      </c>
      <c r="S19" s="10">
        <f>Depreciation!S14</f>
        <v>40868.05556</v>
      </c>
    </row>
    <row r="21">
      <c r="A21" s="6" t="s">
        <v>88</v>
      </c>
      <c r="B21" s="10">
        <f t="shared" ref="B21:S21" si="3">SUM(B17:B19)+B14</f>
        <v>597375</v>
      </c>
      <c r="C21" s="10">
        <f t="shared" si="3"/>
        <v>597375</v>
      </c>
      <c r="D21" s="10">
        <f t="shared" si="3"/>
        <v>605118.0556</v>
      </c>
      <c r="E21" s="10">
        <f t="shared" si="3"/>
        <v>605118.0556</v>
      </c>
      <c r="F21" s="10">
        <f t="shared" si="3"/>
        <v>605118.0556</v>
      </c>
      <c r="G21" s="10">
        <f t="shared" si="3"/>
        <v>630118.0556</v>
      </c>
      <c r="H21" s="10">
        <f t="shared" si="3"/>
        <v>633868.0556</v>
      </c>
      <c r="I21" s="10">
        <f t="shared" si="3"/>
        <v>633868.0556</v>
      </c>
      <c r="J21" s="10">
        <f t="shared" si="3"/>
        <v>633868.0556</v>
      </c>
      <c r="K21" s="10">
        <f t="shared" si="3"/>
        <v>633868.0556</v>
      </c>
      <c r="L21" s="10">
        <f t="shared" si="3"/>
        <v>633868.0556</v>
      </c>
      <c r="M21" s="10">
        <f t="shared" si="3"/>
        <v>633868.0556</v>
      </c>
      <c r="N21" s="10">
        <f t="shared" si="3"/>
        <v>633868.0556</v>
      </c>
      <c r="O21" s="10">
        <f t="shared" si="3"/>
        <v>633868.0556</v>
      </c>
      <c r="P21" s="10">
        <f t="shared" si="3"/>
        <v>633868.0556</v>
      </c>
      <c r="Q21" s="10">
        <f t="shared" si="3"/>
        <v>633868.0556</v>
      </c>
      <c r="R21" s="10">
        <f t="shared" si="3"/>
        <v>633868.0556</v>
      </c>
      <c r="S21" s="10">
        <f t="shared" si="3"/>
        <v>633868.0556</v>
      </c>
      <c r="T21" s="10"/>
      <c r="U21" s="10"/>
      <c r="V21" s="10"/>
      <c r="W21" s="10"/>
      <c r="X21" s="10"/>
      <c r="Y21" s="10"/>
      <c r="Z21" s="10"/>
      <c r="AA21" s="10"/>
      <c r="AB21" s="10"/>
      <c r="AC21" s="10"/>
      <c r="AD21" s="10"/>
      <c r="AE21" s="10"/>
    </row>
    <row r="23">
      <c r="A23" s="6" t="s">
        <v>89</v>
      </c>
      <c r="B23" s="10">
        <f t="shared" ref="B23:S23" si="4">B7-B21</f>
        <v>22625</v>
      </c>
      <c r="C23" s="10">
        <f t="shared" si="4"/>
        <v>22625</v>
      </c>
      <c r="D23" s="10">
        <f t="shared" si="4"/>
        <v>14881.94444</v>
      </c>
      <c r="E23" s="10">
        <f t="shared" si="4"/>
        <v>14881.94444</v>
      </c>
      <c r="F23" s="10">
        <f t="shared" si="4"/>
        <v>14881.94444</v>
      </c>
      <c r="G23" s="10">
        <f t="shared" si="4"/>
        <v>-10118.05556</v>
      </c>
      <c r="H23" s="10">
        <f t="shared" si="4"/>
        <v>-13868.05556</v>
      </c>
      <c r="I23" s="10">
        <f t="shared" si="4"/>
        <v>-13868.05556</v>
      </c>
      <c r="J23" s="10">
        <f t="shared" si="4"/>
        <v>-13868.05556</v>
      </c>
      <c r="K23" s="10">
        <f t="shared" si="4"/>
        <v>-13868.05556</v>
      </c>
      <c r="L23" s="10">
        <f t="shared" si="4"/>
        <v>-13868.05556</v>
      </c>
      <c r="M23" s="10">
        <f t="shared" si="4"/>
        <v>-13868.05556</v>
      </c>
      <c r="N23" s="10">
        <f t="shared" si="4"/>
        <v>-13868.05556</v>
      </c>
      <c r="O23" s="10">
        <f t="shared" si="4"/>
        <v>-13868.05556</v>
      </c>
      <c r="P23" s="10">
        <f t="shared" si="4"/>
        <v>-13868.05556</v>
      </c>
      <c r="Q23" s="10">
        <f t="shared" si="4"/>
        <v>-13868.05556</v>
      </c>
      <c r="R23" s="10">
        <f t="shared" si="4"/>
        <v>-13868.05556</v>
      </c>
      <c r="S23" s="10">
        <f t="shared" si="4"/>
        <v>-13868.05556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38"/>
    <col customWidth="1" min="20" max="31" width="10.0"/>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AF1" s="6"/>
      <c r="AG1" s="6"/>
    </row>
    <row r="2">
      <c r="A2" s="6" t="s">
        <v>28</v>
      </c>
    </row>
    <row r="3">
      <c r="A3" s="6" t="s">
        <v>82</v>
      </c>
    </row>
    <row r="4">
      <c r="A4" s="6" t="s">
        <v>84</v>
      </c>
      <c r="B4" s="8">
        <f>'Calcs-1'!B17*Assumptions!$C7</f>
        <v>800000</v>
      </c>
      <c r="C4" s="8">
        <f>'Calcs-1'!C17*Assumptions!$C7</f>
        <v>0</v>
      </c>
      <c r="D4" s="8">
        <f>'Calcs-1'!D17*Assumptions!$C7</f>
        <v>800000</v>
      </c>
      <c r="E4" s="8">
        <f>'Calcs-1'!E17*Assumptions!$C7</f>
        <v>0</v>
      </c>
      <c r="F4" s="8">
        <f>'Calcs-1'!F17*Assumptions!$C7</f>
        <v>800000</v>
      </c>
      <c r="G4" s="8">
        <f>'Calcs-1'!G17*Assumptions!$C7</f>
        <v>0</v>
      </c>
      <c r="H4" s="8">
        <f>'Calcs-1'!H17*Assumptions!$C7</f>
        <v>800000</v>
      </c>
      <c r="I4" s="8">
        <f>'Calcs-1'!I17*Assumptions!$C7</f>
        <v>0</v>
      </c>
      <c r="J4" s="8">
        <f>'Calcs-1'!J17*Assumptions!$C7</f>
        <v>800000</v>
      </c>
      <c r="K4" s="8">
        <f>'Calcs-1'!K17*Assumptions!$C7</f>
        <v>0</v>
      </c>
      <c r="L4" s="8">
        <f>'Calcs-1'!L17*Assumptions!$C7</f>
        <v>800000</v>
      </c>
      <c r="M4" s="8">
        <f>'Calcs-1'!M17*Assumptions!$C7</f>
        <v>0</v>
      </c>
      <c r="N4" s="8">
        <f>'Calcs-1'!N17*Assumptions!$C7</f>
        <v>800000</v>
      </c>
      <c r="O4" s="8">
        <f>'Calcs-1'!O17*Assumptions!$C7</f>
        <v>0</v>
      </c>
      <c r="P4" s="8">
        <f>'Calcs-1'!P17*Assumptions!$C7</f>
        <v>800000</v>
      </c>
      <c r="Q4" s="8">
        <f>'Calcs-1'!Q17*Assumptions!$C7</f>
        <v>0</v>
      </c>
      <c r="R4" s="8">
        <f>'Calcs-1'!R17*Assumptions!$C7</f>
        <v>800000</v>
      </c>
      <c r="S4" s="8">
        <f>'Calcs-1'!S17*Assumptions!$C7</f>
        <v>0</v>
      </c>
    </row>
    <row r="5">
      <c r="A5" s="6" t="s">
        <v>26</v>
      </c>
      <c r="B5" s="8">
        <f>'Calcs-1'!B18*Assumptions!$C8</f>
        <v>900000</v>
      </c>
      <c r="C5" s="8">
        <f>'Calcs-1'!C18*Assumptions!$C8</f>
        <v>0</v>
      </c>
      <c r="D5" s="8">
        <f>'Calcs-1'!D18*Assumptions!$C8</f>
        <v>0</v>
      </c>
      <c r="E5" s="8">
        <f>'Calcs-1'!E18*Assumptions!$C8</f>
        <v>900000</v>
      </c>
      <c r="F5" s="8">
        <f>'Calcs-1'!F18*Assumptions!$C8</f>
        <v>0</v>
      </c>
      <c r="G5" s="8">
        <f>'Calcs-1'!G18*Assumptions!$C8</f>
        <v>0</v>
      </c>
      <c r="H5" s="8">
        <f>'Calcs-1'!H18*Assumptions!$C8</f>
        <v>900000</v>
      </c>
      <c r="I5" s="8">
        <f>'Calcs-1'!I18*Assumptions!$C8</f>
        <v>0</v>
      </c>
      <c r="J5" s="8">
        <f>'Calcs-1'!J18*Assumptions!$C8</f>
        <v>0</v>
      </c>
      <c r="K5" s="8">
        <f>'Calcs-1'!K18*Assumptions!$C8</f>
        <v>900000</v>
      </c>
      <c r="L5" s="8">
        <f>'Calcs-1'!L18*Assumptions!$C8</f>
        <v>0</v>
      </c>
      <c r="M5" s="8">
        <f>'Calcs-1'!M18*Assumptions!$C8</f>
        <v>0</v>
      </c>
      <c r="N5" s="8">
        <f>'Calcs-1'!N18*Assumptions!$C8</f>
        <v>900000</v>
      </c>
      <c r="O5" s="8">
        <f>'Calcs-1'!O18*Assumptions!$C8</f>
        <v>0</v>
      </c>
      <c r="P5" s="8">
        <f>'Calcs-1'!P18*Assumptions!$C8</f>
        <v>0</v>
      </c>
      <c r="Q5" s="8">
        <f>'Calcs-1'!Q18*Assumptions!$C8</f>
        <v>900000</v>
      </c>
      <c r="R5" s="8">
        <f>'Calcs-1'!R18*Assumptions!$C8</f>
        <v>0</v>
      </c>
      <c r="S5" s="8">
        <f>'Calcs-1'!S18*Assumptions!$C8</f>
        <v>0</v>
      </c>
    </row>
    <row r="6">
      <c r="A6" s="6" t="s">
        <v>27</v>
      </c>
      <c r="B6" s="8">
        <f>'Calcs-1'!B19*Assumptions!$C9</f>
        <v>100000</v>
      </c>
      <c r="C6" s="8">
        <f>'Calcs-1'!C19*Assumptions!$C9</f>
        <v>0</v>
      </c>
      <c r="D6" s="8">
        <f>'Calcs-1'!D19*Assumptions!$C9</f>
        <v>100000</v>
      </c>
      <c r="E6" s="8">
        <f>'Calcs-1'!E19*Assumptions!$C9</f>
        <v>0</v>
      </c>
      <c r="F6" s="8">
        <f>'Calcs-1'!F19*Assumptions!$C9</f>
        <v>100000</v>
      </c>
      <c r="G6" s="8">
        <f>'Calcs-1'!G19*Assumptions!$C9</f>
        <v>0</v>
      </c>
      <c r="H6" s="8">
        <f>'Calcs-1'!H19*Assumptions!$C9</f>
        <v>100000</v>
      </c>
      <c r="I6" s="8">
        <f>'Calcs-1'!I19*Assumptions!$C9</f>
        <v>0</v>
      </c>
      <c r="J6" s="8">
        <f>'Calcs-1'!J19*Assumptions!$C9</f>
        <v>100000</v>
      </c>
      <c r="K6" s="8">
        <f>'Calcs-1'!K19*Assumptions!$C9</f>
        <v>0</v>
      </c>
      <c r="L6" s="8">
        <f>'Calcs-1'!L19*Assumptions!$C9</f>
        <v>100000</v>
      </c>
      <c r="M6" s="8">
        <f>'Calcs-1'!M19*Assumptions!$C9</f>
        <v>0</v>
      </c>
      <c r="N6" s="8">
        <f>'Calcs-1'!N19*Assumptions!$C9</f>
        <v>100000</v>
      </c>
      <c r="O6" s="8">
        <f>'Calcs-1'!O19*Assumptions!$C9</f>
        <v>0</v>
      </c>
      <c r="P6" s="8">
        <f>'Calcs-1'!P19*Assumptions!$C9</f>
        <v>100000</v>
      </c>
      <c r="Q6" s="8">
        <f>'Calcs-1'!Q19*Assumptions!$C9</f>
        <v>0</v>
      </c>
      <c r="R6" s="8">
        <f>'Calcs-1'!R19*Assumptions!$C9</f>
        <v>100000</v>
      </c>
      <c r="S6" s="8">
        <f>'Calcs-1'!S19*Assumptions!$C9</f>
        <v>0</v>
      </c>
    </row>
    <row r="7">
      <c r="A7" s="6" t="s">
        <v>77</v>
      </c>
      <c r="B7" s="8">
        <f t="shared" ref="B7:S7" si="1">SUM(B4:B6)</f>
        <v>1800000</v>
      </c>
      <c r="C7" s="8">
        <f t="shared" si="1"/>
        <v>0</v>
      </c>
      <c r="D7" s="8">
        <f t="shared" si="1"/>
        <v>900000</v>
      </c>
      <c r="E7" s="8">
        <f t="shared" si="1"/>
        <v>900000</v>
      </c>
      <c r="F7" s="8">
        <f t="shared" si="1"/>
        <v>900000</v>
      </c>
      <c r="G7" s="8">
        <f t="shared" si="1"/>
        <v>0</v>
      </c>
      <c r="H7" s="8">
        <f t="shared" si="1"/>
        <v>1800000</v>
      </c>
      <c r="I7" s="8">
        <f t="shared" si="1"/>
        <v>0</v>
      </c>
      <c r="J7" s="8">
        <f t="shared" si="1"/>
        <v>900000</v>
      </c>
      <c r="K7" s="8">
        <f t="shared" si="1"/>
        <v>900000</v>
      </c>
      <c r="L7" s="8">
        <f t="shared" si="1"/>
        <v>900000</v>
      </c>
      <c r="M7" s="8">
        <f t="shared" si="1"/>
        <v>0</v>
      </c>
      <c r="N7" s="8">
        <f t="shared" si="1"/>
        <v>1800000</v>
      </c>
      <c r="O7" s="8">
        <f t="shared" si="1"/>
        <v>0</v>
      </c>
      <c r="P7" s="8">
        <f t="shared" si="1"/>
        <v>900000</v>
      </c>
      <c r="Q7" s="8">
        <f t="shared" si="1"/>
        <v>900000</v>
      </c>
      <c r="R7" s="8">
        <f t="shared" si="1"/>
        <v>900000</v>
      </c>
      <c r="S7" s="8">
        <f t="shared" si="1"/>
        <v>0</v>
      </c>
    </row>
    <row r="9">
      <c r="A9" s="6" t="s">
        <v>90</v>
      </c>
    </row>
    <row r="10">
      <c r="A10" s="6" t="s">
        <v>82</v>
      </c>
    </row>
    <row r="11">
      <c r="A11" s="6" t="s">
        <v>84</v>
      </c>
      <c r="B11" s="6">
        <v>0.0</v>
      </c>
      <c r="C11" s="8">
        <f t="shared" ref="C11:S11" si="2">B4</f>
        <v>800000</v>
      </c>
      <c r="D11" s="8">
        <f t="shared" si="2"/>
        <v>0</v>
      </c>
      <c r="E11" s="8">
        <f t="shared" si="2"/>
        <v>800000</v>
      </c>
      <c r="F11" s="8">
        <f t="shared" si="2"/>
        <v>0</v>
      </c>
      <c r="G11" s="8">
        <f t="shared" si="2"/>
        <v>800000</v>
      </c>
      <c r="H11" s="8">
        <f t="shared" si="2"/>
        <v>0</v>
      </c>
      <c r="I11" s="8">
        <f t="shared" si="2"/>
        <v>800000</v>
      </c>
      <c r="J11" s="8">
        <f t="shared" si="2"/>
        <v>0</v>
      </c>
      <c r="K11" s="8">
        <f t="shared" si="2"/>
        <v>800000</v>
      </c>
      <c r="L11" s="8">
        <f t="shared" si="2"/>
        <v>0</v>
      </c>
      <c r="M11" s="8">
        <f t="shared" si="2"/>
        <v>800000</v>
      </c>
      <c r="N11" s="8">
        <f t="shared" si="2"/>
        <v>0</v>
      </c>
      <c r="O11" s="8">
        <f t="shared" si="2"/>
        <v>800000</v>
      </c>
      <c r="P11" s="8">
        <f t="shared" si="2"/>
        <v>0</v>
      </c>
      <c r="Q11" s="8">
        <f t="shared" si="2"/>
        <v>800000</v>
      </c>
      <c r="R11" s="8">
        <f t="shared" si="2"/>
        <v>0</v>
      </c>
      <c r="S11" s="8">
        <f t="shared" si="2"/>
        <v>800000</v>
      </c>
    </row>
    <row r="12">
      <c r="A12" s="6" t="s">
        <v>26</v>
      </c>
      <c r="B12" s="6">
        <v>0.0</v>
      </c>
      <c r="C12" s="6">
        <v>0.0</v>
      </c>
      <c r="D12" s="8">
        <f t="shared" ref="D12:S12" si="3">B5</f>
        <v>900000</v>
      </c>
      <c r="E12" s="8">
        <f t="shared" si="3"/>
        <v>0</v>
      </c>
      <c r="F12" s="8">
        <f t="shared" si="3"/>
        <v>0</v>
      </c>
      <c r="G12" s="8">
        <f t="shared" si="3"/>
        <v>900000</v>
      </c>
      <c r="H12" s="8">
        <f t="shared" si="3"/>
        <v>0</v>
      </c>
      <c r="I12" s="8">
        <f t="shared" si="3"/>
        <v>0</v>
      </c>
      <c r="J12" s="8">
        <f t="shared" si="3"/>
        <v>900000</v>
      </c>
      <c r="K12" s="8">
        <f t="shared" si="3"/>
        <v>0</v>
      </c>
      <c r="L12" s="8">
        <f t="shared" si="3"/>
        <v>0</v>
      </c>
      <c r="M12" s="8">
        <f t="shared" si="3"/>
        <v>900000</v>
      </c>
      <c r="N12" s="8">
        <f t="shared" si="3"/>
        <v>0</v>
      </c>
      <c r="O12" s="8">
        <f t="shared" si="3"/>
        <v>0</v>
      </c>
      <c r="P12" s="8">
        <f t="shared" si="3"/>
        <v>900000</v>
      </c>
      <c r="Q12" s="8">
        <f t="shared" si="3"/>
        <v>0</v>
      </c>
      <c r="R12" s="8">
        <f t="shared" si="3"/>
        <v>0</v>
      </c>
      <c r="S12" s="8">
        <f t="shared" si="3"/>
        <v>900000</v>
      </c>
    </row>
    <row r="13">
      <c r="A13" s="6" t="s">
        <v>27</v>
      </c>
      <c r="B13" s="8">
        <f t="shared" ref="B13:S13" si="4">B6</f>
        <v>100000</v>
      </c>
      <c r="C13" s="8">
        <f t="shared" si="4"/>
        <v>0</v>
      </c>
      <c r="D13" s="8">
        <f t="shared" si="4"/>
        <v>100000</v>
      </c>
      <c r="E13" s="8">
        <f t="shared" si="4"/>
        <v>0</v>
      </c>
      <c r="F13" s="8">
        <f t="shared" si="4"/>
        <v>100000</v>
      </c>
      <c r="G13" s="8">
        <f t="shared" si="4"/>
        <v>0</v>
      </c>
      <c r="H13" s="8">
        <f t="shared" si="4"/>
        <v>100000</v>
      </c>
      <c r="I13" s="8">
        <f t="shared" si="4"/>
        <v>0</v>
      </c>
      <c r="J13" s="8">
        <f t="shared" si="4"/>
        <v>100000</v>
      </c>
      <c r="K13" s="8">
        <f t="shared" si="4"/>
        <v>0</v>
      </c>
      <c r="L13" s="8">
        <f t="shared" si="4"/>
        <v>100000</v>
      </c>
      <c r="M13" s="8">
        <f t="shared" si="4"/>
        <v>0</v>
      </c>
      <c r="N13" s="8">
        <f t="shared" si="4"/>
        <v>100000</v>
      </c>
      <c r="O13" s="8">
        <f t="shared" si="4"/>
        <v>0</v>
      </c>
      <c r="P13" s="8">
        <f t="shared" si="4"/>
        <v>100000</v>
      </c>
      <c r="Q13" s="8">
        <f t="shared" si="4"/>
        <v>0</v>
      </c>
      <c r="R13" s="8">
        <f t="shared" si="4"/>
        <v>100000</v>
      </c>
      <c r="S13" s="8">
        <f t="shared" si="4"/>
        <v>0</v>
      </c>
    </row>
    <row r="14">
      <c r="A14" s="6" t="s">
        <v>77</v>
      </c>
      <c r="B14" s="8">
        <f t="shared" ref="B14:S14" si="5">SUM(B11:B13)</f>
        <v>100000</v>
      </c>
      <c r="C14" s="8">
        <f t="shared" si="5"/>
        <v>800000</v>
      </c>
      <c r="D14" s="8">
        <f t="shared" si="5"/>
        <v>1000000</v>
      </c>
      <c r="E14" s="8">
        <f t="shared" si="5"/>
        <v>800000</v>
      </c>
      <c r="F14" s="8">
        <f t="shared" si="5"/>
        <v>100000</v>
      </c>
      <c r="G14" s="8">
        <f t="shared" si="5"/>
        <v>1700000</v>
      </c>
      <c r="H14" s="8">
        <f t="shared" si="5"/>
        <v>100000</v>
      </c>
      <c r="I14" s="8">
        <f t="shared" si="5"/>
        <v>800000</v>
      </c>
      <c r="J14" s="8">
        <f t="shared" si="5"/>
        <v>1000000</v>
      </c>
      <c r="K14" s="8">
        <f t="shared" si="5"/>
        <v>800000</v>
      </c>
      <c r="L14" s="8">
        <f t="shared" si="5"/>
        <v>100000</v>
      </c>
      <c r="M14" s="8">
        <f t="shared" si="5"/>
        <v>1700000</v>
      </c>
      <c r="N14" s="8">
        <f t="shared" si="5"/>
        <v>100000</v>
      </c>
      <c r="O14" s="8">
        <f t="shared" si="5"/>
        <v>800000</v>
      </c>
      <c r="P14" s="8">
        <f t="shared" si="5"/>
        <v>1000000</v>
      </c>
      <c r="Q14" s="8">
        <f t="shared" si="5"/>
        <v>800000</v>
      </c>
      <c r="R14" s="8">
        <f t="shared" si="5"/>
        <v>100000</v>
      </c>
      <c r="S14" s="8">
        <f t="shared" si="5"/>
        <v>1700000</v>
      </c>
    </row>
    <row r="16">
      <c r="A16" s="6" t="s">
        <v>91</v>
      </c>
    </row>
    <row r="17">
      <c r="A17" s="6" t="s">
        <v>82</v>
      </c>
    </row>
    <row r="18">
      <c r="A18" s="6" t="s">
        <v>84</v>
      </c>
      <c r="B18" s="8">
        <f t="shared" ref="B18:B20" si="7">B4-B11</f>
        <v>800000</v>
      </c>
      <c r="C18" s="8">
        <f t="shared" ref="C18:S18" si="6">B18+C4-C11</f>
        <v>0</v>
      </c>
      <c r="D18" s="8">
        <f t="shared" si="6"/>
        <v>800000</v>
      </c>
      <c r="E18" s="8">
        <f t="shared" si="6"/>
        <v>0</v>
      </c>
      <c r="F18" s="8">
        <f t="shared" si="6"/>
        <v>800000</v>
      </c>
      <c r="G18" s="8">
        <f t="shared" si="6"/>
        <v>0</v>
      </c>
      <c r="H18" s="8">
        <f t="shared" si="6"/>
        <v>800000</v>
      </c>
      <c r="I18" s="8">
        <f t="shared" si="6"/>
        <v>0</v>
      </c>
      <c r="J18" s="8">
        <f t="shared" si="6"/>
        <v>800000</v>
      </c>
      <c r="K18" s="8">
        <f t="shared" si="6"/>
        <v>0</v>
      </c>
      <c r="L18" s="8">
        <f t="shared" si="6"/>
        <v>800000</v>
      </c>
      <c r="M18" s="8">
        <f t="shared" si="6"/>
        <v>0</v>
      </c>
      <c r="N18" s="8">
        <f t="shared" si="6"/>
        <v>800000</v>
      </c>
      <c r="O18" s="8">
        <f t="shared" si="6"/>
        <v>0</v>
      </c>
      <c r="P18" s="8">
        <f t="shared" si="6"/>
        <v>800000</v>
      </c>
      <c r="Q18" s="8">
        <f t="shared" si="6"/>
        <v>0</v>
      </c>
      <c r="R18" s="8">
        <f t="shared" si="6"/>
        <v>800000</v>
      </c>
      <c r="S18" s="8">
        <f t="shared" si="6"/>
        <v>0</v>
      </c>
    </row>
    <row r="19">
      <c r="A19" s="6" t="s">
        <v>26</v>
      </c>
      <c r="B19" s="8">
        <f t="shared" si="7"/>
        <v>900000</v>
      </c>
      <c r="C19" s="8">
        <f t="shared" ref="C19:S19" si="8">B19+C5-C12</f>
        <v>900000</v>
      </c>
      <c r="D19" s="8">
        <f t="shared" si="8"/>
        <v>0</v>
      </c>
      <c r="E19" s="8">
        <f t="shared" si="8"/>
        <v>900000</v>
      </c>
      <c r="F19" s="8">
        <f t="shared" si="8"/>
        <v>900000</v>
      </c>
      <c r="G19" s="8">
        <f t="shared" si="8"/>
        <v>0</v>
      </c>
      <c r="H19" s="8">
        <f t="shared" si="8"/>
        <v>900000</v>
      </c>
      <c r="I19" s="8">
        <f t="shared" si="8"/>
        <v>900000</v>
      </c>
      <c r="J19" s="8">
        <f t="shared" si="8"/>
        <v>0</v>
      </c>
      <c r="K19" s="8">
        <f t="shared" si="8"/>
        <v>900000</v>
      </c>
      <c r="L19" s="8">
        <f t="shared" si="8"/>
        <v>900000</v>
      </c>
      <c r="M19" s="8">
        <f t="shared" si="8"/>
        <v>0</v>
      </c>
      <c r="N19" s="8">
        <f t="shared" si="8"/>
        <v>900000</v>
      </c>
      <c r="O19" s="8">
        <f t="shared" si="8"/>
        <v>900000</v>
      </c>
      <c r="P19" s="8">
        <f t="shared" si="8"/>
        <v>0</v>
      </c>
      <c r="Q19" s="8">
        <f t="shared" si="8"/>
        <v>900000</v>
      </c>
      <c r="R19" s="8">
        <f t="shared" si="8"/>
        <v>900000</v>
      </c>
      <c r="S19" s="8">
        <f t="shared" si="8"/>
        <v>0</v>
      </c>
    </row>
    <row r="20">
      <c r="A20" s="6" t="s">
        <v>27</v>
      </c>
      <c r="B20" s="8">
        <f t="shared" si="7"/>
        <v>0</v>
      </c>
      <c r="C20" s="8">
        <f t="shared" ref="C20:S20" si="9">B20+C6-C13</f>
        <v>0</v>
      </c>
      <c r="D20" s="8">
        <f t="shared" si="9"/>
        <v>0</v>
      </c>
      <c r="E20" s="8">
        <f t="shared" si="9"/>
        <v>0</v>
      </c>
      <c r="F20" s="8">
        <f t="shared" si="9"/>
        <v>0</v>
      </c>
      <c r="G20" s="8">
        <f t="shared" si="9"/>
        <v>0</v>
      </c>
      <c r="H20" s="8">
        <f t="shared" si="9"/>
        <v>0</v>
      </c>
      <c r="I20" s="8">
        <f t="shared" si="9"/>
        <v>0</v>
      </c>
      <c r="J20" s="8">
        <f t="shared" si="9"/>
        <v>0</v>
      </c>
      <c r="K20" s="8">
        <f t="shared" si="9"/>
        <v>0</v>
      </c>
      <c r="L20" s="8">
        <f t="shared" si="9"/>
        <v>0</v>
      </c>
      <c r="M20" s="8">
        <f t="shared" si="9"/>
        <v>0</v>
      </c>
      <c r="N20" s="8">
        <f t="shared" si="9"/>
        <v>0</v>
      </c>
      <c r="O20" s="8">
        <f t="shared" si="9"/>
        <v>0</v>
      </c>
      <c r="P20" s="8">
        <f t="shared" si="9"/>
        <v>0</v>
      </c>
      <c r="Q20" s="8">
        <f t="shared" si="9"/>
        <v>0</v>
      </c>
      <c r="R20" s="8">
        <f t="shared" si="9"/>
        <v>0</v>
      </c>
      <c r="S20" s="8">
        <f t="shared" si="9"/>
        <v>0</v>
      </c>
    </row>
    <row r="21">
      <c r="A21" s="6" t="s">
        <v>77</v>
      </c>
      <c r="B21" s="8">
        <f t="shared" ref="B21:S21" si="10">SUM(B18:B20)</f>
        <v>1700000</v>
      </c>
      <c r="C21" s="8">
        <f t="shared" si="10"/>
        <v>900000</v>
      </c>
      <c r="D21" s="8">
        <f t="shared" si="10"/>
        <v>800000</v>
      </c>
      <c r="E21" s="8">
        <f t="shared" si="10"/>
        <v>900000</v>
      </c>
      <c r="F21" s="8">
        <f t="shared" si="10"/>
        <v>1700000</v>
      </c>
      <c r="G21" s="8">
        <f t="shared" si="10"/>
        <v>0</v>
      </c>
      <c r="H21" s="8">
        <f t="shared" si="10"/>
        <v>1700000</v>
      </c>
      <c r="I21" s="8">
        <f t="shared" si="10"/>
        <v>900000</v>
      </c>
      <c r="J21" s="8">
        <f t="shared" si="10"/>
        <v>800000</v>
      </c>
      <c r="K21" s="8">
        <f t="shared" si="10"/>
        <v>900000</v>
      </c>
      <c r="L21" s="8">
        <f t="shared" si="10"/>
        <v>1700000</v>
      </c>
      <c r="M21" s="8">
        <f t="shared" si="10"/>
        <v>0</v>
      </c>
      <c r="N21" s="8">
        <f t="shared" si="10"/>
        <v>1700000</v>
      </c>
      <c r="O21" s="8">
        <f t="shared" si="10"/>
        <v>900000</v>
      </c>
      <c r="P21" s="8">
        <f t="shared" si="10"/>
        <v>800000</v>
      </c>
      <c r="Q21" s="8">
        <f t="shared" si="10"/>
        <v>900000</v>
      </c>
      <c r="R21" s="8">
        <f t="shared" si="10"/>
        <v>1700000</v>
      </c>
      <c r="S21" s="8">
        <f t="shared" si="10"/>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1" width="9.5"/>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AF1" s="6"/>
      <c r="AG1" s="6"/>
    </row>
    <row r="2">
      <c r="A2" s="6" t="s">
        <v>92</v>
      </c>
    </row>
    <row r="3">
      <c r="A3" s="6" t="s">
        <v>84</v>
      </c>
      <c r="B3" s="6">
        <v>0.0</v>
      </c>
      <c r="C3" s="8">
        <f t="shared" ref="C3:S3" si="1">B13</f>
        <v>2200</v>
      </c>
      <c r="D3" s="8">
        <f t="shared" si="1"/>
        <v>400</v>
      </c>
      <c r="E3" s="8">
        <f t="shared" si="1"/>
        <v>2600</v>
      </c>
      <c r="F3" s="8">
        <f t="shared" si="1"/>
        <v>800</v>
      </c>
      <c r="G3" s="8">
        <f t="shared" si="1"/>
        <v>3000</v>
      </c>
      <c r="H3" s="8">
        <f t="shared" si="1"/>
        <v>1200</v>
      </c>
      <c r="I3" s="8">
        <f t="shared" si="1"/>
        <v>3400</v>
      </c>
      <c r="J3" s="8">
        <f t="shared" si="1"/>
        <v>1600</v>
      </c>
      <c r="K3" s="8">
        <f t="shared" si="1"/>
        <v>3800</v>
      </c>
      <c r="L3" s="8">
        <f t="shared" si="1"/>
        <v>2000</v>
      </c>
      <c r="M3" s="8">
        <f t="shared" si="1"/>
        <v>4200</v>
      </c>
      <c r="N3" s="8">
        <f t="shared" si="1"/>
        <v>2400</v>
      </c>
      <c r="O3" s="8">
        <f t="shared" si="1"/>
        <v>4600</v>
      </c>
      <c r="P3" s="8">
        <f t="shared" si="1"/>
        <v>2800</v>
      </c>
      <c r="Q3" s="8">
        <f t="shared" si="1"/>
        <v>5000</v>
      </c>
      <c r="R3" s="8">
        <f t="shared" si="1"/>
        <v>3200</v>
      </c>
      <c r="S3" s="8">
        <f t="shared" si="1"/>
        <v>5400</v>
      </c>
    </row>
    <row r="4">
      <c r="A4" s="6" t="s">
        <v>26</v>
      </c>
      <c r="B4" s="6">
        <v>0.0</v>
      </c>
      <c r="C4" s="8">
        <f t="shared" ref="C4:S4" si="2">B14</f>
        <v>2400</v>
      </c>
      <c r="D4" s="8">
        <f t="shared" si="2"/>
        <v>1800</v>
      </c>
      <c r="E4" s="8">
        <f t="shared" si="2"/>
        <v>1200</v>
      </c>
      <c r="F4" s="8">
        <f t="shared" si="2"/>
        <v>3600</v>
      </c>
      <c r="G4" s="8">
        <f t="shared" si="2"/>
        <v>3000</v>
      </c>
      <c r="H4" s="8">
        <f t="shared" si="2"/>
        <v>2400</v>
      </c>
      <c r="I4" s="8">
        <f t="shared" si="2"/>
        <v>4800</v>
      </c>
      <c r="J4" s="8">
        <f t="shared" si="2"/>
        <v>4200</v>
      </c>
      <c r="K4" s="8">
        <f t="shared" si="2"/>
        <v>3600</v>
      </c>
      <c r="L4" s="8">
        <f t="shared" si="2"/>
        <v>6000</v>
      </c>
      <c r="M4" s="8">
        <f t="shared" si="2"/>
        <v>5400</v>
      </c>
      <c r="N4" s="8">
        <f t="shared" si="2"/>
        <v>4800</v>
      </c>
      <c r="O4" s="8">
        <f t="shared" si="2"/>
        <v>7200</v>
      </c>
      <c r="P4" s="8">
        <f t="shared" si="2"/>
        <v>6600</v>
      </c>
      <c r="Q4" s="8">
        <f t="shared" si="2"/>
        <v>6000</v>
      </c>
      <c r="R4" s="8">
        <f t="shared" si="2"/>
        <v>8400</v>
      </c>
      <c r="S4" s="8">
        <f t="shared" si="2"/>
        <v>7800</v>
      </c>
    </row>
    <row r="5">
      <c r="A5" s="6" t="s">
        <v>27</v>
      </c>
      <c r="B5" s="6">
        <v>0.0</v>
      </c>
      <c r="C5" s="8">
        <f t="shared" ref="C5:S5" si="3">B15</f>
        <v>1400</v>
      </c>
      <c r="D5" s="8">
        <f t="shared" si="3"/>
        <v>800</v>
      </c>
      <c r="E5" s="8">
        <f t="shared" si="3"/>
        <v>2200</v>
      </c>
      <c r="F5" s="8">
        <f t="shared" si="3"/>
        <v>1600</v>
      </c>
      <c r="G5" s="8">
        <f t="shared" si="3"/>
        <v>3000</v>
      </c>
      <c r="H5" s="8">
        <f t="shared" si="3"/>
        <v>2400</v>
      </c>
      <c r="I5" s="8">
        <f t="shared" si="3"/>
        <v>3800</v>
      </c>
      <c r="J5" s="8">
        <f t="shared" si="3"/>
        <v>3200</v>
      </c>
      <c r="K5" s="8">
        <f t="shared" si="3"/>
        <v>4600</v>
      </c>
      <c r="L5" s="8">
        <f t="shared" si="3"/>
        <v>4000</v>
      </c>
      <c r="M5" s="8">
        <f t="shared" si="3"/>
        <v>5400</v>
      </c>
      <c r="N5" s="8">
        <f t="shared" si="3"/>
        <v>4800</v>
      </c>
      <c r="O5" s="8">
        <f t="shared" si="3"/>
        <v>6200</v>
      </c>
      <c r="P5" s="8">
        <f t="shared" si="3"/>
        <v>5600</v>
      </c>
      <c r="Q5" s="8">
        <f t="shared" si="3"/>
        <v>7000</v>
      </c>
      <c r="R5" s="8">
        <f t="shared" si="3"/>
        <v>6400</v>
      </c>
      <c r="S5" s="8">
        <f t="shared" si="3"/>
        <v>7800</v>
      </c>
    </row>
    <row r="7">
      <c r="A7" s="6" t="s">
        <v>93</v>
      </c>
    </row>
    <row r="8">
      <c r="A8" s="6" t="s">
        <v>84</v>
      </c>
      <c r="B8" s="8">
        <f>'Calcs-1'!B17-'Calcs-1'!B11</f>
        <v>2200</v>
      </c>
      <c r="C8" s="8">
        <f>'Calcs-1'!C17-'Calcs-1'!C11</f>
        <v>-1800</v>
      </c>
      <c r="D8" s="8">
        <f>'Calcs-1'!D17-'Calcs-1'!D11</f>
        <v>2200</v>
      </c>
      <c r="E8" s="8">
        <f>'Calcs-1'!E17-'Calcs-1'!E11</f>
        <v>-1800</v>
      </c>
      <c r="F8" s="8">
        <f>'Calcs-1'!F17-'Calcs-1'!F11</f>
        <v>2200</v>
      </c>
      <c r="G8" s="8">
        <f>'Calcs-1'!G17-'Calcs-1'!G11</f>
        <v>-1800</v>
      </c>
      <c r="H8" s="8">
        <f>'Calcs-1'!H17-'Calcs-1'!H11</f>
        <v>2200</v>
      </c>
      <c r="I8" s="8">
        <f>'Calcs-1'!I17-'Calcs-1'!I11</f>
        <v>-1800</v>
      </c>
      <c r="J8" s="8">
        <f>'Calcs-1'!J17-'Calcs-1'!J11</f>
        <v>2200</v>
      </c>
      <c r="K8" s="8">
        <f>'Calcs-1'!K17-'Calcs-1'!K11</f>
        <v>-1800</v>
      </c>
      <c r="L8" s="8">
        <f>'Calcs-1'!L17-'Calcs-1'!L11</f>
        <v>2200</v>
      </c>
      <c r="M8" s="8">
        <f>'Calcs-1'!M17-'Calcs-1'!M11</f>
        <v>-1800</v>
      </c>
      <c r="N8" s="8">
        <f>'Calcs-1'!N17-'Calcs-1'!N11</f>
        <v>2200</v>
      </c>
      <c r="O8" s="8">
        <f>'Calcs-1'!O17-'Calcs-1'!O11</f>
        <v>-1800</v>
      </c>
      <c r="P8" s="8">
        <f>'Calcs-1'!P17-'Calcs-1'!P11</f>
        <v>2200</v>
      </c>
      <c r="Q8" s="8">
        <f>'Calcs-1'!Q17-'Calcs-1'!Q11</f>
        <v>-1800</v>
      </c>
      <c r="R8" s="8">
        <f>'Calcs-1'!R17-'Calcs-1'!R11</f>
        <v>2200</v>
      </c>
      <c r="S8" s="8">
        <f>'Calcs-1'!S17-'Calcs-1'!S11</f>
        <v>-1800</v>
      </c>
    </row>
    <row r="9">
      <c r="A9" s="6" t="s">
        <v>26</v>
      </c>
      <c r="B9" s="8">
        <f>'Calcs-1'!B18-'Calcs-1'!B12</f>
        <v>2400</v>
      </c>
      <c r="C9" s="8">
        <f>'Calcs-1'!C18-'Calcs-1'!C12</f>
        <v>-600</v>
      </c>
      <c r="D9" s="8">
        <f>'Calcs-1'!D18-'Calcs-1'!D12</f>
        <v>-600</v>
      </c>
      <c r="E9" s="8">
        <f>'Calcs-1'!E18-'Calcs-1'!E12</f>
        <v>2400</v>
      </c>
      <c r="F9" s="8">
        <f>'Calcs-1'!F18-'Calcs-1'!F12</f>
        <v>-600</v>
      </c>
      <c r="G9" s="8">
        <f>'Calcs-1'!G18-'Calcs-1'!G12</f>
        <v>-600</v>
      </c>
      <c r="H9" s="8">
        <f>'Calcs-1'!H18-'Calcs-1'!H12</f>
        <v>2400</v>
      </c>
      <c r="I9" s="8">
        <f>'Calcs-1'!I18-'Calcs-1'!I12</f>
        <v>-600</v>
      </c>
      <c r="J9" s="8">
        <f>'Calcs-1'!J18-'Calcs-1'!J12</f>
        <v>-600</v>
      </c>
      <c r="K9" s="8">
        <f>'Calcs-1'!K18-'Calcs-1'!K12</f>
        <v>2400</v>
      </c>
      <c r="L9" s="8">
        <f>'Calcs-1'!L18-'Calcs-1'!L12</f>
        <v>-600</v>
      </c>
      <c r="M9" s="8">
        <f>'Calcs-1'!M18-'Calcs-1'!M12</f>
        <v>-600</v>
      </c>
      <c r="N9" s="8">
        <f>'Calcs-1'!N18-'Calcs-1'!N12</f>
        <v>2400</v>
      </c>
      <c r="O9" s="8">
        <f>'Calcs-1'!O18-'Calcs-1'!O12</f>
        <v>-600</v>
      </c>
      <c r="P9" s="8">
        <f>'Calcs-1'!P18-'Calcs-1'!P12</f>
        <v>-600</v>
      </c>
      <c r="Q9" s="8">
        <f>'Calcs-1'!Q18-'Calcs-1'!Q12</f>
        <v>2400</v>
      </c>
      <c r="R9" s="8">
        <f>'Calcs-1'!R18-'Calcs-1'!R12</f>
        <v>-600</v>
      </c>
      <c r="S9" s="8">
        <f>'Calcs-1'!S18-'Calcs-1'!S12</f>
        <v>-600</v>
      </c>
    </row>
    <row r="10">
      <c r="A10" s="6" t="s">
        <v>27</v>
      </c>
      <c r="B10" s="8">
        <f>'Calcs-1'!B19-'Calcs-1'!B13</f>
        <v>1400</v>
      </c>
      <c r="C10" s="8">
        <f>'Calcs-1'!C19-'Calcs-1'!C13</f>
        <v>-600</v>
      </c>
      <c r="D10" s="8">
        <f>'Calcs-1'!D19-'Calcs-1'!D13</f>
        <v>1400</v>
      </c>
      <c r="E10" s="8">
        <f>'Calcs-1'!E19-'Calcs-1'!E13</f>
        <v>-600</v>
      </c>
      <c r="F10" s="8">
        <f>'Calcs-1'!F19-'Calcs-1'!F13</f>
        <v>1400</v>
      </c>
      <c r="G10" s="8">
        <f>'Calcs-1'!G19-'Calcs-1'!G13</f>
        <v>-600</v>
      </c>
      <c r="H10" s="8">
        <f>'Calcs-1'!H19-'Calcs-1'!H13</f>
        <v>1400</v>
      </c>
      <c r="I10" s="8">
        <f>'Calcs-1'!I19-'Calcs-1'!I13</f>
        <v>-600</v>
      </c>
      <c r="J10" s="8">
        <f>'Calcs-1'!J19-'Calcs-1'!J13</f>
        <v>1400</v>
      </c>
      <c r="K10" s="8">
        <f>'Calcs-1'!K19-'Calcs-1'!K13</f>
        <v>-600</v>
      </c>
      <c r="L10" s="8">
        <f>'Calcs-1'!L19-'Calcs-1'!L13</f>
        <v>1400</v>
      </c>
      <c r="M10" s="8">
        <f>'Calcs-1'!M19-'Calcs-1'!M13</f>
        <v>-600</v>
      </c>
      <c r="N10" s="8">
        <f>'Calcs-1'!N19-'Calcs-1'!N13</f>
        <v>1400</v>
      </c>
      <c r="O10" s="8">
        <f>'Calcs-1'!O19-'Calcs-1'!O13</f>
        <v>-600</v>
      </c>
      <c r="P10" s="8">
        <f>'Calcs-1'!P19-'Calcs-1'!P13</f>
        <v>1400</v>
      </c>
      <c r="Q10" s="8">
        <f>'Calcs-1'!Q19-'Calcs-1'!Q13</f>
        <v>-600</v>
      </c>
      <c r="R10" s="8">
        <f>'Calcs-1'!R19-'Calcs-1'!R13</f>
        <v>1400</v>
      </c>
      <c r="S10" s="8">
        <f>'Calcs-1'!S19-'Calcs-1'!S13</f>
        <v>-600</v>
      </c>
    </row>
    <row r="12">
      <c r="A12" s="6" t="s">
        <v>94</v>
      </c>
    </row>
    <row r="13">
      <c r="A13" s="6" t="s">
        <v>84</v>
      </c>
      <c r="B13" s="8">
        <f t="shared" ref="B13:S13" si="4">B3+B8</f>
        <v>2200</v>
      </c>
      <c r="C13" s="8">
        <f t="shared" si="4"/>
        <v>400</v>
      </c>
      <c r="D13" s="8">
        <f t="shared" si="4"/>
        <v>2600</v>
      </c>
      <c r="E13" s="8">
        <f t="shared" si="4"/>
        <v>800</v>
      </c>
      <c r="F13" s="8">
        <f t="shared" si="4"/>
        <v>3000</v>
      </c>
      <c r="G13" s="8">
        <f t="shared" si="4"/>
        <v>1200</v>
      </c>
      <c r="H13" s="8">
        <f t="shared" si="4"/>
        <v>3400</v>
      </c>
      <c r="I13" s="8">
        <f t="shared" si="4"/>
        <v>1600</v>
      </c>
      <c r="J13" s="8">
        <f t="shared" si="4"/>
        <v>3800</v>
      </c>
      <c r="K13" s="8">
        <f t="shared" si="4"/>
        <v>2000</v>
      </c>
      <c r="L13" s="8">
        <f t="shared" si="4"/>
        <v>4200</v>
      </c>
      <c r="M13" s="8">
        <f t="shared" si="4"/>
        <v>2400</v>
      </c>
      <c r="N13" s="8">
        <f t="shared" si="4"/>
        <v>4600</v>
      </c>
      <c r="O13" s="8">
        <f t="shared" si="4"/>
        <v>2800</v>
      </c>
      <c r="P13" s="8">
        <f t="shared" si="4"/>
        <v>5000</v>
      </c>
      <c r="Q13" s="8">
        <f t="shared" si="4"/>
        <v>3200</v>
      </c>
      <c r="R13" s="8">
        <f t="shared" si="4"/>
        <v>5400</v>
      </c>
      <c r="S13" s="8">
        <f t="shared" si="4"/>
        <v>3600</v>
      </c>
    </row>
    <row r="14">
      <c r="A14" s="6" t="s">
        <v>26</v>
      </c>
      <c r="B14" s="8">
        <f t="shared" ref="B14:S14" si="5">B4+B9</f>
        <v>2400</v>
      </c>
      <c r="C14" s="8">
        <f t="shared" si="5"/>
        <v>1800</v>
      </c>
      <c r="D14" s="8">
        <f t="shared" si="5"/>
        <v>1200</v>
      </c>
      <c r="E14" s="8">
        <f t="shared" si="5"/>
        <v>3600</v>
      </c>
      <c r="F14" s="8">
        <f t="shared" si="5"/>
        <v>3000</v>
      </c>
      <c r="G14" s="8">
        <f t="shared" si="5"/>
        <v>2400</v>
      </c>
      <c r="H14" s="8">
        <f t="shared" si="5"/>
        <v>4800</v>
      </c>
      <c r="I14" s="8">
        <f t="shared" si="5"/>
        <v>4200</v>
      </c>
      <c r="J14" s="8">
        <f t="shared" si="5"/>
        <v>3600</v>
      </c>
      <c r="K14" s="8">
        <f t="shared" si="5"/>
        <v>6000</v>
      </c>
      <c r="L14" s="8">
        <f t="shared" si="5"/>
        <v>5400</v>
      </c>
      <c r="M14" s="8">
        <f t="shared" si="5"/>
        <v>4800</v>
      </c>
      <c r="N14" s="8">
        <f t="shared" si="5"/>
        <v>7200</v>
      </c>
      <c r="O14" s="8">
        <f t="shared" si="5"/>
        <v>6600</v>
      </c>
      <c r="P14" s="8">
        <f t="shared" si="5"/>
        <v>6000</v>
      </c>
      <c r="Q14" s="8">
        <f t="shared" si="5"/>
        <v>8400</v>
      </c>
      <c r="R14" s="8">
        <f t="shared" si="5"/>
        <v>7800</v>
      </c>
      <c r="S14" s="8">
        <f t="shared" si="5"/>
        <v>7200</v>
      </c>
    </row>
    <row r="15">
      <c r="A15" s="6" t="s">
        <v>27</v>
      </c>
      <c r="B15" s="8">
        <f t="shared" ref="B15:S15" si="6">B5+B10</f>
        <v>1400</v>
      </c>
      <c r="C15" s="8">
        <f t="shared" si="6"/>
        <v>800</v>
      </c>
      <c r="D15" s="8">
        <f t="shared" si="6"/>
        <v>2200</v>
      </c>
      <c r="E15" s="8">
        <f t="shared" si="6"/>
        <v>1600</v>
      </c>
      <c r="F15" s="8">
        <f t="shared" si="6"/>
        <v>3000</v>
      </c>
      <c r="G15" s="8">
        <f t="shared" si="6"/>
        <v>2400</v>
      </c>
      <c r="H15" s="8">
        <f t="shared" si="6"/>
        <v>3800</v>
      </c>
      <c r="I15" s="8">
        <f t="shared" si="6"/>
        <v>3200</v>
      </c>
      <c r="J15" s="8">
        <f t="shared" si="6"/>
        <v>4600</v>
      </c>
      <c r="K15" s="8">
        <f t="shared" si="6"/>
        <v>4000</v>
      </c>
      <c r="L15" s="8">
        <f t="shared" si="6"/>
        <v>5400</v>
      </c>
      <c r="M15" s="8">
        <f t="shared" si="6"/>
        <v>4800</v>
      </c>
      <c r="N15" s="8">
        <f t="shared" si="6"/>
        <v>6200</v>
      </c>
      <c r="O15" s="8">
        <f t="shared" si="6"/>
        <v>5600</v>
      </c>
      <c r="P15" s="8">
        <f t="shared" si="6"/>
        <v>7000</v>
      </c>
      <c r="Q15" s="8">
        <f t="shared" si="6"/>
        <v>6400</v>
      </c>
      <c r="R15" s="8">
        <f t="shared" si="6"/>
        <v>7800</v>
      </c>
      <c r="S15" s="8">
        <f t="shared" si="6"/>
        <v>7200</v>
      </c>
    </row>
    <row r="17">
      <c r="A17" s="6" t="s">
        <v>94</v>
      </c>
    </row>
    <row r="18">
      <c r="A18" s="6" t="s">
        <v>84</v>
      </c>
      <c r="B18" s="8">
        <f>B13*Assumptions!$C7</f>
        <v>440000</v>
      </c>
      <c r="C18" s="8">
        <f>C13*Assumptions!$C7</f>
        <v>80000</v>
      </c>
      <c r="D18" s="8">
        <f>D13*Assumptions!$C7</f>
        <v>520000</v>
      </c>
      <c r="E18" s="8">
        <f>E13*Assumptions!$C7</f>
        <v>160000</v>
      </c>
      <c r="F18" s="8">
        <f>F13*Assumptions!$C7</f>
        <v>600000</v>
      </c>
      <c r="G18" s="8">
        <f>G13*Assumptions!$C7</f>
        <v>240000</v>
      </c>
      <c r="H18" s="8">
        <f>H13*Assumptions!$C7</f>
        <v>680000</v>
      </c>
      <c r="I18" s="8">
        <f>I13*Assumptions!$C7</f>
        <v>320000</v>
      </c>
      <c r="J18" s="8">
        <f>J13*Assumptions!$C7</f>
        <v>760000</v>
      </c>
      <c r="K18" s="8">
        <f>K13*Assumptions!$C7</f>
        <v>400000</v>
      </c>
      <c r="L18" s="8">
        <f>L13*Assumptions!$C7</f>
        <v>840000</v>
      </c>
      <c r="M18" s="8">
        <f>M13*Assumptions!$C7</f>
        <v>480000</v>
      </c>
      <c r="N18" s="8">
        <f>N13*Assumptions!$C7</f>
        <v>920000</v>
      </c>
      <c r="O18" s="8">
        <f>O13*Assumptions!$C7</f>
        <v>560000</v>
      </c>
      <c r="P18" s="8">
        <f>P13*Assumptions!$C7</f>
        <v>1000000</v>
      </c>
      <c r="Q18" s="8">
        <f>Q13*Assumptions!$C7</f>
        <v>640000</v>
      </c>
      <c r="R18" s="8">
        <f>R13*Assumptions!$C7</f>
        <v>1080000</v>
      </c>
      <c r="S18" s="8">
        <f>S13*Assumptions!$C7</f>
        <v>720000</v>
      </c>
    </row>
    <row r="19">
      <c r="A19" s="6" t="s">
        <v>26</v>
      </c>
      <c r="B19" s="8">
        <f>B14*Assumptions!$C8</f>
        <v>720000</v>
      </c>
      <c r="C19" s="8">
        <f>C14*Assumptions!$C8</f>
        <v>540000</v>
      </c>
      <c r="D19" s="8">
        <f>D14*Assumptions!$C8</f>
        <v>360000</v>
      </c>
      <c r="E19" s="8">
        <f>E14*Assumptions!$C8</f>
        <v>1080000</v>
      </c>
      <c r="F19" s="8">
        <f>F14*Assumptions!$C8</f>
        <v>900000</v>
      </c>
      <c r="G19" s="8">
        <f>G14*Assumptions!$C8</f>
        <v>720000</v>
      </c>
      <c r="H19" s="8">
        <f>H14*Assumptions!$C8</f>
        <v>1440000</v>
      </c>
      <c r="I19" s="8">
        <f>I14*Assumptions!$C8</f>
        <v>1260000</v>
      </c>
      <c r="J19" s="8">
        <f>J14*Assumptions!$C8</f>
        <v>1080000</v>
      </c>
      <c r="K19" s="8">
        <f>K14*Assumptions!$C8</f>
        <v>1800000</v>
      </c>
      <c r="L19" s="8">
        <f>L14*Assumptions!$C8</f>
        <v>1620000</v>
      </c>
      <c r="M19" s="8">
        <f>M14*Assumptions!$C8</f>
        <v>1440000</v>
      </c>
      <c r="N19" s="8">
        <f>N14*Assumptions!$C8</f>
        <v>2160000</v>
      </c>
      <c r="O19" s="8">
        <f>O14*Assumptions!$C8</f>
        <v>1980000</v>
      </c>
      <c r="P19" s="8">
        <f>P14*Assumptions!$C8</f>
        <v>1800000</v>
      </c>
      <c r="Q19" s="8">
        <f>Q14*Assumptions!$C8</f>
        <v>2520000</v>
      </c>
      <c r="R19" s="8">
        <f>R14*Assumptions!$C8</f>
        <v>2340000</v>
      </c>
      <c r="S19" s="8">
        <f>S14*Assumptions!$C8</f>
        <v>2160000</v>
      </c>
    </row>
    <row r="20">
      <c r="A20" s="6" t="s">
        <v>27</v>
      </c>
      <c r="B20" s="8">
        <f>B15*Assumptions!$C9</f>
        <v>70000</v>
      </c>
      <c r="C20" s="8">
        <f>C15*Assumptions!$C9</f>
        <v>40000</v>
      </c>
      <c r="D20" s="8">
        <f>D15*Assumptions!$C9</f>
        <v>110000</v>
      </c>
      <c r="E20" s="8">
        <f>E15*Assumptions!$C9</f>
        <v>80000</v>
      </c>
      <c r="F20" s="8">
        <f>F15*Assumptions!$C9</f>
        <v>150000</v>
      </c>
      <c r="G20" s="8">
        <f>G15*Assumptions!$C9</f>
        <v>120000</v>
      </c>
      <c r="H20" s="8">
        <f>H15*Assumptions!$C9</f>
        <v>190000</v>
      </c>
      <c r="I20" s="8">
        <f>I15*Assumptions!$C9</f>
        <v>160000</v>
      </c>
      <c r="J20" s="8">
        <f>J15*Assumptions!$C9</f>
        <v>230000</v>
      </c>
      <c r="K20" s="8">
        <f>K15*Assumptions!$C9</f>
        <v>200000</v>
      </c>
      <c r="L20" s="8">
        <f>L15*Assumptions!$C9</f>
        <v>270000</v>
      </c>
      <c r="M20" s="8">
        <f>M15*Assumptions!$C9</f>
        <v>240000</v>
      </c>
      <c r="N20" s="8">
        <f>N15*Assumptions!$C9</f>
        <v>310000</v>
      </c>
      <c r="O20" s="8">
        <f>O15*Assumptions!$C9</f>
        <v>280000</v>
      </c>
      <c r="P20" s="8">
        <f>P15*Assumptions!$C9</f>
        <v>350000</v>
      </c>
      <c r="Q20" s="8">
        <f>Q15*Assumptions!$C9</f>
        <v>320000</v>
      </c>
      <c r="R20" s="8">
        <f>R15*Assumptions!$C9</f>
        <v>390000</v>
      </c>
      <c r="S20" s="8">
        <f>S15*Assumptions!$C9</f>
        <v>360000</v>
      </c>
    </row>
    <row r="21">
      <c r="A21" s="6" t="s">
        <v>77</v>
      </c>
      <c r="B21" s="8">
        <f t="shared" ref="B21:S21" si="7">SUM(B18:B20)</f>
        <v>1230000</v>
      </c>
      <c r="C21" s="8">
        <f t="shared" si="7"/>
        <v>660000</v>
      </c>
      <c r="D21" s="8">
        <f t="shared" si="7"/>
        <v>990000</v>
      </c>
      <c r="E21" s="8">
        <f t="shared" si="7"/>
        <v>1320000</v>
      </c>
      <c r="F21" s="8">
        <f t="shared" si="7"/>
        <v>1650000</v>
      </c>
      <c r="G21" s="8">
        <f t="shared" si="7"/>
        <v>1080000</v>
      </c>
      <c r="H21" s="8">
        <f t="shared" si="7"/>
        <v>2310000</v>
      </c>
      <c r="I21" s="8">
        <f t="shared" si="7"/>
        <v>1740000</v>
      </c>
      <c r="J21" s="8">
        <f t="shared" si="7"/>
        <v>2070000</v>
      </c>
      <c r="K21" s="8">
        <f t="shared" si="7"/>
        <v>2400000</v>
      </c>
      <c r="L21" s="8">
        <f t="shared" si="7"/>
        <v>2730000</v>
      </c>
      <c r="M21" s="8">
        <f t="shared" si="7"/>
        <v>2160000</v>
      </c>
      <c r="N21" s="8">
        <f t="shared" si="7"/>
        <v>3390000</v>
      </c>
      <c r="O21" s="8">
        <f t="shared" si="7"/>
        <v>2820000</v>
      </c>
      <c r="P21" s="8">
        <f t="shared" si="7"/>
        <v>3150000</v>
      </c>
      <c r="Q21" s="8">
        <f t="shared" si="7"/>
        <v>3480000</v>
      </c>
      <c r="R21" s="8">
        <f t="shared" si="7"/>
        <v>3810000</v>
      </c>
      <c r="S21" s="8">
        <f t="shared" si="7"/>
        <v>3240000</v>
      </c>
    </row>
  </sheetData>
  <drawing r:id="rId1"/>
</worksheet>
</file>