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s"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 sheetId="11" r:id="rId14"/>
    <sheet state="visible" name="Balances" sheetId="12" r:id="rId15"/>
  </sheets>
  <definedNames/>
  <calcPr/>
</workbook>
</file>

<file path=xl/sharedStrings.xml><?xml version="1.0" encoding="utf-8"?>
<sst xmlns="http://schemas.openxmlformats.org/spreadsheetml/2006/main" count="493" uniqueCount="125">
  <si>
    <t>Description</t>
  </si>
  <si>
    <r>
      <rPr>
        <rFont val="Arial"/>
        <b/>
        <color rgb="FF000000"/>
        <sz val="12.0"/>
      </rPr>
      <t>Sales details:</t>
    </r>
    <r>
      <rPr>
        <rFont val="Arial"/>
        <color rgb="FF000000"/>
        <sz val="12.0"/>
      </rPr>
      <t xml:space="preserve">
The Modak House sells modak as follows: 
- 4000 kgs of modak every month to customers who visit the shop. It sells them one kg modak for Rs 1000. 
- 3500 kgs of modak to BigRetailer1 every month. It sells them one kg modak for Rs 800.
- 5000 kgs of modak to BigRetailer2 every month. It sells them one kg modak for Rs 900. </t>
    </r>
  </si>
  <si>
    <r>
      <rPr>
        <rFont val="Arial"/>
        <b/>
        <color rgb="FF000000"/>
        <sz val="12.0"/>
      </rPr>
      <t xml:space="preserve">Usage: </t>
    </r>
    <r>
      <rPr>
        <rFont val="Arial"/>
        <color rgb="FF000000"/>
        <sz val="12.0"/>
      </rPr>
      <t xml:space="preserve">
To make 1 Kg modak 1000 gms Coconut, 400 gms Jaggery and 600 gms of Rice Flour is required. The cost price of various items is -
-  Coconut - Rs 450 per kg
-  Jaggery - Rs 300 per kg
-  Rice Flour - Rs 500 per kg
</t>
    </r>
  </si>
  <si>
    <r>
      <rPr>
        <rFont val="Arial"/>
        <b/>
        <color rgb="FF000000"/>
        <sz val="12.0"/>
      </rPr>
      <t>Collections:</t>
    </r>
    <r>
      <rPr>
        <rFont val="Arial"/>
        <color rgb="FF000000"/>
        <sz val="12.0"/>
      </rPr>
      <t xml:space="preserve">
The customers who visit the The Modak House pay cash. 
BigRetailer1 pays the The Modak House every 2nd month and makes it balance 0. 
BigRetailer2 pays the The Modak House every 3rd month and makes it balance 0.</t>
    </r>
  </si>
  <si>
    <r>
      <rPr>
        <rFont val="Arial"/>
        <b/>
        <color rgb="FF000000"/>
        <sz val="12.0"/>
      </rPr>
      <t>Purchases:</t>
    </r>
    <r>
      <rPr>
        <rFont val="Arial"/>
        <color rgb="FF000000"/>
        <sz val="12.0"/>
      </rPr>
      <t xml:space="preserve">
The Modak House purchases the following 
- Coconut - 13000 kg every month. Payment after 2 month of purchase.
- Jaggery - 10000 kg every 2 months. Payment in the same month of purchase
- Rice Flour - 24000 kg every 3 months. Payment after 3 month of purchase.</t>
    </r>
  </si>
  <si>
    <t>Every month the The Modak House pays Rs 10000 for rent. The The Modak House also pays electricity bill for Rs 5000 per month.</t>
  </si>
  <si>
    <t xml:space="preserve">The company has purchased 2 Modak Maker Machines (MAC100) for Rs. 20000 each in the month 1 and one more Modak Maker Machine (MAC100) in the month 2 for the same price. The life of all machines are 15 months. </t>
  </si>
  <si>
    <t xml:space="preserve">The company has purchased Furniture (UR251E) for Rs. 170000 in the month 2 which has a life of 17 months. </t>
  </si>
  <si>
    <t>The company has purchased a Trays (TRA001) for Rs. 2800 in the month 6 which has a life of 16 months.</t>
  </si>
  <si>
    <t>The company has purchased a Fan (FAN500) for Rs. 6500 in the month 9 which has a life of 13 months.</t>
  </si>
  <si>
    <t>The company has again purchased 2 Modak Maker Machines (MAC100) for Rs. 20000 each in the month 15. The life of both machines are 15 months.</t>
  </si>
  <si>
    <t>It purchases all its fixed assets in the starting of the month.</t>
  </si>
  <si>
    <t>Make a model for 18 months</t>
  </si>
  <si>
    <t>Sales Details</t>
  </si>
  <si>
    <t>Walkin</t>
  </si>
  <si>
    <t>Big Retailer 1</t>
  </si>
  <si>
    <t>Big Retailer 2</t>
  </si>
  <si>
    <t>Quantity</t>
  </si>
  <si>
    <t>Price</t>
  </si>
  <si>
    <t>Modak</t>
  </si>
  <si>
    <t>Daily</t>
  </si>
  <si>
    <t>2nd month</t>
  </si>
  <si>
    <t>3rd month</t>
  </si>
  <si>
    <t>Usage</t>
  </si>
  <si>
    <t>Coconut</t>
  </si>
  <si>
    <t>Jaggery</t>
  </si>
  <si>
    <t>Rice flour</t>
  </si>
  <si>
    <t>Purchase</t>
  </si>
  <si>
    <t>Frequency</t>
  </si>
  <si>
    <t>Payments</t>
  </si>
  <si>
    <t>Other costs</t>
  </si>
  <si>
    <t>Rent</t>
  </si>
  <si>
    <t>Electricity</t>
  </si>
  <si>
    <t>Item Code</t>
  </si>
  <si>
    <t>Item Type</t>
  </si>
  <si>
    <t>Item Details</t>
  </si>
  <si>
    <t>Month of Purchase</t>
  </si>
  <si>
    <t>Life time</t>
  </si>
  <si>
    <t>Month of Disposal</t>
  </si>
  <si>
    <t>Accumulated Depreciation</t>
  </si>
  <si>
    <t>FAS001</t>
  </si>
  <si>
    <t>Modak Maker</t>
  </si>
  <si>
    <t>FAS002</t>
  </si>
  <si>
    <t>FAS003</t>
  </si>
  <si>
    <t>FAS004</t>
  </si>
  <si>
    <t>Furniture</t>
  </si>
  <si>
    <t>FAS005</t>
  </si>
  <si>
    <t>Trays</t>
  </si>
  <si>
    <t>FAS006</t>
  </si>
  <si>
    <t>Fan</t>
  </si>
  <si>
    <t>FAS007</t>
  </si>
  <si>
    <t>FAS008</t>
  </si>
  <si>
    <t>FAS009</t>
  </si>
  <si>
    <t>FAS010</t>
  </si>
  <si>
    <t>FAS011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</si>
  <si>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</si>
  <si>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</si>
  <si>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</si>
  <si>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</si>
  <si>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</si>
  <si>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</si>
  <si>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</si>
  <si>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</si>
  <si>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</si>
  <si>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</si>
  <si>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</si>
  <si>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</si>
  <si>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</si>
  <si>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</si>
  <si>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</si>
  <si>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</si>
  <si>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</si>
  <si>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</si>
  <si>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</si>
  <si>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</si>
  <si>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</si>
  <si>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</si>
  <si>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</si>
  <si>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</si>
  <si>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</si>
  <si>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</si>
  <si>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</si>
  <si>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</si>
  <si>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</si>
  <si>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</si>
  <si>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Opening Balance</t>
  </si>
  <si>
    <t>Total</t>
  </si>
  <si>
    <t>Purchases</t>
  </si>
  <si>
    <t>Disposal</t>
  </si>
  <si>
    <t>Closing Balance</t>
  </si>
  <si>
    <t>Depreciation</t>
  </si>
  <si>
    <t>Disposal Depreciation</t>
  </si>
  <si>
    <t>Sales</t>
  </si>
  <si>
    <t>Rice Flour</t>
  </si>
  <si>
    <t>Total Costs</t>
  </si>
  <si>
    <t>Profit</t>
  </si>
  <si>
    <t>Purchase Payments</t>
  </si>
  <si>
    <t>Purchase Outstanding</t>
  </si>
  <si>
    <t>Opening Stock</t>
  </si>
  <si>
    <t>Change in Stock</t>
  </si>
  <si>
    <t>Closing Stock</t>
  </si>
  <si>
    <t>Collections</t>
  </si>
  <si>
    <t>Cash to be collected</t>
  </si>
  <si>
    <t>Cash Inflow</t>
  </si>
  <si>
    <t>Cash collected from Sales</t>
  </si>
  <si>
    <t>Cash outflow</t>
  </si>
  <si>
    <t>Cash paid for purchases</t>
  </si>
  <si>
    <t>Fixed Asset</t>
  </si>
  <si>
    <t>Total Outflow</t>
  </si>
  <si>
    <t>Net Cash for the month</t>
  </si>
  <si>
    <t>Opening Cash</t>
  </si>
  <si>
    <t>Net cash for the month</t>
  </si>
  <si>
    <t>Closing Cash</t>
  </si>
  <si>
    <t>Assets</t>
  </si>
  <si>
    <t>Cash Inhand</t>
  </si>
  <si>
    <t>Stocks</t>
  </si>
  <si>
    <t>Total Asset</t>
  </si>
  <si>
    <t>Liabilities</t>
  </si>
  <si>
    <t>Payment outstanding</t>
  </si>
  <si>
    <t>Total Liabilities</t>
  </si>
  <si>
    <t>Difference 1</t>
  </si>
  <si>
    <t>Opening Profit</t>
  </si>
  <si>
    <t>Net 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</si>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</sst>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sz val="12.0"/>
      <color theme="1"/>
      <name val="Arial"/>
      <scheme val="minor"/>
    </font>
    <font>
      <sz val="12.0"/>
      <color rgb="FF000000"/>
      <name val="Arial"/>
    </font>
    <font>
      <color theme="1"/>
      <name val="Arial"/>
      <scheme val="minor"/>
    </font>
    <font>
      <color theme="1"/>
      <name val="Arial"/>
    </font>
  </fonts>
  <fills count="3">
    <fill>
      <patternFill patternType="none"/>
    </fill>
    <fill>
      <patternFill patternType="lightGray"/>
    </fill>
    <fill>
      <patternFill patternType="solid">
        <fgColor rgb="FFFAF9F9"/>
        <bgColor rgb="FFFAF9F9"/>
      </patternFill>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readingOrder="0" shrinkToFit="0" vertical="center" wrapText="1"/>
    </xf>
    <xf borderId="0" fillId="0" fontId="2" numFmtId="0" xfId="0" applyAlignment="1" applyFont="1">
      <alignment readingOrder="0" shrinkToFit="0" wrapText="1"/>
    </xf>
    <xf borderId="0" fillId="0" fontId="4" numFmtId="0" xfId="0" applyAlignment="1" applyFont="1">
      <alignment readingOrder="0"/>
    </xf>
    <xf borderId="0" fillId="0" fontId="4" numFmtId="0" xfId="0" applyFont="1"/>
    <xf borderId="0" fillId="0" fontId="4" numFmtId="1" xfId="0" applyFont="1" applyNumberFormat="1"/>
    <xf borderId="0" fillId="0" fontId="4"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vertical="bottom"/>
    </xf>
    <xf borderId="0" fillId="0" fontId="5" numFmtId="0" xfId="0" applyAlignment="1" applyFont="1">
      <alignment shrinkToFit="0" vertical="bottom" wrapText="0"/>
    </xf>
    <xf borderId="0" fillId="2" fontId="5" numFmtId="0" xfId="0" applyAlignment="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ht="95.25" customHeight="1">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4"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s>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row>
    <row r="2">
      <c r="A2" s="5" t="s">
        <v>92</v>
      </c>
    </row>
    <row r="3">
      <c r="A3" s="5" t="s">
        <v>14</v>
      </c>
      <c r="B3" s="6">
        <f>'Sales and Costs'!B3</f>
        <v>4000000</v>
      </c>
      <c r="C3" s="6">
        <f>'Sales and Costs'!C3</f>
        <v>4000000</v>
      </c>
      <c r="D3" s="6">
        <f>'Sales and Costs'!D3</f>
        <v>4000000</v>
      </c>
      <c r="E3" s="6">
        <f>'Sales and Costs'!E3</f>
        <v>4000000</v>
      </c>
      <c r="F3" s="6">
        <f>'Sales and Costs'!F3</f>
        <v>4000000</v>
      </c>
      <c r="G3" s="6">
        <f>'Sales and Costs'!G3</f>
        <v>4000000</v>
      </c>
      <c r="H3" s="6">
        <f>'Sales and Costs'!H3</f>
        <v>4000000</v>
      </c>
      <c r="I3" s="6">
        <f>'Sales and Costs'!I3</f>
        <v>4000000</v>
      </c>
      <c r="J3" s="6">
        <f>'Sales and Costs'!J3</f>
        <v>4000000</v>
      </c>
      <c r="K3" s="6">
        <f>'Sales and Costs'!K3</f>
        <v>4000000</v>
      </c>
      <c r="L3" s="6">
        <f>'Sales and Costs'!L3</f>
        <v>4000000</v>
      </c>
      <c r="M3" s="6">
        <f>'Sales and Costs'!M3</f>
        <v>4000000</v>
      </c>
      <c r="N3" s="6">
        <f>'Sales and Costs'!N3</f>
        <v>4000000</v>
      </c>
      <c r="O3" s="6">
        <f>'Sales and Costs'!O3</f>
        <v>4000000</v>
      </c>
      <c r="P3" s="6">
        <f>'Sales and Costs'!P3</f>
        <v>4000000</v>
      </c>
      <c r="Q3" s="6">
        <f>'Sales and Costs'!Q3</f>
        <v>4000000</v>
      </c>
      <c r="R3" s="6">
        <f>'Sales and Costs'!R3</f>
        <v>4000000</v>
      </c>
      <c r="S3" s="6">
        <f>'Sales and Costs'!S3</f>
        <v>4000000</v>
      </c>
      <c r="T3" s="6">
        <f>'Sales and Costs'!T3</f>
        <v>4000000</v>
      </c>
      <c r="U3" s="6">
        <f>'Sales and Costs'!U3</f>
        <v>4000000</v>
      </c>
      <c r="V3" s="6">
        <f>'Sales and Costs'!V3</f>
        <v>4000000</v>
      </c>
      <c r="W3" s="6">
        <f>'Sales and Costs'!W3</f>
        <v>4000000</v>
      </c>
      <c r="X3" s="6">
        <f>'Sales and Costs'!X3</f>
        <v>4000000</v>
      </c>
      <c r="Y3" s="6">
        <f>'Sales and Costs'!Y3</f>
        <v>4000000</v>
      </c>
      <c r="Z3" s="6">
        <f>'Sales and Costs'!Z3</f>
        <v>4000000</v>
      </c>
      <c r="AA3" s="6">
        <f>'Sales and Costs'!AA3</f>
        <v>4000000</v>
      </c>
      <c r="AB3" s="6">
        <f>'Sales and Costs'!AB3</f>
        <v>4000000</v>
      </c>
      <c r="AC3" s="6">
        <f>'Sales and Costs'!AC3</f>
        <v>4000000</v>
      </c>
      <c r="AD3" s="6">
        <f>'Sales and Costs'!AD3</f>
        <v>4000000</v>
      </c>
      <c r="AE3" s="6">
        <f>'Sales and Costs'!AE3</f>
        <v>4000000</v>
      </c>
    </row>
    <row r="4">
      <c r="A4" s="5" t="s">
        <v>15</v>
      </c>
      <c r="B4" s="6">
        <f>'Sales and Costs'!B4</f>
        <v>2800000</v>
      </c>
      <c r="C4" s="6">
        <f>'Sales and Costs'!C4</f>
        <v>2800000</v>
      </c>
      <c r="D4" s="6">
        <f>'Sales and Costs'!D4</f>
        <v>2800000</v>
      </c>
      <c r="E4" s="6">
        <f>'Sales and Costs'!E4</f>
        <v>2800000</v>
      </c>
      <c r="F4" s="6">
        <f>'Sales and Costs'!F4</f>
        <v>2800000</v>
      </c>
      <c r="G4" s="6">
        <f>'Sales and Costs'!G4</f>
        <v>2800000</v>
      </c>
      <c r="H4" s="6">
        <f>'Sales and Costs'!H4</f>
        <v>2800000</v>
      </c>
      <c r="I4" s="6">
        <f>'Sales and Costs'!I4</f>
        <v>2800000</v>
      </c>
      <c r="J4" s="6">
        <f>'Sales and Costs'!J4</f>
        <v>2800000</v>
      </c>
      <c r="K4" s="6">
        <f>'Sales and Costs'!K4</f>
        <v>2800000</v>
      </c>
      <c r="L4" s="6">
        <f>'Sales and Costs'!L4</f>
        <v>2800000</v>
      </c>
      <c r="M4" s="6">
        <f>'Sales and Costs'!M4</f>
        <v>2800000</v>
      </c>
      <c r="N4" s="6">
        <f>'Sales and Costs'!N4</f>
        <v>2800000</v>
      </c>
      <c r="O4" s="6">
        <f>'Sales and Costs'!O4</f>
        <v>2800000</v>
      </c>
      <c r="P4" s="6">
        <f>'Sales and Costs'!P4</f>
        <v>2800000</v>
      </c>
      <c r="Q4" s="6">
        <f>'Sales and Costs'!Q4</f>
        <v>2800000</v>
      </c>
      <c r="R4" s="6">
        <f>'Sales and Costs'!R4</f>
        <v>2800000</v>
      </c>
      <c r="S4" s="6">
        <f>'Sales and Costs'!S4</f>
        <v>2800000</v>
      </c>
      <c r="T4" s="6">
        <f>'Sales and Costs'!T4</f>
        <v>2800000</v>
      </c>
      <c r="U4" s="6">
        <f>'Sales and Costs'!U4</f>
        <v>2800000</v>
      </c>
      <c r="V4" s="6">
        <f>'Sales and Costs'!V4</f>
        <v>2800000</v>
      </c>
      <c r="W4" s="6">
        <f>'Sales and Costs'!W4</f>
        <v>2800000</v>
      </c>
      <c r="X4" s="6">
        <f>'Sales and Costs'!X4</f>
        <v>2800000</v>
      </c>
      <c r="Y4" s="6">
        <f>'Sales and Costs'!Y4</f>
        <v>2800000</v>
      </c>
      <c r="Z4" s="6">
        <f>'Sales and Costs'!Z4</f>
        <v>2800000</v>
      </c>
      <c r="AA4" s="6">
        <f>'Sales and Costs'!AA4</f>
        <v>2800000</v>
      </c>
      <c r="AB4" s="6">
        <f>'Sales and Costs'!AB4</f>
        <v>2800000</v>
      </c>
      <c r="AC4" s="6">
        <f>'Sales and Costs'!AC4</f>
        <v>2800000</v>
      </c>
      <c r="AD4" s="6">
        <f>'Sales and Costs'!AD4</f>
        <v>2800000</v>
      </c>
      <c r="AE4" s="6">
        <f>'Sales and Costs'!AE4</f>
        <v>2800000</v>
      </c>
    </row>
    <row r="5">
      <c r="A5" s="5" t="s">
        <v>16</v>
      </c>
      <c r="B5" s="6">
        <f>'Sales and Costs'!B5</f>
        <v>4500000</v>
      </c>
      <c r="C5" s="6">
        <f>'Sales and Costs'!C5</f>
        <v>4500000</v>
      </c>
      <c r="D5" s="6">
        <f>'Sales and Costs'!D5</f>
        <v>4500000</v>
      </c>
      <c r="E5" s="6">
        <f>'Sales and Costs'!E5</f>
        <v>4500000</v>
      </c>
      <c r="F5" s="6">
        <f>'Sales and Costs'!F5</f>
        <v>4500000</v>
      </c>
      <c r="G5" s="6">
        <f>'Sales and Costs'!G5</f>
        <v>4500000</v>
      </c>
      <c r="H5" s="6">
        <f>'Sales and Costs'!H5</f>
        <v>4500000</v>
      </c>
      <c r="I5" s="6">
        <f>'Sales and Costs'!I5</f>
        <v>4500000</v>
      </c>
      <c r="J5" s="6">
        <f>'Sales and Costs'!J5</f>
        <v>4500000</v>
      </c>
      <c r="K5" s="6">
        <f>'Sales and Costs'!K5</f>
        <v>4500000</v>
      </c>
      <c r="L5" s="6">
        <f>'Sales and Costs'!L5</f>
        <v>4500000</v>
      </c>
      <c r="M5" s="6">
        <f>'Sales and Costs'!M5</f>
        <v>4500000</v>
      </c>
      <c r="N5" s="6">
        <f>'Sales and Costs'!N5</f>
        <v>4500000</v>
      </c>
      <c r="O5" s="6">
        <f>'Sales and Costs'!O5</f>
        <v>4500000</v>
      </c>
      <c r="P5" s="6">
        <f>'Sales and Costs'!P5</f>
        <v>4500000</v>
      </c>
      <c r="Q5" s="6">
        <f>'Sales and Costs'!Q5</f>
        <v>4500000</v>
      </c>
      <c r="R5" s="6">
        <f>'Sales and Costs'!R5</f>
        <v>4500000</v>
      </c>
      <c r="S5" s="6">
        <f>'Sales and Costs'!S5</f>
        <v>4500000</v>
      </c>
      <c r="T5" s="6">
        <f>'Sales and Costs'!T5</f>
        <v>4500000</v>
      </c>
      <c r="U5" s="6">
        <f>'Sales and Costs'!U5</f>
        <v>4500000</v>
      </c>
      <c r="V5" s="6">
        <f>'Sales and Costs'!V5</f>
        <v>4500000</v>
      </c>
      <c r="W5" s="6">
        <f>'Sales and Costs'!W5</f>
        <v>4500000</v>
      </c>
      <c r="X5" s="6">
        <f>'Sales and Costs'!X5</f>
        <v>4500000</v>
      </c>
      <c r="Y5" s="6">
        <f>'Sales and Costs'!Y5</f>
        <v>4500000</v>
      </c>
      <c r="Z5" s="6">
        <f>'Sales and Costs'!Z5</f>
        <v>4500000</v>
      </c>
      <c r="AA5" s="6">
        <f>'Sales and Costs'!AA5</f>
        <v>4500000</v>
      </c>
      <c r="AB5" s="6">
        <f>'Sales and Costs'!AB5</f>
        <v>4500000</v>
      </c>
      <c r="AC5" s="6">
        <f>'Sales and Costs'!AC5</f>
        <v>4500000</v>
      </c>
      <c r="AD5" s="6">
        <f>'Sales and Costs'!AD5</f>
        <v>4500000</v>
      </c>
      <c r="AE5" s="6">
        <f>'Sales and Costs'!AE5</f>
        <v>4500000</v>
      </c>
    </row>
    <row r="6">
      <c r="A6" s="5" t="s">
        <v>86</v>
      </c>
      <c r="B6" s="6">
        <f t="shared" ref="B6:AE6" si="1">SUM(B3:B5)</f>
        <v>11300000</v>
      </c>
      <c r="C6" s="6">
        <f t="shared" si="1"/>
        <v>11300000</v>
      </c>
      <c r="D6" s="6">
        <f t="shared" si="1"/>
        <v>11300000</v>
      </c>
      <c r="E6" s="6">
        <f t="shared" si="1"/>
        <v>11300000</v>
      </c>
      <c r="F6" s="6">
        <f t="shared" si="1"/>
        <v>11300000</v>
      </c>
      <c r="G6" s="6">
        <f t="shared" si="1"/>
        <v>11300000</v>
      </c>
      <c r="H6" s="6">
        <f t="shared" si="1"/>
        <v>11300000</v>
      </c>
      <c r="I6" s="6">
        <f t="shared" si="1"/>
        <v>11300000</v>
      </c>
      <c r="J6" s="6">
        <f t="shared" si="1"/>
        <v>11300000</v>
      </c>
      <c r="K6" s="6">
        <f t="shared" si="1"/>
        <v>11300000</v>
      </c>
      <c r="L6" s="6">
        <f t="shared" si="1"/>
        <v>11300000</v>
      </c>
      <c r="M6" s="6">
        <f t="shared" si="1"/>
        <v>11300000</v>
      </c>
      <c r="N6" s="6">
        <f t="shared" si="1"/>
        <v>11300000</v>
      </c>
      <c r="O6" s="6">
        <f t="shared" si="1"/>
        <v>11300000</v>
      </c>
      <c r="P6" s="6">
        <f t="shared" si="1"/>
        <v>11300000</v>
      </c>
      <c r="Q6" s="6">
        <f t="shared" si="1"/>
        <v>11300000</v>
      </c>
      <c r="R6" s="6">
        <f t="shared" si="1"/>
        <v>11300000</v>
      </c>
      <c r="S6" s="6">
        <f t="shared" si="1"/>
        <v>11300000</v>
      </c>
      <c r="T6" s="6">
        <f t="shared" si="1"/>
        <v>11300000</v>
      </c>
      <c r="U6" s="6">
        <f t="shared" si="1"/>
        <v>11300000</v>
      </c>
      <c r="V6" s="6">
        <f t="shared" si="1"/>
        <v>11300000</v>
      </c>
      <c r="W6" s="6">
        <f t="shared" si="1"/>
        <v>11300000</v>
      </c>
      <c r="X6" s="6">
        <f t="shared" si="1"/>
        <v>11300000</v>
      </c>
      <c r="Y6" s="6">
        <f t="shared" si="1"/>
        <v>11300000</v>
      </c>
      <c r="Z6" s="6">
        <f t="shared" si="1"/>
        <v>11300000</v>
      </c>
      <c r="AA6" s="6">
        <f t="shared" si="1"/>
        <v>11300000</v>
      </c>
      <c r="AB6" s="6">
        <f t="shared" si="1"/>
        <v>11300000</v>
      </c>
      <c r="AC6" s="6">
        <f t="shared" si="1"/>
        <v>11300000</v>
      </c>
      <c r="AD6" s="6">
        <f t="shared" si="1"/>
        <v>11300000</v>
      </c>
      <c r="AE6" s="6">
        <f t="shared" si="1"/>
        <v>11300000</v>
      </c>
    </row>
    <row r="8">
      <c r="A8" s="5" t="s">
        <v>101</v>
      </c>
    </row>
    <row r="9">
      <c r="A9" s="5" t="s">
        <v>14</v>
      </c>
      <c r="B9" s="6">
        <f t="shared" ref="B9:AE9" si="2">B3</f>
        <v>4000000</v>
      </c>
      <c r="C9" s="6">
        <f t="shared" si="2"/>
        <v>4000000</v>
      </c>
      <c r="D9" s="6">
        <f t="shared" si="2"/>
        <v>4000000</v>
      </c>
      <c r="E9" s="6">
        <f t="shared" si="2"/>
        <v>4000000</v>
      </c>
      <c r="F9" s="6">
        <f t="shared" si="2"/>
        <v>4000000</v>
      </c>
      <c r="G9" s="6">
        <f t="shared" si="2"/>
        <v>4000000</v>
      </c>
      <c r="H9" s="6">
        <f t="shared" si="2"/>
        <v>4000000</v>
      </c>
      <c r="I9" s="6">
        <f t="shared" si="2"/>
        <v>4000000</v>
      </c>
      <c r="J9" s="6">
        <f t="shared" si="2"/>
        <v>4000000</v>
      </c>
      <c r="K9" s="6">
        <f t="shared" si="2"/>
        <v>4000000</v>
      </c>
      <c r="L9" s="6">
        <f t="shared" si="2"/>
        <v>4000000</v>
      </c>
      <c r="M9" s="6">
        <f t="shared" si="2"/>
        <v>4000000</v>
      </c>
      <c r="N9" s="6">
        <f t="shared" si="2"/>
        <v>4000000</v>
      </c>
      <c r="O9" s="6">
        <f t="shared" si="2"/>
        <v>4000000</v>
      </c>
      <c r="P9" s="6">
        <f t="shared" si="2"/>
        <v>4000000</v>
      </c>
      <c r="Q9" s="6">
        <f t="shared" si="2"/>
        <v>4000000</v>
      </c>
      <c r="R9" s="6">
        <f t="shared" si="2"/>
        <v>4000000</v>
      </c>
      <c r="S9" s="6">
        <f t="shared" si="2"/>
        <v>4000000</v>
      </c>
      <c r="T9" s="6">
        <f t="shared" si="2"/>
        <v>4000000</v>
      </c>
      <c r="U9" s="6">
        <f t="shared" si="2"/>
        <v>4000000</v>
      </c>
      <c r="V9" s="6">
        <f t="shared" si="2"/>
        <v>4000000</v>
      </c>
      <c r="W9" s="6">
        <f t="shared" si="2"/>
        <v>4000000</v>
      </c>
      <c r="X9" s="6">
        <f t="shared" si="2"/>
        <v>4000000</v>
      </c>
      <c r="Y9" s="6">
        <f t="shared" si="2"/>
        <v>4000000</v>
      </c>
      <c r="Z9" s="6">
        <f t="shared" si="2"/>
        <v>4000000</v>
      </c>
      <c r="AA9" s="6">
        <f t="shared" si="2"/>
        <v>4000000</v>
      </c>
      <c r="AB9" s="6">
        <f t="shared" si="2"/>
        <v>4000000</v>
      </c>
      <c r="AC9" s="6">
        <f t="shared" si="2"/>
        <v>4000000</v>
      </c>
      <c r="AD9" s="6">
        <f t="shared" si="2"/>
        <v>4000000</v>
      </c>
      <c r="AE9" s="6">
        <f t="shared" si="2"/>
        <v>4000000</v>
      </c>
    </row>
    <row r="10">
      <c r="A10" s="5" t="s">
        <v>15</v>
      </c>
      <c r="B10" s="5">
        <v>0.0</v>
      </c>
      <c r="C10" s="6">
        <f>B4+C4</f>
        <v>5600000</v>
      </c>
      <c r="D10" s="5">
        <v>0.0</v>
      </c>
      <c r="E10" s="6">
        <f>D4+E4</f>
        <v>5600000</v>
      </c>
      <c r="F10" s="5">
        <v>0.0</v>
      </c>
      <c r="G10" s="6">
        <f>F4+G4</f>
        <v>5600000</v>
      </c>
      <c r="H10" s="5">
        <v>0.0</v>
      </c>
      <c r="I10" s="6">
        <f>H4+I4</f>
        <v>5600000</v>
      </c>
      <c r="J10" s="5">
        <v>0.0</v>
      </c>
      <c r="K10" s="6">
        <f>J4+K4</f>
        <v>5600000</v>
      </c>
      <c r="L10" s="5">
        <v>0.0</v>
      </c>
      <c r="M10" s="6">
        <f>L4+M4</f>
        <v>5600000</v>
      </c>
      <c r="N10" s="5">
        <v>0.0</v>
      </c>
      <c r="O10" s="6">
        <f>N4+O4</f>
        <v>5600000</v>
      </c>
      <c r="P10" s="5">
        <v>0.0</v>
      </c>
      <c r="Q10" s="6">
        <f>P4+Q4</f>
        <v>5600000</v>
      </c>
      <c r="R10" s="5">
        <v>0.0</v>
      </c>
      <c r="S10" s="6">
        <f>R4+S4</f>
        <v>5600000</v>
      </c>
      <c r="T10" s="5">
        <v>0.0</v>
      </c>
      <c r="U10" s="6">
        <f>T4+U4</f>
        <v>5600000</v>
      </c>
      <c r="V10" s="5">
        <v>0.0</v>
      </c>
      <c r="W10" s="6">
        <f>V4+W4</f>
        <v>5600000</v>
      </c>
      <c r="X10" s="5">
        <v>0.0</v>
      </c>
      <c r="Y10" s="6">
        <f>X4+Y4</f>
        <v>5600000</v>
      </c>
      <c r="Z10" s="5">
        <v>0.0</v>
      </c>
      <c r="AA10" s="6">
        <f>Z4+AA4</f>
        <v>5600000</v>
      </c>
      <c r="AB10" s="5">
        <v>0.0</v>
      </c>
      <c r="AC10" s="6">
        <f>AB4+AC4</f>
        <v>5600000</v>
      </c>
      <c r="AD10" s="5">
        <v>0.0</v>
      </c>
      <c r="AE10" s="6">
        <f>AD4+AE4</f>
        <v>5600000</v>
      </c>
    </row>
    <row r="11">
      <c r="A11" s="5" t="s">
        <v>16</v>
      </c>
      <c r="B11" s="5">
        <v>0.0</v>
      </c>
      <c r="C11" s="5">
        <v>0.0</v>
      </c>
      <c r="D11" s="6">
        <f>B5+C5+D5</f>
        <v>13500000</v>
      </c>
      <c r="E11" s="5">
        <v>0.0</v>
      </c>
      <c r="F11" s="5">
        <v>0.0</v>
      </c>
      <c r="G11" s="6">
        <f>E5+F5+G5</f>
        <v>13500000</v>
      </c>
      <c r="H11" s="5">
        <v>0.0</v>
      </c>
      <c r="I11" s="5">
        <v>0.0</v>
      </c>
      <c r="J11" s="6">
        <f>H5+I5+J5</f>
        <v>13500000</v>
      </c>
      <c r="K11" s="5">
        <v>0.0</v>
      </c>
      <c r="L11" s="5">
        <v>0.0</v>
      </c>
      <c r="M11" s="6">
        <f>K5+L5+M5</f>
        <v>13500000</v>
      </c>
      <c r="N11" s="5">
        <v>0.0</v>
      </c>
      <c r="O11" s="5">
        <v>0.0</v>
      </c>
      <c r="P11" s="6">
        <f>N5+O5+P5</f>
        <v>13500000</v>
      </c>
      <c r="Q11" s="5">
        <v>0.0</v>
      </c>
      <c r="R11" s="5">
        <v>0.0</v>
      </c>
      <c r="S11" s="6">
        <f>Q5+R5+S5</f>
        <v>13500000</v>
      </c>
      <c r="T11" s="5">
        <v>0.0</v>
      </c>
      <c r="U11" s="5">
        <v>0.0</v>
      </c>
      <c r="V11" s="6">
        <f>T5+U5+V5</f>
        <v>13500000</v>
      </c>
      <c r="W11" s="5">
        <v>0.0</v>
      </c>
      <c r="X11" s="5">
        <v>0.0</v>
      </c>
      <c r="Y11" s="6">
        <f>W5+X5+Y5</f>
        <v>13500000</v>
      </c>
      <c r="Z11" s="5">
        <v>0.0</v>
      </c>
      <c r="AA11" s="5">
        <v>0.0</v>
      </c>
      <c r="AB11" s="6">
        <f>Z5+AA5+AB5</f>
        <v>13500000</v>
      </c>
      <c r="AC11" s="5">
        <v>0.0</v>
      </c>
      <c r="AD11" s="5">
        <v>0.0</v>
      </c>
      <c r="AE11" s="6">
        <f>AC5+AD5+AE5</f>
        <v>13500000</v>
      </c>
    </row>
    <row r="12">
      <c r="A12" s="5" t="s">
        <v>86</v>
      </c>
      <c r="B12" s="6">
        <f t="shared" ref="B12:AE12" si="3">SUM(B9:B11)</f>
        <v>4000000</v>
      </c>
      <c r="C12" s="6">
        <f t="shared" si="3"/>
        <v>9600000</v>
      </c>
      <c r="D12" s="6">
        <f t="shared" si="3"/>
        <v>17500000</v>
      </c>
      <c r="E12" s="6">
        <f t="shared" si="3"/>
        <v>9600000</v>
      </c>
      <c r="F12" s="6">
        <f t="shared" si="3"/>
        <v>4000000</v>
      </c>
      <c r="G12" s="6">
        <f t="shared" si="3"/>
        <v>23100000</v>
      </c>
      <c r="H12" s="6">
        <f t="shared" si="3"/>
        <v>4000000</v>
      </c>
      <c r="I12" s="6">
        <f t="shared" si="3"/>
        <v>9600000</v>
      </c>
      <c r="J12" s="6">
        <f t="shared" si="3"/>
        <v>17500000</v>
      </c>
      <c r="K12" s="6">
        <f t="shared" si="3"/>
        <v>9600000</v>
      </c>
      <c r="L12" s="6">
        <f t="shared" si="3"/>
        <v>4000000</v>
      </c>
      <c r="M12" s="6">
        <f t="shared" si="3"/>
        <v>23100000</v>
      </c>
      <c r="N12" s="6">
        <f t="shared" si="3"/>
        <v>4000000</v>
      </c>
      <c r="O12" s="6">
        <f t="shared" si="3"/>
        <v>9600000</v>
      </c>
      <c r="P12" s="6">
        <f t="shared" si="3"/>
        <v>17500000</v>
      </c>
      <c r="Q12" s="6">
        <f t="shared" si="3"/>
        <v>9600000</v>
      </c>
      <c r="R12" s="6">
        <f t="shared" si="3"/>
        <v>4000000</v>
      </c>
      <c r="S12" s="6">
        <f t="shared" si="3"/>
        <v>23100000</v>
      </c>
      <c r="T12" s="6">
        <f t="shared" si="3"/>
        <v>4000000</v>
      </c>
      <c r="U12" s="6">
        <f t="shared" si="3"/>
        <v>9600000</v>
      </c>
      <c r="V12" s="6">
        <f t="shared" si="3"/>
        <v>17500000</v>
      </c>
      <c r="W12" s="6">
        <f t="shared" si="3"/>
        <v>9600000</v>
      </c>
      <c r="X12" s="6">
        <f t="shared" si="3"/>
        <v>4000000</v>
      </c>
      <c r="Y12" s="6">
        <f t="shared" si="3"/>
        <v>23100000</v>
      </c>
      <c r="Z12" s="6">
        <f t="shared" si="3"/>
        <v>4000000</v>
      </c>
      <c r="AA12" s="6">
        <f t="shared" si="3"/>
        <v>9600000</v>
      </c>
      <c r="AB12" s="6">
        <f t="shared" si="3"/>
        <v>17500000</v>
      </c>
      <c r="AC12" s="6">
        <f t="shared" si="3"/>
        <v>9600000</v>
      </c>
      <c r="AD12" s="6">
        <f t="shared" si="3"/>
        <v>4000000</v>
      </c>
      <c r="AE12" s="6">
        <f t="shared" si="3"/>
        <v>23100000</v>
      </c>
    </row>
    <row r="14">
      <c r="A14" s="5" t="s">
        <v>102</v>
      </c>
    </row>
    <row r="15">
      <c r="A15" s="5" t="s">
        <v>14</v>
      </c>
      <c r="B15" s="6">
        <f t="shared" ref="B15:B17" si="5">B3-B9</f>
        <v>0</v>
      </c>
      <c r="C15" s="6">
        <f t="shared" ref="C15:AE15" si="4">B15+C3-C9</f>
        <v>0</v>
      </c>
      <c r="D15" s="6">
        <f t="shared" si="4"/>
        <v>0</v>
      </c>
      <c r="E15" s="6">
        <f t="shared" si="4"/>
        <v>0</v>
      </c>
      <c r="F15" s="6">
        <f t="shared" si="4"/>
        <v>0</v>
      </c>
      <c r="G15" s="6">
        <f t="shared" si="4"/>
        <v>0</v>
      </c>
      <c r="H15" s="6">
        <f t="shared" si="4"/>
        <v>0</v>
      </c>
      <c r="I15" s="6">
        <f t="shared" si="4"/>
        <v>0</v>
      </c>
      <c r="J15" s="6">
        <f t="shared" si="4"/>
        <v>0</v>
      </c>
      <c r="K15" s="6">
        <f t="shared" si="4"/>
        <v>0</v>
      </c>
      <c r="L15" s="6">
        <f t="shared" si="4"/>
        <v>0</v>
      </c>
      <c r="M15" s="6">
        <f t="shared" si="4"/>
        <v>0</v>
      </c>
      <c r="N15" s="6">
        <f t="shared" si="4"/>
        <v>0</v>
      </c>
      <c r="O15" s="6">
        <f t="shared" si="4"/>
        <v>0</v>
      </c>
      <c r="P15" s="6">
        <f t="shared" si="4"/>
        <v>0</v>
      </c>
      <c r="Q15" s="6">
        <f t="shared" si="4"/>
        <v>0</v>
      </c>
      <c r="R15" s="6">
        <f t="shared" si="4"/>
        <v>0</v>
      </c>
      <c r="S15" s="6">
        <f t="shared" si="4"/>
        <v>0</v>
      </c>
      <c r="T15" s="6">
        <f t="shared" si="4"/>
        <v>0</v>
      </c>
      <c r="U15" s="6">
        <f t="shared" si="4"/>
        <v>0</v>
      </c>
      <c r="V15" s="6">
        <f t="shared" si="4"/>
        <v>0</v>
      </c>
      <c r="W15" s="6">
        <f t="shared" si="4"/>
        <v>0</v>
      </c>
      <c r="X15" s="6">
        <f t="shared" si="4"/>
        <v>0</v>
      </c>
      <c r="Y15" s="6">
        <f t="shared" si="4"/>
        <v>0</v>
      </c>
      <c r="Z15" s="6">
        <f t="shared" si="4"/>
        <v>0</v>
      </c>
      <c r="AA15" s="6">
        <f t="shared" si="4"/>
        <v>0</v>
      </c>
      <c r="AB15" s="6">
        <f t="shared" si="4"/>
        <v>0</v>
      </c>
      <c r="AC15" s="6">
        <f t="shared" si="4"/>
        <v>0</v>
      </c>
      <c r="AD15" s="6">
        <f t="shared" si="4"/>
        <v>0</v>
      </c>
      <c r="AE15" s="6">
        <f t="shared" si="4"/>
        <v>0</v>
      </c>
    </row>
    <row r="16">
      <c r="A16" s="5" t="s">
        <v>15</v>
      </c>
      <c r="B16" s="6">
        <f t="shared" si="5"/>
        <v>2800000</v>
      </c>
      <c r="C16" s="6">
        <f t="shared" ref="C16:AE16" si="6">B16+C4-C10</f>
        <v>0</v>
      </c>
      <c r="D16" s="6">
        <f t="shared" si="6"/>
        <v>2800000</v>
      </c>
      <c r="E16" s="6">
        <f t="shared" si="6"/>
        <v>0</v>
      </c>
      <c r="F16" s="6">
        <f t="shared" si="6"/>
        <v>2800000</v>
      </c>
      <c r="G16" s="6">
        <f t="shared" si="6"/>
        <v>0</v>
      </c>
      <c r="H16" s="6">
        <f t="shared" si="6"/>
        <v>2800000</v>
      </c>
      <c r="I16" s="6">
        <f t="shared" si="6"/>
        <v>0</v>
      </c>
      <c r="J16" s="6">
        <f t="shared" si="6"/>
        <v>2800000</v>
      </c>
      <c r="K16" s="6">
        <f t="shared" si="6"/>
        <v>0</v>
      </c>
      <c r="L16" s="6">
        <f t="shared" si="6"/>
        <v>2800000</v>
      </c>
      <c r="M16" s="6">
        <f t="shared" si="6"/>
        <v>0</v>
      </c>
      <c r="N16" s="6">
        <f t="shared" si="6"/>
        <v>2800000</v>
      </c>
      <c r="O16" s="6">
        <f t="shared" si="6"/>
        <v>0</v>
      </c>
      <c r="P16" s="6">
        <f t="shared" si="6"/>
        <v>2800000</v>
      </c>
      <c r="Q16" s="6">
        <f t="shared" si="6"/>
        <v>0</v>
      </c>
      <c r="R16" s="6">
        <f t="shared" si="6"/>
        <v>2800000</v>
      </c>
      <c r="S16" s="6">
        <f t="shared" si="6"/>
        <v>0</v>
      </c>
      <c r="T16" s="6">
        <f t="shared" si="6"/>
        <v>2800000</v>
      </c>
      <c r="U16" s="6">
        <f t="shared" si="6"/>
        <v>0</v>
      </c>
      <c r="V16" s="6">
        <f t="shared" si="6"/>
        <v>2800000</v>
      </c>
      <c r="W16" s="6">
        <f t="shared" si="6"/>
        <v>0</v>
      </c>
      <c r="X16" s="6">
        <f t="shared" si="6"/>
        <v>2800000</v>
      </c>
      <c r="Y16" s="6">
        <f t="shared" si="6"/>
        <v>0</v>
      </c>
      <c r="Z16" s="6">
        <f t="shared" si="6"/>
        <v>2800000</v>
      </c>
      <c r="AA16" s="6">
        <f t="shared" si="6"/>
        <v>0</v>
      </c>
      <c r="AB16" s="6">
        <f t="shared" si="6"/>
        <v>2800000</v>
      </c>
      <c r="AC16" s="6">
        <f t="shared" si="6"/>
        <v>0</v>
      </c>
      <c r="AD16" s="6">
        <f t="shared" si="6"/>
        <v>2800000</v>
      </c>
      <c r="AE16" s="6">
        <f t="shared" si="6"/>
        <v>0</v>
      </c>
    </row>
    <row r="17">
      <c r="A17" s="5" t="s">
        <v>16</v>
      </c>
      <c r="B17" s="6">
        <f t="shared" si="5"/>
        <v>4500000</v>
      </c>
      <c r="C17" s="6">
        <f t="shared" ref="C17:AE17" si="7">B17+C5-C11</f>
        <v>9000000</v>
      </c>
      <c r="D17" s="6">
        <f t="shared" si="7"/>
        <v>0</v>
      </c>
      <c r="E17" s="6">
        <f t="shared" si="7"/>
        <v>4500000</v>
      </c>
      <c r="F17" s="6">
        <f t="shared" si="7"/>
        <v>9000000</v>
      </c>
      <c r="G17" s="6">
        <f t="shared" si="7"/>
        <v>0</v>
      </c>
      <c r="H17" s="6">
        <f t="shared" si="7"/>
        <v>4500000</v>
      </c>
      <c r="I17" s="6">
        <f t="shared" si="7"/>
        <v>9000000</v>
      </c>
      <c r="J17" s="6">
        <f t="shared" si="7"/>
        <v>0</v>
      </c>
      <c r="K17" s="6">
        <f t="shared" si="7"/>
        <v>4500000</v>
      </c>
      <c r="L17" s="6">
        <f t="shared" si="7"/>
        <v>9000000</v>
      </c>
      <c r="M17" s="6">
        <f t="shared" si="7"/>
        <v>0</v>
      </c>
      <c r="N17" s="6">
        <f t="shared" si="7"/>
        <v>4500000</v>
      </c>
      <c r="O17" s="6">
        <f t="shared" si="7"/>
        <v>9000000</v>
      </c>
      <c r="P17" s="6">
        <f t="shared" si="7"/>
        <v>0</v>
      </c>
      <c r="Q17" s="6">
        <f t="shared" si="7"/>
        <v>4500000</v>
      </c>
      <c r="R17" s="6">
        <f t="shared" si="7"/>
        <v>9000000</v>
      </c>
      <c r="S17" s="6">
        <f t="shared" si="7"/>
        <v>0</v>
      </c>
      <c r="T17" s="6">
        <f t="shared" si="7"/>
        <v>4500000</v>
      </c>
      <c r="U17" s="6">
        <f t="shared" si="7"/>
        <v>9000000</v>
      </c>
      <c r="V17" s="6">
        <f t="shared" si="7"/>
        <v>0</v>
      </c>
      <c r="W17" s="6">
        <f t="shared" si="7"/>
        <v>4500000</v>
      </c>
      <c r="X17" s="6">
        <f t="shared" si="7"/>
        <v>9000000</v>
      </c>
      <c r="Y17" s="6">
        <f t="shared" si="7"/>
        <v>0</v>
      </c>
      <c r="Z17" s="6">
        <f t="shared" si="7"/>
        <v>4500000</v>
      </c>
      <c r="AA17" s="6">
        <f t="shared" si="7"/>
        <v>9000000</v>
      </c>
      <c r="AB17" s="6">
        <f t="shared" si="7"/>
        <v>0</v>
      </c>
      <c r="AC17" s="6">
        <f t="shared" si="7"/>
        <v>4500000</v>
      </c>
      <c r="AD17" s="6">
        <f t="shared" si="7"/>
        <v>9000000</v>
      </c>
      <c r="AE17" s="6">
        <f t="shared" si="7"/>
        <v>0</v>
      </c>
    </row>
    <row r="18">
      <c r="A18" s="5" t="s">
        <v>86</v>
      </c>
      <c r="B18" s="6">
        <f t="shared" ref="B18:AE18" si="8">SUM(B15:B17)</f>
        <v>7300000</v>
      </c>
      <c r="C18" s="6">
        <f t="shared" si="8"/>
        <v>9000000</v>
      </c>
      <c r="D18" s="6">
        <f t="shared" si="8"/>
        <v>2800000</v>
      </c>
      <c r="E18" s="6">
        <f t="shared" si="8"/>
        <v>4500000</v>
      </c>
      <c r="F18" s="6">
        <f t="shared" si="8"/>
        <v>11800000</v>
      </c>
      <c r="G18" s="6">
        <f t="shared" si="8"/>
        <v>0</v>
      </c>
      <c r="H18" s="6">
        <f t="shared" si="8"/>
        <v>7300000</v>
      </c>
      <c r="I18" s="6">
        <f t="shared" si="8"/>
        <v>9000000</v>
      </c>
      <c r="J18" s="6">
        <f t="shared" si="8"/>
        <v>2800000</v>
      </c>
      <c r="K18" s="6">
        <f t="shared" si="8"/>
        <v>4500000</v>
      </c>
      <c r="L18" s="6">
        <f t="shared" si="8"/>
        <v>11800000</v>
      </c>
      <c r="M18" s="6">
        <f t="shared" si="8"/>
        <v>0</v>
      </c>
      <c r="N18" s="6">
        <f t="shared" si="8"/>
        <v>7300000</v>
      </c>
      <c r="O18" s="6">
        <f t="shared" si="8"/>
        <v>9000000</v>
      </c>
      <c r="P18" s="6">
        <f t="shared" si="8"/>
        <v>2800000</v>
      </c>
      <c r="Q18" s="6">
        <f t="shared" si="8"/>
        <v>4500000</v>
      </c>
      <c r="R18" s="6">
        <f t="shared" si="8"/>
        <v>11800000</v>
      </c>
      <c r="S18" s="6">
        <f t="shared" si="8"/>
        <v>0</v>
      </c>
      <c r="T18" s="6">
        <f t="shared" si="8"/>
        <v>7300000</v>
      </c>
      <c r="U18" s="6">
        <f t="shared" si="8"/>
        <v>9000000</v>
      </c>
      <c r="V18" s="6">
        <f t="shared" si="8"/>
        <v>2800000</v>
      </c>
      <c r="W18" s="6">
        <f t="shared" si="8"/>
        <v>4500000</v>
      </c>
      <c r="X18" s="6">
        <f t="shared" si="8"/>
        <v>11800000</v>
      </c>
      <c r="Y18" s="6">
        <f t="shared" si="8"/>
        <v>0</v>
      </c>
      <c r="Z18" s="6">
        <f t="shared" si="8"/>
        <v>7300000</v>
      </c>
      <c r="AA18" s="6">
        <f t="shared" si="8"/>
        <v>9000000</v>
      </c>
      <c r="AB18" s="6">
        <f t="shared" si="8"/>
        <v>2800000</v>
      </c>
      <c r="AC18" s="6">
        <f t="shared" si="8"/>
        <v>4500000</v>
      </c>
      <c r="AD18" s="6">
        <f t="shared" si="8"/>
        <v>11800000</v>
      </c>
      <c r="AE18" s="6">
        <f t="shared" si="8"/>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88"/>
  </cols>
  <sheetData>
    <row r="1">
      <c r="A1" s="1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row>
    <row r="2">
      <c r="A2" s="11" t="s">
        <v>103</v>
      </c>
    </row>
    <row r="3">
      <c r="A3" s="11" t="s">
        <v>104</v>
      </c>
      <c r="B3" s="6">
        <f>Collections!B12</f>
        <v>4000000</v>
      </c>
      <c r="C3" s="6">
        <f>Collections!C12</f>
        <v>9600000</v>
      </c>
      <c r="D3" s="6">
        <f>Collections!D12</f>
        <v>17500000</v>
      </c>
      <c r="E3" s="6">
        <f>Collections!E12</f>
        <v>9600000</v>
      </c>
      <c r="F3" s="6">
        <f>Collections!F12</f>
        <v>4000000</v>
      </c>
      <c r="G3" s="6">
        <f>Collections!G12</f>
        <v>23100000</v>
      </c>
      <c r="H3" s="6">
        <f>Collections!H12</f>
        <v>4000000</v>
      </c>
      <c r="I3" s="6">
        <f>Collections!I12</f>
        <v>9600000</v>
      </c>
      <c r="J3" s="6">
        <f>Collections!J12</f>
        <v>17500000</v>
      </c>
      <c r="K3" s="6">
        <f>Collections!K12</f>
        <v>9600000</v>
      </c>
      <c r="L3" s="6">
        <f>Collections!L12</f>
        <v>4000000</v>
      </c>
      <c r="M3" s="6">
        <f>Collections!M12</f>
        <v>23100000</v>
      </c>
      <c r="N3" s="6">
        <f>Collections!N12</f>
        <v>4000000</v>
      </c>
      <c r="O3" s="6">
        <f>Collections!O12</f>
        <v>9600000</v>
      </c>
      <c r="P3" s="6">
        <f>Collections!P12</f>
        <v>17500000</v>
      </c>
      <c r="Q3" s="6">
        <f>Collections!Q12</f>
        <v>9600000</v>
      </c>
      <c r="R3" s="6">
        <f>Collections!R12</f>
        <v>4000000</v>
      </c>
      <c r="S3" s="6">
        <f>Collections!S12</f>
        <v>23100000</v>
      </c>
      <c r="T3" s="6">
        <f>Collections!T12</f>
        <v>4000000</v>
      </c>
      <c r="U3" s="6">
        <f>Collections!U12</f>
        <v>9600000</v>
      </c>
      <c r="V3" s="6">
        <f>Collections!V12</f>
        <v>17500000</v>
      </c>
      <c r="W3" s="6">
        <f>Collections!W12</f>
        <v>9600000</v>
      </c>
      <c r="X3" s="6">
        <f>Collections!X12</f>
        <v>4000000</v>
      </c>
      <c r="Y3" s="6">
        <f>Collections!Y12</f>
        <v>23100000</v>
      </c>
      <c r="Z3" s="6">
        <f>Collections!Z12</f>
        <v>4000000</v>
      </c>
      <c r="AA3" s="6">
        <f>Collections!AA12</f>
        <v>9600000</v>
      </c>
      <c r="AB3" s="6">
        <f>Collections!AB12</f>
        <v>17500000</v>
      </c>
      <c r="AC3" s="6">
        <f>Collections!AC12</f>
        <v>9600000</v>
      </c>
      <c r="AD3" s="6">
        <f>Collections!AD12</f>
        <v>4000000</v>
      </c>
      <c r="AE3" s="6">
        <f>Collections!AE12</f>
        <v>23100000</v>
      </c>
    </row>
    <row r="4">
      <c r="A4" s="11"/>
    </row>
    <row r="5">
      <c r="A5" s="11" t="s">
        <v>105</v>
      </c>
    </row>
    <row r="6">
      <c r="A6" s="11" t="s">
        <v>106</v>
      </c>
      <c r="B6" s="6">
        <f>Purchases!B12</f>
        <v>3000000</v>
      </c>
      <c r="C6" s="6">
        <f>Purchases!C12</f>
        <v>0</v>
      </c>
      <c r="D6" s="6">
        <f>Purchases!D12</f>
        <v>8850000</v>
      </c>
      <c r="E6" s="6">
        <f>Purchases!E12</f>
        <v>17850000</v>
      </c>
      <c r="F6" s="6">
        <f>Purchases!F12</f>
        <v>8850000</v>
      </c>
      <c r="G6" s="6">
        <f>Purchases!G12</f>
        <v>5850000</v>
      </c>
      <c r="H6" s="6">
        <f>Purchases!H12</f>
        <v>20850000</v>
      </c>
      <c r="I6" s="6">
        <f>Purchases!I12</f>
        <v>5850000</v>
      </c>
      <c r="J6" s="6">
        <f>Purchases!J12</f>
        <v>8850000</v>
      </c>
      <c r="K6" s="6">
        <f>Purchases!K12</f>
        <v>17850000</v>
      </c>
      <c r="L6" s="6">
        <f>Purchases!L12</f>
        <v>8850000</v>
      </c>
      <c r="M6" s="6">
        <f>Purchases!M12</f>
        <v>5850000</v>
      </c>
      <c r="N6" s="6">
        <f>Purchases!N12</f>
        <v>20850000</v>
      </c>
      <c r="O6" s="6">
        <f>Purchases!O12</f>
        <v>5850000</v>
      </c>
      <c r="P6" s="6">
        <f>Purchases!P12</f>
        <v>8850000</v>
      </c>
      <c r="Q6" s="6">
        <f>Purchases!Q12</f>
        <v>17850000</v>
      </c>
      <c r="R6" s="6">
        <f>Purchases!R12</f>
        <v>8850000</v>
      </c>
      <c r="S6" s="6">
        <f>Purchases!S12</f>
        <v>5850000</v>
      </c>
      <c r="T6" s="6">
        <f>Purchases!T12</f>
        <v>20850000</v>
      </c>
      <c r="U6" s="6">
        <f>Purchases!U12</f>
        <v>5850000</v>
      </c>
      <c r="V6" s="6">
        <f>Purchases!V12</f>
        <v>8850000</v>
      </c>
      <c r="W6" s="6">
        <f>Purchases!W12</f>
        <v>17850000</v>
      </c>
      <c r="X6" s="6">
        <f>Purchases!X12</f>
        <v>8850000</v>
      </c>
      <c r="Y6" s="6">
        <f>Purchases!Y12</f>
        <v>5850000</v>
      </c>
      <c r="Z6" s="6">
        <f>Purchases!Z12</f>
        <v>20850000</v>
      </c>
      <c r="AA6" s="6">
        <f>Purchases!AA12</f>
        <v>5850000</v>
      </c>
      <c r="AB6" s="6">
        <f>Purchases!AB12</f>
        <v>8850000</v>
      </c>
      <c r="AC6" s="6">
        <f>Purchases!AC12</f>
        <v>17850000</v>
      </c>
      <c r="AD6" s="6">
        <f>Purchases!AD12</f>
        <v>8850000</v>
      </c>
      <c r="AE6" s="6">
        <f>Purchases!AE12</f>
        <v>5850000</v>
      </c>
    </row>
    <row r="7">
      <c r="A7" s="11" t="s">
        <v>30</v>
      </c>
      <c r="B7" s="6">
        <f>'Sales and Costs'!B15+'Sales and Costs'!B16</f>
        <v>15000</v>
      </c>
      <c r="C7" s="6">
        <f>'Sales and Costs'!C15+'Sales and Costs'!C16</f>
        <v>15000</v>
      </c>
      <c r="D7" s="6">
        <f>'Sales and Costs'!D15+'Sales and Costs'!D16</f>
        <v>15000</v>
      </c>
      <c r="E7" s="6">
        <f>'Sales and Costs'!E15+'Sales and Costs'!E16</f>
        <v>15000</v>
      </c>
      <c r="F7" s="6">
        <f>'Sales and Costs'!F15+'Sales and Costs'!F16</f>
        <v>15000</v>
      </c>
      <c r="G7" s="6">
        <f>'Sales and Costs'!G15+'Sales and Costs'!G16</f>
        <v>15000</v>
      </c>
      <c r="H7" s="6">
        <f>'Sales and Costs'!H15+'Sales and Costs'!H16</f>
        <v>15000</v>
      </c>
      <c r="I7" s="6">
        <f>'Sales and Costs'!I15+'Sales and Costs'!I16</f>
        <v>15000</v>
      </c>
      <c r="J7" s="6">
        <f>'Sales and Costs'!J15+'Sales and Costs'!J16</f>
        <v>15000</v>
      </c>
      <c r="K7" s="6">
        <f>'Sales and Costs'!K15+'Sales and Costs'!K16</f>
        <v>15000</v>
      </c>
      <c r="L7" s="6">
        <f>'Sales and Costs'!L15+'Sales and Costs'!L16</f>
        <v>15000</v>
      </c>
      <c r="M7" s="6">
        <f>'Sales and Costs'!M15+'Sales and Costs'!M16</f>
        <v>15000</v>
      </c>
      <c r="N7" s="6">
        <f>'Sales and Costs'!N15+'Sales and Costs'!N16</f>
        <v>15000</v>
      </c>
      <c r="O7" s="6">
        <f>'Sales and Costs'!O15+'Sales and Costs'!O16</f>
        <v>15000</v>
      </c>
      <c r="P7" s="6">
        <f>'Sales and Costs'!P15+'Sales and Costs'!P16</f>
        <v>15000</v>
      </c>
      <c r="Q7" s="6">
        <f>'Sales and Costs'!Q15+'Sales and Costs'!Q16</f>
        <v>15000</v>
      </c>
      <c r="R7" s="6">
        <f>'Sales and Costs'!R15+'Sales and Costs'!R16</f>
        <v>15000</v>
      </c>
      <c r="S7" s="6">
        <f>'Sales and Costs'!S15+'Sales and Costs'!S16</f>
        <v>15000</v>
      </c>
      <c r="T7" s="6">
        <f>'Sales and Costs'!T15+'Sales and Costs'!T16</f>
        <v>15000</v>
      </c>
      <c r="U7" s="6">
        <f>'Sales and Costs'!U15+'Sales and Costs'!U16</f>
        <v>15000</v>
      </c>
      <c r="V7" s="6">
        <f>'Sales and Costs'!V15+'Sales and Costs'!V16</f>
        <v>15000</v>
      </c>
      <c r="W7" s="6">
        <f>'Sales and Costs'!W15+'Sales and Costs'!W16</f>
        <v>15000</v>
      </c>
      <c r="X7" s="6">
        <f>'Sales and Costs'!X15+'Sales and Costs'!X16</f>
        <v>15000</v>
      </c>
      <c r="Y7" s="6">
        <f>'Sales and Costs'!Y15+'Sales and Costs'!Y16</f>
        <v>15000</v>
      </c>
      <c r="Z7" s="6">
        <f>'Sales and Costs'!Z15+'Sales and Costs'!Z16</f>
        <v>15000</v>
      </c>
      <c r="AA7" s="6">
        <f>'Sales and Costs'!AA15+'Sales and Costs'!AA16</f>
        <v>15000</v>
      </c>
      <c r="AB7" s="6">
        <f>'Sales and Costs'!AB15+'Sales and Costs'!AB16</f>
        <v>15000</v>
      </c>
      <c r="AC7" s="6">
        <f>'Sales and Costs'!AC15+'Sales and Costs'!AC16</f>
        <v>15000</v>
      </c>
      <c r="AD7" s="6">
        <f>'Sales and Costs'!AD15+'Sales and Costs'!AD16</f>
        <v>15000</v>
      </c>
      <c r="AE7" s="6">
        <f>'Sales and Costs'!AE15+'Sales and Costs'!AE16</f>
        <v>15000</v>
      </c>
    </row>
    <row r="8">
      <c r="A8" s="11" t="s">
        <v>107</v>
      </c>
      <c r="B8" s="6">
        <f>'Fixed Asset Balances'!B14</f>
        <v>40000</v>
      </c>
      <c r="C8" s="6">
        <f>'Fixed Asset Balances'!C14</f>
        <v>190000</v>
      </c>
      <c r="D8" s="6">
        <f>'Fixed Asset Balances'!D14</f>
        <v>0</v>
      </c>
      <c r="E8" s="6">
        <f>'Fixed Asset Balances'!E14</f>
        <v>0</v>
      </c>
      <c r="F8" s="6">
        <f>'Fixed Asset Balances'!F14</f>
        <v>0</v>
      </c>
      <c r="G8" s="6">
        <f>'Fixed Asset Balances'!G14</f>
        <v>2800</v>
      </c>
      <c r="H8" s="6">
        <f>'Fixed Asset Balances'!H14</f>
        <v>0</v>
      </c>
      <c r="I8" s="6">
        <f>'Fixed Asset Balances'!I14</f>
        <v>0</v>
      </c>
      <c r="J8" s="6">
        <f>'Fixed Asset Balances'!J14</f>
        <v>6500</v>
      </c>
      <c r="K8" s="6">
        <f>'Fixed Asset Balances'!K14</f>
        <v>0</v>
      </c>
      <c r="L8" s="6">
        <f>'Fixed Asset Balances'!L14</f>
        <v>0</v>
      </c>
      <c r="M8" s="6">
        <f>'Fixed Asset Balances'!M14</f>
        <v>0</v>
      </c>
      <c r="N8" s="6">
        <f>'Fixed Asset Balances'!N14</f>
        <v>0</v>
      </c>
      <c r="O8" s="6">
        <f>'Fixed Asset Balances'!O14</f>
        <v>0</v>
      </c>
      <c r="P8" s="6">
        <f>'Fixed Asset Balances'!P14</f>
        <v>40000</v>
      </c>
      <c r="Q8" s="6">
        <f>'Fixed Asset Balances'!Q14</f>
        <v>20000</v>
      </c>
      <c r="R8" s="6">
        <f>'Fixed Asset Balances'!R14</f>
        <v>0</v>
      </c>
      <c r="S8" s="6">
        <f>'Fixed Asset Balances'!S14</f>
        <v>0</v>
      </c>
      <c r="T8" s="6">
        <f>'Fixed Asset Balances'!T14</f>
        <v>170000</v>
      </c>
      <c r="U8" s="6">
        <f>'Fixed Asset Balances'!U14</f>
        <v>0</v>
      </c>
      <c r="V8" s="6">
        <f>'Fixed Asset Balances'!V14</f>
        <v>2800</v>
      </c>
      <c r="W8" s="6">
        <f>'Fixed Asset Balances'!W14</f>
        <v>0</v>
      </c>
      <c r="X8" s="6">
        <f>'Fixed Asset Balances'!X14</f>
        <v>0</v>
      </c>
      <c r="Y8" s="6">
        <f>'Fixed Asset Balances'!Y14</f>
        <v>0</v>
      </c>
      <c r="Z8" s="6">
        <f>'Fixed Asset Balances'!Z14</f>
        <v>0</v>
      </c>
      <c r="AA8" s="6">
        <f>'Fixed Asset Balances'!AA14</f>
        <v>6500</v>
      </c>
      <c r="AB8" s="6">
        <f>'Fixed Asset Balances'!AB14</f>
        <v>0</v>
      </c>
      <c r="AC8" s="6">
        <f>'Fixed Asset Balances'!AC14</f>
        <v>0</v>
      </c>
      <c r="AD8" s="6">
        <f>'Fixed Asset Balances'!AD14</f>
        <v>0</v>
      </c>
      <c r="AE8" s="6">
        <f>'Fixed Asset Balances'!AE14</f>
        <v>0</v>
      </c>
    </row>
    <row r="9">
      <c r="A9" s="11" t="s">
        <v>108</v>
      </c>
      <c r="B9" s="6">
        <f t="shared" ref="B9:AE9" si="1">SUM(B6:B8)</f>
        <v>3055000</v>
      </c>
      <c r="C9" s="6">
        <f t="shared" si="1"/>
        <v>205000</v>
      </c>
      <c r="D9" s="6">
        <f t="shared" si="1"/>
        <v>8865000</v>
      </c>
      <c r="E9" s="6">
        <f t="shared" si="1"/>
        <v>17865000</v>
      </c>
      <c r="F9" s="6">
        <f t="shared" si="1"/>
        <v>8865000</v>
      </c>
      <c r="G9" s="6">
        <f t="shared" si="1"/>
        <v>5867800</v>
      </c>
      <c r="H9" s="6">
        <f t="shared" si="1"/>
        <v>20865000</v>
      </c>
      <c r="I9" s="6">
        <f t="shared" si="1"/>
        <v>5865000</v>
      </c>
      <c r="J9" s="6">
        <f t="shared" si="1"/>
        <v>8871500</v>
      </c>
      <c r="K9" s="6">
        <f t="shared" si="1"/>
        <v>17865000</v>
      </c>
      <c r="L9" s="6">
        <f t="shared" si="1"/>
        <v>8865000</v>
      </c>
      <c r="M9" s="6">
        <f t="shared" si="1"/>
        <v>5865000</v>
      </c>
      <c r="N9" s="6">
        <f t="shared" si="1"/>
        <v>20865000</v>
      </c>
      <c r="O9" s="6">
        <f t="shared" si="1"/>
        <v>5865000</v>
      </c>
      <c r="P9" s="6">
        <f t="shared" si="1"/>
        <v>8905000</v>
      </c>
      <c r="Q9" s="6">
        <f t="shared" si="1"/>
        <v>17885000</v>
      </c>
      <c r="R9" s="6">
        <f t="shared" si="1"/>
        <v>8865000</v>
      </c>
      <c r="S9" s="6">
        <f t="shared" si="1"/>
        <v>5865000</v>
      </c>
      <c r="T9" s="6">
        <f t="shared" si="1"/>
        <v>21035000</v>
      </c>
      <c r="U9" s="6">
        <f t="shared" si="1"/>
        <v>5865000</v>
      </c>
      <c r="V9" s="6">
        <f t="shared" si="1"/>
        <v>8867800</v>
      </c>
      <c r="W9" s="6">
        <f t="shared" si="1"/>
        <v>17865000</v>
      </c>
      <c r="X9" s="6">
        <f t="shared" si="1"/>
        <v>8865000</v>
      </c>
      <c r="Y9" s="6">
        <f t="shared" si="1"/>
        <v>5865000</v>
      </c>
      <c r="Z9" s="6">
        <f t="shared" si="1"/>
        <v>20865000</v>
      </c>
      <c r="AA9" s="6">
        <f t="shared" si="1"/>
        <v>5871500</v>
      </c>
      <c r="AB9" s="6">
        <f t="shared" si="1"/>
        <v>8865000</v>
      </c>
      <c r="AC9" s="6">
        <f t="shared" si="1"/>
        <v>17865000</v>
      </c>
      <c r="AD9" s="6">
        <f t="shared" si="1"/>
        <v>8865000</v>
      </c>
      <c r="AE9" s="6">
        <f t="shared" si="1"/>
        <v>5865000</v>
      </c>
    </row>
    <row r="10">
      <c r="A10" s="11"/>
    </row>
    <row r="11">
      <c r="A11" s="11" t="s">
        <v>109</v>
      </c>
      <c r="B11" s="6">
        <f t="shared" ref="B11:AE11" si="2">B3-B9</f>
        <v>945000</v>
      </c>
      <c r="C11" s="6">
        <f t="shared" si="2"/>
        <v>9395000</v>
      </c>
      <c r="D11" s="6">
        <f t="shared" si="2"/>
        <v>8635000</v>
      </c>
      <c r="E11" s="6">
        <f t="shared" si="2"/>
        <v>-8265000</v>
      </c>
      <c r="F11" s="6">
        <f t="shared" si="2"/>
        <v>-4865000</v>
      </c>
      <c r="G11" s="6">
        <f t="shared" si="2"/>
        <v>17232200</v>
      </c>
      <c r="H11" s="6">
        <f t="shared" si="2"/>
        <v>-16865000</v>
      </c>
      <c r="I11" s="6">
        <f t="shared" si="2"/>
        <v>3735000</v>
      </c>
      <c r="J11" s="6">
        <f t="shared" si="2"/>
        <v>8628500</v>
      </c>
      <c r="K11" s="6">
        <f t="shared" si="2"/>
        <v>-8265000</v>
      </c>
      <c r="L11" s="6">
        <f t="shared" si="2"/>
        <v>-4865000</v>
      </c>
      <c r="M11" s="6">
        <f t="shared" si="2"/>
        <v>17235000</v>
      </c>
      <c r="N11" s="6">
        <f t="shared" si="2"/>
        <v>-16865000</v>
      </c>
      <c r="O11" s="6">
        <f t="shared" si="2"/>
        <v>3735000</v>
      </c>
      <c r="P11" s="6">
        <f t="shared" si="2"/>
        <v>8595000</v>
      </c>
      <c r="Q11" s="6">
        <f t="shared" si="2"/>
        <v>-8285000</v>
      </c>
      <c r="R11" s="6">
        <f t="shared" si="2"/>
        <v>-4865000</v>
      </c>
      <c r="S11" s="6">
        <f t="shared" si="2"/>
        <v>17235000</v>
      </c>
      <c r="T11" s="6">
        <f t="shared" si="2"/>
        <v>-17035000</v>
      </c>
      <c r="U11" s="6">
        <f t="shared" si="2"/>
        <v>3735000</v>
      </c>
      <c r="V11" s="6">
        <f t="shared" si="2"/>
        <v>8632200</v>
      </c>
      <c r="W11" s="6">
        <f t="shared" si="2"/>
        <v>-8265000</v>
      </c>
      <c r="X11" s="6">
        <f t="shared" si="2"/>
        <v>-4865000</v>
      </c>
      <c r="Y11" s="6">
        <f t="shared" si="2"/>
        <v>17235000</v>
      </c>
      <c r="Z11" s="6">
        <f t="shared" si="2"/>
        <v>-16865000</v>
      </c>
      <c r="AA11" s="6">
        <f t="shared" si="2"/>
        <v>3728500</v>
      </c>
      <c r="AB11" s="6">
        <f t="shared" si="2"/>
        <v>8635000</v>
      </c>
      <c r="AC11" s="6">
        <f t="shared" si="2"/>
        <v>-8265000</v>
      </c>
      <c r="AD11" s="6">
        <f t="shared" si="2"/>
        <v>-4865000</v>
      </c>
      <c r="AE11" s="6">
        <f t="shared" si="2"/>
        <v>17235000</v>
      </c>
    </row>
    <row r="12">
      <c r="A12" s="11"/>
    </row>
    <row r="13">
      <c r="A13" s="11" t="s">
        <v>110</v>
      </c>
      <c r="B13" s="5">
        <v>0.0</v>
      </c>
      <c r="C13" s="6">
        <f t="shared" ref="C13:AE13" si="3">B15</f>
        <v>945000</v>
      </c>
      <c r="D13" s="6">
        <f t="shared" si="3"/>
        <v>10340000</v>
      </c>
      <c r="E13" s="6">
        <f t="shared" si="3"/>
        <v>18975000</v>
      </c>
      <c r="F13" s="6">
        <f t="shared" si="3"/>
        <v>10710000</v>
      </c>
      <c r="G13" s="6">
        <f t="shared" si="3"/>
        <v>5845000</v>
      </c>
      <c r="H13" s="6">
        <f t="shared" si="3"/>
        <v>23077200</v>
      </c>
      <c r="I13" s="6">
        <f t="shared" si="3"/>
        <v>6212200</v>
      </c>
      <c r="J13" s="6">
        <f t="shared" si="3"/>
        <v>9947200</v>
      </c>
      <c r="K13" s="6">
        <f t="shared" si="3"/>
        <v>18575700</v>
      </c>
      <c r="L13" s="6">
        <f t="shared" si="3"/>
        <v>10310700</v>
      </c>
      <c r="M13" s="6">
        <f t="shared" si="3"/>
        <v>5445700</v>
      </c>
      <c r="N13" s="6">
        <f t="shared" si="3"/>
        <v>22680700</v>
      </c>
      <c r="O13" s="6">
        <f t="shared" si="3"/>
        <v>5815700</v>
      </c>
      <c r="P13" s="6">
        <f t="shared" si="3"/>
        <v>9550700</v>
      </c>
      <c r="Q13" s="6">
        <f t="shared" si="3"/>
        <v>18145700</v>
      </c>
      <c r="R13" s="6">
        <f t="shared" si="3"/>
        <v>9860700</v>
      </c>
      <c r="S13" s="6">
        <f t="shared" si="3"/>
        <v>4995700</v>
      </c>
      <c r="T13" s="6">
        <f t="shared" si="3"/>
        <v>22230700</v>
      </c>
      <c r="U13" s="6">
        <f t="shared" si="3"/>
        <v>5195700</v>
      </c>
      <c r="V13" s="6">
        <f t="shared" si="3"/>
        <v>8930700</v>
      </c>
      <c r="W13" s="6">
        <f t="shared" si="3"/>
        <v>17562900</v>
      </c>
      <c r="X13" s="6">
        <f t="shared" si="3"/>
        <v>9297900</v>
      </c>
      <c r="Y13" s="6">
        <f t="shared" si="3"/>
        <v>4432900</v>
      </c>
      <c r="Z13" s="6">
        <f t="shared" si="3"/>
        <v>21667900</v>
      </c>
      <c r="AA13" s="6">
        <f t="shared" si="3"/>
        <v>4802900</v>
      </c>
      <c r="AB13" s="6">
        <f t="shared" si="3"/>
        <v>8531400</v>
      </c>
      <c r="AC13" s="6">
        <f t="shared" si="3"/>
        <v>17166400</v>
      </c>
      <c r="AD13" s="6">
        <f t="shared" si="3"/>
        <v>8901400</v>
      </c>
      <c r="AE13" s="6">
        <f t="shared" si="3"/>
        <v>4036400</v>
      </c>
    </row>
    <row r="14">
      <c r="A14" s="11" t="s">
        <v>111</v>
      </c>
      <c r="B14" s="6">
        <f t="shared" ref="B14:AE14" si="4">B11</f>
        <v>945000</v>
      </c>
      <c r="C14" s="6">
        <f t="shared" si="4"/>
        <v>9395000</v>
      </c>
      <c r="D14" s="6">
        <f t="shared" si="4"/>
        <v>8635000</v>
      </c>
      <c r="E14" s="6">
        <f t="shared" si="4"/>
        <v>-8265000</v>
      </c>
      <c r="F14" s="6">
        <f t="shared" si="4"/>
        <v>-4865000</v>
      </c>
      <c r="G14" s="6">
        <f t="shared" si="4"/>
        <v>17232200</v>
      </c>
      <c r="H14" s="6">
        <f t="shared" si="4"/>
        <v>-16865000</v>
      </c>
      <c r="I14" s="6">
        <f t="shared" si="4"/>
        <v>3735000</v>
      </c>
      <c r="J14" s="6">
        <f t="shared" si="4"/>
        <v>8628500</v>
      </c>
      <c r="K14" s="6">
        <f t="shared" si="4"/>
        <v>-8265000</v>
      </c>
      <c r="L14" s="6">
        <f t="shared" si="4"/>
        <v>-4865000</v>
      </c>
      <c r="M14" s="6">
        <f t="shared" si="4"/>
        <v>17235000</v>
      </c>
      <c r="N14" s="6">
        <f t="shared" si="4"/>
        <v>-16865000</v>
      </c>
      <c r="O14" s="6">
        <f t="shared" si="4"/>
        <v>3735000</v>
      </c>
      <c r="P14" s="6">
        <f t="shared" si="4"/>
        <v>8595000</v>
      </c>
      <c r="Q14" s="6">
        <f t="shared" si="4"/>
        <v>-8285000</v>
      </c>
      <c r="R14" s="6">
        <f t="shared" si="4"/>
        <v>-4865000</v>
      </c>
      <c r="S14" s="6">
        <f t="shared" si="4"/>
        <v>17235000</v>
      </c>
      <c r="T14" s="6">
        <f t="shared" si="4"/>
        <v>-17035000</v>
      </c>
      <c r="U14" s="6">
        <f t="shared" si="4"/>
        <v>3735000</v>
      </c>
      <c r="V14" s="6">
        <f t="shared" si="4"/>
        <v>8632200</v>
      </c>
      <c r="W14" s="6">
        <f t="shared" si="4"/>
        <v>-8265000</v>
      </c>
      <c r="X14" s="6">
        <f t="shared" si="4"/>
        <v>-4865000</v>
      </c>
      <c r="Y14" s="6">
        <f t="shared" si="4"/>
        <v>17235000</v>
      </c>
      <c r="Z14" s="6">
        <f t="shared" si="4"/>
        <v>-16865000</v>
      </c>
      <c r="AA14" s="6">
        <f t="shared" si="4"/>
        <v>3728500</v>
      </c>
      <c r="AB14" s="6">
        <f t="shared" si="4"/>
        <v>8635000</v>
      </c>
      <c r="AC14" s="6">
        <f t="shared" si="4"/>
        <v>-8265000</v>
      </c>
      <c r="AD14" s="6">
        <f t="shared" si="4"/>
        <v>-4865000</v>
      </c>
      <c r="AE14" s="6">
        <f t="shared" si="4"/>
        <v>17235000</v>
      </c>
    </row>
    <row r="15">
      <c r="A15" s="11" t="s">
        <v>112</v>
      </c>
      <c r="B15" s="6">
        <f t="shared" ref="B15:AE15" si="5">B13+B14</f>
        <v>945000</v>
      </c>
      <c r="C15" s="6">
        <f t="shared" si="5"/>
        <v>10340000</v>
      </c>
      <c r="D15" s="6">
        <f t="shared" si="5"/>
        <v>18975000</v>
      </c>
      <c r="E15" s="6">
        <f t="shared" si="5"/>
        <v>10710000</v>
      </c>
      <c r="F15" s="6">
        <f t="shared" si="5"/>
        <v>5845000</v>
      </c>
      <c r="G15" s="6">
        <f t="shared" si="5"/>
        <v>23077200</v>
      </c>
      <c r="H15" s="6">
        <f t="shared" si="5"/>
        <v>6212200</v>
      </c>
      <c r="I15" s="6">
        <f t="shared" si="5"/>
        <v>9947200</v>
      </c>
      <c r="J15" s="6">
        <f t="shared" si="5"/>
        <v>18575700</v>
      </c>
      <c r="K15" s="6">
        <f t="shared" si="5"/>
        <v>10310700</v>
      </c>
      <c r="L15" s="6">
        <f t="shared" si="5"/>
        <v>5445700</v>
      </c>
      <c r="M15" s="6">
        <f t="shared" si="5"/>
        <v>22680700</v>
      </c>
      <c r="N15" s="6">
        <f t="shared" si="5"/>
        <v>5815700</v>
      </c>
      <c r="O15" s="6">
        <f t="shared" si="5"/>
        <v>9550700</v>
      </c>
      <c r="P15" s="6">
        <f t="shared" si="5"/>
        <v>18145700</v>
      </c>
      <c r="Q15" s="6">
        <f t="shared" si="5"/>
        <v>9860700</v>
      </c>
      <c r="R15" s="6">
        <f t="shared" si="5"/>
        <v>4995700</v>
      </c>
      <c r="S15" s="6">
        <f t="shared" si="5"/>
        <v>22230700</v>
      </c>
      <c r="T15" s="6">
        <f t="shared" si="5"/>
        <v>5195700</v>
      </c>
      <c r="U15" s="6">
        <f t="shared" si="5"/>
        <v>8930700</v>
      </c>
      <c r="V15" s="6">
        <f t="shared" si="5"/>
        <v>17562900</v>
      </c>
      <c r="W15" s="6">
        <f t="shared" si="5"/>
        <v>9297900</v>
      </c>
      <c r="X15" s="6">
        <f t="shared" si="5"/>
        <v>4432900</v>
      </c>
      <c r="Y15" s="6">
        <f t="shared" si="5"/>
        <v>21667900</v>
      </c>
      <c r="Z15" s="6">
        <f t="shared" si="5"/>
        <v>4802900</v>
      </c>
      <c r="AA15" s="6">
        <f t="shared" si="5"/>
        <v>8531400</v>
      </c>
      <c r="AB15" s="6">
        <f t="shared" si="5"/>
        <v>17166400</v>
      </c>
      <c r="AC15" s="6">
        <f t="shared" si="5"/>
        <v>8901400</v>
      </c>
      <c r="AD15" s="6">
        <f t="shared" si="5"/>
        <v>4036400</v>
      </c>
      <c r="AE15" s="6">
        <f t="shared" si="5"/>
        <v>21271400</v>
      </c>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5"/>
  </cols>
  <sheetData>
    <row r="1">
      <c r="A1" s="1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row>
    <row r="2">
      <c r="A2" s="11" t="s">
        <v>113</v>
      </c>
    </row>
    <row r="3">
      <c r="A3" s="11" t="s">
        <v>114</v>
      </c>
      <c r="B3" s="6">
        <f>'Cash Detail'!B15</f>
        <v>945000</v>
      </c>
      <c r="C3" s="6">
        <f>'Cash Detail'!C15</f>
        <v>10340000</v>
      </c>
      <c r="D3" s="6">
        <f>'Cash Detail'!D15</f>
        <v>18975000</v>
      </c>
      <c r="E3" s="6">
        <f>'Cash Detail'!E15</f>
        <v>10710000</v>
      </c>
      <c r="F3" s="6">
        <f>'Cash Detail'!F15</f>
        <v>5845000</v>
      </c>
      <c r="G3" s="6">
        <f>'Cash Detail'!G15</f>
        <v>23077200</v>
      </c>
      <c r="H3" s="6">
        <f>'Cash Detail'!H15</f>
        <v>6212200</v>
      </c>
      <c r="I3" s="6">
        <f>'Cash Detail'!I15</f>
        <v>9947200</v>
      </c>
      <c r="J3" s="6">
        <f>'Cash Detail'!J15</f>
        <v>18575700</v>
      </c>
      <c r="K3" s="6">
        <f>'Cash Detail'!K15</f>
        <v>10310700</v>
      </c>
      <c r="L3" s="6">
        <f>'Cash Detail'!L15</f>
        <v>5445700</v>
      </c>
      <c r="M3" s="6">
        <f>'Cash Detail'!M15</f>
        <v>22680700</v>
      </c>
      <c r="N3" s="6">
        <f>'Cash Detail'!N15</f>
        <v>5815700</v>
      </c>
      <c r="O3" s="6">
        <f>'Cash Detail'!O15</f>
        <v>9550700</v>
      </c>
      <c r="P3" s="6">
        <f>'Cash Detail'!P15</f>
        <v>18145700</v>
      </c>
      <c r="Q3" s="6">
        <f>'Cash Detail'!Q15</f>
        <v>9860700</v>
      </c>
      <c r="R3" s="6">
        <f>'Cash Detail'!R15</f>
        <v>4995700</v>
      </c>
      <c r="S3" s="6">
        <f>'Cash Detail'!S15</f>
        <v>22230700</v>
      </c>
      <c r="T3" s="6">
        <f>'Cash Detail'!T15</f>
        <v>5195700</v>
      </c>
      <c r="U3" s="6">
        <f>'Cash Detail'!U15</f>
        <v>8930700</v>
      </c>
      <c r="V3" s="6">
        <f>'Cash Detail'!V15</f>
        <v>17562900</v>
      </c>
      <c r="W3" s="6">
        <f>'Cash Detail'!W15</f>
        <v>9297900</v>
      </c>
      <c r="X3" s="6">
        <f>'Cash Detail'!X15</f>
        <v>4432900</v>
      </c>
      <c r="Y3" s="6">
        <f>'Cash Detail'!Y15</f>
        <v>21667900</v>
      </c>
      <c r="Z3" s="6">
        <f>'Cash Detail'!Z15</f>
        <v>4802900</v>
      </c>
      <c r="AA3" s="6">
        <f>'Cash Detail'!AA15</f>
        <v>8531400</v>
      </c>
      <c r="AB3" s="6">
        <f>'Cash Detail'!AB15</f>
        <v>17166400</v>
      </c>
      <c r="AC3" s="6">
        <f>'Cash Detail'!AC15</f>
        <v>8901400</v>
      </c>
      <c r="AD3" s="6">
        <f>'Cash Detail'!AD15</f>
        <v>4036400</v>
      </c>
      <c r="AE3" s="6">
        <f>'Cash Detail'!AE15</f>
        <v>21271400</v>
      </c>
    </row>
    <row r="4">
      <c r="A4" s="11" t="s">
        <v>115</v>
      </c>
      <c r="B4" s="6">
        <f>Stocks!B21</f>
        <v>9975000</v>
      </c>
      <c r="C4" s="6">
        <f>Stocks!C21</f>
        <v>4950000</v>
      </c>
      <c r="D4" s="6">
        <f>Stocks!D21</f>
        <v>2925000</v>
      </c>
      <c r="E4" s="6">
        <f>Stocks!E21</f>
        <v>9900000</v>
      </c>
      <c r="F4" s="6">
        <f>Stocks!F21</f>
        <v>7875000</v>
      </c>
      <c r="G4" s="6">
        <f>Stocks!G21</f>
        <v>2850000</v>
      </c>
      <c r="H4" s="6">
        <f>Stocks!H21</f>
        <v>12825000</v>
      </c>
      <c r="I4" s="6">
        <f>Stocks!I21</f>
        <v>7800000</v>
      </c>
      <c r="J4" s="6">
        <f>Stocks!J21</f>
        <v>5775000</v>
      </c>
      <c r="K4" s="6">
        <f>Stocks!K21</f>
        <v>12750000</v>
      </c>
      <c r="L4" s="6">
        <f>Stocks!L21</f>
        <v>10725000</v>
      </c>
      <c r="M4" s="6">
        <f>Stocks!M21</f>
        <v>5700000</v>
      </c>
      <c r="N4" s="6">
        <f>Stocks!N21</f>
        <v>15675000</v>
      </c>
      <c r="O4" s="6">
        <f>Stocks!O21</f>
        <v>10650000</v>
      </c>
      <c r="P4" s="6">
        <f>Stocks!P21</f>
        <v>8625000</v>
      </c>
      <c r="Q4" s="6">
        <f>Stocks!Q21</f>
        <v>15600000</v>
      </c>
      <c r="R4" s="6">
        <f>Stocks!R21</f>
        <v>13575000</v>
      </c>
      <c r="S4" s="6">
        <f>Stocks!S21</f>
        <v>8550000</v>
      </c>
      <c r="T4" s="6">
        <f>Stocks!T21</f>
        <v>18525000</v>
      </c>
      <c r="U4" s="6">
        <f>Stocks!U21</f>
        <v>13500000</v>
      </c>
      <c r="V4" s="6">
        <f>Stocks!V21</f>
        <v>11475000</v>
      </c>
      <c r="W4" s="6">
        <f>Stocks!W21</f>
        <v>18450000</v>
      </c>
      <c r="X4" s="6">
        <f>Stocks!X21</f>
        <v>16425000</v>
      </c>
      <c r="Y4" s="6">
        <f>Stocks!Y21</f>
        <v>11400000</v>
      </c>
      <c r="Z4" s="6">
        <f>Stocks!Z21</f>
        <v>21375000</v>
      </c>
      <c r="AA4" s="6">
        <f>Stocks!AA21</f>
        <v>16350000</v>
      </c>
      <c r="AB4" s="6">
        <f>Stocks!AB21</f>
        <v>14325000</v>
      </c>
      <c r="AC4" s="6">
        <f>Stocks!AC21</f>
        <v>21300000</v>
      </c>
      <c r="AD4" s="6">
        <f>Stocks!AD21</f>
        <v>19275000</v>
      </c>
      <c r="AE4" s="6">
        <f>Stocks!AE21</f>
        <v>14250000</v>
      </c>
    </row>
    <row r="5">
      <c r="A5" s="11" t="s">
        <v>102</v>
      </c>
      <c r="B5" s="6">
        <f>Collections!B18</f>
        <v>7300000</v>
      </c>
      <c r="C5" s="6">
        <f>Collections!C18</f>
        <v>9000000</v>
      </c>
      <c r="D5" s="6">
        <f>Collections!D18</f>
        <v>2800000</v>
      </c>
      <c r="E5" s="6">
        <f>Collections!E18</f>
        <v>4500000</v>
      </c>
      <c r="F5" s="6">
        <f>Collections!F18</f>
        <v>11800000</v>
      </c>
      <c r="G5" s="6">
        <f>Collections!G18</f>
        <v>0</v>
      </c>
      <c r="H5" s="6">
        <f>Collections!H18</f>
        <v>7300000</v>
      </c>
      <c r="I5" s="6">
        <f>Collections!I18</f>
        <v>9000000</v>
      </c>
      <c r="J5" s="6">
        <f>Collections!J18</f>
        <v>2800000</v>
      </c>
      <c r="K5" s="6">
        <f>Collections!K18</f>
        <v>4500000</v>
      </c>
      <c r="L5" s="6">
        <f>Collections!L18</f>
        <v>11800000</v>
      </c>
      <c r="M5" s="6">
        <f>Collections!M18</f>
        <v>0</v>
      </c>
      <c r="N5" s="6">
        <f>Collections!N18</f>
        <v>7300000</v>
      </c>
      <c r="O5" s="6">
        <f>Collections!O18</f>
        <v>9000000</v>
      </c>
      <c r="P5" s="6">
        <f>Collections!P18</f>
        <v>2800000</v>
      </c>
      <c r="Q5" s="6">
        <f>Collections!Q18</f>
        <v>4500000</v>
      </c>
      <c r="R5" s="6">
        <f>Collections!R18</f>
        <v>11800000</v>
      </c>
      <c r="S5" s="6">
        <f>Collections!S18</f>
        <v>0</v>
      </c>
      <c r="T5" s="6">
        <f>Collections!T18</f>
        <v>7300000</v>
      </c>
      <c r="U5" s="6">
        <f>Collections!U18</f>
        <v>9000000</v>
      </c>
      <c r="V5" s="6">
        <f>Collections!V18</f>
        <v>2800000</v>
      </c>
      <c r="W5" s="6">
        <f>Collections!W18</f>
        <v>4500000</v>
      </c>
      <c r="X5" s="6">
        <f>Collections!X18</f>
        <v>11800000</v>
      </c>
      <c r="Y5" s="6">
        <f>Collections!Y18</f>
        <v>0</v>
      </c>
      <c r="Z5" s="6">
        <f>Collections!Z18</f>
        <v>7300000</v>
      </c>
      <c r="AA5" s="6">
        <f>Collections!AA18</f>
        <v>9000000</v>
      </c>
      <c r="AB5" s="6">
        <f>Collections!AB18</f>
        <v>2800000</v>
      </c>
      <c r="AC5" s="6">
        <f>Collections!AC18</f>
        <v>4500000</v>
      </c>
      <c r="AD5" s="6">
        <f>Collections!AD18</f>
        <v>11800000</v>
      </c>
      <c r="AE5" s="6">
        <f>Collections!AE18</f>
        <v>0</v>
      </c>
    </row>
    <row r="6">
      <c r="A6" s="11" t="s">
        <v>107</v>
      </c>
      <c r="B6" s="7">
        <f>'Fixed Asset Balances'!B28-Depreciation!B28</f>
        <v>37333.33333</v>
      </c>
      <c r="C6" s="7">
        <f>'Fixed Asset Balances'!C28-Depreciation!C28</f>
        <v>213333.3333</v>
      </c>
      <c r="D6" s="7">
        <f>'Fixed Asset Balances'!D28-Depreciation!D28</f>
        <v>199333.3333</v>
      </c>
      <c r="E6" s="7">
        <f>'Fixed Asset Balances'!E28-Depreciation!E28</f>
        <v>185333.3333</v>
      </c>
      <c r="F6" s="7">
        <f>'Fixed Asset Balances'!F28-Depreciation!F28</f>
        <v>171333.3333</v>
      </c>
      <c r="G6" s="7">
        <f>'Fixed Asset Balances'!G28-Depreciation!G28</f>
        <v>159958.3333</v>
      </c>
      <c r="H6" s="7">
        <f>'Fixed Asset Balances'!H28-Depreciation!H28</f>
        <v>145783.3333</v>
      </c>
      <c r="I6" s="7">
        <f>'Fixed Asset Balances'!I28-Depreciation!I28</f>
        <v>131608.3333</v>
      </c>
      <c r="J6" s="7">
        <f>'Fixed Asset Balances'!J28-Depreciation!J28</f>
        <v>123433.3333</v>
      </c>
      <c r="K6" s="7">
        <f>'Fixed Asset Balances'!K28-Depreciation!K28</f>
        <v>108758.3333</v>
      </c>
      <c r="L6" s="7">
        <f>'Fixed Asset Balances'!L28-Depreciation!L28</f>
        <v>94083.33333</v>
      </c>
      <c r="M6" s="7">
        <f>'Fixed Asset Balances'!M28-Depreciation!M28</f>
        <v>79408.33333</v>
      </c>
      <c r="N6" s="7">
        <f>'Fixed Asset Balances'!N28-Depreciation!N28</f>
        <v>64733.33333</v>
      </c>
      <c r="O6" s="7">
        <f>'Fixed Asset Balances'!O28-Depreciation!O28</f>
        <v>50058.33333</v>
      </c>
      <c r="P6" s="7">
        <f>'Fixed Asset Balances'!P28-Depreciation!P28</f>
        <v>72716.66667</v>
      </c>
      <c r="Q6" s="7">
        <f>'Fixed Asset Balances'!Q28-Depreciation!Q28</f>
        <v>76708.33333</v>
      </c>
      <c r="R6" s="7">
        <f>'Fixed Asset Balances'!R28-Depreciation!R28</f>
        <v>62033.33333</v>
      </c>
      <c r="S6" s="7">
        <f>'Fixed Asset Balances'!S28-Depreciation!S28</f>
        <v>47358.33333</v>
      </c>
      <c r="T6" s="7">
        <f>'Fixed Asset Balances'!T28-Depreciation!T28</f>
        <v>202683.3333</v>
      </c>
      <c r="U6" s="7">
        <f>'Fixed Asset Balances'!U28-Depreciation!U28</f>
        <v>188008.3333</v>
      </c>
      <c r="V6" s="7">
        <f>'Fixed Asset Balances'!V28-Depreciation!V28</f>
        <v>175958.3333</v>
      </c>
      <c r="W6" s="7">
        <f>'Fixed Asset Balances'!W28-Depreciation!W28</f>
        <v>161783.3333</v>
      </c>
      <c r="X6" s="7">
        <f>'Fixed Asset Balances'!X28-Depreciation!X28</f>
        <v>147608.3333</v>
      </c>
      <c r="Y6" s="7">
        <f>'Fixed Asset Balances'!Y28-Depreciation!Y28</f>
        <v>133433.3333</v>
      </c>
      <c r="Z6" s="7">
        <f>'Fixed Asset Balances'!Z28-Depreciation!Z28</f>
        <v>119258.3333</v>
      </c>
      <c r="AA6" s="7">
        <f>'Fixed Asset Balances'!AA28-Depreciation!AA28</f>
        <v>111083.3333</v>
      </c>
      <c r="AB6" s="7">
        <f>'Fixed Asset Balances'!AB28-Depreciation!AB28</f>
        <v>96408.33333</v>
      </c>
      <c r="AC6" s="7">
        <f>'Fixed Asset Balances'!AC28-Depreciation!AC28</f>
        <v>81733.33333</v>
      </c>
      <c r="AD6" s="7">
        <f>'Fixed Asset Balances'!AD28-Depreciation!AD28</f>
        <v>67058.33333</v>
      </c>
      <c r="AE6" s="7">
        <f>'Fixed Asset Balances'!AE28-Depreciation!AE28</f>
        <v>55050</v>
      </c>
    </row>
    <row r="7">
      <c r="A7" s="11" t="s">
        <v>116</v>
      </c>
      <c r="B7" s="7">
        <f t="shared" ref="B7:AE7" si="1">SUM(B3:B6)</f>
        <v>18257333.33</v>
      </c>
      <c r="C7" s="7">
        <f t="shared" si="1"/>
        <v>24503333.33</v>
      </c>
      <c r="D7" s="7">
        <f t="shared" si="1"/>
        <v>24899333.33</v>
      </c>
      <c r="E7" s="7">
        <f t="shared" si="1"/>
        <v>25295333.33</v>
      </c>
      <c r="F7" s="7">
        <f t="shared" si="1"/>
        <v>25691333.33</v>
      </c>
      <c r="G7" s="7">
        <f t="shared" si="1"/>
        <v>26087158.33</v>
      </c>
      <c r="H7" s="7">
        <f t="shared" si="1"/>
        <v>26482983.33</v>
      </c>
      <c r="I7" s="7">
        <f t="shared" si="1"/>
        <v>26878808.33</v>
      </c>
      <c r="J7" s="7">
        <f t="shared" si="1"/>
        <v>27274133.33</v>
      </c>
      <c r="K7" s="7">
        <f t="shared" si="1"/>
        <v>27669458.33</v>
      </c>
      <c r="L7" s="7">
        <f t="shared" si="1"/>
        <v>28064783.33</v>
      </c>
      <c r="M7" s="7">
        <f t="shared" si="1"/>
        <v>28460108.33</v>
      </c>
      <c r="N7" s="7">
        <f t="shared" si="1"/>
        <v>28855433.33</v>
      </c>
      <c r="O7" s="7">
        <f t="shared" si="1"/>
        <v>29250758.33</v>
      </c>
      <c r="P7" s="7">
        <f t="shared" si="1"/>
        <v>29643416.67</v>
      </c>
      <c r="Q7" s="7">
        <f t="shared" si="1"/>
        <v>30037408.33</v>
      </c>
      <c r="R7" s="7">
        <f t="shared" si="1"/>
        <v>30432733.33</v>
      </c>
      <c r="S7" s="7">
        <f t="shared" si="1"/>
        <v>30828058.33</v>
      </c>
      <c r="T7" s="7">
        <f t="shared" si="1"/>
        <v>31223383.33</v>
      </c>
      <c r="U7" s="7">
        <f t="shared" si="1"/>
        <v>31618708.33</v>
      </c>
      <c r="V7" s="7">
        <f t="shared" si="1"/>
        <v>32013858.33</v>
      </c>
      <c r="W7" s="7">
        <f t="shared" si="1"/>
        <v>32409683.33</v>
      </c>
      <c r="X7" s="7">
        <f t="shared" si="1"/>
        <v>32805508.33</v>
      </c>
      <c r="Y7" s="7">
        <f t="shared" si="1"/>
        <v>33201333.33</v>
      </c>
      <c r="Z7" s="7">
        <f t="shared" si="1"/>
        <v>33597158.33</v>
      </c>
      <c r="AA7" s="7">
        <f t="shared" si="1"/>
        <v>33992483.33</v>
      </c>
      <c r="AB7" s="7">
        <f t="shared" si="1"/>
        <v>34387808.33</v>
      </c>
      <c r="AC7" s="7">
        <f t="shared" si="1"/>
        <v>34783133.33</v>
      </c>
      <c r="AD7" s="7">
        <f t="shared" si="1"/>
        <v>35178458.33</v>
      </c>
      <c r="AE7" s="7">
        <f t="shared" si="1"/>
        <v>35576450</v>
      </c>
    </row>
    <row r="8">
      <c r="A8" s="11"/>
    </row>
    <row r="9">
      <c r="A9" s="11" t="s">
        <v>117</v>
      </c>
    </row>
    <row r="10">
      <c r="A10" s="11" t="s">
        <v>118</v>
      </c>
      <c r="B10" s="6">
        <f>Purchases!B18</f>
        <v>17850000</v>
      </c>
      <c r="C10" s="6">
        <f>Purchases!C18</f>
        <v>23700000</v>
      </c>
      <c r="D10" s="6">
        <f>Purchases!D18</f>
        <v>23700000</v>
      </c>
      <c r="E10" s="6">
        <f>Purchases!E18</f>
        <v>23700000</v>
      </c>
      <c r="F10" s="6">
        <f>Purchases!F18</f>
        <v>23700000</v>
      </c>
      <c r="G10" s="6">
        <f>Purchases!G18</f>
        <v>23700000</v>
      </c>
      <c r="H10" s="6">
        <f>Purchases!H18</f>
        <v>23700000</v>
      </c>
      <c r="I10" s="6">
        <f>Purchases!I18</f>
        <v>23700000</v>
      </c>
      <c r="J10" s="6">
        <f>Purchases!J18</f>
        <v>23700000</v>
      </c>
      <c r="K10" s="6">
        <f>Purchases!K18</f>
        <v>23700000</v>
      </c>
      <c r="L10" s="6">
        <f>Purchases!L18</f>
        <v>23700000</v>
      </c>
      <c r="M10" s="6">
        <f>Purchases!M18</f>
        <v>23700000</v>
      </c>
      <c r="N10" s="6">
        <f>Purchases!N18</f>
        <v>23700000</v>
      </c>
      <c r="O10" s="6">
        <f>Purchases!O18</f>
        <v>23700000</v>
      </c>
      <c r="P10" s="6">
        <f>Purchases!P18</f>
        <v>23700000</v>
      </c>
      <c r="Q10" s="6">
        <f>Purchases!Q18</f>
        <v>23700000</v>
      </c>
      <c r="R10" s="6">
        <f>Purchases!R18</f>
        <v>23700000</v>
      </c>
      <c r="S10" s="6">
        <f>Purchases!S18</f>
        <v>23700000</v>
      </c>
      <c r="T10" s="6">
        <f>Purchases!T18</f>
        <v>23700000</v>
      </c>
      <c r="U10" s="6">
        <f>Purchases!U18</f>
        <v>23700000</v>
      </c>
      <c r="V10" s="6">
        <f>Purchases!V18</f>
        <v>23700000</v>
      </c>
      <c r="W10" s="6">
        <f>Purchases!W18</f>
        <v>23700000</v>
      </c>
      <c r="X10" s="6">
        <f>Purchases!X18</f>
        <v>23700000</v>
      </c>
      <c r="Y10" s="6">
        <f>Purchases!Y18</f>
        <v>23700000</v>
      </c>
      <c r="Z10" s="6">
        <f>Purchases!Z18</f>
        <v>23700000</v>
      </c>
      <c r="AA10" s="6">
        <f>Purchases!AA18</f>
        <v>23700000</v>
      </c>
      <c r="AB10" s="6">
        <f>Purchases!AB18</f>
        <v>23700000</v>
      </c>
      <c r="AC10" s="6">
        <f>Purchases!AC18</f>
        <v>23700000</v>
      </c>
      <c r="AD10" s="6">
        <f>Purchases!AD18</f>
        <v>23700000</v>
      </c>
      <c r="AE10" s="6">
        <f>Purchases!AE18</f>
        <v>23700000</v>
      </c>
    </row>
    <row r="11">
      <c r="A11" s="11"/>
    </row>
    <row r="12">
      <c r="A12" s="11" t="s">
        <v>119</v>
      </c>
      <c r="B12" s="6">
        <f t="shared" ref="B12:AE12" si="2">B10</f>
        <v>17850000</v>
      </c>
      <c r="C12" s="6">
        <f t="shared" si="2"/>
        <v>23700000</v>
      </c>
      <c r="D12" s="6">
        <f t="shared" si="2"/>
        <v>23700000</v>
      </c>
      <c r="E12" s="6">
        <f t="shared" si="2"/>
        <v>23700000</v>
      </c>
      <c r="F12" s="6">
        <f t="shared" si="2"/>
        <v>23700000</v>
      </c>
      <c r="G12" s="6">
        <f t="shared" si="2"/>
        <v>23700000</v>
      </c>
      <c r="H12" s="6">
        <f t="shared" si="2"/>
        <v>23700000</v>
      </c>
      <c r="I12" s="6">
        <f t="shared" si="2"/>
        <v>23700000</v>
      </c>
      <c r="J12" s="6">
        <f t="shared" si="2"/>
        <v>23700000</v>
      </c>
      <c r="K12" s="6">
        <f t="shared" si="2"/>
        <v>23700000</v>
      </c>
      <c r="L12" s="6">
        <f t="shared" si="2"/>
        <v>23700000</v>
      </c>
      <c r="M12" s="6">
        <f t="shared" si="2"/>
        <v>23700000</v>
      </c>
      <c r="N12" s="6">
        <f t="shared" si="2"/>
        <v>23700000</v>
      </c>
      <c r="O12" s="6">
        <f t="shared" si="2"/>
        <v>23700000</v>
      </c>
      <c r="P12" s="6">
        <f t="shared" si="2"/>
        <v>23700000</v>
      </c>
      <c r="Q12" s="6">
        <f t="shared" si="2"/>
        <v>23700000</v>
      </c>
      <c r="R12" s="6">
        <f t="shared" si="2"/>
        <v>23700000</v>
      </c>
      <c r="S12" s="6">
        <f t="shared" si="2"/>
        <v>23700000</v>
      </c>
      <c r="T12" s="6">
        <f t="shared" si="2"/>
        <v>23700000</v>
      </c>
      <c r="U12" s="6">
        <f t="shared" si="2"/>
        <v>23700000</v>
      </c>
      <c r="V12" s="6">
        <f t="shared" si="2"/>
        <v>23700000</v>
      </c>
      <c r="W12" s="6">
        <f t="shared" si="2"/>
        <v>23700000</v>
      </c>
      <c r="X12" s="6">
        <f t="shared" si="2"/>
        <v>23700000</v>
      </c>
      <c r="Y12" s="6">
        <f t="shared" si="2"/>
        <v>23700000</v>
      </c>
      <c r="Z12" s="6">
        <f t="shared" si="2"/>
        <v>23700000</v>
      </c>
      <c r="AA12" s="6">
        <f t="shared" si="2"/>
        <v>23700000</v>
      </c>
      <c r="AB12" s="6">
        <f t="shared" si="2"/>
        <v>23700000</v>
      </c>
      <c r="AC12" s="6">
        <f t="shared" si="2"/>
        <v>23700000</v>
      </c>
      <c r="AD12" s="6">
        <f t="shared" si="2"/>
        <v>23700000</v>
      </c>
      <c r="AE12" s="6">
        <f t="shared" si="2"/>
        <v>23700000</v>
      </c>
    </row>
    <row r="13">
      <c r="A13" s="11"/>
    </row>
    <row r="14">
      <c r="A14" s="11" t="s">
        <v>120</v>
      </c>
      <c r="B14" s="7">
        <f t="shared" ref="B14:AE14" si="3">B7-B12</f>
        <v>407333.3333</v>
      </c>
      <c r="C14" s="7">
        <f t="shared" si="3"/>
        <v>803333.3333</v>
      </c>
      <c r="D14" s="7">
        <f t="shared" si="3"/>
        <v>1199333.333</v>
      </c>
      <c r="E14" s="7">
        <f t="shared" si="3"/>
        <v>1595333.333</v>
      </c>
      <c r="F14" s="7">
        <f t="shared" si="3"/>
        <v>1991333.333</v>
      </c>
      <c r="G14" s="7">
        <f t="shared" si="3"/>
        <v>2387158.333</v>
      </c>
      <c r="H14" s="7">
        <f t="shared" si="3"/>
        <v>2782983.333</v>
      </c>
      <c r="I14" s="7">
        <f t="shared" si="3"/>
        <v>3178808.333</v>
      </c>
      <c r="J14" s="7">
        <f t="shared" si="3"/>
        <v>3574133.333</v>
      </c>
      <c r="K14" s="7">
        <f t="shared" si="3"/>
        <v>3969458.333</v>
      </c>
      <c r="L14" s="7">
        <f t="shared" si="3"/>
        <v>4364783.333</v>
      </c>
      <c r="M14" s="7">
        <f t="shared" si="3"/>
        <v>4760108.333</v>
      </c>
      <c r="N14" s="7">
        <f t="shared" si="3"/>
        <v>5155433.333</v>
      </c>
      <c r="O14" s="7">
        <f t="shared" si="3"/>
        <v>5550758.333</v>
      </c>
      <c r="P14" s="7">
        <f t="shared" si="3"/>
        <v>5943416.667</v>
      </c>
      <c r="Q14" s="7">
        <f t="shared" si="3"/>
        <v>6337408.333</v>
      </c>
      <c r="R14" s="7">
        <f t="shared" si="3"/>
        <v>6732733.333</v>
      </c>
      <c r="S14" s="7">
        <f t="shared" si="3"/>
        <v>7128058.333</v>
      </c>
      <c r="T14" s="7">
        <f t="shared" si="3"/>
        <v>7523383.333</v>
      </c>
      <c r="U14" s="7">
        <f t="shared" si="3"/>
        <v>7918708.333</v>
      </c>
      <c r="V14" s="7">
        <f t="shared" si="3"/>
        <v>8313858.333</v>
      </c>
      <c r="W14" s="7">
        <f t="shared" si="3"/>
        <v>8709683.333</v>
      </c>
      <c r="X14" s="7">
        <f t="shared" si="3"/>
        <v>9105508.333</v>
      </c>
      <c r="Y14" s="7">
        <f t="shared" si="3"/>
        <v>9501333.333</v>
      </c>
      <c r="Z14" s="7">
        <f t="shared" si="3"/>
        <v>9897158.333</v>
      </c>
      <c r="AA14" s="7">
        <f t="shared" si="3"/>
        <v>10292483.33</v>
      </c>
      <c r="AB14" s="7">
        <f t="shared" si="3"/>
        <v>10687808.33</v>
      </c>
      <c r="AC14" s="7">
        <f t="shared" si="3"/>
        <v>11083133.33</v>
      </c>
      <c r="AD14" s="7">
        <f t="shared" si="3"/>
        <v>11478458.33</v>
      </c>
      <c r="AE14" s="7">
        <f t="shared" si="3"/>
        <v>11876450</v>
      </c>
    </row>
    <row r="15">
      <c r="A15" s="11"/>
    </row>
    <row r="16">
      <c r="A16" s="11" t="s">
        <v>121</v>
      </c>
      <c r="B16" s="5">
        <v>0.0</v>
      </c>
      <c r="C16" s="7">
        <f t="shared" ref="C16:AE16" si="4">B18</f>
        <v>407333.3333</v>
      </c>
      <c r="D16" s="7">
        <f t="shared" si="4"/>
        <v>803333.3333</v>
      </c>
      <c r="E16" s="7">
        <f t="shared" si="4"/>
        <v>1199333.333</v>
      </c>
      <c r="F16" s="7">
        <f t="shared" si="4"/>
        <v>1595333.333</v>
      </c>
      <c r="G16" s="7">
        <f t="shared" si="4"/>
        <v>1991333.333</v>
      </c>
      <c r="H16" s="7">
        <f t="shared" si="4"/>
        <v>2387158.333</v>
      </c>
      <c r="I16" s="7">
        <f t="shared" si="4"/>
        <v>2782983.333</v>
      </c>
      <c r="J16" s="7">
        <f t="shared" si="4"/>
        <v>3178808.333</v>
      </c>
      <c r="K16" s="7">
        <f t="shared" si="4"/>
        <v>3574133.333</v>
      </c>
      <c r="L16" s="7">
        <f t="shared" si="4"/>
        <v>3969458.333</v>
      </c>
      <c r="M16" s="7">
        <f t="shared" si="4"/>
        <v>4364783.333</v>
      </c>
      <c r="N16" s="7">
        <f t="shared" si="4"/>
        <v>4760108.333</v>
      </c>
      <c r="O16" s="7">
        <f t="shared" si="4"/>
        <v>5155433.333</v>
      </c>
      <c r="P16" s="7">
        <f t="shared" si="4"/>
        <v>5550758.333</v>
      </c>
      <c r="Q16" s="7">
        <f t="shared" si="4"/>
        <v>5943416.667</v>
      </c>
      <c r="R16" s="7">
        <f t="shared" si="4"/>
        <v>6337408.333</v>
      </c>
      <c r="S16" s="7">
        <f t="shared" si="4"/>
        <v>6732733.333</v>
      </c>
      <c r="T16" s="7">
        <f t="shared" si="4"/>
        <v>7128058.333</v>
      </c>
      <c r="U16" s="7">
        <f t="shared" si="4"/>
        <v>7523383.333</v>
      </c>
      <c r="V16" s="7">
        <f t="shared" si="4"/>
        <v>7918708.333</v>
      </c>
      <c r="W16" s="7">
        <f t="shared" si="4"/>
        <v>8313858.333</v>
      </c>
      <c r="X16" s="7">
        <f t="shared" si="4"/>
        <v>8709683.333</v>
      </c>
      <c r="Y16" s="7">
        <f t="shared" si="4"/>
        <v>9105508.333</v>
      </c>
      <c r="Z16" s="7">
        <f t="shared" si="4"/>
        <v>9501333.333</v>
      </c>
      <c r="AA16" s="7">
        <f t="shared" si="4"/>
        <v>9897158.333</v>
      </c>
      <c r="AB16" s="7">
        <f t="shared" si="4"/>
        <v>10292483.33</v>
      </c>
      <c r="AC16" s="7">
        <f t="shared" si="4"/>
        <v>10687808.33</v>
      </c>
      <c r="AD16" s="7">
        <f t="shared" si="4"/>
        <v>11083133.33</v>
      </c>
      <c r="AE16" s="7">
        <f t="shared" si="4"/>
        <v>11478458.33</v>
      </c>
    </row>
    <row r="17">
      <c r="A17" s="11" t="s">
        <v>122</v>
      </c>
      <c r="B17" s="7">
        <f>'Sales and Costs'!B21</f>
        <v>407333.3333</v>
      </c>
      <c r="C17" s="7">
        <f>'Sales and Costs'!C21</f>
        <v>396000</v>
      </c>
      <c r="D17" s="7">
        <f>'Sales and Costs'!D21</f>
        <v>396000</v>
      </c>
      <c r="E17" s="7">
        <f>'Sales and Costs'!E21</f>
        <v>396000</v>
      </c>
      <c r="F17" s="7">
        <f>'Sales and Costs'!F21</f>
        <v>396000</v>
      </c>
      <c r="G17" s="7">
        <f>'Sales and Costs'!G21</f>
        <v>395825</v>
      </c>
      <c r="H17" s="7">
        <f>'Sales and Costs'!H21</f>
        <v>395825</v>
      </c>
      <c r="I17" s="7">
        <f>'Sales and Costs'!I21</f>
        <v>395825</v>
      </c>
      <c r="J17" s="7">
        <f>'Sales and Costs'!J21</f>
        <v>395325</v>
      </c>
      <c r="K17" s="7">
        <f>'Sales and Costs'!K21</f>
        <v>395325</v>
      </c>
      <c r="L17" s="7">
        <f>'Sales and Costs'!L21</f>
        <v>395325</v>
      </c>
      <c r="M17" s="7">
        <f>'Sales and Costs'!M21</f>
        <v>395325</v>
      </c>
      <c r="N17" s="7">
        <f>'Sales and Costs'!N21</f>
        <v>395325</v>
      </c>
      <c r="O17" s="7">
        <f>'Sales and Costs'!O21</f>
        <v>395325</v>
      </c>
      <c r="P17" s="7">
        <f>'Sales and Costs'!P21</f>
        <v>392658.3333</v>
      </c>
      <c r="Q17" s="7">
        <f>'Sales and Costs'!Q21</f>
        <v>393991.6667</v>
      </c>
      <c r="R17" s="7">
        <f>'Sales and Costs'!R21</f>
        <v>395325</v>
      </c>
      <c r="S17" s="7">
        <f>'Sales and Costs'!S21</f>
        <v>395325</v>
      </c>
      <c r="T17" s="7">
        <f>'Sales and Costs'!T21</f>
        <v>395325</v>
      </c>
      <c r="U17" s="7">
        <f>'Sales and Costs'!U21</f>
        <v>395325</v>
      </c>
      <c r="V17" s="7">
        <f>'Sales and Costs'!V21</f>
        <v>395150</v>
      </c>
      <c r="W17" s="7">
        <f>'Sales and Costs'!W21</f>
        <v>395825</v>
      </c>
      <c r="X17" s="7">
        <f>'Sales and Costs'!X21</f>
        <v>395825</v>
      </c>
      <c r="Y17" s="7">
        <f>'Sales and Costs'!Y21</f>
        <v>395825</v>
      </c>
      <c r="Z17" s="7">
        <f>'Sales and Costs'!Z21</f>
        <v>395825</v>
      </c>
      <c r="AA17" s="7">
        <f>'Sales and Costs'!AA21</f>
        <v>395325</v>
      </c>
      <c r="AB17" s="7">
        <f>'Sales and Costs'!AB21</f>
        <v>395325</v>
      </c>
      <c r="AC17" s="7">
        <f>'Sales and Costs'!AC21</f>
        <v>395325</v>
      </c>
      <c r="AD17" s="7">
        <f>'Sales and Costs'!AD21</f>
        <v>395325</v>
      </c>
      <c r="AE17" s="7">
        <f>'Sales and Costs'!AE21</f>
        <v>397991.6667</v>
      </c>
    </row>
    <row r="18">
      <c r="A18" s="11" t="s">
        <v>123</v>
      </c>
      <c r="B18" s="7">
        <f t="shared" ref="B18:AE18" si="5">B16+B17</f>
        <v>407333.3333</v>
      </c>
      <c r="C18" s="7">
        <f t="shared" si="5"/>
        <v>803333.3333</v>
      </c>
      <c r="D18" s="7">
        <f t="shared" si="5"/>
        <v>1199333.333</v>
      </c>
      <c r="E18" s="7">
        <f t="shared" si="5"/>
        <v>1595333.333</v>
      </c>
      <c r="F18" s="7">
        <f t="shared" si="5"/>
        <v>1991333.333</v>
      </c>
      <c r="G18" s="7">
        <f t="shared" si="5"/>
        <v>2387158.333</v>
      </c>
      <c r="H18" s="7">
        <f t="shared" si="5"/>
        <v>2782983.333</v>
      </c>
      <c r="I18" s="7">
        <f t="shared" si="5"/>
        <v>3178808.333</v>
      </c>
      <c r="J18" s="7">
        <f t="shared" si="5"/>
        <v>3574133.333</v>
      </c>
      <c r="K18" s="7">
        <f t="shared" si="5"/>
        <v>3969458.333</v>
      </c>
      <c r="L18" s="7">
        <f t="shared" si="5"/>
        <v>4364783.333</v>
      </c>
      <c r="M18" s="7">
        <f t="shared" si="5"/>
        <v>4760108.333</v>
      </c>
      <c r="N18" s="7">
        <f t="shared" si="5"/>
        <v>5155433.333</v>
      </c>
      <c r="O18" s="7">
        <f t="shared" si="5"/>
        <v>5550758.333</v>
      </c>
      <c r="P18" s="7">
        <f t="shared" si="5"/>
        <v>5943416.667</v>
      </c>
      <c r="Q18" s="7">
        <f t="shared" si="5"/>
        <v>6337408.333</v>
      </c>
      <c r="R18" s="7">
        <f t="shared" si="5"/>
        <v>6732733.333</v>
      </c>
      <c r="S18" s="7">
        <f t="shared" si="5"/>
        <v>7128058.333</v>
      </c>
      <c r="T18" s="7">
        <f t="shared" si="5"/>
        <v>7523383.333</v>
      </c>
      <c r="U18" s="7">
        <f t="shared" si="5"/>
        <v>7918708.333</v>
      </c>
      <c r="V18" s="7">
        <f t="shared" si="5"/>
        <v>8313858.333</v>
      </c>
      <c r="W18" s="7">
        <f t="shared" si="5"/>
        <v>8709683.333</v>
      </c>
      <c r="X18" s="7">
        <f t="shared" si="5"/>
        <v>9105508.333</v>
      </c>
      <c r="Y18" s="7">
        <f t="shared" si="5"/>
        <v>9501333.333</v>
      </c>
      <c r="Z18" s="7">
        <f t="shared" si="5"/>
        <v>9897158.333</v>
      </c>
      <c r="AA18" s="7">
        <f t="shared" si="5"/>
        <v>10292483.33</v>
      </c>
      <c r="AB18" s="7">
        <f t="shared" si="5"/>
        <v>10687808.33</v>
      </c>
      <c r="AC18" s="7">
        <f t="shared" si="5"/>
        <v>11083133.33</v>
      </c>
      <c r="AD18" s="7">
        <f t="shared" si="5"/>
        <v>11478458.33</v>
      </c>
      <c r="AE18" s="7">
        <f t="shared" si="5"/>
        <v>11876450</v>
      </c>
    </row>
    <row r="19">
      <c r="A19" s="11"/>
    </row>
    <row r="20">
      <c r="A20" s="11" t="s">
        <v>124</v>
      </c>
      <c r="B20" s="7">
        <f t="shared" ref="B20:AE20" si="6">B18-B14</f>
        <v>0.000000001862645149</v>
      </c>
      <c r="C20" s="7">
        <f t="shared" si="6"/>
        <v>0.000000001862645149</v>
      </c>
      <c r="D20" s="7">
        <f t="shared" si="6"/>
        <v>0.000000001862645149</v>
      </c>
      <c r="E20" s="7">
        <f t="shared" si="6"/>
        <v>0.000000001862645149</v>
      </c>
      <c r="F20" s="7">
        <f t="shared" si="6"/>
        <v>0.000000001862645149</v>
      </c>
      <c r="G20" s="7">
        <f t="shared" si="6"/>
        <v>0.000000001862645149</v>
      </c>
      <c r="H20" s="7">
        <f t="shared" si="6"/>
        <v>0.000000001862645149</v>
      </c>
      <c r="I20" s="7">
        <f t="shared" si="6"/>
        <v>0.000000001862645149</v>
      </c>
      <c r="J20" s="7">
        <f t="shared" si="6"/>
        <v>0.000000001862645149</v>
      </c>
      <c r="K20" s="7">
        <f t="shared" si="6"/>
        <v>0.000000001862645149</v>
      </c>
      <c r="L20" s="7">
        <f t="shared" si="6"/>
        <v>0.000000001862645149</v>
      </c>
      <c r="M20" s="7">
        <f t="shared" si="6"/>
        <v>0.000000001862645149</v>
      </c>
      <c r="N20" s="7">
        <f t="shared" si="6"/>
        <v>0.000000001862645149</v>
      </c>
      <c r="O20" s="7">
        <f t="shared" si="6"/>
        <v>0.000000001862645149</v>
      </c>
      <c r="P20" s="7">
        <f t="shared" si="6"/>
        <v>0</v>
      </c>
      <c r="Q20" s="7">
        <f t="shared" si="6"/>
        <v>0.000000001862645149</v>
      </c>
      <c r="R20" s="7">
        <f t="shared" si="6"/>
        <v>0.000000001862645149</v>
      </c>
      <c r="S20" s="7">
        <f t="shared" si="6"/>
        <v>0.000000001862645149</v>
      </c>
      <c r="T20" s="7">
        <f t="shared" si="6"/>
        <v>0.000000001862645149</v>
      </c>
      <c r="U20" s="7">
        <f t="shared" si="6"/>
        <v>0.000000001862645149</v>
      </c>
      <c r="V20" s="7">
        <f t="shared" si="6"/>
        <v>0.000000001862645149</v>
      </c>
      <c r="W20" s="7">
        <f t="shared" si="6"/>
        <v>0.000000001862645149</v>
      </c>
      <c r="X20" s="7">
        <f t="shared" si="6"/>
        <v>0.000000001862645149</v>
      </c>
      <c r="Y20" s="7">
        <f t="shared" si="6"/>
        <v>0.000000001862645149</v>
      </c>
      <c r="Z20" s="7">
        <f t="shared" si="6"/>
        <v>-0.000000001862645149</v>
      </c>
      <c r="AA20" s="7">
        <f t="shared" si="6"/>
        <v>-0.000000001862645149</v>
      </c>
      <c r="AB20" s="7">
        <f t="shared" si="6"/>
        <v>-0.000000001862645149</v>
      </c>
      <c r="AC20" s="7">
        <f t="shared" si="6"/>
        <v>-0.000000001862645149</v>
      </c>
      <c r="AD20" s="7">
        <f t="shared" si="6"/>
        <v>-0.000000001862645149</v>
      </c>
      <c r="AE20" s="7">
        <f t="shared" si="6"/>
        <v>0</v>
      </c>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13</v>
      </c>
      <c r="B1" s="5" t="s">
        <v>14</v>
      </c>
      <c r="D1" s="5" t="s">
        <v>15</v>
      </c>
      <c r="F1" s="5" t="s">
        <v>16</v>
      </c>
    </row>
    <row r="2">
      <c r="B2" s="5" t="s">
        <v>17</v>
      </c>
      <c r="C2" s="5" t="s">
        <v>18</v>
      </c>
      <c r="D2" s="5" t="s">
        <v>17</v>
      </c>
      <c r="E2" s="5" t="s">
        <v>18</v>
      </c>
      <c r="F2" s="5" t="s">
        <v>17</v>
      </c>
      <c r="G2" s="5" t="s">
        <v>18</v>
      </c>
    </row>
    <row r="3">
      <c r="A3" s="5" t="s">
        <v>19</v>
      </c>
      <c r="B3" s="5">
        <v>4000.0</v>
      </c>
      <c r="C3" s="5">
        <v>1000.0</v>
      </c>
      <c r="D3" s="5">
        <v>3500.0</v>
      </c>
      <c r="E3" s="5">
        <v>800.0</v>
      </c>
      <c r="F3" s="5">
        <v>5000.0</v>
      </c>
      <c r="G3" s="5">
        <v>900.0</v>
      </c>
    </row>
    <row r="4">
      <c r="C4" s="5" t="s">
        <v>20</v>
      </c>
      <c r="E4" s="5" t="s">
        <v>21</v>
      </c>
      <c r="G4" s="5" t="s">
        <v>22</v>
      </c>
    </row>
    <row r="6">
      <c r="A6" s="5" t="s">
        <v>23</v>
      </c>
      <c r="B6" s="5" t="s">
        <v>17</v>
      </c>
      <c r="C6" s="5" t="s">
        <v>18</v>
      </c>
    </row>
    <row r="7">
      <c r="A7" s="5" t="s">
        <v>24</v>
      </c>
      <c r="B7" s="5">
        <v>1000.0</v>
      </c>
      <c r="C7" s="5">
        <v>450.0</v>
      </c>
    </row>
    <row r="8">
      <c r="A8" s="5" t="s">
        <v>25</v>
      </c>
      <c r="B8" s="5">
        <v>400.0</v>
      </c>
      <c r="C8" s="5">
        <v>300.0</v>
      </c>
    </row>
    <row r="9">
      <c r="A9" s="5" t="s">
        <v>26</v>
      </c>
      <c r="B9" s="5">
        <v>600.0</v>
      </c>
      <c r="C9" s="5">
        <v>500.0</v>
      </c>
    </row>
    <row r="11">
      <c r="A11" s="5" t="s">
        <v>27</v>
      </c>
      <c r="B11" s="5" t="s">
        <v>17</v>
      </c>
      <c r="C11" s="5" t="s">
        <v>28</v>
      </c>
      <c r="D11" s="5" t="s">
        <v>29</v>
      </c>
    </row>
    <row r="12">
      <c r="A12" s="5" t="s">
        <v>24</v>
      </c>
      <c r="B12" s="5">
        <v>13000.0</v>
      </c>
      <c r="C12" s="5">
        <v>0.0</v>
      </c>
      <c r="D12" s="5">
        <v>2.0</v>
      </c>
    </row>
    <row r="13">
      <c r="A13" s="5" t="s">
        <v>25</v>
      </c>
      <c r="B13" s="5">
        <v>10000.0</v>
      </c>
      <c r="C13" s="5">
        <v>2.0</v>
      </c>
      <c r="D13" s="5">
        <v>0.0</v>
      </c>
    </row>
    <row r="14">
      <c r="A14" s="5" t="s">
        <v>26</v>
      </c>
      <c r="B14" s="5">
        <v>24000.0</v>
      </c>
      <c r="C14" s="5">
        <v>3.0</v>
      </c>
      <c r="D14" s="5">
        <v>3.0</v>
      </c>
    </row>
    <row r="16">
      <c r="A16" s="5" t="s">
        <v>30</v>
      </c>
    </row>
    <row r="17">
      <c r="A17" s="5" t="s">
        <v>31</v>
      </c>
      <c r="B17" s="5">
        <v>10000.0</v>
      </c>
    </row>
    <row r="18">
      <c r="A18" s="5" t="s">
        <v>32</v>
      </c>
      <c r="B18" s="5">
        <v>5000.0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33</v>
      </c>
      <c r="B1" s="5" t="s">
        <v>34</v>
      </c>
      <c r="C1" s="5" t="s">
        <v>35</v>
      </c>
      <c r="D1" s="5" t="s">
        <v>36</v>
      </c>
      <c r="E1" s="5" t="s">
        <v>18</v>
      </c>
      <c r="F1" s="5" t="s">
        <v>37</v>
      </c>
      <c r="G1" s="5" t="s">
        <v>38</v>
      </c>
      <c r="H1" s="5" t="s">
        <v>39</v>
      </c>
    </row>
    <row r="2">
      <c r="A2" s="5" t="s">
        <v>40</v>
      </c>
      <c r="C2" s="5" t="s">
        <v>41</v>
      </c>
      <c r="D2" s="5">
        <v>1.0</v>
      </c>
      <c r="E2" s="5">
        <v>20000.0</v>
      </c>
      <c r="F2" s="5">
        <v>15.0</v>
      </c>
      <c r="G2" s="6">
        <f t="shared" ref="G2:G13" si="1">F2+D2</f>
        <v>16</v>
      </c>
      <c r="H2" s="6">
        <f t="shared" ref="H2:H13" si="2">E2/F2*F2</f>
        <v>20000</v>
      </c>
    </row>
    <row r="3">
      <c r="A3" s="5" t="s">
        <v>42</v>
      </c>
      <c r="C3" s="5" t="s">
        <v>41</v>
      </c>
      <c r="D3" s="5">
        <v>1.0</v>
      </c>
      <c r="E3" s="5">
        <v>20000.0</v>
      </c>
      <c r="F3" s="5">
        <v>15.0</v>
      </c>
      <c r="G3" s="6">
        <f t="shared" si="1"/>
        <v>16</v>
      </c>
      <c r="H3" s="6">
        <f t="shared" si="2"/>
        <v>20000</v>
      </c>
    </row>
    <row r="4">
      <c r="A4" s="5" t="s">
        <v>43</v>
      </c>
      <c r="C4" s="5" t="s">
        <v>41</v>
      </c>
      <c r="D4" s="5">
        <v>2.0</v>
      </c>
      <c r="E4" s="5">
        <v>20000.0</v>
      </c>
      <c r="F4" s="5">
        <v>15.0</v>
      </c>
      <c r="G4" s="6">
        <f t="shared" si="1"/>
        <v>17</v>
      </c>
      <c r="H4" s="6">
        <f t="shared" si="2"/>
        <v>20000</v>
      </c>
    </row>
    <row r="5">
      <c r="A5" s="5" t="s">
        <v>44</v>
      </c>
      <c r="C5" s="5" t="s">
        <v>45</v>
      </c>
      <c r="D5" s="5">
        <v>2.0</v>
      </c>
      <c r="E5" s="5">
        <v>170000.0</v>
      </c>
      <c r="F5" s="5">
        <v>17.0</v>
      </c>
      <c r="G5" s="6">
        <f t="shared" si="1"/>
        <v>19</v>
      </c>
      <c r="H5" s="6">
        <f t="shared" si="2"/>
        <v>170000</v>
      </c>
    </row>
    <row r="6">
      <c r="A6" s="5" t="s">
        <v>46</v>
      </c>
      <c r="C6" s="5" t="s">
        <v>47</v>
      </c>
      <c r="D6" s="5">
        <v>6.0</v>
      </c>
      <c r="E6" s="5">
        <v>2800.0</v>
      </c>
      <c r="F6" s="5">
        <v>16.0</v>
      </c>
      <c r="G6" s="6">
        <f t="shared" si="1"/>
        <v>22</v>
      </c>
      <c r="H6" s="6">
        <f t="shared" si="2"/>
        <v>2800</v>
      </c>
    </row>
    <row r="7">
      <c r="A7" s="5" t="s">
        <v>48</v>
      </c>
      <c r="C7" s="5" t="s">
        <v>49</v>
      </c>
      <c r="D7" s="5">
        <v>9.0</v>
      </c>
      <c r="E7" s="5">
        <v>6500.0</v>
      </c>
      <c r="F7" s="5">
        <v>13.0</v>
      </c>
      <c r="G7" s="6">
        <f t="shared" si="1"/>
        <v>22</v>
      </c>
      <c r="H7" s="6">
        <f t="shared" si="2"/>
        <v>6500</v>
      </c>
    </row>
    <row r="8">
      <c r="A8" s="5" t="s">
        <v>50</v>
      </c>
      <c r="C8" s="5" t="s">
        <v>41</v>
      </c>
      <c r="D8" s="5">
        <v>15.0</v>
      </c>
      <c r="E8" s="5">
        <v>20000.0</v>
      </c>
      <c r="F8" s="5">
        <v>15.0</v>
      </c>
      <c r="G8" s="6">
        <f t="shared" si="1"/>
        <v>30</v>
      </c>
      <c r="H8" s="6">
        <f t="shared" si="2"/>
        <v>20000</v>
      </c>
    </row>
    <row r="9">
      <c r="A9" s="5" t="s">
        <v>51</v>
      </c>
      <c r="C9" s="5" t="s">
        <v>41</v>
      </c>
      <c r="D9" s="5">
        <v>15.0</v>
      </c>
      <c r="E9" s="5">
        <v>20000.0</v>
      </c>
      <c r="F9" s="5">
        <v>15.0</v>
      </c>
      <c r="G9" s="6">
        <f t="shared" si="1"/>
        <v>30</v>
      </c>
      <c r="H9" s="6">
        <f t="shared" si="2"/>
        <v>20000</v>
      </c>
    </row>
    <row r="10">
      <c r="A10" s="5" t="s">
        <v>52</v>
      </c>
      <c r="C10" s="5" t="s">
        <v>41</v>
      </c>
      <c r="D10" s="5">
        <v>16.0</v>
      </c>
      <c r="E10" s="5">
        <v>20000.0</v>
      </c>
      <c r="F10" s="5">
        <v>15.0</v>
      </c>
      <c r="G10" s="6">
        <f t="shared" si="1"/>
        <v>31</v>
      </c>
      <c r="H10" s="6">
        <f t="shared" si="2"/>
        <v>20000</v>
      </c>
    </row>
    <row r="11">
      <c r="A11" s="5" t="s">
        <v>53</v>
      </c>
      <c r="C11" s="5" t="s">
        <v>45</v>
      </c>
      <c r="D11" s="5">
        <v>19.0</v>
      </c>
      <c r="E11" s="5">
        <v>170000.0</v>
      </c>
      <c r="F11" s="5">
        <v>17.0</v>
      </c>
      <c r="G11" s="6">
        <f t="shared" si="1"/>
        <v>36</v>
      </c>
      <c r="H11" s="6">
        <f t="shared" si="2"/>
        <v>170000</v>
      </c>
    </row>
    <row r="12">
      <c r="A12" s="5" t="s">
        <v>54</v>
      </c>
      <c r="C12" s="5" t="s">
        <v>47</v>
      </c>
      <c r="D12" s="5">
        <v>21.0</v>
      </c>
      <c r="E12" s="5">
        <v>2800.0</v>
      </c>
      <c r="F12" s="5">
        <v>16.0</v>
      </c>
      <c r="G12" s="6">
        <f t="shared" si="1"/>
        <v>37</v>
      </c>
      <c r="H12" s="6">
        <f t="shared" si="2"/>
        <v>2800</v>
      </c>
    </row>
    <row r="13">
      <c r="C13" s="5" t="s">
        <v>49</v>
      </c>
      <c r="D13" s="5">
        <v>26.0</v>
      </c>
      <c r="E13" s="5">
        <v>6500.0</v>
      </c>
      <c r="F13" s="5">
        <v>13.0</v>
      </c>
      <c r="G13" s="6">
        <f t="shared" si="1"/>
        <v>39</v>
      </c>
      <c r="H13" s="6">
        <f t="shared" si="2"/>
        <v>6500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19" width="8.5"/>
    <col customWidth="1" min="20" max="31" width="10.38"/>
  </cols>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row>
    <row r="2">
      <c r="A2" s="5" t="s">
        <v>85</v>
      </c>
    </row>
    <row r="3">
      <c r="A3" s="5" t="s">
        <v>41</v>
      </c>
      <c r="B3" s="5">
        <v>0.0</v>
      </c>
      <c r="C3" s="6">
        <f t="shared" ref="C3:AE3" si="1">B24</f>
        <v>40000</v>
      </c>
      <c r="D3" s="6">
        <f t="shared" si="1"/>
        <v>60000</v>
      </c>
      <c r="E3" s="6">
        <f t="shared" si="1"/>
        <v>60000</v>
      </c>
      <c r="F3" s="6">
        <f t="shared" si="1"/>
        <v>60000</v>
      </c>
      <c r="G3" s="6">
        <f t="shared" si="1"/>
        <v>60000</v>
      </c>
      <c r="H3" s="6">
        <f t="shared" si="1"/>
        <v>60000</v>
      </c>
      <c r="I3" s="6">
        <f t="shared" si="1"/>
        <v>60000</v>
      </c>
      <c r="J3" s="6">
        <f t="shared" si="1"/>
        <v>60000</v>
      </c>
      <c r="K3" s="6">
        <f t="shared" si="1"/>
        <v>60000</v>
      </c>
      <c r="L3" s="6">
        <f t="shared" si="1"/>
        <v>60000</v>
      </c>
      <c r="M3" s="6">
        <f t="shared" si="1"/>
        <v>60000</v>
      </c>
      <c r="N3" s="6">
        <f t="shared" si="1"/>
        <v>60000</v>
      </c>
      <c r="O3" s="6">
        <f t="shared" si="1"/>
        <v>60000</v>
      </c>
      <c r="P3" s="6">
        <f t="shared" si="1"/>
        <v>60000</v>
      </c>
      <c r="Q3" s="6">
        <f t="shared" si="1"/>
        <v>100000</v>
      </c>
      <c r="R3" s="6">
        <f t="shared" si="1"/>
        <v>80000</v>
      </c>
      <c r="S3" s="6">
        <f t="shared" si="1"/>
        <v>60000</v>
      </c>
      <c r="T3" s="6">
        <f t="shared" si="1"/>
        <v>60000</v>
      </c>
      <c r="U3" s="6">
        <f t="shared" si="1"/>
        <v>60000</v>
      </c>
      <c r="V3" s="6">
        <f t="shared" si="1"/>
        <v>60000</v>
      </c>
      <c r="W3" s="6">
        <f t="shared" si="1"/>
        <v>60000</v>
      </c>
      <c r="X3" s="6">
        <f t="shared" si="1"/>
        <v>60000</v>
      </c>
      <c r="Y3" s="6">
        <f t="shared" si="1"/>
        <v>60000</v>
      </c>
      <c r="Z3" s="6">
        <f t="shared" si="1"/>
        <v>60000</v>
      </c>
      <c r="AA3" s="6">
        <f t="shared" si="1"/>
        <v>60000</v>
      </c>
      <c r="AB3" s="6">
        <f t="shared" si="1"/>
        <v>60000</v>
      </c>
      <c r="AC3" s="6">
        <f t="shared" si="1"/>
        <v>60000</v>
      </c>
      <c r="AD3" s="6">
        <f t="shared" si="1"/>
        <v>60000</v>
      </c>
      <c r="AE3" s="6">
        <f t="shared" si="1"/>
        <v>60000</v>
      </c>
    </row>
    <row r="4">
      <c r="A4" s="5" t="s">
        <v>45</v>
      </c>
      <c r="B4" s="5">
        <v>0.0</v>
      </c>
      <c r="C4" s="6">
        <f t="shared" ref="C4:AE4" si="2">B25</f>
        <v>0</v>
      </c>
      <c r="D4" s="6">
        <f t="shared" si="2"/>
        <v>170000</v>
      </c>
      <c r="E4" s="6">
        <f t="shared" si="2"/>
        <v>170000</v>
      </c>
      <c r="F4" s="6">
        <f t="shared" si="2"/>
        <v>170000</v>
      </c>
      <c r="G4" s="6">
        <f t="shared" si="2"/>
        <v>170000</v>
      </c>
      <c r="H4" s="6">
        <f t="shared" si="2"/>
        <v>170000</v>
      </c>
      <c r="I4" s="6">
        <f t="shared" si="2"/>
        <v>170000</v>
      </c>
      <c r="J4" s="6">
        <f t="shared" si="2"/>
        <v>170000</v>
      </c>
      <c r="K4" s="6">
        <f t="shared" si="2"/>
        <v>170000</v>
      </c>
      <c r="L4" s="6">
        <f t="shared" si="2"/>
        <v>170000</v>
      </c>
      <c r="M4" s="6">
        <f t="shared" si="2"/>
        <v>170000</v>
      </c>
      <c r="N4" s="6">
        <f t="shared" si="2"/>
        <v>170000</v>
      </c>
      <c r="O4" s="6">
        <f t="shared" si="2"/>
        <v>170000</v>
      </c>
      <c r="P4" s="6">
        <f t="shared" si="2"/>
        <v>170000</v>
      </c>
      <c r="Q4" s="6">
        <f t="shared" si="2"/>
        <v>170000</v>
      </c>
      <c r="R4" s="6">
        <f t="shared" si="2"/>
        <v>170000</v>
      </c>
      <c r="S4" s="6">
        <f t="shared" si="2"/>
        <v>170000</v>
      </c>
      <c r="T4" s="6">
        <f t="shared" si="2"/>
        <v>170000</v>
      </c>
      <c r="U4" s="6">
        <f t="shared" si="2"/>
        <v>170000</v>
      </c>
      <c r="V4" s="6">
        <f t="shared" si="2"/>
        <v>170000</v>
      </c>
      <c r="W4" s="6">
        <f t="shared" si="2"/>
        <v>170000</v>
      </c>
      <c r="X4" s="6">
        <f t="shared" si="2"/>
        <v>170000</v>
      </c>
      <c r="Y4" s="6">
        <f t="shared" si="2"/>
        <v>170000</v>
      </c>
      <c r="Z4" s="6">
        <f t="shared" si="2"/>
        <v>170000</v>
      </c>
      <c r="AA4" s="6">
        <f t="shared" si="2"/>
        <v>170000</v>
      </c>
      <c r="AB4" s="6">
        <f t="shared" si="2"/>
        <v>170000</v>
      </c>
      <c r="AC4" s="6">
        <f t="shared" si="2"/>
        <v>170000</v>
      </c>
      <c r="AD4" s="6">
        <f t="shared" si="2"/>
        <v>170000</v>
      </c>
      <c r="AE4" s="6">
        <f t="shared" si="2"/>
        <v>170000</v>
      </c>
    </row>
    <row r="5">
      <c r="A5" s="5" t="s">
        <v>47</v>
      </c>
      <c r="B5" s="5">
        <v>0.0</v>
      </c>
      <c r="C5" s="6">
        <f t="shared" ref="C5:AE5" si="3">B26</f>
        <v>0</v>
      </c>
      <c r="D5" s="6">
        <f t="shared" si="3"/>
        <v>0</v>
      </c>
      <c r="E5" s="6">
        <f t="shared" si="3"/>
        <v>0</v>
      </c>
      <c r="F5" s="6">
        <f t="shared" si="3"/>
        <v>0</v>
      </c>
      <c r="G5" s="6">
        <f t="shared" si="3"/>
        <v>0</v>
      </c>
      <c r="H5" s="6">
        <f t="shared" si="3"/>
        <v>2800</v>
      </c>
      <c r="I5" s="6">
        <f t="shared" si="3"/>
        <v>2800</v>
      </c>
      <c r="J5" s="6">
        <f t="shared" si="3"/>
        <v>2800</v>
      </c>
      <c r="K5" s="6">
        <f t="shared" si="3"/>
        <v>2800</v>
      </c>
      <c r="L5" s="6">
        <f t="shared" si="3"/>
        <v>2800</v>
      </c>
      <c r="M5" s="6">
        <f t="shared" si="3"/>
        <v>2800</v>
      </c>
      <c r="N5" s="6">
        <f t="shared" si="3"/>
        <v>2800</v>
      </c>
      <c r="O5" s="6">
        <f t="shared" si="3"/>
        <v>2800</v>
      </c>
      <c r="P5" s="6">
        <f t="shared" si="3"/>
        <v>2800</v>
      </c>
      <c r="Q5" s="6">
        <f t="shared" si="3"/>
        <v>2800</v>
      </c>
      <c r="R5" s="6">
        <f t="shared" si="3"/>
        <v>2800</v>
      </c>
      <c r="S5" s="6">
        <f t="shared" si="3"/>
        <v>2800</v>
      </c>
      <c r="T5" s="6">
        <f t="shared" si="3"/>
        <v>2800</v>
      </c>
      <c r="U5" s="6">
        <f t="shared" si="3"/>
        <v>2800</v>
      </c>
      <c r="V5" s="6">
        <f t="shared" si="3"/>
        <v>2800</v>
      </c>
      <c r="W5" s="6">
        <f t="shared" si="3"/>
        <v>5600</v>
      </c>
      <c r="X5" s="6">
        <f t="shared" si="3"/>
        <v>2800</v>
      </c>
      <c r="Y5" s="6">
        <f t="shared" si="3"/>
        <v>2800</v>
      </c>
      <c r="Z5" s="6">
        <f t="shared" si="3"/>
        <v>2800</v>
      </c>
      <c r="AA5" s="6">
        <f t="shared" si="3"/>
        <v>2800</v>
      </c>
      <c r="AB5" s="6">
        <f t="shared" si="3"/>
        <v>2800</v>
      </c>
      <c r="AC5" s="6">
        <f t="shared" si="3"/>
        <v>2800</v>
      </c>
      <c r="AD5" s="6">
        <f t="shared" si="3"/>
        <v>2800</v>
      </c>
      <c r="AE5" s="6">
        <f t="shared" si="3"/>
        <v>2800</v>
      </c>
    </row>
    <row r="6">
      <c r="A6" s="5" t="s">
        <v>49</v>
      </c>
      <c r="B6" s="5">
        <v>0.0</v>
      </c>
      <c r="C6" s="6">
        <f t="shared" ref="C6:AE6" si="4">B27</f>
        <v>0</v>
      </c>
      <c r="D6" s="6">
        <f t="shared" si="4"/>
        <v>0</v>
      </c>
      <c r="E6" s="6">
        <f t="shared" si="4"/>
        <v>0</v>
      </c>
      <c r="F6" s="6">
        <f t="shared" si="4"/>
        <v>0</v>
      </c>
      <c r="G6" s="6">
        <f t="shared" si="4"/>
        <v>0</v>
      </c>
      <c r="H6" s="6">
        <f t="shared" si="4"/>
        <v>0</v>
      </c>
      <c r="I6" s="6">
        <f t="shared" si="4"/>
        <v>0</v>
      </c>
      <c r="J6" s="6">
        <f t="shared" si="4"/>
        <v>0</v>
      </c>
      <c r="K6" s="6">
        <f t="shared" si="4"/>
        <v>6500</v>
      </c>
      <c r="L6" s="6">
        <f t="shared" si="4"/>
        <v>6500</v>
      </c>
      <c r="M6" s="6">
        <f t="shared" si="4"/>
        <v>6500</v>
      </c>
      <c r="N6" s="6">
        <f t="shared" si="4"/>
        <v>6500</v>
      </c>
      <c r="O6" s="6">
        <f t="shared" si="4"/>
        <v>6500</v>
      </c>
      <c r="P6" s="6">
        <f t="shared" si="4"/>
        <v>6500</v>
      </c>
      <c r="Q6" s="6">
        <f t="shared" si="4"/>
        <v>6500</v>
      </c>
      <c r="R6" s="6">
        <f t="shared" si="4"/>
        <v>6500</v>
      </c>
      <c r="S6" s="6">
        <f t="shared" si="4"/>
        <v>6500</v>
      </c>
      <c r="T6" s="6">
        <f t="shared" si="4"/>
        <v>6500</v>
      </c>
      <c r="U6" s="6">
        <f t="shared" si="4"/>
        <v>6500</v>
      </c>
      <c r="V6" s="6">
        <f t="shared" si="4"/>
        <v>6500</v>
      </c>
      <c r="W6" s="6">
        <f t="shared" si="4"/>
        <v>6500</v>
      </c>
      <c r="X6" s="6">
        <f t="shared" si="4"/>
        <v>0</v>
      </c>
      <c r="Y6" s="6">
        <f t="shared" si="4"/>
        <v>0</v>
      </c>
      <c r="Z6" s="6">
        <f t="shared" si="4"/>
        <v>0</v>
      </c>
      <c r="AA6" s="6">
        <f t="shared" si="4"/>
        <v>0</v>
      </c>
      <c r="AB6" s="6">
        <f t="shared" si="4"/>
        <v>6500</v>
      </c>
      <c r="AC6" s="6">
        <f t="shared" si="4"/>
        <v>6500</v>
      </c>
      <c r="AD6" s="6">
        <f t="shared" si="4"/>
        <v>6500</v>
      </c>
      <c r="AE6" s="6">
        <f t="shared" si="4"/>
        <v>6500</v>
      </c>
    </row>
    <row r="7">
      <c r="A7" s="5" t="s">
        <v>86</v>
      </c>
      <c r="B7" s="6">
        <f t="shared" ref="B7:AE7" si="5">SUM(B3:B6)</f>
        <v>0</v>
      </c>
      <c r="C7" s="6">
        <f t="shared" si="5"/>
        <v>40000</v>
      </c>
      <c r="D7" s="6">
        <f t="shared" si="5"/>
        <v>230000</v>
      </c>
      <c r="E7" s="6">
        <f t="shared" si="5"/>
        <v>230000</v>
      </c>
      <c r="F7" s="6">
        <f t="shared" si="5"/>
        <v>230000</v>
      </c>
      <c r="G7" s="6">
        <f t="shared" si="5"/>
        <v>230000</v>
      </c>
      <c r="H7" s="6">
        <f t="shared" si="5"/>
        <v>232800</v>
      </c>
      <c r="I7" s="6">
        <f t="shared" si="5"/>
        <v>232800</v>
      </c>
      <c r="J7" s="6">
        <f t="shared" si="5"/>
        <v>232800</v>
      </c>
      <c r="K7" s="6">
        <f t="shared" si="5"/>
        <v>239300</v>
      </c>
      <c r="L7" s="6">
        <f t="shared" si="5"/>
        <v>239300</v>
      </c>
      <c r="M7" s="6">
        <f t="shared" si="5"/>
        <v>239300</v>
      </c>
      <c r="N7" s="6">
        <f t="shared" si="5"/>
        <v>239300</v>
      </c>
      <c r="O7" s="6">
        <f t="shared" si="5"/>
        <v>239300</v>
      </c>
      <c r="P7" s="6">
        <f t="shared" si="5"/>
        <v>239300</v>
      </c>
      <c r="Q7" s="6">
        <f t="shared" si="5"/>
        <v>279300</v>
      </c>
      <c r="R7" s="6">
        <f t="shared" si="5"/>
        <v>259300</v>
      </c>
      <c r="S7" s="6">
        <f t="shared" si="5"/>
        <v>239300</v>
      </c>
      <c r="T7" s="6">
        <f t="shared" si="5"/>
        <v>239300</v>
      </c>
      <c r="U7" s="6">
        <f t="shared" si="5"/>
        <v>239300</v>
      </c>
      <c r="V7" s="6">
        <f t="shared" si="5"/>
        <v>239300</v>
      </c>
      <c r="W7" s="6">
        <f t="shared" si="5"/>
        <v>242100</v>
      </c>
      <c r="X7" s="6">
        <f t="shared" si="5"/>
        <v>232800</v>
      </c>
      <c r="Y7" s="6">
        <f t="shared" si="5"/>
        <v>232800</v>
      </c>
      <c r="Z7" s="6">
        <f t="shared" si="5"/>
        <v>232800</v>
      </c>
      <c r="AA7" s="6">
        <f t="shared" si="5"/>
        <v>232800</v>
      </c>
      <c r="AB7" s="6">
        <f t="shared" si="5"/>
        <v>239300</v>
      </c>
      <c r="AC7" s="6">
        <f t="shared" si="5"/>
        <v>239300</v>
      </c>
      <c r="AD7" s="6">
        <f t="shared" si="5"/>
        <v>239300</v>
      </c>
      <c r="AE7" s="6">
        <f t="shared" si="5"/>
        <v>239300</v>
      </c>
    </row>
    <row r="9">
      <c r="A9" s="5" t="s">
        <v>87</v>
      </c>
    </row>
    <row r="10">
      <c r="A10" s="5" t="s">
        <v>41</v>
      </c>
      <c r="B10" s="5">
        <f>FAR!E2+FAR!E3</f>
        <v>40000</v>
      </c>
      <c r="C10" s="5">
        <f>FAR!E4</f>
        <v>20000</v>
      </c>
      <c r="D10" s="5">
        <v>0.0</v>
      </c>
      <c r="E10" s="5">
        <v>0.0</v>
      </c>
      <c r="F10" s="5">
        <v>0.0</v>
      </c>
      <c r="G10" s="5">
        <v>0.0</v>
      </c>
      <c r="H10" s="5">
        <v>0.0</v>
      </c>
      <c r="I10" s="5">
        <v>0.0</v>
      </c>
      <c r="J10" s="5">
        <v>0.0</v>
      </c>
      <c r="K10" s="5">
        <v>0.0</v>
      </c>
      <c r="L10" s="5">
        <v>0.0</v>
      </c>
      <c r="M10" s="5">
        <v>0.0</v>
      </c>
      <c r="N10" s="5">
        <v>0.0</v>
      </c>
      <c r="O10" s="5">
        <v>0.0</v>
      </c>
      <c r="P10" s="5">
        <f>FAR!E8+FAR!E9</f>
        <v>40000</v>
      </c>
      <c r="Q10" s="6">
        <f>FAR!E10</f>
        <v>20000</v>
      </c>
      <c r="R10" s="5">
        <v>0.0</v>
      </c>
      <c r="S10" s="5">
        <v>0.0</v>
      </c>
      <c r="T10" s="5">
        <v>0.0</v>
      </c>
      <c r="U10" s="5">
        <v>0.0</v>
      </c>
      <c r="V10" s="5">
        <v>0.0</v>
      </c>
      <c r="W10" s="5">
        <v>0.0</v>
      </c>
      <c r="X10" s="5">
        <v>0.0</v>
      </c>
      <c r="Y10" s="5">
        <v>0.0</v>
      </c>
      <c r="Z10" s="5">
        <v>0.0</v>
      </c>
      <c r="AA10" s="5">
        <v>0.0</v>
      </c>
      <c r="AB10" s="5">
        <v>0.0</v>
      </c>
      <c r="AC10" s="5">
        <v>0.0</v>
      </c>
      <c r="AD10" s="5">
        <v>0.0</v>
      </c>
      <c r="AE10" s="5">
        <v>0.0</v>
      </c>
    </row>
    <row r="11">
      <c r="A11" s="5" t="s">
        <v>45</v>
      </c>
      <c r="B11" s="5">
        <v>0.0</v>
      </c>
      <c r="C11" s="5">
        <f>FAR!E5</f>
        <v>170000</v>
      </c>
      <c r="D11" s="5">
        <v>0.0</v>
      </c>
      <c r="E11" s="5">
        <v>0.0</v>
      </c>
      <c r="F11" s="5">
        <v>0.0</v>
      </c>
      <c r="G11" s="5">
        <v>0.0</v>
      </c>
      <c r="H11" s="5">
        <v>0.0</v>
      </c>
      <c r="I11" s="5">
        <v>0.0</v>
      </c>
      <c r="J11" s="5">
        <v>0.0</v>
      </c>
      <c r="K11" s="5">
        <v>0.0</v>
      </c>
      <c r="L11" s="5">
        <v>0.0</v>
      </c>
      <c r="M11" s="5">
        <v>0.0</v>
      </c>
      <c r="N11" s="5">
        <v>0.0</v>
      </c>
      <c r="O11" s="5">
        <v>0.0</v>
      </c>
      <c r="P11" s="5">
        <v>0.0</v>
      </c>
      <c r="Q11" s="5">
        <v>0.0</v>
      </c>
      <c r="R11" s="5">
        <v>0.0</v>
      </c>
      <c r="S11" s="5">
        <v>0.0</v>
      </c>
      <c r="T11" s="6">
        <f>FAR!E11</f>
        <v>170000</v>
      </c>
      <c r="U11" s="5">
        <v>0.0</v>
      </c>
      <c r="V11" s="5">
        <v>0.0</v>
      </c>
      <c r="W11" s="5">
        <v>0.0</v>
      </c>
      <c r="X11" s="5">
        <v>0.0</v>
      </c>
      <c r="Y11" s="5">
        <v>0.0</v>
      </c>
      <c r="Z11" s="5">
        <v>0.0</v>
      </c>
      <c r="AA11" s="5">
        <v>0.0</v>
      </c>
      <c r="AB11" s="5">
        <v>0.0</v>
      </c>
      <c r="AC11" s="5">
        <v>0.0</v>
      </c>
      <c r="AD11" s="5">
        <v>0.0</v>
      </c>
      <c r="AE11" s="5">
        <v>0.0</v>
      </c>
    </row>
    <row r="12">
      <c r="A12" s="5" t="s">
        <v>47</v>
      </c>
      <c r="B12" s="5">
        <v>0.0</v>
      </c>
      <c r="C12" s="5">
        <v>0.0</v>
      </c>
      <c r="D12" s="5">
        <v>0.0</v>
      </c>
      <c r="E12" s="5">
        <v>0.0</v>
      </c>
      <c r="F12" s="5">
        <v>0.0</v>
      </c>
      <c r="G12" s="5">
        <f>FAR!E6</f>
        <v>2800</v>
      </c>
      <c r="H12" s="5">
        <v>0.0</v>
      </c>
      <c r="I12" s="5">
        <v>0.0</v>
      </c>
      <c r="J12" s="5">
        <v>0.0</v>
      </c>
      <c r="K12" s="5">
        <v>0.0</v>
      </c>
      <c r="L12" s="5">
        <v>0.0</v>
      </c>
      <c r="M12" s="5">
        <v>0.0</v>
      </c>
      <c r="N12" s="5">
        <v>0.0</v>
      </c>
      <c r="O12" s="5">
        <v>0.0</v>
      </c>
      <c r="P12" s="5">
        <v>0.0</v>
      </c>
      <c r="Q12" s="5">
        <v>0.0</v>
      </c>
      <c r="R12" s="5">
        <v>0.0</v>
      </c>
      <c r="S12" s="5">
        <v>0.0</v>
      </c>
      <c r="T12" s="5">
        <v>0.0</v>
      </c>
      <c r="U12" s="5">
        <v>0.0</v>
      </c>
      <c r="V12" s="6">
        <f>FAR!E12</f>
        <v>2800</v>
      </c>
      <c r="W12" s="5">
        <v>0.0</v>
      </c>
      <c r="X12" s="5">
        <v>0.0</v>
      </c>
      <c r="Y12" s="5">
        <v>0.0</v>
      </c>
      <c r="Z12" s="5">
        <v>0.0</v>
      </c>
      <c r="AA12" s="5">
        <v>0.0</v>
      </c>
      <c r="AB12" s="5">
        <v>0.0</v>
      </c>
      <c r="AC12" s="5">
        <v>0.0</v>
      </c>
      <c r="AD12" s="5">
        <v>0.0</v>
      </c>
      <c r="AE12" s="5">
        <v>0.0</v>
      </c>
    </row>
    <row r="13">
      <c r="A13" s="5" t="s">
        <v>49</v>
      </c>
      <c r="B13" s="5">
        <v>0.0</v>
      </c>
      <c r="C13" s="5">
        <v>0.0</v>
      </c>
      <c r="D13" s="5">
        <v>0.0</v>
      </c>
      <c r="E13" s="5">
        <v>0.0</v>
      </c>
      <c r="F13" s="5">
        <v>0.0</v>
      </c>
      <c r="G13" s="5">
        <v>0.0</v>
      </c>
      <c r="H13" s="5">
        <v>0.0</v>
      </c>
      <c r="I13" s="5">
        <v>0.0</v>
      </c>
      <c r="J13" s="5">
        <f>FAR!E7</f>
        <v>6500</v>
      </c>
      <c r="K13" s="5">
        <v>0.0</v>
      </c>
      <c r="L13" s="5">
        <v>0.0</v>
      </c>
      <c r="M13" s="5">
        <v>0.0</v>
      </c>
      <c r="N13" s="5">
        <v>0.0</v>
      </c>
      <c r="O13" s="5">
        <v>0.0</v>
      </c>
      <c r="P13" s="5">
        <v>0.0</v>
      </c>
      <c r="Q13" s="5">
        <v>0.0</v>
      </c>
      <c r="R13" s="5">
        <v>0.0</v>
      </c>
      <c r="S13" s="5">
        <v>0.0</v>
      </c>
      <c r="T13" s="5">
        <v>0.0</v>
      </c>
      <c r="U13" s="5">
        <v>0.0</v>
      </c>
      <c r="V13" s="5">
        <v>0.0</v>
      </c>
      <c r="W13" s="5">
        <v>0.0</v>
      </c>
      <c r="X13" s="5">
        <v>0.0</v>
      </c>
      <c r="Y13" s="5">
        <v>0.0</v>
      </c>
      <c r="Z13" s="5">
        <v>0.0</v>
      </c>
      <c r="AA13" s="6">
        <f>FAR!E13</f>
        <v>6500</v>
      </c>
      <c r="AB13" s="5">
        <v>0.0</v>
      </c>
      <c r="AC13" s="5">
        <v>0.0</v>
      </c>
      <c r="AD13" s="5">
        <v>0.0</v>
      </c>
      <c r="AE13" s="5">
        <v>0.0</v>
      </c>
    </row>
    <row r="14">
      <c r="A14" s="5" t="s">
        <v>86</v>
      </c>
      <c r="B14" s="6">
        <f t="shared" ref="B14:AE14" si="6">SUM(B10:B13)</f>
        <v>40000</v>
      </c>
      <c r="C14" s="6">
        <f t="shared" si="6"/>
        <v>190000</v>
      </c>
      <c r="D14" s="6">
        <f t="shared" si="6"/>
        <v>0</v>
      </c>
      <c r="E14" s="6">
        <f t="shared" si="6"/>
        <v>0</v>
      </c>
      <c r="F14" s="6">
        <f t="shared" si="6"/>
        <v>0</v>
      </c>
      <c r="G14" s="6">
        <f t="shared" si="6"/>
        <v>2800</v>
      </c>
      <c r="H14" s="6">
        <f t="shared" si="6"/>
        <v>0</v>
      </c>
      <c r="I14" s="6">
        <f t="shared" si="6"/>
        <v>0</v>
      </c>
      <c r="J14" s="6">
        <f t="shared" si="6"/>
        <v>6500</v>
      </c>
      <c r="K14" s="6">
        <f t="shared" si="6"/>
        <v>0</v>
      </c>
      <c r="L14" s="6">
        <f t="shared" si="6"/>
        <v>0</v>
      </c>
      <c r="M14" s="6">
        <f t="shared" si="6"/>
        <v>0</v>
      </c>
      <c r="N14" s="6">
        <f t="shared" si="6"/>
        <v>0</v>
      </c>
      <c r="O14" s="6">
        <f t="shared" si="6"/>
        <v>0</v>
      </c>
      <c r="P14" s="6">
        <f t="shared" si="6"/>
        <v>40000</v>
      </c>
      <c r="Q14" s="6">
        <f t="shared" si="6"/>
        <v>20000</v>
      </c>
      <c r="R14" s="6">
        <f t="shared" si="6"/>
        <v>0</v>
      </c>
      <c r="S14" s="6">
        <f t="shared" si="6"/>
        <v>0</v>
      </c>
      <c r="T14" s="6">
        <f t="shared" si="6"/>
        <v>170000</v>
      </c>
      <c r="U14" s="6">
        <f t="shared" si="6"/>
        <v>0</v>
      </c>
      <c r="V14" s="6">
        <f t="shared" si="6"/>
        <v>2800</v>
      </c>
      <c r="W14" s="6">
        <f t="shared" si="6"/>
        <v>0</v>
      </c>
      <c r="X14" s="6">
        <f t="shared" si="6"/>
        <v>0</v>
      </c>
      <c r="Y14" s="6">
        <f t="shared" si="6"/>
        <v>0</v>
      </c>
      <c r="Z14" s="6">
        <f t="shared" si="6"/>
        <v>0</v>
      </c>
      <c r="AA14" s="6">
        <f t="shared" si="6"/>
        <v>6500</v>
      </c>
      <c r="AB14" s="6">
        <f t="shared" si="6"/>
        <v>0</v>
      </c>
      <c r="AC14" s="6">
        <f t="shared" si="6"/>
        <v>0</v>
      </c>
      <c r="AD14" s="6">
        <f t="shared" si="6"/>
        <v>0</v>
      </c>
      <c r="AE14" s="6">
        <f t="shared" si="6"/>
        <v>0</v>
      </c>
    </row>
    <row r="16">
      <c r="A16" s="5" t="s">
        <v>88</v>
      </c>
    </row>
    <row r="17">
      <c r="A17" s="5" t="s">
        <v>41</v>
      </c>
      <c r="B17" s="5">
        <v>0.0</v>
      </c>
      <c r="C17" s="5">
        <v>0.0</v>
      </c>
      <c r="D17" s="5">
        <v>0.0</v>
      </c>
      <c r="E17" s="5">
        <v>0.0</v>
      </c>
      <c r="F17" s="5">
        <v>0.0</v>
      </c>
      <c r="G17" s="5">
        <v>0.0</v>
      </c>
      <c r="H17" s="5">
        <v>0.0</v>
      </c>
      <c r="I17" s="5">
        <v>0.0</v>
      </c>
      <c r="J17" s="5">
        <v>0.0</v>
      </c>
      <c r="K17" s="5">
        <v>0.0</v>
      </c>
      <c r="L17" s="5">
        <v>0.0</v>
      </c>
      <c r="M17" s="5">
        <v>0.0</v>
      </c>
      <c r="N17" s="5">
        <v>0.0</v>
      </c>
      <c r="O17" s="5">
        <v>0.0</v>
      </c>
      <c r="P17" s="5">
        <v>0.0</v>
      </c>
      <c r="Q17" s="5">
        <f>FAR!E2+FAR!E3</f>
        <v>40000</v>
      </c>
      <c r="R17" s="5">
        <f>FAR!E4</f>
        <v>20000</v>
      </c>
      <c r="S17" s="5">
        <v>0.0</v>
      </c>
      <c r="T17" s="5">
        <v>0.0</v>
      </c>
      <c r="U17" s="5">
        <v>0.0</v>
      </c>
      <c r="V17" s="5">
        <v>0.0</v>
      </c>
      <c r="W17" s="5">
        <v>0.0</v>
      </c>
      <c r="X17" s="5">
        <v>0.0</v>
      </c>
      <c r="Y17" s="5">
        <v>0.0</v>
      </c>
      <c r="Z17" s="5">
        <v>0.0</v>
      </c>
      <c r="AA17" s="5">
        <v>0.0</v>
      </c>
      <c r="AB17" s="5">
        <v>0.0</v>
      </c>
      <c r="AC17" s="5">
        <v>0.0</v>
      </c>
      <c r="AD17" s="5">
        <v>0.0</v>
      </c>
      <c r="AE17" s="5">
        <f>FAR!H9+FAR!H8</f>
        <v>40000</v>
      </c>
    </row>
    <row r="18">
      <c r="A18" s="5" t="s">
        <v>45</v>
      </c>
      <c r="B18" s="5">
        <v>0.0</v>
      </c>
      <c r="C18" s="5">
        <v>0.0</v>
      </c>
      <c r="D18" s="5">
        <v>0.0</v>
      </c>
      <c r="E18" s="5">
        <v>0.0</v>
      </c>
      <c r="F18" s="5">
        <v>0.0</v>
      </c>
      <c r="G18" s="5">
        <v>0.0</v>
      </c>
      <c r="H18" s="5">
        <v>0.0</v>
      </c>
      <c r="I18" s="5">
        <v>0.0</v>
      </c>
      <c r="J18" s="5">
        <v>0.0</v>
      </c>
      <c r="K18" s="5">
        <v>0.0</v>
      </c>
      <c r="L18" s="5">
        <v>0.0</v>
      </c>
      <c r="M18" s="5">
        <v>0.0</v>
      </c>
      <c r="N18" s="5">
        <v>0.0</v>
      </c>
      <c r="O18" s="5">
        <v>0.0</v>
      </c>
      <c r="P18" s="5">
        <v>0.0</v>
      </c>
      <c r="Q18" s="5">
        <v>0.0</v>
      </c>
      <c r="R18" s="5">
        <v>0.0</v>
      </c>
      <c r="S18" s="5">
        <v>0.0</v>
      </c>
      <c r="T18" s="5">
        <f>FAR!E5</f>
        <v>170000</v>
      </c>
      <c r="U18" s="5">
        <v>0.0</v>
      </c>
      <c r="V18" s="5">
        <v>0.0</v>
      </c>
      <c r="W18" s="5">
        <v>0.0</v>
      </c>
      <c r="X18" s="5">
        <v>0.0</v>
      </c>
      <c r="Y18" s="5">
        <v>0.0</v>
      </c>
      <c r="Z18" s="5">
        <v>0.0</v>
      </c>
      <c r="AA18" s="5">
        <v>0.0</v>
      </c>
      <c r="AB18" s="5">
        <v>0.0</v>
      </c>
      <c r="AC18" s="5">
        <v>0.0</v>
      </c>
      <c r="AD18" s="5">
        <v>0.0</v>
      </c>
      <c r="AE18" s="5">
        <v>0.0</v>
      </c>
    </row>
    <row r="19">
      <c r="A19" s="5" t="s">
        <v>47</v>
      </c>
      <c r="B19" s="5">
        <v>0.0</v>
      </c>
      <c r="C19" s="5">
        <v>0.0</v>
      </c>
      <c r="D19" s="5">
        <v>0.0</v>
      </c>
      <c r="E19" s="5">
        <v>0.0</v>
      </c>
      <c r="F19" s="5">
        <v>0.0</v>
      </c>
      <c r="G19" s="5">
        <v>0.0</v>
      </c>
      <c r="H19" s="5">
        <v>0.0</v>
      </c>
      <c r="I19" s="5">
        <v>0.0</v>
      </c>
      <c r="J19" s="5">
        <v>0.0</v>
      </c>
      <c r="K19" s="5">
        <v>0.0</v>
      </c>
      <c r="L19" s="5">
        <v>0.0</v>
      </c>
      <c r="M19" s="5">
        <v>0.0</v>
      </c>
      <c r="N19" s="5">
        <v>0.0</v>
      </c>
      <c r="O19" s="5">
        <v>0.0</v>
      </c>
      <c r="P19" s="5">
        <v>0.0</v>
      </c>
      <c r="Q19" s="5">
        <v>0.0</v>
      </c>
      <c r="R19" s="5">
        <v>0.0</v>
      </c>
      <c r="S19" s="5">
        <v>0.0</v>
      </c>
      <c r="T19" s="5">
        <v>0.0</v>
      </c>
      <c r="U19" s="5">
        <v>0.0</v>
      </c>
      <c r="V19" s="5">
        <v>0.0</v>
      </c>
      <c r="W19" s="6">
        <f>FAR!E6</f>
        <v>2800</v>
      </c>
      <c r="X19" s="5">
        <v>0.0</v>
      </c>
      <c r="Y19" s="5">
        <v>0.0</v>
      </c>
      <c r="Z19" s="5">
        <v>0.0</v>
      </c>
      <c r="AA19" s="5">
        <v>0.0</v>
      </c>
      <c r="AB19" s="5">
        <v>0.0</v>
      </c>
      <c r="AC19" s="5">
        <v>0.0</v>
      </c>
      <c r="AD19" s="5">
        <v>0.0</v>
      </c>
      <c r="AE19" s="5">
        <v>0.0</v>
      </c>
    </row>
    <row r="20">
      <c r="A20" s="5" t="s">
        <v>49</v>
      </c>
      <c r="B20" s="5">
        <v>0.0</v>
      </c>
      <c r="C20" s="5">
        <v>0.0</v>
      </c>
      <c r="D20" s="5">
        <v>0.0</v>
      </c>
      <c r="E20" s="5">
        <v>0.0</v>
      </c>
      <c r="F20" s="5">
        <v>0.0</v>
      </c>
      <c r="G20" s="5">
        <v>0.0</v>
      </c>
      <c r="H20" s="5">
        <v>0.0</v>
      </c>
      <c r="I20" s="5">
        <v>0.0</v>
      </c>
      <c r="J20" s="5">
        <v>0.0</v>
      </c>
      <c r="K20" s="5">
        <v>0.0</v>
      </c>
      <c r="L20" s="5">
        <v>0.0</v>
      </c>
      <c r="M20" s="5">
        <v>0.0</v>
      </c>
      <c r="N20" s="5">
        <v>0.0</v>
      </c>
      <c r="O20" s="5">
        <v>0.0</v>
      </c>
      <c r="P20" s="5">
        <v>0.0</v>
      </c>
      <c r="Q20" s="5">
        <v>0.0</v>
      </c>
      <c r="R20" s="5">
        <v>0.0</v>
      </c>
      <c r="S20" s="5">
        <v>0.0</v>
      </c>
      <c r="T20" s="5">
        <v>0.0</v>
      </c>
      <c r="U20" s="5">
        <v>0.0</v>
      </c>
      <c r="V20" s="5">
        <v>0.0</v>
      </c>
      <c r="W20" s="6">
        <f>FAR!E7</f>
        <v>6500</v>
      </c>
      <c r="X20" s="5">
        <v>0.0</v>
      </c>
      <c r="Y20" s="5">
        <v>0.0</v>
      </c>
      <c r="Z20" s="5">
        <v>0.0</v>
      </c>
      <c r="AA20" s="5">
        <v>0.0</v>
      </c>
      <c r="AB20" s="5">
        <v>0.0</v>
      </c>
      <c r="AC20" s="5">
        <v>0.0</v>
      </c>
      <c r="AD20" s="5">
        <v>0.0</v>
      </c>
      <c r="AE20" s="5">
        <v>0.0</v>
      </c>
    </row>
    <row r="21">
      <c r="A21" s="5" t="s">
        <v>86</v>
      </c>
      <c r="B21" s="6">
        <f t="shared" ref="B21:AE21" si="7">SUM(B17:B20)</f>
        <v>0</v>
      </c>
      <c r="C21" s="6">
        <f t="shared" si="7"/>
        <v>0</v>
      </c>
      <c r="D21" s="6">
        <f t="shared" si="7"/>
        <v>0</v>
      </c>
      <c r="E21" s="6">
        <f t="shared" si="7"/>
        <v>0</v>
      </c>
      <c r="F21" s="6">
        <f t="shared" si="7"/>
        <v>0</v>
      </c>
      <c r="G21" s="6">
        <f t="shared" si="7"/>
        <v>0</v>
      </c>
      <c r="H21" s="6">
        <f t="shared" si="7"/>
        <v>0</v>
      </c>
      <c r="I21" s="6">
        <f t="shared" si="7"/>
        <v>0</v>
      </c>
      <c r="J21" s="6">
        <f t="shared" si="7"/>
        <v>0</v>
      </c>
      <c r="K21" s="6">
        <f t="shared" si="7"/>
        <v>0</v>
      </c>
      <c r="L21" s="6">
        <f t="shared" si="7"/>
        <v>0</v>
      </c>
      <c r="M21" s="6">
        <f t="shared" si="7"/>
        <v>0</v>
      </c>
      <c r="N21" s="6">
        <f t="shared" si="7"/>
        <v>0</v>
      </c>
      <c r="O21" s="6">
        <f t="shared" si="7"/>
        <v>0</v>
      </c>
      <c r="P21" s="6">
        <f t="shared" si="7"/>
        <v>0</v>
      </c>
      <c r="Q21" s="6">
        <f t="shared" si="7"/>
        <v>40000</v>
      </c>
      <c r="R21" s="6">
        <f t="shared" si="7"/>
        <v>20000</v>
      </c>
      <c r="S21" s="6">
        <f t="shared" si="7"/>
        <v>0</v>
      </c>
      <c r="T21" s="6">
        <f t="shared" si="7"/>
        <v>170000</v>
      </c>
      <c r="U21" s="6">
        <f t="shared" si="7"/>
        <v>0</v>
      </c>
      <c r="V21" s="6">
        <f t="shared" si="7"/>
        <v>0</v>
      </c>
      <c r="W21" s="6">
        <f t="shared" si="7"/>
        <v>9300</v>
      </c>
      <c r="X21" s="6">
        <f t="shared" si="7"/>
        <v>0</v>
      </c>
      <c r="Y21" s="6">
        <f t="shared" si="7"/>
        <v>0</v>
      </c>
      <c r="Z21" s="6">
        <f t="shared" si="7"/>
        <v>0</v>
      </c>
      <c r="AA21" s="6">
        <f t="shared" si="7"/>
        <v>0</v>
      </c>
      <c r="AB21" s="6">
        <f t="shared" si="7"/>
        <v>0</v>
      </c>
      <c r="AC21" s="6">
        <f t="shared" si="7"/>
        <v>0</v>
      </c>
      <c r="AD21" s="6">
        <f t="shared" si="7"/>
        <v>0</v>
      </c>
      <c r="AE21" s="6">
        <f t="shared" si="7"/>
        <v>40000</v>
      </c>
    </row>
    <row r="23">
      <c r="A23" s="5" t="s">
        <v>89</v>
      </c>
    </row>
    <row r="24">
      <c r="A24" s="5" t="s">
        <v>41</v>
      </c>
      <c r="B24" s="6">
        <f t="shared" ref="B24:AE24" si="8">B3+B10-B17</f>
        <v>40000</v>
      </c>
      <c r="C24" s="6">
        <f t="shared" si="8"/>
        <v>60000</v>
      </c>
      <c r="D24" s="6">
        <f t="shared" si="8"/>
        <v>60000</v>
      </c>
      <c r="E24" s="6">
        <f t="shared" si="8"/>
        <v>60000</v>
      </c>
      <c r="F24" s="6">
        <f t="shared" si="8"/>
        <v>60000</v>
      </c>
      <c r="G24" s="6">
        <f t="shared" si="8"/>
        <v>60000</v>
      </c>
      <c r="H24" s="6">
        <f t="shared" si="8"/>
        <v>60000</v>
      </c>
      <c r="I24" s="6">
        <f t="shared" si="8"/>
        <v>60000</v>
      </c>
      <c r="J24" s="6">
        <f t="shared" si="8"/>
        <v>60000</v>
      </c>
      <c r="K24" s="6">
        <f t="shared" si="8"/>
        <v>60000</v>
      </c>
      <c r="L24" s="6">
        <f t="shared" si="8"/>
        <v>60000</v>
      </c>
      <c r="M24" s="6">
        <f t="shared" si="8"/>
        <v>60000</v>
      </c>
      <c r="N24" s="6">
        <f t="shared" si="8"/>
        <v>60000</v>
      </c>
      <c r="O24" s="6">
        <f t="shared" si="8"/>
        <v>60000</v>
      </c>
      <c r="P24" s="6">
        <f t="shared" si="8"/>
        <v>100000</v>
      </c>
      <c r="Q24" s="6">
        <f t="shared" si="8"/>
        <v>80000</v>
      </c>
      <c r="R24" s="6">
        <f t="shared" si="8"/>
        <v>60000</v>
      </c>
      <c r="S24" s="6">
        <f t="shared" si="8"/>
        <v>60000</v>
      </c>
      <c r="T24" s="6">
        <f t="shared" si="8"/>
        <v>60000</v>
      </c>
      <c r="U24" s="6">
        <f t="shared" si="8"/>
        <v>60000</v>
      </c>
      <c r="V24" s="6">
        <f t="shared" si="8"/>
        <v>60000</v>
      </c>
      <c r="W24" s="6">
        <f t="shared" si="8"/>
        <v>60000</v>
      </c>
      <c r="X24" s="6">
        <f t="shared" si="8"/>
        <v>60000</v>
      </c>
      <c r="Y24" s="6">
        <f t="shared" si="8"/>
        <v>60000</v>
      </c>
      <c r="Z24" s="6">
        <f t="shared" si="8"/>
        <v>60000</v>
      </c>
      <c r="AA24" s="6">
        <f t="shared" si="8"/>
        <v>60000</v>
      </c>
      <c r="AB24" s="6">
        <f t="shared" si="8"/>
        <v>60000</v>
      </c>
      <c r="AC24" s="6">
        <f t="shared" si="8"/>
        <v>60000</v>
      </c>
      <c r="AD24" s="6">
        <f t="shared" si="8"/>
        <v>60000</v>
      </c>
      <c r="AE24" s="6">
        <f t="shared" si="8"/>
        <v>20000</v>
      </c>
    </row>
    <row r="25">
      <c r="A25" s="5" t="s">
        <v>45</v>
      </c>
      <c r="B25" s="6">
        <f t="shared" ref="B25:AE25" si="9">B4+B11-B18</f>
        <v>0</v>
      </c>
      <c r="C25" s="6">
        <f t="shared" si="9"/>
        <v>170000</v>
      </c>
      <c r="D25" s="6">
        <f t="shared" si="9"/>
        <v>170000</v>
      </c>
      <c r="E25" s="6">
        <f t="shared" si="9"/>
        <v>170000</v>
      </c>
      <c r="F25" s="6">
        <f t="shared" si="9"/>
        <v>170000</v>
      </c>
      <c r="G25" s="6">
        <f t="shared" si="9"/>
        <v>170000</v>
      </c>
      <c r="H25" s="6">
        <f t="shared" si="9"/>
        <v>170000</v>
      </c>
      <c r="I25" s="6">
        <f t="shared" si="9"/>
        <v>170000</v>
      </c>
      <c r="J25" s="6">
        <f t="shared" si="9"/>
        <v>170000</v>
      </c>
      <c r="K25" s="6">
        <f t="shared" si="9"/>
        <v>170000</v>
      </c>
      <c r="L25" s="6">
        <f t="shared" si="9"/>
        <v>170000</v>
      </c>
      <c r="M25" s="6">
        <f t="shared" si="9"/>
        <v>170000</v>
      </c>
      <c r="N25" s="6">
        <f t="shared" si="9"/>
        <v>170000</v>
      </c>
      <c r="O25" s="6">
        <f t="shared" si="9"/>
        <v>170000</v>
      </c>
      <c r="P25" s="6">
        <f t="shared" si="9"/>
        <v>170000</v>
      </c>
      <c r="Q25" s="6">
        <f t="shared" si="9"/>
        <v>170000</v>
      </c>
      <c r="R25" s="6">
        <f t="shared" si="9"/>
        <v>170000</v>
      </c>
      <c r="S25" s="6">
        <f t="shared" si="9"/>
        <v>170000</v>
      </c>
      <c r="T25" s="6">
        <f t="shared" si="9"/>
        <v>170000</v>
      </c>
      <c r="U25" s="6">
        <f t="shared" si="9"/>
        <v>170000</v>
      </c>
      <c r="V25" s="6">
        <f t="shared" si="9"/>
        <v>170000</v>
      </c>
      <c r="W25" s="6">
        <f t="shared" si="9"/>
        <v>170000</v>
      </c>
      <c r="X25" s="6">
        <f t="shared" si="9"/>
        <v>170000</v>
      </c>
      <c r="Y25" s="6">
        <f t="shared" si="9"/>
        <v>170000</v>
      </c>
      <c r="Z25" s="6">
        <f t="shared" si="9"/>
        <v>170000</v>
      </c>
      <c r="AA25" s="6">
        <f t="shared" si="9"/>
        <v>170000</v>
      </c>
      <c r="AB25" s="6">
        <f t="shared" si="9"/>
        <v>170000</v>
      </c>
      <c r="AC25" s="6">
        <f t="shared" si="9"/>
        <v>170000</v>
      </c>
      <c r="AD25" s="6">
        <f t="shared" si="9"/>
        <v>170000</v>
      </c>
      <c r="AE25" s="6">
        <f t="shared" si="9"/>
        <v>170000</v>
      </c>
    </row>
    <row r="26">
      <c r="A26" s="5" t="s">
        <v>47</v>
      </c>
      <c r="B26" s="6">
        <f t="shared" ref="B26:AE26" si="10">B5+B12-B19</f>
        <v>0</v>
      </c>
      <c r="C26" s="6">
        <f t="shared" si="10"/>
        <v>0</v>
      </c>
      <c r="D26" s="6">
        <f t="shared" si="10"/>
        <v>0</v>
      </c>
      <c r="E26" s="6">
        <f t="shared" si="10"/>
        <v>0</v>
      </c>
      <c r="F26" s="6">
        <f t="shared" si="10"/>
        <v>0</v>
      </c>
      <c r="G26" s="6">
        <f t="shared" si="10"/>
        <v>2800</v>
      </c>
      <c r="H26" s="6">
        <f t="shared" si="10"/>
        <v>2800</v>
      </c>
      <c r="I26" s="6">
        <f t="shared" si="10"/>
        <v>2800</v>
      </c>
      <c r="J26" s="6">
        <f t="shared" si="10"/>
        <v>2800</v>
      </c>
      <c r="K26" s="6">
        <f t="shared" si="10"/>
        <v>2800</v>
      </c>
      <c r="L26" s="6">
        <f t="shared" si="10"/>
        <v>2800</v>
      </c>
      <c r="M26" s="6">
        <f t="shared" si="10"/>
        <v>2800</v>
      </c>
      <c r="N26" s="6">
        <f t="shared" si="10"/>
        <v>2800</v>
      </c>
      <c r="O26" s="6">
        <f t="shared" si="10"/>
        <v>2800</v>
      </c>
      <c r="P26" s="6">
        <f t="shared" si="10"/>
        <v>2800</v>
      </c>
      <c r="Q26" s="6">
        <f t="shared" si="10"/>
        <v>2800</v>
      </c>
      <c r="R26" s="6">
        <f t="shared" si="10"/>
        <v>2800</v>
      </c>
      <c r="S26" s="6">
        <f t="shared" si="10"/>
        <v>2800</v>
      </c>
      <c r="T26" s="6">
        <f t="shared" si="10"/>
        <v>2800</v>
      </c>
      <c r="U26" s="6">
        <f t="shared" si="10"/>
        <v>2800</v>
      </c>
      <c r="V26" s="6">
        <f t="shared" si="10"/>
        <v>5600</v>
      </c>
      <c r="W26" s="6">
        <f t="shared" si="10"/>
        <v>2800</v>
      </c>
      <c r="X26" s="6">
        <f t="shared" si="10"/>
        <v>2800</v>
      </c>
      <c r="Y26" s="6">
        <f t="shared" si="10"/>
        <v>2800</v>
      </c>
      <c r="Z26" s="6">
        <f t="shared" si="10"/>
        <v>2800</v>
      </c>
      <c r="AA26" s="6">
        <f t="shared" si="10"/>
        <v>2800</v>
      </c>
      <c r="AB26" s="6">
        <f t="shared" si="10"/>
        <v>2800</v>
      </c>
      <c r="AC26" s="6">
        <f t="shared" si="10"/>
        <v>2800</v>
      </c>
      <c r="AD26" s="6">
        <f t="shared" si="10"/>
        <v>2800</v>
      </c>
      <c r="AE26" s="6">
        <f t="shared" si="10"/>
        <v>2800</v>
      </c>
    </row>
    <row r="27">
      <c r="A27" s="5" t="s">
        <v>49</v>
      </c>
      <c r="B27" s="6">
        <f t="shared" ref="B27:AE27" si="11">B6+B13-B20</f>
        <v>0</v>
      </c>
      <c r="C27" s="6">
        <f t="shared" si="11"/>
        <v>0</v>
      </c>
      <c r="D27" s="6">
        <f t="shared" si="11"/>
        <v>0</v>
      </c>
      <c r="E27" s="6">
        <f t="shared" si="11"/>
        <v>0</v>
      </c>
      <c r="F27" s="6">
        <f t="shared" si="11"/>
        <v>0</v>
      </c>
      <c r="G27" s="6">
        <f t="shared" si="11"/>
        <v>0</v>
      </c>
      <c r="H27" s="6">
        <f t="shared" si="11"/>
        <v>0</v>
      </c>
      <c r="I27" s="6">
        <f t="shared" si="11"/>
        <v>0</v>
      </c>
      <c r="J27" s="6">
        <f t="shared" si="11"/>
        <v>6500</v>
      </c>
      <c r="K27" s="6">
        <f t="shared" si="11"/>
        <v>6500</v>
      </c>
      <c r="L27" s="6">
        <f t="shared" si="11"/>
        <v>6500</v>
      </c>
      <c r="M27" s="6">
        <f t="shared" si="11"/>
        <v>6500</v>
      </c>
      <c r="N27" s="6">
        <f t="shared" si="11"/>
        <v>6500</v>
      </c>
      <c r="O27" s="6">
        <f t="shared" si="11"/>
        <v>6500</v>
      </c>
      <c r="P27" s="6">
        <f t="shared" si="11"/>
        <v>6500</v>
      </c>
      <c r="Q27" s="6">
        <f t="shared" si="11"/>
        <v>6500</v>
      </c>
      <c r="R27" s="6">
        <f t="shared" si="11"/>
        <v>6500</v>
      </c>
      <c r="S27" s="6">
        <f t="shared" si="11"/>
        <v>6500</v>
      </c>
      <c r="T27" s="6">
        <f t="shared" si="11"/>
        <v>6500</v>
      </c>
      <c r="U27" s="6">
        <f t="shared" si="11"/>
        <v>6500</v>
      </c>
      <c r="V27" s="6">
        <f t="shared" si="11"/>
        <v>6500</v>
      </c>
      <c r="W27" s="6">
        <f t="shared" si="11"/>
        <v>0</v>
      </c>
      <c r="X27" s="6">
        <f t="shared" si="11"/>
        <v>0</v>
      </c>
      <c r="Y27" s="6">
        <f t="shared" si="11"/>
        <v>0</v>
      </c>
      <c r="Z27" s="6">
        <f t="shared" si="11"/>
        <v>0</v>
      </c>
      <c r="AA27" s="6">
        <f t="shared" si="11"/>
        <v>6500</v>
      </c>
      <c r="AB27" s="6">
        <f t="shared" si="11"/>
        <v>6500</v>
      </c>
      <c r="AC27" s="6">
        <f t="shared" si="11"/>
        <v>6500</v>
      </c>
      <c r="AD27" s="6">
        <f t="shared" si="11"/>
        <v>6500</v>
      </c>
      <c r="AE27" s="6">
        <f t="shared" si="11"/>
        <v>6500</v>
      </c>
    </row>
    <row r="28">
      <c r="A28" s="5" t="s">
        <v>86</v>
      </c>
      <c r="B28" s="6">
        <f t="shared" ref="B28:AE28" si="12">SUM(B24:B27)</f>
        <v>40000</v>
      </c>
      <c r="C28" s="6">
        <f t="shared" si="12"/>
        <v>230000</v>
      </c>
      <c r="D28" s="6">
        <f t="shared" si="12"/>
        <v>230000</v>
      </c>
      <c r="E28" s="6">
        <f t="shared" si="12"/>
        <v>230000</v>
      </c>
      <c r="F28" s="6">
        <f t="shared" si="12"/>
        <v>230000</v>
      </c>
      <c r="G28" s="6">
        <f t="shared" si="12"/>
        <v>232800</v>
      </c>
      <c r="H28" s="6">
        <f t="shared" si="12"/>
        <v>232800</v>
      </c>
      <c r="I28" s="6">
        <f t="shared" si="12"/>
        <v>232800</v>
      </c>
      <c r="J28" s="6">
        <f t="shared" si="12"/>
        <v>239300</v>
      </c>
      <c r="K28" s="6">
        <f t="shared" si="12"/>
        <v>239300</v>
      </c>
      <c r="L28" s="6">
        <f t="shared" si="12"/>
        <v>239300</v>
      </c>
      <c r="M28" s="6">
        <f t="shared" si="12"/>
        <v>239300</v>
      </c>
      <c r="N28" s="6">
        <f t="shared" si="12"/>
        <v>239300</v>
      </c>
      <c r="O28" s="6">
        <f t="shared" si="12"/>
        <v>239300</v>
      </c>
      <c r="P28" s="6">
        <f t="shared" si="12"/>
        <v>279300</v>
      </c>
      <c r="Q28" s="6">
        <f t="shared" si="12"/>
        <v>259300</v>
      </c>
      <c r="R28" s="6">
        <f t="shared" si="12"/>
        <v>239300</v>
      </c>
      <c r="S28" s="6">
        <f t="shared" si="12"/>
        <v>239300</v>
      </c>
      <c r="T28" s="6">
        <f t="shared" si="12"/>
        <v>239300</v>
      </c>
      <c r="U28" s="6">
        <f t="shared" si="12"/>
        <v>239300</v>
      </c>
      <c r="V28" s="6">
        <f t="shared" si="12"/>
        <v>242100</v>
      </c>
      <c r="W28" s="6">
        <f t="shared" si="12"/>
        <v>232800</v>
      </c>
      <c r="X28" s="6">
        <f t="shared" si="12"/>
        <v>232800</v>
      </c>
      <c r="Y28" s="6">
        <f t="shared" si="12"/>
        <v>232800</v>
      </c>
      <c r="Z28" s="6">
        <f t="shared" si="12"/>
        <v>232800</v>
      </c>
      <c r="AA28" s="6">
        <f t="shared" si="12"/>
        <v>239300</v>
      </c>
      <c r="AB28" s="6">
        <f t="shared" si="12"/>
        <v>239300</v>
      </c>
      <c r="AC28" s="6">
        <f t="shared" si="12"/>
        <v>239300</v>
      </c>
      <c r="AD28" s="6">
        <f t="shared" si="12"/>
        <v>239300</v>
      </c>
      <c r="AE28" s="6">
        <f t="shared" si="12"/>
        <v>199300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32" width="8.5"/>
  </cols>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row>
    <row r="2">
      <c r="A2" s="5" t="s">
        <v>85</v>
      </c>
    </row>
    <row r="3">
      <c r="A3" s="5" t="s">
        <v>41</v>
      </c>
      <c r="B3" s="5">
        <v>0.0</v>
      </c>
      <c r="C3" s="7">
        <f t="shared" ref="C3:AE3" si="1">B24</f>
        <v>2666.666667</v>
      </c>
      <c r="D3" s="7">
        <f t="shared" si="1"/>
        <v>6666.666667</v>
      </c>
      <c r="E3" s="7">
        <f t="shared" si="1"/>
        <v>10666.66667</v>
      </c>
      <c r="F3" s="7">
        <f t="shared" si="1"/>
        <v>14666.66667</v>
      </c>
      <c r="G3" s="7">
        <f t="shared" si="1"/>
        <v>18666.66667</v>
      </c>
      <c r="H3" s="7">
        <f t="shared" si="1"/>
        <v>22666.66667</v>
      </c>
      <c r="I3" s="7">
        <f t="shared" si="1"/>
        <v>26666.66667</v>
      </c>
      <c r="J3" s="7">
        <f t="shared" si="1"/>
        <v>30666.66667</v>
      </c>
      <c r="K3" s="7">
        <f t="shared" si="1"/>
        <v>34666.66667</v>
      </c>
      <c r="L3" s="7">
        <f t="shared" si="1"/>
        <v>38666.66667</v>
      </c>
      <c r="M3" s="7">
        <f t="shared" si="1"/>
        <v>42666.66667</v>
      </c>
      <c r="N3" s="7">
        <f t="shared" si="1"/>
        <v>46666.66667</v>
      </c>
      <c r="O3" s="7">
        <f t="shared" si="1"/>
        <v>50666.66667</v>
      </c>
      <c r="P3" s="7">
        <f t="shared" si="1"/>
        <v>54666.66667</v>
      </c>
      <c r="Q3" s="7">
        <f t="shared" si="1"/>
        <v>61333.33333</v>
      </c>
      <c r="R3" s="7">
        <f t="shared" si="1"/>
        <v>26666.66667</v>
      </c>
      <c r="S3" s="7">
        <f t="shared" si="1"/>
        <v>10666.66667</v>
      </c>
      <c r="T3" s="7">
        <f t="shared" si="1"/>
        <v>14666.66667</v>
      </c>
      <c r="U3" s="7">
        <f t="shared" si="1"/>
        <v>18666.66667</v>
      </c>
      <c r="V3" s="7">
        <f t="shared" si="1"/>
        <v>22666.66667</v>
      </c>
      <c r="W3" s="7">
        <f t="shared" si="1"/>
        <v>26666.66667</v>
      </c>
      <c r="X3" s="7">
        <f t="shared" si="1"/>
        <v>30666.66667</v>
      </c>
      <c r="Y3" s="7">
        <f t="shared" si="1"/>
        <v>34666.66667</v>
      </c>
      <c r="Z3" s="7">
        <f t="shared" si="1"/>
        <v>38666.66667</v>
      </c>
      <c r="AA3" s="7">
        <f t="shared" si="1"/>
        <v>42666.66667</v>
      </c>
      <c r="AB3" s="7">
        <f t="shared" si="1"/>
        <v>46666.66667</v>
      </c>
      <c r="AC3" s="7">
        <f t="shared" si="1"/>
        <v>50666.66667</v>
      </c>
      <c r="AD3" s="7">
        <f t="shared" si="1"/>
        <v>54666.66667</v>
      </c>
      <c r="AE3" s="7">
        <f t="shared" si="1"/>
        <v>58666.66667</v>
      </c>
    </row>
    <row r="4">
      <c r="A4" s="5" t="s">
        <v>45</v>
      </c>
      <c r="B4" s="5">
        <v>0.0</v>
      </c>
      <c r="C4" s="6">
        <f t="shared" ref="C4:AE4" si="2">B25</f>
        <v>0</v>
      </c>
      <c r="D4" s="6">
        <f t="shared" si="2"/>
        <v>10000</v>
      </c>
      <c r="E4" s="6">
        <f t="shared" si="2"/>
        <v>20000</v>
      </c>
      <c r="F4" s="6">
        <f t="shared" si="2"/>
        <v>30000</v>
      </c>
      <c r="G4" s="6">
        <f t="shared" si="2"/>
        <v>40000</v>
      </c>
      <c r="H4" s="6">
        <f t="shared" si="2"/>
        <v>50000</v>
      </c>
      <c r="I4" s="6">
        <f t="shared" si="2"/>
        <v>60000</v>
      </c>
      <c r="J4" s="6">
        <f t="shared" si="2"/>
        <v>70000</v>
      </c>
      <c r="K4" s="6">
        <f t="shared" si="2"/>
        <v>80000</v>
      </c>
      <c r="L4" s="6">
        <f t="shared" si="2"/>
        <v>90000</v>
      </c>
      <c r="M4" s="6">
        <f t="shared" si="2"/>
        <v>100000</v>
      </c>
      <c r="N4" s="6">
        <f t="shared" si="2"/>
        <v>110000</v>
      </c>
      <c r="O4" s="6">
        <f t="shared" si="2"/>
        <v>120000</v>
      </c>
      <c r="P4" s="6">
        <f t="shared" si="2"/>
        <v>130000</v>
      </c>
      <c r="Q4" s="6">
        <f t="shared" si="2"/>
        <v>140000</v>
      </c>
      <c r="R4" s="6">
        <f t="shared" si="2"/>
        <v>150000</v>
      </c>
      <c r="S4" s="6">
        <f t="shared" si="2"/>
        <v>160000</v>
      </c>
      <c r="T4" s="6">
        <f t="shared" si="2"/>
        <v>170000</v>
      </c>
      <c r="U4" s="6">
        <f t="shared" si="2"/>
        <v>10000</v>
      </c>
      <c r="V4" s="6">
        <f t="shared" si="2"/>
        <v>20000</v>
      </c>
      <c r="W4" s="6">
        <f t="shared" si="2"/>
        <v>30000</v>
      </c>
      <c r="X4" s="6">
        <f t="shared" si="2"/>
        <v>40000</v>
      </c>
      <c r="Y4" s="6">
        <f t="shared" si="2"/>
        <v>50000</v>
      </c>
      <c r="Z4" s="6">
        <f t="shared" si="2"/>
        <v>60000</v>
      </c>
      <c r="AA4" s="6">
        <f t="shared" si="2"/>
        <v>70000</v>
      </c>
      <c r="AB4" s="6">
        <f t="shared" si="2"/>
        <v>80000</v>
      </c>
      <c r="AC4" s="6">
        <f t="shared" si="2"/>
        <v>90000</v>
      </c>
      <c r="AD4" s="6">
        <f t="shared" si="2"/>
        <v>100000</v>
      </c>
      <c r="AE4" s="6">
        <f t="shared" si="2"/>
        <v>110000</v>
      </c>
    </row>
    <row r="5">
      <c r="A5" s="5" t="s">
        <v>47</v>
      </c>
      <c r="B5" s="5">
        <v>0.0</v>
      </c>
      <c r="C5" s="6">
        <f t="shared" ref="C5:AE5" si="3">B26</f>
        <v>0</v>
      </c>
      <c r="D5" s="6">
        <f t="shared" si="3"/>
        <v>0</v>
      </c>
      <c r="E5" s="6">
        <f t="shared" si="3"/>
        <v>0</v>
      </c>
      <c r="F5" s="6">
        <f t="shared" si="3"/>
        <v>0</v>
      </c>
      <c r="G5" s="6">
        <f t="shared" si="3"/>
        <v>0</v>
      </c>
      <c r="H5" s="6">
        <f t="shared" si="3"/>
        <v>175</v>
      </c>
      <c r="I5" s="6">
        <f t="shared" si="3"/>
        <v>350</v>
      </c>
      <c r="J5" s="6">
        <f t="shared" si="3"/>
        <v>525</v>
      </c>
      <c r="K5" s="6">
        <f t="shared" si="3"/>
        <v>700</v>
      </c>
      <c r="L5" s="6">
        <f t="shared" si="3"/>
        <v>875</v>
      </c>
      <c r="M5" s="6">
        <f t="shared" si="3"/>
        <v>1050</v>
      </c>
      <c r="N5" s="6">
        <f t="shared" si="3"/>
        <v>1225</v>
      </c>
      <c r="O5" s="6">
        <f t="shared" si="3"/>
        <v>1400</v>
      </c>
      <c r="P5" s="6">
        <f t="shared" si="3"/>
        <v>1575</v>
      </c>
      <c r="Q5" s="6">
        <f t="shared" si="3"/>
        <v>1750</v>
      </c>
      <c r="R5" s="6">
        <f t="shared" si="3"/>
        <v>1925</v>
      </c>
      <c r="S5" s="6">
        <f t="shared" si="3"/>
        <v>2100</v>
      </c>
      <c r="T5" s="6">
        <f t="shared" si="3"/>
        <v>2275</v>
      </c>
      <c r="U5" s="6">
        <f t="shared" si="3"/>
        <v>2450</v>
      </c>
      <c r="V5" s="6">
        <f t="shared" si="3"/>
        <v>2625</v>
      </c>
      <c r="W5" s="6">
        <f t="shared" si="3"/>
        <v>2975</v>
      </c>
      <c r="X5" s="6">
        <f t="shared" si="3"/>
        <v>350</v>
      </c>
      <c r="Y5" s="6">
        <f t="shared" si="3"/>
        <v>525</v>
      </c>
      <c r="Z5" s="6">
        <f t="shared" si="3"/>
        <v>700</v>
      </c>
      <c r="AA5" s="6">
        <f t="shared" si="3"/>
        <v>875</v>
      </c>
      <c r="AB5" s="6">
        <f t="shared" si="3"/>
        <v>1050</v>
      </c>
      <c r="AC5" s="6">
        <f t="shared" si="3"/>
        <v>1225</v>
      </c>
      <c r="AD5" s="6">
        <f t="shared" si="3"/>
        <v>1400</v>
      </c>
      <c r="AE5" s="6">
        <f t="shared" si="3"/>
        <v>1575</v>
      </c>
    </row>
    <row r="6">
      <c r="A6" s="5" t="s">
        <v>49</v>
      </c>
      <c r="B6" s="5">
        <v>0.0</v>
      </c>
      <c r="C6" s="6">
        <f t="shared" ref="C6:AE6" si="4">B27</f>
        <v>0</v>
      </c>
      <c r="D6" s="6">
        <f t="shared" si="4"/>
        <v>0</v>
      </c>
      <c r="E6" s="6">
        <f t="shared" si="4"/>
        <v>0</v>
      </c>
      <c r="F6" s="6">
        <f t="shared" si="4"/>
        <v>0</v>
      </c>
      <c r="G6" s="6">
        <f t="shared" si="4"/>
        <v>0</v>
      </c>
      <c r="H6" s="6">
        <f t="shared" si="4"/>
        <v>0</v>
      </c>
      <c r="I6" s="6">
        <f t="shared" si="4"/>
        <v>0</v>
      </c>
      <c r="J6" s="6">
        <f t="shared" si="4"/>
        <v>0</v>
      </c>
      <c r="K6" s="6">
        <f t="shared" si="4"/>
        <v>500</v>
      </c>
      <c r="L6" s="6">
        <f t="shared" si="4"/>
        <v>1000</v>
      </c>
      <c r="M6" s="6">
        <f t="shared" si="4"/>
        <v>1500</v>
      </c>
      <c r="N6" s="6">
        <f t="shared" si="4"/>
        <v>2000</v>
      </c>
      <c r="O6" s="6">
        <f t="shared" si="4"/>
        <v>2500</v>
      </c>
      <c r="P6" s="6">
        <f t="shared" si="4"/>
        <v>3000</v>
      </c>
      <c r="Q6" s="6">
        <f t="shared" si="4"/>
        <v>3500</v>
      </c>
      <c r="R6" s="6">
        <f t="shared" si="4"/>
        <v>4000</v>
      </c>
      <c r="S6" s="6">
        <f t="shared" si="4"/>
        <v>4500</v>
      </c>
      <c r="T6" s="6">
        <f t="shared" si="4"/>
        <v>5000</v>
      </c>
      <c r="U6" s="6">
        <f t="shared" si="4"/>
        <v>5500</v>
      </c>
      <c r="V6" s="6">
        <f t="shared" si="4"/>
        <v>6000</v>
      </c>
      <c r="W6" s="6">
        <f t="shared" si="4"/>
        <v>6500</v>
      </c>
      <c r="X6" s="6">
        <f t="shared" si="4"/>
        <v>0</v>
      </c>
      <c r="Y6" s="6">
        <f t="shared" si="4"/>
        <v>0</v>
      </c>
      <c r="Z6" s="6">
        <f t="shared" si="4"/>
        <v>0</v>
      </c>
      <c r="AA6" s="6">
        <f t="shared" si="4"/>
        <v>0</v>
      </c>
      <c r="AB6" s="6">
        <f t="shared" si="4"/>
        <v>500</v>
      </c>
      <c r="AC6" s="6">
        <f t="shared" si="4"/>
        <v>1000</v>
      </c>
      <c r="AD6" s="6">
        <f t="shared" si="4"/>
        <v>1500</v>
      </c>
      <c r="AE6" s="6">
        <f t="shared" si="4"/>
        <v>2000</v>
      </c>
    </row>
    <row r="7">
      <c r="A7" s="5" t="s">
        <v>86</v>
      </c>
      <c r="B7" s="6">
        <f t="shared" ref="B7:AE7" si="5">SUM(B3:B6)</f>
        <v>0</v>
      </c>
      <c r="C7" s="7">
        <f t="shared" si="5"/>
        <v>2666.666667</v>
      </c>
      <c r="D7" s="7">
        <f t="shared" si="5"/>
        <v>16666.66667</v>
      </c>
      <c r="E7" s="7">
        <f t="shared" si="5"/>
        <v>30666.66667</v>
      </c>
      <c r="F7" s="7">
        <f t="shared" si="5"/>
        <v>44666.66667</v>
      </c>
      <c r="G7" s="7">
        <f t="shared" si="5"/>
        <v>58666.66667</v>
      </c>
      <c r="H7" s="7">
        <f t="shared" si="5"/>
        <v>72841.66667</v>
      </c>
      <c r="I7" s="7">
        <f t="shared" si="5"/>
        <v>87016.66667</v>
      </c>
      <c r="J7" s="7">
        <f t="shared" si="5"/>
        <v>101191.6667</v>
      </c>
      <c r="K7" s="7">
        <f t="shared" si="5"/>
        <v>115866.6667</v>
      </c>
      <c r="L7" s="7">
        <f t="shared" si="5"/>
        <v>130541.6667</v>
      </c>
      <c r="M7" s="7">
        <f t="shared" si="5"/>
        <v>145216.6667</v>
      </c>
      <c r="N7" s="7">
        <f t="shared" si="5"/>
        <v>159891.6667</v>
      </c>
      <c r="O7" s="7">
        <f t="shared" si="5"/>
        <v>174566.6667</v>
      </c>
      <c r="P7" s="7">
        <f t="shared" si="5"/>
        <v>189241.6667</v>
      </c>
      <c r="Q7" s="7">
        <f t="shared" si="5"/>
        <v>206583.3333</v>
      </c>
      <c r="R7" s="7">
        <f t="shared" si="5"/>
        <v>182591.6667</v>
      </c>
      <c r="S7" s="7">
        <f t="shared" si="5"/>
        <v>177266.6667</v>
      </c>
      <c r="T7" s="7">
        <f t="shared" si="5"/>
        <v>191941.6667</v>
      </c>
      <c r="U7" s="7">
        <f t="shared" si="5"/>
        <v>36616.66667</v>
      </c>
      <c r="V7" s="7">
        <f t="shared" si="5"/>
        <v>51291.66667</v>
      </c>
      <c r="W7" s="7">
        <f t="shared" si="5"/>
        <v>66141.66667</v>
      </c>
      <c r="X7" s="7">
        <f t="shared" si="5"/>
        <v>71016.66667</v>
      </c>
      <c r="Y7" s="7">
        <f t="shared" si="5"/>
        <v>85191.66667</v>
      </c>
      <c r="Z7" s="7">
        <f t="shared" si="5"/>
        <v>99366.66667</v>
      </c>
      <c r="AA7" s="7">
        <f t="shared" si="5"/>
        <v>113541.6667</v>
      </c>
      <c r="AB7" s="7">
        <f t="shared" si="5"/>
        <v>128216.6667</v>
      </c>
      <c r="AC7" s="7">
        <f t="shared" si="5"/>
        <v>142891.6667</v>
      </c>
      <c r="AD7" s="7">
        <f t="shared" si="5"/>
        <v>157566.6667</v>
      </c>
      <c r="AE7" s="7">
        <f t="shared" si="5"/>
        <v>172241.6667</v>
      </c>
    </row>
    <row r="9">
      <c r="A9" s="5" t="s">
        <v>90</v>
      </c>
    </row>
    <row r="10">
      <c r="A10" s="5" t="s">
        <v>41</v>
      </c>
      <c r="B10" s="7">
        <f>'Fixed Asset Balances'!B24/FAR!$F4</f>
        <v>2666.666667</v>
      </c>
      <c r="C10" s="7">
        <f>'Fixed Asset Balances'!C24/FAR!$F4</f>
        <v>4000</v>
      </c>
      <c r="D10" s="7">
        <f>'Fixed Asset Balances'!D24/FAR!$F4</f>
        <v>4000</v>
      </c>
      <c r="E10" s="7">
        <f>'Fixed Asset Balances'!E24/FAR!$F4</f>
        <v>4000</v>
      </c>
      <c r="F10" s="7">
        <f>'Fixed Asset Balances'!F24/FAR!$F4</f>
        <v>4000</v>
      </c>
      <c r="G10" s="7">
        <f>'Fixed Asset Balances'!G24/FAR!$F4</f>
        <v>4000</v>
      </c>
      <c r="H10" s="7">
        <f>'Fixed Asset Balances'!H24/FAR!$F4</f>
        <v>4000</v>
      </c>
      <c r="I10" s="7">
        <f>'Fixed Asset Balances'!I24/FAR!$F4</f>
        <v>4000</v>
      </c>
      <c r="J10" s="7">
        <f>'Fixed Asset Balances'!J24/FAR!$F4</f>
        <v>4000</v>
      </c>
      <c r="K10" s="7">
        <f>'Fixed Asset Balances'!K24/FAR!$F4</f>
        <v>4000</v>
      </c>
      <c r="L10" s="7">
        <f>'Fixed Asset Balances'!L24/FAR!$F4</f>
        <v>4000</v>
      </c>
      <c r="M10" s="7">
        <f>'Fixed Asset Balances'!M24/FAR!$F4</f>
        <v>4000</v>
      </c>
      <c r="N10" s="7">
        <f>'Fixed Asset Balances'!N24/FAR!$F4</f>
        <v>4000</v>
      </c>
      <c r="O10" s="7">
        <f>'Fixed Asset Balances'!O24/FAR!$F4</f>
        <v>4000</v>
      </c>
      <c r="P10" s="7">
        <f>'Fixed Asset Balances'!P24/FAR!$F4</f>
        <v>6666.666667</v>
      </c>
      <c r="Q10" s="7">
        <f>'Fixed Asset Balances'!Q24/FAR!$F4</f>
        <v>5333.333333</v>
      </c>
      <c r="R10" s="7">
        <f>'Fixed Asset Balances'!R24/FAR!$F4</f>
        <v>4000</v>
      </c>
      <c r="S10" s="7">
        <f>'Fixed Asset Balances'!S24/FAR!$F4</f>
        <v>4000</v>
      </c>
      <c r="T10" s="7">
        <f>'Fixed Asset Balances'!T24/FAR!$F4</f>
        <v>4000</v>
      </c>
      <c r="U10" s="7">
        <f>'Fixed Asset Balances'!U24/FAR!$F4</f>
        <v>4000</v>
      </c>
      <c r="V10" s="7">
        <f>'Fixed Asset Balances'!V24/FAR!$F4</f>
        <v>4000</v>
      </c>
      <c r="W10" s="7">
        <f>'Fixed Asset Balances'!W24/FAR!$F4</f>
        <v>4000</v>
      </c>
      <c r="X10" s="7">
        <f>'Fixed Asset Balances'!X24/FAR!$F4</f>
        <v>4000</v>
      </c>
      <c r="Y10" s="7">
        <f>'Fixed Asset Balances'!Y24/FAR!$F4</f>
        <v>4000</v>
      </c>
      <c r="Z10" s="7">
        <f>'Fixed Asset Balances'!Z24/FAR!$F4</f>
        <v>4000</v>
      </c>
      <c r="AA10" s="7">
        <f>'Fixed Asset Balances'!AA24/FAR!$F4</f>
        <v>4000</v>
      </c>
      <c r="AB10" s="7">
        <f>'Fixed Asset Balances'!AB24/FAR!$F4</f>
        <v>4000</v>
      </c>
      <c r="AC10" s="7">
        <f>'Fixed Asset Balances'!AC24/FAR!$F4</f>
        <v>4000</v>
      </c>
      <c r="AD10" s="7">
        <f>'Fixed Asset Balances'!AD24/FAR!$F4</f>
        <v>4000</v>
      </c>
      <c r="AE10" s="7">
        <f>'Fixed Asset Balances'!AE24/FAR!$F4</f>
        <v>1333.333333</v>
      </c>
    </row>
    <row r="11">
      <c r="A11" s="5" t="s">
        <v>45</v>
      </c>
      <c r="B11" s="6">
        <f>'Fixed Asset Balances'!B25/FAR!$F5</f>
        <v>0</v>
      </c>
      <c r="C11" s="6">
        <f>'Fixed Asset Balances'!C25/FAR!$F5</f>
        <v>10000</v>
      </c>
      <c r="D11" s="6">
        <f>'Fixed Asset Balances'!D25/FAR!$F5</f>
        <v>10000</v>
      </c>
      <c r="E11" s="6">
        <f>'Fixed Asset Balances'!E25/FAR!$F5</f>
        <v>10000</v>
      </c>
      <c r="F11" s="6">
        <f>'Fixed Asset Balances'!F25/FAR!$F5</f>
        <v>10000</v>
      </c>
      <c r="G11" s="6">
        <f>'Fixed Asset Balances'!G25/FAR!$F5</f>
        <v>10000</v>
      </c>
      <c r="H11" s="6">
        <f>'Fixed Asset Balances'!H25/FAR!$F5</f>
        <v>10000</v>
      </c>
      <c r="I11" s="6">
        <f>'Fixed Asset Balances'!I25/FAR!$F5</f>
        <v>10000</v>
      </c>
      <c r="J11" s="6">
        <f>'Fixed Asset Balances'!J25/FAR!$F5</f>
        <v>10000</v>
      </c>
      <c r="K11" s="6">
        <f>'Fixed Asset Balances'!K25/FAR!$F5</f>
        <v>10000</v>
      </c>
      <c r="L11" s="6">
        <f>'Fixed Asset Balances'!L25/FAR!$F5</f>
        <v>10000</v>
      </c>
      <c r="M11" s="6">
        <f>'Fixed Asset Balances'!M25/FAR!$F5</f>
        <v>10000</v>
      </c>
      <c r="N11" s="6">
        <f>'Fixed Asset Balances'!N25/FAR!$F5</f>
        <v>10000</v>
      </c>
      <c r="O11" s="6">
        <f>'Fixed Asset Balances'!O25/FAR!$F5</f>
        <v>10000</v>
      </c>
      <c r="P11" s="6">
        <f>'Fixed Asset Balances'!P25/FAR!$F5</f>
        <v>10000</v>
      </c>
      <c r="Q11" s="6">
        <f>'Fixed Asset Balances'!Q25/FAR!$F5</f>
        <v>10000</v>
      </c>
      <c r="R11" s="6">
        <f>'Fixed Asset Balances'!R25/FAR!$F5</f>
        <v>10000</v>
      </c>
      <c r="S11" s="6">
        <f>'Fixed Asset Balances'!S25/FAR!$F5</f>
        <v>10000</v>
      </c>
      <c r="T11" s="6">
        <f>'Fixed Asset Balances'!T25/FAR!$F5</f>
        <v>10000</v>
      </c>
      <c r="U11" s="6">
        <f>'Fixed Asset Balances'!U25/FAR!$F5</f>
        <v>10000</v>
      </c>
      <c r="V11" s="6">
        <f>'Fixed Asset Balances'!V25/FAR!$F5</f>
        <v>10000</v>
      </c>
      <c r="W11" s="6">
        <f>'Fixed Asset Balances'!W25/FAR!$F5</f>
        <v>10000</v>
      </c>
      <c r="X11" s="6">
        <f>'Fixed Asset Balances'!X25/FAR!$F5</f>
        <v>10000</v>
      </c>
      <c r="Y11" s="6">
        <f>'Fixed Asset Balances'!Y25/FAR!$F5</f>
        <v>10000</v>
      </c>
      <c r="Z11" s="6">
        <f>'Fixed Asset Balances'!Z25/FAR!$F5</f>
        <v>10000</v>
      </c>
      <c r="AA11" s="6">
        <f>'Fixed Asset Balances'!AA25/FAR!$F5</f>
        <v>10000</v>
      </c>
      <c r="AB11" s="6">
        <f>'Fixed Asset Balances'!AB25/FAR!$F5</f>
        <v>10000</v>
      </c>
      <c r="AC11" s="6">
        <f>'Fixed Asset Balances'!AC25/FAR!$F5</f>
        <v>10000</v>
      </c>
      <c r="AD11" s="6">
        <f>'Fixed Asset Balances'!AD25/FAR!$F5</f>
        <v>10000</v>
      </c>
      <c r="AE11" s="6">
        <f>'Fixed Asset Balances'!AE25/FAR!$F5</f>
        <v>10000</v>
      </c>
    </row>
    <row r="12">
      <c r="A12" s="5" t="s">
        <v>47</v>
      </c>
      <c r="B12" s="6">
        <f>'Fixed Asset Balances'!B26/FAR!$F6</f>
        <v>0</v>
      </c>
      <c r="C12" s="6">
        <f>'Fixed Asset Balances'!C26/FAR!$F6</f>
        <v>0</v>
      </c>
      <c r="D12" s="6">
        <f>'Fixed Asset Balances'!D26/FAR!$F6</f>
        <v>0</v>
      </c>
      <c r="E12" s="6">
        <f>'Fixed Asset Balances'!E26/FAR!$F6</f>
        <v>0</v>
      </c>
      <c r="F12" s="6">
        <f>'Fixed Asset Balances'!F26/FAR!$F6</f>
        <v>0</v>
      </c>
      <c r="G12" s="6">
        <f>'Fixed Asset Balances'!G26/FAR!$F6</f>
        <v>175</v>
      </c>
      <c r="H12" s="6">
        <f>'Fixed Asset Balances'!H26/FAR!$F6</f>
        <v>175</v>
      </c>
      <c r="I12" s="6">
        <f>'Fixed Asset Balances'!I26/FAR!$F6</f>
        <v>175</v>
      </c>
      <c r="J12" s="6">
        <f>'Fixed Asset Balances'!J26/FAR!$F6</f>
        <v>175</v>
      </c>
      <c r="K12" s="6">
        <f>'Fixed Asset Balances'!K26/FAR!$F6</f>
        <v>175</v>
      </c>
      <c r="L12" s="6">
        <f>'Fixed Asset Balances'!L26/FAR!$F6</f>
        <v>175</v>
      </c>
      <c r="M12" s="6">
        <f>'Fixed Asset Balances'!M26/FAR!$F6</f>
        <v>175</v>
      </c>
      <c r="N12" s="6">
        <f>'Fixed Asset Balances'!N26/FAR!$F6</f>
        <v>175</v>
      </c>
      <c r="O12" s="6">
        <f>'Fixed Asset Balances'!O26/FAR!$F6</f>
        <v>175</v>
      </c>
      <c r="P12" s="6">
        <f>'Fixed Asset Balances'!P26/FAR!$F6</f>
        <v>175</v>
      </c>
      <c r="Q12" s="6">
        <f>'Fixed Asset Balances'!Q26/FAR!$F6</f>
        <v>175</v>
      </c>
      <c r="R12" s="6">
        <f>'Fixed Asset Balances'!R26/FAR!$F6</f>
        <v>175</v>
      </c>
      <c r="S12" s="6">
        <f>'Fixed Asset Balances'!S26/FAR!$F6</f>
        <v>175</v>
      </c>
      <c r="T12" s="6">
        <f>'Fixed Asset Balances'!T26/FAR!$F6</f>
        <v>175</v>
      </c>
      <c r="U12" s="6">
        <f>'Fixed Asset Balances'!U26/FAR!$F6</f>
        <v>175</v>
      </c>
      <c r="V12" s="6">
        <f>'Fixed Asset Balances'!V26/FAR!$F6</f>
        <v>350</v>
      </c>
      <c r="W12" s="6">
        <f>'Fixed Asset Balances'!W26/FAR!$F6</f>
        <v>175</v>
      </c>
      <c r="X12" s="6">
        <f>'Fixed Asset Balances'!X26/FAR!$F6</f>
        <v>175</v>
      </c>
      <c r="Y12" s="6">
        <f>'Fixed Asset Balances'!Y26/FAR!$F6</f>
        <v>175</v>
      </c>
      <c r="Z12" s="6">
        <f>'Fixed Asset Balances'!Z26/FAR!$F6</f>
        <v>175</v>
      </c>
      <c r="AA12" s="6">
        <f>'Fixed Asset Balances'!AA26/FAR!$F6</f>
        <v>175</v>
      </c>
      <c r="AB12" s="6">
        <f>'Fixed Asset Balances'!AB26/FAR!$F6</f>
        <v>175</v>
      </c>
      <c r="AC12" s="6">
        <f>'Fixed Asset Balances'!AC26/FAR!$F6</f>
        <v>175</v>
      </c>
      <c r="AD12" s="6">
        <f>'Fixed Asset Balances'!AD26/FAR!$F6</f>
        <v>175</v>
      </c>
      <c r="AE12" s="6">
        <f>'Fixed Asset Balances'!AE26/FAR!$F6</f>
        <v>175</v>
      </c>
    </row>
    <row r="13">
      <c r="A13" s="5" t="s">
        <v>49</v>
      </c>
      <c r="B13" s="6">
        <f>'Fixed Asset Balances'!B27/FAR!$F7</f>
        <v>0</v>
      </c>
      <c r="C13" s="6">
        <f>'Fixed Asset Balances'!C27/FAR!$F7</f>
        <v>0</v>
      </c>
      <c r="D13" s="6">
        <f>'Fixed Asset Balances'!D27/FAR!$F7</f>
        <v>0</v>
      </c>
      <c r="E13" s="6">
        <f>'Fixed Asset Balances'!E27/FAR!$F7</f>
        <v>0</v>
      </c>
      <c r="F13" s="6">
        <f>'Fixed Asset Balances'!F27/FAR!$F7</f>
        <v>0</v>
      </c>
      <c r="G13" s="6">
        <f>'Fixed Asset Balances'!G27/FAR!$F7</f>
        <v>0</v>
      </c>
      <c r="H13" s="6">
        <f>'Fixed Asset Balances'!H27/FAR!$F7</f>
        <v>0</v>
      </c>
      <c r="I13" s="6">
        <f>'Fixed Asset Balances'!I27/FAR!$F7</f>
        <v>0</v>
      </c>
      <c r="J13" s="6">
        <f>'Fixed Asset Balances'!J27/FAR!$F7</f>
        <v>500</v>
      </c>
      <c r="K13" s="6">
        <f>'Fixed Asset Balances'!K27/FAR!$F7</f>
        <v>500</v>
      </c>
      <c r="L13" s="6">
        <f>'Fixed Asset Balances'!L27/FAR!$F7</f>
        <v>500</v>
      </c>
      <c r="M13" s="6">
        <f>'Fixed Asset Balances'!M27/FAR!$F7</f>
        <v>500</v>
      </c>
      <c r="N13" s="6">
        <f>'Fixed Asset Balances'!N27/FAR!$F7</f>
        <v>500</v>
      </c>
      <c r="O13" s="6">
        <f>'Fixed Asset Balances'!O27/FAR!$F7</f>
        <v>500</v>
      </c>
      <c r="P13" s="6">
        <f>'Fixed Asset Balances'!P27/FAR!$F7</f>
        <v>500</v>
      </c>
      <c r="Q13" s="6">
        <f>'Fixed Asset Balances'!Q27/FAR!$F7</f>
        <v>500</v>
      </c>
      <c r="R13" s="6">
        <f>'Fixed Asset Balances'!R27/FAR!$F7</f>
        <v>500</v>
      </c>
      <c r="S13" s="6">
        <f>'Fixed Asset Balances'!S27/FAR!$F7</f>
        <v>500</v>
      </c>
      <c r="T13" s="6">
        <f>'Fixed Asset Balances'!T27/FAR!$F7</f>
        <v>500</v>
      </c>
      <c r="U13" s="6">
        <f>'Fixed Asset Balances'!U27/FAR!$F7</f>
        <v>500</v>
      </c>
      <c r="V13" s="6">
        <f>'Fixed Asset Balances'!V27/FAR!$F7</f>
        <v>500</v>
      </c>
      <c r="W13" s="6">
        <f>'Fixed Asset Balances'!W27/FAR!$F7</f>
        <v>0</v>
      </c>
      <c r="X13" s="6">
        <f>'Fixed Asset Balances'!X27/FAR!$F7</f>
        <v>0</v>
      </c>
      <c r="Y13" s="6">
        <f>'Fixed Asset Balances'!Y27/FAR!$F7</f>
        <v>0</v>
      </c>
      <c r="Z13" s="6">
        <f>'Fixed Asset Balances'!Z27/FAR!$F7</f>
        <v>0</v>
      </c>
      <c r="AA13" s="6">
        <f>'Fixed Asset Balances'!AA27/FAR!$F7</f>
        <v>500</v>
      </c>
      <c r="AB13" s="6">
        <f>'Fixed Asset Balances'!AB27/FAR!$F7</f>
        <v>500</v>
      </c>
      <c r="AC13" s="6">
        <f>'Fixed Asset Balances'!AC27/FAR!$F7</f>
        <v>500</v>
      </c>
      <c r="AD13" s="6">
        <f>'Fixed Asset Balances'!AD27/FAR!$F7</f>
        <v>500</v>
      </c>
      <c r="AE13" s="6">
        <f>'Fixed Asset Balances'!AE27/FAR!$F7</f>
        <v>500</v>
      </c>
    </row>
    <row r="14">
      <c r="A14" s="5" t="s">
        <v>86</v>
      </c>
      <c r="B14" s="7">
        <f t="shared" ref="B14:AE14" si="6">SUM(B10:B13)</f>
        <v>2666.666667</v>
      </c>
      <c r="C14" s="7">
        <f t="shared" si="6"/>
        <v>14000</v>
      </c>
      <c r="D14" s="7">
        <f t="shared" si="6"/>
        <v>14000</v>
      </c>
      <c r="E14" s="7">
        <f t="shared" si="6"/>
        <v>14000</v>
      </c>
      <c r="F14" s="7">
        <f t="shared" si="6"/>
        <v>14000</v>
      </c>
      <c r="G14" s="7">
        <f t="shared" si="6"/>
        <v>14175</v>
      </c>
      <c r="H14" s="7">
        <f t="shared" si="6"/>
        <v>14175</v>
      </c>
      <c r="I14" s="7">
        <f t="shared" si="6"/>
        <v>14175</v>
      </c>
      <c r="J14" s="7">
        <f t="shared" si="6"/>
        <v>14675</v>
      </c>
      <c r="K14" s="7">
        <f t="shared" si="6"/>
        <v>14675</v>
      </c>
      <c r="L14" s="7">
        <f t="shared" si="6"/>
        <v>14675</v>
      </c>
      <c r="M14" s="7">
        <f t="shared" si="6"/>
        <v>14675</v>
      </c>
      <c r="N14" s="7">
        <f t="shared" si="6"/>
        <v>14675</v>
      </c>
      <c r="O14" s="7">
        <f t="shared" si="6"/>
        <v>14675</v>
      </c>
      <c r="P14" s="7">
        <f t="shared" si="6"/>
        <v>17341.66667</v>
      </c>
      <c r="Q14" s="7">
        <f t="shared" si="6"/>
        <v>16008.33333</v>
      </c>
      <c r="R14" s="7">
        <f t="shared" si="6"/>
        <v>14675</v>
      </c>
      <c r="S14" s="7">
        <f t="shared" si="6"/>
        <v>14675</v>
      </c>
      <c r="T14" s="7">
        <f t="shared" si="6"/>
        <v>14675</v>
      </c>
      <c r="U14" s="7">
        <f t="shared" si="6"/>
        <v>14675</v>
      </c>
      <c r="V14" s="7">
        <f t="shared" si="6"/>
        <v>14850</v>
      </c>
      <c r="W14" s="7">
        <f t="shared" si="6"/>
        <v>14175</v>
      </c>
      <c r="X14" s="7">
        <f t="shared" si="6"/>
        <v>14175</v>
      </c>
      <c r="Y14" s="7">
        <f t="shared" si="6"/>
        <v>14175</v>
      </c>
      <c r="Z14" s="7">
        <f t="shared" si="6"/>
        <v>14175</v>
      </c>
      <c r="AA14" s="7">
        <f t="shared" si="6"/>
        <v>14675</v>
      </c>
      <c r="AB14" s="7">
        <f t="shared" si="6"/>
        <v>14675</v>
      </c>
      <c r="AC14" s="7">
        <f t="shared" si="6"/>
        <v>14675</v>
      </c>
      <c r="AD14" s="7">
        <f t="shared" si="6"/>
        <v>14675</v>
      </c>
      <c r="AE14" s="7">
        <f t="shared" si="6"/>
        <v>12008.33333</v>
      </c>
    </row>
    <row r="16">
      <c r="A16" s="5" t="s">
        <v>91</v>
      </c>
    </row>
    <row r="17">
      <c r="A17" s="5" t="s">
        <v>41</v>
      </c>
      <c r="B17" s="5">
        <v>0.0</v>
      </c>
      <c r="C17" s="5">
        <v>0.0</v>
      </c>
      <c r="D17" s="5">
        <v>0.0</v>
      </c>
      <c r="E17" s="5">
        <v>0.0</v>
      </c>
      <c r="F17" s="5">
        <v>0.0</v>
      </c>
      <c r="G17" s="5">
        <v>0.0</v>
      </c>
      <c r="H17" s="5">
        <v>0.0</v>
      </c>
      <c r="I17" s="5">
        <v>0.0</v>
      </c>
      <c r="J17" s="5">
        <v>0.0</v>
      </c>
      <c r="K17" s="5">
        <v>0.0</v>
      </c>
      <c r="L17" s="5">
        <v>0.0</v>
      </c>
      <c r="M17" s="5">
        <v>0.0</v>
      </c>
      <c r="N17" s="5">
        <v>0.0</v>
      </c>
      <c r="O17" s="5">
        <v>0.0</v>
      </c>
      <c r="P17" s="5">
        <v>0.0</v>
      </c>
      <c r="Q17" s="5">
        <f>FAR!H2+FAR!H3</f>
        <v>40000</v>
      </c>
      <c r="R17" s="5">
        <f>FAR!H4</f>
        <v>20000</v>
      </c>
      <c r="S17" s="5">
        <v>0.0</v>
      </c>
      <c r="T17" s="5">
        <v>0.0</v>
      </c>
      <c r="U17" s="5">
        <v>0.0</v>
      </c>
      <c r="V17" s="5">
        <v>0.0</v>
      </c>
      <c r="W17" s="5">
        <v>0.0</v>
      </c>
      <c r="X17" s="5">
        <v>0.0</v>
      </c>
      <c r="Y17" s="5">
        <v>0.0</v>
      </c>
      <c r="Z17" s="5">
        <v>0.0</v>
      </c>
      <c r="AA17" s="5">
        <v>0.0</v>
      </c>
      <c r="AB17" s="5">
        <v>0.0</v>
      </c>
      <c r="AC17" s="5">
        <v>0.0</v>
      </c>
      <c r="AD17" s="5">
        <v>0.0</v>
      </c>
      <c r="AE17" s="6">
        <f>FAR!H8+FAR!H9</f>
        <v>40000</v>
      </c>
    </row>
    <row r="18">
      <c r="A18" s="5" t="s">
        <v>45</v>
      </c>
      <c r="B18" s="5">
        <v>0.0</v>
      </c>
      <c r="C18" s="5">
        <v>0.0</v>
      </c>
      <c r="D18" s="5">
        <v>0.0</v>
      </c>
      <c r="E18" s="5">
        <v>0.0</v>
      </c>
      <c r="F18" s="5">
        <v>0.0</v>
      </c>
      <c r="G18" s="5">
        <v>0.0</v>
      </c>
      <c r="H18" s="5">
        <v>0.0</v>
      </c>
      <c r="I18" s="5">
        <v>0.0</v>
      </c>
      <c r="J18" s="5">
        <v>0.0</v>
      </c>
      <c r="K18" s="5">
        <v>0.0</v>
      </c>
      <c r="L18" s="5">
        <v>0.0</v>
      </c>
      <c r="M18" s="5">
        <v>0.0</v>
      </c>
      <c r="N18" s="5">
        <v>0.0</v>
      </c>
      <c r="O18" s="5">
        <v>0.0</v>
      </c>
      <c r="P18" s="5">
        <v>0.0</v>
      </c>
      <c r="Q18" s="5">
        <v>0.0</v>
      </c>
      <c r="R18" s="5">
        <v>0.0</v>
      </c>
      <c r="S18" s="5">
        <v>0.0</v>
      </c>
      <c r="T18" s="6">
        <f>FAR!H5</f>
        <v>170000</v>
      </c>
      <c r="U18" s="5">
        <v>0.0</v>
      </c>
      <c r="V18" s="5">
        <v>0.0</v>
      </c>
      <c r="W18" s="5">
        <v>0.0</v>
      </c>
      <c r="X18" s="5">
        <v>0.0</v>
      </c>
      <c r="Y18" s="5">
        <v>0.0</v>
      </c>
      <c r="Z18" s="5">
        <v>0.0</v>
      </c>
      <c r="AA18" s="5">
        <v>0.0</v>
      </c>
      <c r="AB18" s="5">
        <v>0.0</v>
      </c>
      <c r="AC18" s="5">
        <v>0.0</v>
      </c>
      <c r="AD18" s="5">
        <v>0.0</v>
      </c>
      <c r="AE18" s="5">
        <v>0.0</v>
      </c>
    </row>
    <row r="19">
      <c r="A19" s="5" t="s">
        <v>47</v>
      </c>
      <c r="B19" s="5">
        <v>0.0</v>
      </c>
      <c r="C19" s="5">
        <v>0.0</v>
      </c>
      <c r="D19" s="5">
        <v>0.0</v>
      </c>
      <c r="E19" s="5">
        <v>0.0</v>
      </c>
      <c r="F19" s="5">
        <v>0.0</v>
      </c>
      <c r="G19" s="5">
        <v>0.0</v>
      </c>
      <c r="H19" s="5">
        <v>0.0</v>
      </c>
      <c r="I19" s="5">
        <v>0.0</v>
      </c>
      <c r="J19" s="5">
        <v>0.0</v>
      </c>
      <c r="K19" s="5">
        <v>0.0</v>
      </c>
      <c r="L19" s="5">
        <v>0.0</v>
      </c>
      <c r="M19" s="5">
        <v>0.0</v>
      </c>
      <c r="N19" s="5">
        <v>0.0</v>
      </c>
      <c r="O19" s="5">
        <v>0.0</v>
      </c>
      <c r="P19" s="5">
        <v>0.0</v>
      </c>
      <c r="Q19" s="5">
        <v>0.0</v>
      </c>
      <c r="R19" s="5">
        <v>0.0</v>
      </c>
      <c r="S19" s="5">
        <v>0.0</v>
      </c>
      <c r="T19" s="5">
        <v>0.0</v>
      </c>
      <c r="U19" s="5">
        <v>0.0</v>
      </c>
      <c r="V19" s="5">
        <v>0.0</v>
      </c>
      <c r="W19" s="6">
        <f>FAR!H6</f>
        <v>2800</v>
      </c>
      <c r="X19" s="5">
        <v>0.0</v>
      </c>
      <c r="Y19" s="5">
        <v>0.0</v>
      </c>
      <c r="Z19" s="5">
        <v>0.0</v>
      </c>
      <c r="AA19" s="5">
        <v>0.0</v>
      </c>
      <c r="AB19" s="5">
        <v>0.0</v>
      </c>
      <c r="AC19" s="5">
        <v>0.0</v>
      </c>
      <c r="AD19" s="5">
        <v>0.0</v>
      </c>
      <c r="AE19" s="5">
        <v>0.0</v>
      </c>
    </row>
    <row r="20">
      <c r="A20" s="5" t="s">
        <v>49</v>
      </c>
      <c r="B20" s="5">
        <v>0.0</v>
      </c>
      <c r="C20" s="5">
        <v>0.0</v>
      </c>
      <c r="D20" s="5">
        <v>0.0</v>
      </c>
      <c r="E20" s="5">
        <v>0.0</v>
      </c>
      <c r="F20" s="5">
        <v>0.0</v>
      </c>
      <c r="G20" s="5">
        <v>0.0</v>
      </c>
      <c r="H20" s="5">
        <v>0.0</v>
      </c>
      <c r="I20" s="5">
        <v>0.0</v>
      </c>
      <c r="J20" s="5">
        <v>0.0</v>
      </c>
      <c r="K20" s="5">
        <v>0.0</v>
      </c>
      <c r="L20" s="5">
        <v>0.0</v>
      </c>
      <c r="M20" s="5">
        <v>0.0</v>
      </c>
      <c r="N20" s="5">
        <v>0.0</v>
      </c>
      <c r="O20" s="5">
        <v>0.0</v>
      </c>
      <c r="P20" s="5">
        <v>0.0</v>
      </c>
      <c r="Q20" s="5">
        <v>0.0</v>
      </c>
      <c r="R20" s="5">
        <v>0.0</v>
      </c>
      <c r="S20" s="5">
        <v>0.0</v>
      </c>
      <c r="T20" s="5">
        <v>0.0</v>
      </c>
      <c r="U20" s="5">
        <v>0.0</v>
      </c>
      <c r="V20" s="5">
        <v>0.0</v>
      </c>
      <c r="W20" s="6">
        <f>FAR!H7</f>
        <v>6500</v>
      </c>
      <c r="X20" s="5">
        <v>0.0</v>
      </c>
      <c r="Y20" s="5">
        <v>0.0</v>
      </c>
      <c r="Z20" s="5">
        <v>0.0</v>
      </c>
      <c r="AA20" s="5">
        <v>0.0</v>
      </c>
      <c r="AB20" s="5">
        <v>0.0</v>
      </c>
      <c r="AC20" s="5">
        <v>0.0</v>
      </c>
      <c r="AD20" s="5">
        <v>0.0</v>
      </c>
      <c r="AE20" s="5">
        <v>0.0</v>
      </c>
    </row>
    <row r="21">
      <c r="A21" s="5" t="s">
        <v>86</v>
      </c>
      <c r="B21" s="6">
        <f t="shared" ref="B21:AE21" si="7">SUM(B17:B20)</f>
        <v>0</v>
      </c>
      <c r="C21" s="6">
        <f t="shared" si="7"/>
        <v>0</v>
      </c>
      <c r="D21" s="6">
        <f t="shared" si="7"/>
        <v>0</v>
      </c>
      <c r="E21" s="6">
        <f t="shared" si="7"/>
        <v>0</v>
      </c>
      <c r="F21" s="6">
        <f t="shared" si="7"/>
        <v>0</v>
      </c>
      <c r="G21" s="6">
        <f t="shared" si="7"/>
        <v>0</v>
      </c>
      <c r="H21" s="6">
        <f t="shared" si="7"/>
        <v>0</v>
      </c>
      <c r="I21" s="6">
        <f t="shared" si="7"/>
        <v>0</v>
      </c>
      <c r="J21" s="6">
        <f t="shared" si="7"/>
        <v>0</v>
      </c>
      <c r="K21" s="6">
        <f t="shared" si="7"/>
        <v>0</v>
      </c>
      <c r="L21" s="6">
        <f t="shared" si="7"/>
        <v>0</v>
      </c>
      <c r="M21" s="6">
        <f t="shared" si="7"/>
        <v>0</v>
      </c>
      <c r="N21" s="6">
        <f t="shared" si="7"/>
        <v>0</v>
      </c>
      <c r="O21" s="6">
        <f t="shared" si="7"/>
        <v>0</v>
      </c>
      <c r="P21" s="6">
        <f t="shared" si="7"/>
        <v>0</v>
      </c>
      <c r="Q21" s="6">
        <f t="shared" si="7"/>
        <v>40000</v>
      </c>
      <c r="R21" s="6">
        <f t="shared" si="7"/>
        <v>20000</v>
      </c>
      <c r="S21" s="6">
        <f t="shared" si="7"/>
        <v>0</v>
      </c>
      <c r="T21" s="6">
        <f t="shared" si="7"/>
        <v>170000</v>
      </c>
      <c r="U21" s="6">
        <f t="shared" si="7"/>
        <v>0</v>
      </c>
      <c r="V21" s="6">
        <f t="shared" si="7"/>
        <v>0</v>
      </c>
      <c r="W21" s="6">
        <f t="shared" si="7"/>
        <v>9300</v>
      </c>
      <c r="X21" s="6">
        <f t="shared" si="7"/>
        <v>0</v>
      </c>
      <c r="Y21" s="6">
        <f t="shared" si="7"/>
        <v>0</v>
      </c>
      <c r="Z21" s="6">
        <f t="shared" si="7"/>
        <v>0</v>
      </c>
      <c r="AA21" s="6">
        <f t="shared" si="7"/>
        <v>0</v>
      </c>
      <c r="AB21" s="6">
        <f t="shared" si="7"/>
        <v>0</v>
      </c>
      <c r="AC21" s="6">
        <f t="shared" si="7"/>
        <v>0</v>
      </c>
      <c r="AD21" s="6">
        <f t="shared" si="7"/>
        <v>0</v>
      </c>
      <c r="AE21" s="6">
        <f t="shared" si="7"/>
        <v>40000</v>
      </c>
    </row>
    <row r="23">
      <c r="A23" s="5" t="s">
        <v>89</v>
      </c>
    </row>
    <row r="24">
      <c r="A24" s="5" t="s">
        <v>41</v>
      </c>
      <c r="B24" s="7">
        <f t="shared" ref="B24:AE24" si="8">B3+B10-B17</f>
        <v>2666.666667</v>
      </c>
      <c r="C24" s="7">
        <f t="shared" si="8"/>
        <v>6666.666667</v>
      </c>
      <c r="D24" s="7">
        <f t="shared" si="8"/>
        <v>10666.66667</v>
      </c>
      <c r="E24" s="7">
        <f t="shared" si="8"/>
        <v>14666.66667</v>
      </c>
      <c r="F24" s="7">
        <f t="shared" si="8"/>
        <v>18666.66667</v>
      </c>
      <c r="G24" s="7">
        <f t="shared" si="8"/>
        <v>22666.66667</v>
      </c>
      <c r="H24" s="7">
        <f t="shared" si="8"/>
        <v>26666.66667</v>
      </c>
      <c r="I24" s="7">
        <f t="shared" si="8"/>
        <v>30666.66667</v>
      </c>
      <c r="J24" s="7">
        <f t="shared" si="8"/>
        <v>34666.66667</v>
      </c>
      <c r="K24" s="7">
        <f t="shared" si="8"/>
        <v>38666.66667</v>
      </c>
      <c r="L24" s="7">
        <f t="shared" si="8"/>
        <v>42666.66667</v>
      </c>
      <c r="M24" s="7">
        <f t="shared" si="8"/>
        <v>46666.66667</v>
      </c>
      <c r="N24" s="7">
        <f t="shared" si="8"/>
        <v>50666.66667</v>
      </c>
      <c r="O24" s="7">
        <f t="shared" si="8"/>
        <v>54666.66667</v>
      </c>
      <c r="P24" s="7">
        <f t="shared" si="8"/>
        <v>61333.33333</v>
      </c>
      <c r="Q24" s="7">
        <f t="shared" si="8"/>
        <v>26666.66667</v>
      </c>
      <c r="R24" s="7">
        <f t="shared" si="8"/>
        <v>10666.66667</v>
      </c>
      <c r="S24" s="7">
        <f t="shared" si="8"/>
        <v>14666.66667</v>
      </c>
      <c r="T24" s="7">
        <f t="shared" si="8"/>
        <v>18666.66667</v>
      </c>
      <c r="U24" s="7">
        <f t="shared" si="8"/>
        <v>22666.66667</v>
      </c>
      <c r="V24" s="7">
        <f t="shared" si="8"/>
        <v>26666.66667</v>
      </c>
      <c r="W24" s="7">
        <f t="shared" si="8"/>
        <v>30666.66667</v>
      </c>
      <c r="X24" s="7">
        <f t="shared" si="8"/>
        <v>34666.66667</v>
      </c>
      <c r="Y24" s="7">
        <f t="shared" si="8"/>
        <v>38666.66667</v>
      </c>
      <c r="Z24" s="7">
        <f t="shared" si="8"/>
        <v>42666.66667</v>
      </c>
      <c r="AA24" s="7">
        <f t="shared" si="8"/>
        <v>46666.66667</v>
      </c>
      <c r="AB24" s="7">
        <f t="shared" si="8"/>
        <v>50666.66667</v>
      </c>
      <c r="AC24" s="7">
        <f t="shared" si="8"/>
        <v>54666.66667</v>
      </c>
      <c r="AD24" s="7">
        <f t="shared" si="8"/>
        <v>58666.66667</v>
      </c>
      <c r="AE24" s="7">
        <f t="shared" si="8"/>
        <v>20000</v>
      </c>
    </row>
    <row r="25">
      <c r="A25" s="5" t="s">
        <v>45</v>
      </c>
      <c r="B25" s="6">
        <f t="shared" ref="B25:AE25" si="9">B4+B11-B18</f>
        <v>0</v>
      </c>
      <c r="C25" s="6">
        <f t="shared" si="9"/>
        <v>10000</v>
      </c>
      <c r="D25" s="6">
        <f t="shared" si="9"/>
        <v>20000</v>
      </c>
      <c r="E25" s="6">
        <f t="shared" si="9"/>
        <v>30000</v>
      </c>
      <c r="F25" s="6">
        <f t="shared" si="9"/>
        <v>40000</v>
      </c>
      <c r="G25" s="6">
        <f t="shared" si="9"/>
        <v>50000</v>
      </c>
      <c r="H25" s="6">
        <f t="shared" si="9"/>
        <v>60000</v>
      </c>
      <c r="I25" s="6">
        <f t="shared" si="9"/>
        <v>70000</v>
      </c>
      <c r="J25" s="6">
        <f t="shared" si="9"/>
        <v>80000</v>
      </c>
      <c r="K25" s="6">
        <f t="shared" si="9"/>
        <v>90000</v>
      </c>
      <c r="L25" s="6">
        <f t="shared" si="9"/>
        <v>100000</v>
      </c>
      <c r="M25" s="6">
        <f t="shared" si="9"/>
        <v>110000</v>
      </c>
      <c r="N25" s="6">
        <f t="shared" si="9"/>
        <v>120000</v>
      </c>
      <c r="O25" s="6">
        <f t="shared" si="9"/>
        <v>130000</v>
      </c>
      <c r="P25" s="6">
        <f t="shared" si="9"/>
        <v>140000</v>
      </c>
      <c r="Q25" s="6">
        <f t="shared" si="9"/>
        <v>150000</v>
      </c>
      <c r="R25" s="6">
        <f t="shared" si="9"/>
        <v>160000</v>
      </c>
      <c r="S25" s="6">
        <f t="shared" si="9"/>
        <v>170000</v>
      </c>
      <c r="T25" s="6">
        <f t="shared" si="9"/>
        <v>10000</v>
      </c>
      <c r="U25" s="6">
        <f t="shared" si="9"/>
        <v>20000</v>
      </c>
      <c r="V25" s="6">
        <f t="shared" si="9"/>
        <v>30000</v>
      </c>
      <c r="W25" s="6">
        <f t="shared" si="9"/>
        <v>40000</v>
      </c>
      <c r="X25" s="6">
        <f t="shared" si="9"/>
        <v>50000</v>
      </c>
      <c r="Y25" s="6">
        <f t="shared" si="9"/>
        <v>60000</v>
      </c>
      <c r="Z25" s="6">
        <f t="shared" si="9"/>
        <v>70000</v>
      </c>
      <c r="AA25" s="6">
        <f t="shared" si="9"/>
        <v>80000</v>
      </c>
      <c r="AB25" s="6">
        <f t="shared" si="9"/>
        <v>90000</v>
      </c>
      <c r="AC25" s="6">
        <f t="shared" si="9"/>
        <v>100000</v>
      </c>
      <c r="AD25" s="6">
        <f t="shared" si="9"/>
        <v>110000</v>
      </c>
      <c r="AE25" s="6">
        <f t="shared" si="9"/>
        <v>120000</v>
      </c>
    </row>
    <row r="26">
      <c r="A26" s="5" t="s">
        <v>47</v>
      </c>
      <c r="B26" s="6">
        <f t="shared" ref="B26:AE26" si="10">B5+B12-B19</f>
        <v>0</v>
      </c>
      <c r="C26" s="6">
        <f t="shared" si="10"/>
        <v>0</v>
      </c>
      <c r="D26" s="6">
        <f t="shared" si="10"/>
        <v>0</v>
      </c>
      <c r="E26" s="6">
        <f t="shared" si="10"/>
        <v>0</v>
      </c>
      <c r="F26" s="6">
        <f t="shared" si="10"/>
        <v>0</v>
      </c>
      <c r="G26" s="6">
        <f t="shared" si="10"/>
        <v>175</v>
      </c>
      <c r="H26" s="6">
        <f t="shared" si="10"/>
        <v>350</v>
      </c>
      <c r="I26" s="6">
        <f t="shared" si="10"/>
        <v>525</v>
      </c>
      <c r="J26" s="6">
        <f t="shared" si="10"/>
        <v>700</v>
      </c>
      <c r="K26" s="6">
        <f t="shared" si="10"/>
        <v>875</v>
      </c>
      <c r="L26" s="6">
        <f t="shared" si="10"/>
        <v>1050</v>
      </c>
      <c r="M26" s="6">
        <f t="shared" si="10"/>
        <v>1225</v>
      </c>
      <c r="N26" s="6">
        <f t="shared" si="10"/>
        <v>1400</v>
      </c>
      <c r="O26" s="6">
        <f t="shared" si="10"/>
        <v>1575</v>
      </c>
      <c r="P26" s="6">
        <f t="shared" si="10"/>
        <v>1750</v>
      </c>
      <c r="Q26" s="6">
        <f t="shared" si="10"/>
        <v>1925</v>
      </c>
      <c r="R26" s="6">
        <f t="shared" si="10"/>
        <v>2100</v>
      </c>
      <c r="S26" s="6">
        <f t="shared" si="10"/>
        <v>2275</v>
      </c>
      <c r="T26" s="6">
        <f t="shared" si="10"/>
        <v>2450</v>
      </c>
      <c r="U26" s="6">
        <f t="shared" si="10"/>
        <v>2625</v>
      </c>
      <c r="V26" s="6">
        <f t="shared" si="10"/>
        <v>2975</v>
      </c>
      <c r="W26" s="6">
        <f t="shared" si="10"/>
        <v>350</v>
      </c>
      <c r="X26" s="6">
        <f t="shared" si="10"/>
        <v>525</v>
      </c>
      <c r="Y26" s="6">
        <f t="shared" si="10"/>
        <v>700</v>
      </c>
      <c r="Z26" s="6">
        <f t="shared" si="10"/>
        <v>875</v>
      </c>
      <c r="AA26" s="6">
        <f t="shared" si="10"/>
        <v>1050</v>
      </c>
      <c r="AB26" s="6">
        <f t="shared" si="10"/>
        <v>1225</v>
      </c>
      <c r="AC26" s="6">
        <f t="shared" si="10"/>
        <v>1400</v>
      </c>
      <c r="AD26" s="6">
        <f t="shared" si="10"/>
        <v>1575</v>
      </c>
      <c r="AE26" s="6">
        <f t="shared" si="10"/>
        <v>1750</v>
      </c>
    </row>
    <row r="27">
      <c r="A27" s="5" t="s">
        <v>49</v>
      </c>
      <c r="B27" s="6">
        <f t="shared" ref="B27:AE27" si="11">B6+B13-B20</f>
        <v>0</v>
      </c>
      <c r="C27" s="6">
        <f t="shared" si="11"/>
        <v>0</v>
      </c>
      <c r="D27" s="6">
        <f t="shared" si="11"/>
        <v>0</v>
      </c>
      <c r="E27" s="6">
        <f t="shared" si="11"/>
        <v>0</v>
      </c>
      <c r="F27" s="6">
        <f t="shared" si="11"/>
        <v>0</v>
      </c>
      <c r="G27" s="6">
        <f t="shared" si="11"/>
        <v>0</v>
      </c>
      <c r="H27" s="6">
        <f t="shared" si="11"/>
        <v>0</v>
      </c>
      <c r="I27" s="6">
        <f t="shared" si="11"/>
        <v>0</v>
      </c>
      <c r="J27" s="6">
        <f t="shared" si="11"/>
        <v>500</v>
      </c>
      <c r="K27" s="6">
        <f t="shared" si="11"/>
        <v>1000</v>
      </c>
      <c r="L27" s="6">
        <f t="shared" si="11"/>
        <v>1500</v>
      </c>
      <c r="M27" s="6">
        <f t="shared" si="11"/>
        <v>2000</v>
      </c>
      <c r="N27" s="6">
        <f t="shared" si="11"/>
        <v>2500</v>
      </c>
      <c r="O27" s="6">
        <f t="shared" si="11"/>
        <v>3000</v>
      </c>
      <c r="P27" s="6">
        <f t="shared" si="11"/>
        <v>3500</v>
      </c>
      <c r="Q27" s="6">
        <f t="shared" si="11"/>
        <v>4000</v>
      </c>
      <c r="R27" s="6">
        <f t="shared" si="11"/>
        <v>4500</v>
      </c>
      <c r="S27" s="6">
        <f t="shared" si="11"/>
        <v>5000</v>
      </c>
      <c r="T27" s="6">
        <f t="shared" si="11"/>
        <v>5500</v>
      </c>
      <c r="U27" s="6">
        <f t="shared" si="11"/>
        <v>6000</v>
      </c>
      <c r="V27" s="6">
        <f t="shared" si="11"/>
        <v>6500</v>
      </c>
      <c r="W27" s="6">
        <f t="shared" si="11"/>
        <v>0</v>
      </c>
      <c r="X27" s="6">
        <f t="shared" si="11"/>
        <v>0</v>
      </c>
      <c r="Y27" s="6">
        <f t="shared" si="11"/>
        <v>0</v>
      </c>
      <c r="Z27" s="6">
        <f t="shared" si="11"/>
        <v>0</v>
      </c>
      <c r="AA27" s="6">
        <f t="shared" si="11"/>
        <v>500</v>
      </c>
      <c r="AB27" s="6">
        <f t="shared" si="11"/>
        <v>1000</v>
      </c>
      <c r="AC27" s="6">
        <f t="shared" si="11"/>
        <v>1500</v>
      </c>
      <c r="AD27" s="6">
        <f t="shared" si="11"/>
        <v>2000</v>
      </c>
      <c r="AE27" s="6">
        <f t="shared" si="11"/>
        <v>2500</v>
      </c>
    </row>
    <row r="28">
      <c r="A28" s="5" t="s">
        <v>86</v>
      </c>
      <c r="B28" s="7">
        <f t="shared" ref="B28:AE28" si="12">SUM(B24:B27)</f>
        <v>2666.666667</v>
      </c>
      <c r="C28" s="7">
        <f t="shared" si="12"/>
        <v>16666.66667</v>
      </c>
      <c r="D28" s="7">
        <f t="shared" si="12"/>
        <v>30666.66667</v>
      </c>
      <c r="E28" s="7">
        <f t="shared" si="12"/>
        <v>44666.66667</v>
      </c>
      <c r="F28" s="7">
        <f t="shared" si="12"/>
        <v>58666.66667</v>
      </c>
      <c r="G28" s="7">
        <f t="shared" si="12"/>
        <v>72841.66667</v>
      </c>
      <c r="H28" s="7">
        <f t="shared" si="12"/>
        <v>87016.66667</v>
      </c>
      <c r="I28" s="7">
        <f t="shared" si="12"/>
        <v>101191.6667</v>
      </c>
      <c r="J28" s="7">
        <f t="shared" si="12"/>
        <v>115866.6667</v>
      </c>
      <c r="K28" s="7">
        <f t="shared" si="12"/>
        <v>130541.6667</v>
      </c>
      <c r="L28" s="7">
        <f t="shared" si="12"/>
        <v>145216.6667</v>
      </c>
      <c r="M28" s="7">
        <f t="shared" si="12"/>
        <v>159891.6667</v>
      </c>
      <c r="N28" s="7">
        <f t="shared" si="12"/>
        <v>174566.6667</v>
      </c>
      <c r="O28" s="7">
        <f t="shared" si="12"/>
        <v>189241.6667</v>
      </c>
      <c r="P28" s="7">
        <f t="shared" si="12"/>
        <v>206583.3333</v>
      </c>
      <c r="Q28" s="7">
        <f t="shared" si="12"/>
        <v>182591.6667</v>
      </c>
      <c r="R28" s="7">
        <f t="shared" si="12"/>
        <v>177266.6667</v>
      </c>
      <c r="S28" s="7">
        <f t="shared" si="12"/>
        <v>191941.6667</v>
      </c>
      <c r="T28" s="7">
        <f t="shared" si="12"/>
        <v>36616.66667</v>
      </c>
      <c r="U28" s="7">
        <f t="shared" si="12"/>
        <v>51291.66667</v>
      </c>
      <c r="V28" s="7">
        <f t="shared" si="12"/>
        <v>66141.66667</v>
      </c>
      <c r="W28" s="7">
        <f t="shared" si="12"/>
        <v>71016.66667</v>
      </c>
      <c r="X28" s="7">
        <f t="shared" si="12"/>
        <v>85191.66667</v>
      </c>
      <c r="Y28" s="7">
        <f t="shared" si="12"/>
        <v>99366.66667</v>
      </c>
      <c r="Z28" s="7">
        <f t="shared" si="12"/>
        <v>113541.6667</v>
      </c>
      <c r="AA28" s="7">
        <f t="shared" si="12"/>
        <v>128216.6667</v>
      </c>
      <c r="AB28" s="7">
        <f t="shared" si="12"/>
        <v>142891.6667</v>
      </c>
      <c r="AC28" s="7">
        <f t="shared" si="12"/>
        <v>157566.6667</v>
      </c>
      <c r="AD28" s="7">
        <f t="shared" si="12"/>
        <v>172241.6667</v>
      </c>
      <c r="AE28" s="7">
        <f t="shared" si="12"/>
        <v>144250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75"/>
    <col customWidth="1" min="20" max="31" width="8.25"/>
  </cols>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c r="AF1" s="5"/>
      <c r="AG1" s="5"/>
    </row>
    <row r="2">
      <c r="A2" s="5" t="s">
        <v>92</v>
      </c>
    </row>
    <row r="3">
      <c r="A3" s="5" t="s">
        <v>14</v>
      </c>
      <c r="B3" s="6">
        <f>Assumptions!$B3</f>
        <v>4000</v>
      </c>
      <c r="C3" s="6">
        <f>Assumptions!$B3</f>
        <v>4000</v>
      </c>
      <c r="D3" s="6">
        <f>Assumptions!$B3</f>
        <v>4000</v>
      </c>
      <c r="E3" s="6">
        <f>Assumptions!$B3</f>
        <v>4000</v>
      </c>
      <c r="F3" s="6">
        <f>Assumptions!$B3</f>
        <v>4000</v>
      </c>
      <c r="G3" s="6">
        <f>Assumptions!$B3</f>
        <v>4000</v>
      </c>
      <c r="H3" s="6">
        <f>Assumptions!$B3</f>
        <v>4000</v>
      </c>
      <c r="I3" s="6">
        <f>Assumptions!$B3</f>
        <v>4000</v>
      </c>
      <c r="J3" s="6">
        <f>Assumptions!$B3</f>
        <v>4000</v>
      </c>
      <c r="K3" s="6">
        <f>Assumptions!$B3</f>
        <v>4000</v>
      </c>
      <c r="L3" s="6">
        <f>Assumptions!$B3</f>
        <v>4000</v>
      </c>
      <c r="M3" s="6">
        <f>Assumptions!$B3</f>
        <v>4000</v>
      </c>
      <c r="N3" s="6">
        <f>Assumptions!$B3</f>
        <v>4000</v>
      </c>
      <c r="O3" s="6">
        <f>Assumptions!$B3</f>
        <v>4000</v>
      </c>
      <c r="P3" s="6">
        <f>Assumptions!$B3</f>
        <v>4000</v>
      </c>
      <c r="Q3" s="6">
        <f>Assumptions!$B3</f>
        <v>4000</v>
      </c>
      <c r="R3" s="6">
        <f>Assumptions!$B3</f>
        <v>4000</v>
      </c>
      <c r="S3" s="6">
        <f>Assumptions!$B3</f>
        <v>4000</v>
      </c>
      <c r="T3" s="6">
        <f>Assumptions!$B3</f>
        <v>4000</v>
      </c>
      <c r="U3" s="6">
        <f>Assumptions!$B3</f>
        <v>4000</v>
      </c>
      <c r="V3" s="6">
        <f>Assumptions!$B3</f>
        <v>4000</v>
      </c>
      <c r="W3" s="6">
        <f>Assumptions!$B3</f>
        <v>4000</v>
      </c>
      <c r="X3" s="6">
        <f>Assumptions!$B3</f>
        <v>4000</v>
      </c>
      <c r="Y3" s="6">
        <f>Assumptions!$B3</f>
        <v>4000</v>
      </c>
      <c r="Z3" s="6">
        <f>Assumptions!$B3</f>
        <v>4000</v>
      </c>
      <c r="AA3" s="6">
        <f>Assumptions!$B3</f>
        <v>4000</v>
      </c>
      <c r="AB3" s="6">
        <f>Assumptions!$B3</f>
        <v>4000</v>
      </c>
      <c r="AC3" s="6">
        <f>Assumptions!$B3</f>
        <v>4000</v>
      </c>
      <c r="AD3" s="6">
        <f>Assumptions!$B3</f>
        <v>4000</v>
      </c>
      <c r="AE3" s="6">
        <f>Assumptions!$B3</f>
        <v>4000</v>
      </c>
    </row>
    <row r="4">
      <c r="A4" s="5" t="s">
        <v>15</v>
      </c>
      <c r="B4" s="6">
        <f>Assumptions!$D3</f>
        <v>3500</v>
      </c>
      <c r="C4" s="6">
        <f>Assumptions!$D3</f>
        <v>3500</v>
      </c>
      <c r="D4" s="6">
        <f>Assumptions!$D3</f>
        <v>3500</v>
      </c>
      <c r="E4" s="6">
        <f>Assumptions!$D3</f>
        <v>3500</v>
      </c>
      <c r="F4" s="6">
        <f>Assumptions!$D3</f>
        <v>3500</v>
      </c>
      <c r="G4" s="6">
        <f>Assumptions!$D3</f>
        <v>3500</v>
      </c>
      <c r="H4" s="6">
        <f>Assumptions!$D3</f>
        <v>3500</v>
      </c>
      <c r="I4" s="6">
        <f>Assumptions!$D3</f>
        <v>3500</v>
      </c>
      <c r="J4" s="6">
        <f>Assumptions!$D3</f>
        <v>3500</v>
      </c>
      <c r="K4" s="6">
        <f>Assumptions!$D3</f>
        <v>3500</v>
      </c>
      <c r="L4" s="6">
        <f>Assumptions!$D3</f>
        <v>3500</v>
      </c>
      <c r="M4" s="6">
        <f>Assumptions!$D3</f>
        <v>3500</v>
      </c>
      <c r="N4" s="6">
        <f>Assumptions!$D3</f>
        <v>3500</v>
      </c>
      <c r="O4" s="6">
        <f>Assumptions!$D3</f>
        <v>3500</v>
      </c>
      <c r="P4" s="6">
        <f>Assumptions!$D3</f>
        <v>3500</v>
      </c>
      <c r="Q4" s="6">
        <f>Assumptions!$D3</f>
        <v>3500</v>
      </c>
      <c r="R4" s="6">
        <f>Assumptions!$D3</f>
        <v>3500</v>
      </c>
      <c r="S4" s="6">
        <f>Assumptions!$D3</f>
        <v>3500</v>
      </c>
      <c r="T4" s="6">
        <f>Assumptions!$D3</f>
        <v>3500</v>
      </c>
      <c r="U4" s="6">
        <f>Assumptions!$D3</f>
        <v>3500</v>
      </c>
      <c r="V4" s="6">
        <f>Assumptions!$D3</f>
        <v>3500</v>
      </c>
      <c r="W4" s="6">
        <f>Assumptions!$D3</f>
        <v>3500</v>
      </c>
      <c r="X4" s="6">
        <f>Assumptions!$D3</f>
        <v>3500</v>
      </c>
      <c r="Y4" s="6">
        <f>Assumptions!$D3</f>
        <v>3500</v>
      </c>
      <c r="Z4" s="6">
        <f>Assumptions!$D3</f>
        <v>3500</v>
      </c>
      <c r="AA4" s="6">
        <f>Assumptions!$D3</f>
        <v>3500</v>
      </c>
      <c r="AB4" s="6">
        <f>Assumptions!$D3</f>
        <v>3500</v>
      </c>
      <c r="AC4" s="6">
        <f>Assumptions!$D3</f>
        <v>3500</v>
      </c>
      <c r="AD4" s="6">
        <f>Assumptions!$D3</f>
        <v>3500</v>
      </c>
      <c r="AE4" s="6">
        <f>Assumptions!$D3</f>
        <v>3500</v>
      </c>
    </row>
    <row r="5">
      <c r="A5" s="5" t="s">
        <v>16</v>
      </c>
      <c r="B5" s="6">
        <f>Assumptions!$F3</f>
        <v>5000</v>
      </c>
      <c r="C5" s="6">
        <f>Assumptions!$F3</f>
        <v>5000</v>
      </c>
      <c r="D5" s="6">
        <f>Assumptions!$F3</f>
        <v>5000</v>
      </c>
      <c r="E5" s="6">
        <f>Assumptions!$F3</f>
        <v>5000</v>
      </c>
      <c r="F5" s="6">
        <f>Assumptions!$F3</f>
        <v>5000</v>
      </c>
      <c r="G5" s="6">
        <f>Assumptions!$F3</f>
        <v>5000</v>
      </c>
      <c r="H5" s="6">
        <f>Assumptions!$F3</f>
        <v>5000</v>
      </c>
      <c r="I5" s="6">
        <f>Assumptions!$F3</f>
        <v>5000</v>
      </c>
      <c r="J5" s="6">
        <f>Assumptions!$F3</f>
        <v>5000</v>
      </c>
      <c r="K5" s="6">
        <f>Assumptions!$F3</f>
        <v>5000</v>
      </c>
      <c r="L5" s="6">
        <f>Assumptions!$F3</f>
        <v>5000</v>
      </c>
      <c r="M5" s="6">
        <f>Assumptions!$F3</f>
        <v>5000</v>
      </c>
      <c r="N5" s="6">
        <f>Assumptions!$F3</f>
        <v>5000</v>
      </c>
      <c r="O5" s="6">
        <f>Assumptions!$F3</f>
        <v>5000</v>
      </c>
      <c r="P5" s="6">
        <f>Assumptions!$F3</f>
        <v>5000</v>
      </c>
      <c r="Q5" s="6">
        <f>Assumptions!$F3</f>
        <v>5000</v>
      </c>
      <c r="R5" s="6">
        <f>Assumptions!$F3</f>
        <v>5000</v>
      </c>
      <c r="S5" s="6">
        <f>Assumptions!$F3</f>
        <v>5000</v>
      </c>
      <c r="T5" s="6">
        <f>Assumptions!$F3</f>
        <v>5000</v>
      </c>
      <c r="U5" s="6">
        <f>Assumptions!$F3</f>
        <v>5000</v>
      </c>
      <c r="V5" s="6">
        <f>Assumptions!$F3</f>
        <v>5000</v>
      </c>
      <c r="W5" s="6">
        <f>Assumptions!$F3</f>
        <v>5000</v>
      </c>
      <c r="X5" s="6">
        <f>Assumptions!$F3</f>
        <v>5000</v>
      </c>
      <c r="Y5" s="6">
        <f>Assumptions!$F3</f>
        <v>5000</v>
      </c>
      <c r="Z5" s="6">
        <f>Assumptions!$F3</f>
        <v>5000</v>
      </c>
      <c r="AA5" s="6">
        <f>Assumptions!$F3</f>
        <v>5000</v>
      </c>
      <c r="AB5" s="6">
        <f>Assumptions!$F3</f>
        <v>5000</v>
      </c>
      <c r="AC5" s="6">
        <f>Assumptions!$F3</f>
        <v>5000</v>
      </c>
      <c r="AD5" s="6">
        <f>Assumptions!$F3</f>
        <v>5000</v>
      </c>
      <c r="AE5" s="6">
        <f>Assumptions!$F3</f>
        <v>5000</v>
      </c>
    </row>
    <row r="6">
      <c r="A6" s="5" t="s">
        <v>86</v>
      </c>
      <c r="B6" s="6">
        <f t="shared" ref="B6:AE6" si="1">SUM(B3:B5)</f>
        <v>12500</v>
      </c>
      <c r="C6" s="6">
        <f t="shared" si="1"/>
        <v>12500</v>
      </c>
      <c r="D6" s="6">
        <f t="shared" si="1"/>
        <v>12500</v>
      </c>
      <c r="E6" s="6">
        <f t="shared" si="1"/>
        <v>12500</v>
      </c>
      <c r="F6" s="6">
        <f t="shared" si="1"/>
        <v>12500</v>
      </c>
      <c r="G6" s="6">
        <f t="shared" si="1"/>
        <v>12500</v>
      </c>
      <c r="H6" s="6">
        <f t="shared" si="1"/>
        <v>12500</v>
      </c>
      <c r="I6" s="6">
        <f t="shared" si="1"/>
        <v>12500</v>
      </c>
      <c r="J6" s="6">
        <f t="shared" si="1"/>
        <v>12500</v>
      </c>
      <c r="K6" s="6">
        <f t="shared" si="1"/>
        <v>12500</v>
      </c>
      <c r="L6" s="6">
        <f t="shared" si="1"/>
        <v>12500</v>
      </c>
      <c r="M6" s="6">
        <f t="shared" si="1"/>
        <v>12500</v>
      </c>
      <c r="N6" s="6">
        <f t="shared" si="1"/>
        <v>12500</v>
      </c>
      <c r="O6" s="6">
        <f t="shared" si="1"/>
        <v>12500</v>
      </c>
      <c r="P6" s="6">
        <f t="shared" si="1"/>
        <v>12500</v>
      </c>
      <c r="Q6" s="6">
        <f t="shared" si="1"/>
        <v>12500</v>
      </c>
      <c r="R6" s="6">
        <f t="shared" si="1"/>
        <v>12500</v>
      </c>
      <c r="S6" s="6">
        <f t="shared" si="1"/>
        <v>12500</v>
      </c>
      <c r="T6" s="6">
        <f t="shared" si="1"/>
        <v>12500</v>
      </c>
      <c r="U6" s="6">
        <f t="shared" si="1"/>
        <v>12500</v>
      </c>
      <c r="V6" s="6">
        <f t="shared" si="1"/>
        <v>12500</v>
      </c>
      <c r="W6" s="6">
        <f t="shared" si="1"/>
        <v>12500</v>
      </c>
      <c r="X6" s="6">
        <f t="shared" si="1"/>
        <v>12500</v>
      </c>
      <c r="Y6" s="6">
        <f t="shared" si="1"/>
        <v>12500</v>
      </c>
      <c r="Z6" s="6">
        <f t="shared" si="1"/>
        <v>12500</v>
      </c>
      <c r="AA6" s="6">
        <f t="shared" si="1"/>
        <v>12500</v>
      </c>
      <c r="AB6" s="6">
        <f t="shared" si="1"/>
        <v>12500</v>
      </c>
      <c r="AC6" s="6">
        <f t="shared" si="1"/>
        <v>12500</v>
      </c>
      <c r="AD6" s="6">
        <f t="shared" si="1"/>
        <v>12500</v>
      </c>
      <c r="AE6" s="6">
        <f t="shared" si="1"/>
        <v>12500</v>
      </c>
    </row>
    <row r="8">
      <c r="A8" s="5" t="s">
        <v>23</v>
      </c>
    </row>
    <row r="9">
      <c r="A9" s="5" t="s">
        <v>24</v>
      </c>
      <c r="B9" s="6">
        <f>B$6*Assumptions!$B7/1000</f>
        <v>12500</v>
      </c>
      <c r="C9" s="6">
        <f>C$6*Assumptions!$B7/1000</f>
        <v>12500</v>
      </c>
      <c r="D9" s="6">
        <f>D$6*Assumptions!$B7/1000</f>
        <v>12500</v>
      </c>
      <c r="E9" s="6">
        <f>E$6*Assumptions!$B7/1000</f>
        <v>12500</v>
      </c>
      <c r="F9" s="6">
        <f>F$6*Assumptions!$B7/1000</f>
        <v>12500</v>
      </c>
      <c r="G9" s="6">
        <f>G$6*Assumptions!$B7/1000</f>
        <v>12500</v>
      </c>
      <c r="H9" s="6">
        <f>H$6*Assumptions!$B7/1000</f>
        <v>12500</v>
      </c>
      <c r="I9" s="6">
        <f>I$6*Assumptions!$B7/1000</f>
        <v>12500</v>
      </c>
      <c r="J9" s="6">
        <f>J$6*Assumptions!$B7/1000</f>
        <v>12500</v>
      </c>
      <c r="K9" s="6">
        <f>K$6*Assumptions!$B7/1000</f>
        <v>12500</v>
      </c>
      <c r="L9" s="6">
        <f>L$6*Assumptions!$B7/1000</f>
        <v>12500</v>
      </c>
      <c r="M9" s="6">
        <f>M$6*Assumptions!$B7/1000</f>
        <v>12500</v>
      </c>
      <c r="N9" s="6">
        <f>N$6*Assumptions!$B7/1000</f>
        <v>12500</v>
      </c>
      <c r="O9" s="6">
        <f>O$6*Assumptions!$B7/1000</f>
        <v>12500</v>
      </c>
      <c r="P9" s="6">
        <f>P$6*Assumptions!$B7/1000</f>
        <v>12500</v>
      </c>
      <c r="Q9" s="6">
        <f>Q$6*Assumptions!$B7/1000</f>
        <v>12500</v>
      </c>
      <c r="R9" s="6">
        <f>R$6*Assumptions!$B7/1000</f>
        <v>12500</v>
      </c>
      <c r="S9" s="6">
        <f>S$6*Assumptions!$B7/1000</f>
        <v>12500</v>
      </c>
      <c r="T9" s="6">
        <f>T$6*Assumptions!$B7/1000</f>
        <v>12500</v>
      </c>
      <c r="U9" s="6">
        <f>U$6*Assumptions!$B7/1000</f>
        <v>12500</v>
      </c>
      <c r="V9" s="6">
        <f>V$6*Assumptions!$B7/1000</f>
        <v>12500</v>
      </c>
      <c r="W9" s="6">
        <f>W$6*Assumptions!$B7/1000</f>
        <v>12500</v>
      </c>
      <c r="X9" s="6">
        <f>X$6*Assumptions!$B7/1000</f>
        <v>12500</v>
      </c>
      <c r="Y9" s="6">
        <f>Y$6*Assumptions!$B7/1000</f>
        <v>12500</v>
      </c>
      <c r="Z9" s="6">
        <f>Z$6*Assumptions!$B7/1000</f>
        <v>12500</v>
      </c>
      <c r="AA9" s="6">
        <f>AA$6*Assumptions!$B7/1000</f>
        <v>12500</v>
      </c>
      <c r="AB9" s="6">
        <f>AB$6*Assumptions!$B7/1000</f>
        <v>12500</v>
      </c>
      <c r="AC9" s="6">
        <f>AC$6*Assumptions!$B7/1000</f>
        <v>12500</v>
      </c>
      <c r="AD9" s="6">
        <f>AD$6*Assumptions!$B7/1000</f>
        <v>12500</v>
      </c>
      <c r="AE9" s="6">
        <f>AE$6*Assumptions!$B7/1000</f>
        <v>12500</v>
      </c>
    </row>
    <row r="10">
      <c r="A10" s="5" t="s">
        <v>25</v>
      </c>
      <c r="B10" s="6">
        <f>B$6*Assumptions!$B8/1000</f>
        <v>5000</v>
      </c>
      <c r="C10" s="6">
        <f>C$6*Assumptions!$B8/1000</f>
        <v>5000</v>
      </c>
      <c r="D10" s="6">
        <f>D$6*Assumptions!$B8/1000</f>
        <v>5000</v>
      </c>
      <c r="E10" s="6">
        <f>E$6*Assumptions!$B8/1000</f>
        <v>5000</v>
      </c>
      <c r="F10" s="6">
        <f>F$6*Assumptions!$B8/1000</f>
        <v>5000</v>
      </c>
      <c r="G10" s="6">
        <f>G$6*Assumptions!$B8/1000</f>
        <v>5000</v>
      </c>
      <c r="H10" s="6">
        <f>H$6*Assumptions!$B8/1000</f>
        <v>5000</v>
      </c>
      <c r="I10" s="6">
        <f>I$6*Assumptions!$B8/1000</f>
        <v>5000</v>
      </c>
      <c r="J10" s="6">
        <f>J$6*Assumptions!$B8/1000</f>
        <v>5000</v>
      </c>
      <c r="K10" s="6">
        <f>K$6*Assumptions!$B8/1000</f>
        <v>5000</v>
      </c>
      <c r="L10" s="6">
        <f>L$6*Assumptions!$B8/1000</f>
        <v>5000</v>
      </c>
      <c r="M10" s="6">
        <f>M$6*Assumptions!$B8/1000</f>
        <v>5000</v>
      </c>
      <c r="N10" s="6">
        <f>N$6*Assumptions!$B8/1000</f>
        <v>5000</v>
      </c>
      <c r="O10" s="6">
        <f>O$6*Assumptions!$B8/1000</f>
        <v>5000</v>
      </c>
      <c r="P10" s="6">
        <f>P$6*Assumptions!$B8/1000</f>
        <v>5000</v>
      </c>
      <c r="Q10" s="6">
        <f>Q$6*Assumptions!$B8/1000</f>
        <v>5000</v>
      </c>
      <c r="R10" s="6">
        <f>R$6*Assumptions!$B8/1000</f>
        <v>5000</v>
      </c>
      <c r="S10" s="6">
        <f>S$6*Assumptions!$B8/1000</f>
        <v>5000</v>
      </c>
      <c r="T10" s="6">
        <f>T$6*Assumptions!$B8/1000</f>
        <v>5000</v>
      </c>
      <c r="U10" s="6">
        <f>U$6*Assumptions!$B8/1000</f>
        <v>5000</v>
      </c>
      <c r="V10" s="6">
        <f>V$6*Assumptions!$B8/1000</f>
        <v>5000</v>
      </c>
      <c r="W10" s="6">
        <f>W$6*Assumptions!$B8/1000</f>
        <v>5000</v>
      </c>
      <c r="X10" s="6">
        <f>X$6*Assumptions!$B8/1000</f>
        <v>5000</v>
      </c>
      <c r="Y10" s="6">
        <f>Y$6*Assumptions!$B8/1000</f>
        <v>5000</v>
      </c>
      <c r="Z10" s="6">
        <f>Z$6*Assumptions!$B8/1000</f>
        <v>5000</v>
      </c>
      <c r="AA10" s="6">
        <f>AA$6*Assumptions!$B8/1000</f>
        <v>5000</v>
      </c>
      <c r="AB10" s="6">
        <f>AB$6*Assumptions!$B8/1000</f>
        <v>5000</v>
      </c>
      <c r="AC10" s="6">
        <f>AC$6*Assumptions!$B8/1000</f>
        <v>5000</v>
      </c>
      <c r="AD10" s="6">
        <f>AD$6*Assumptions!$B8/1000</f>
        <v>5000</v>
      </c>
      <c r="AE10" s="6">
        <f>AE$6*Assumptions!$B8/1000</f>
        <v>5000</v>
      </c>
    </row>
    <row r="11">
      <c r="A11" s="5" t="s">
        <v>93</v>
      </c>
      <c r="B11" s="6">
        <f>B$6*Assumptions!$B9/1000</f>
        <v>7500</v>
      </c>
      <c r="C11" s="6">
        <f>C$6*Assumptions!$B9/1000</f>
        <v>7500</v>
      </c>
      <c r="D11" s="6">
        <f>D$6*Assumptions!$B9/1000</f>
        <v>7500</v>
      </c>
      <c r="E11" s="6">
        <f>E$6*Assumptions!$B9/1000</f>
        <v>7500</v>
      </c>
      <c r="F11" s="6">
        <f>F$6*Assumptions!$B9/1000</f>
        <v>7500</v>
      </c>
      <c r="G11" s="6">
        <f>G$6*Assumptions!$B9/1000</f>
        <v>7500</v>
      </c>
      <c r="H11" s="6">
        <f>H$6*Assumptions!$B9/1000</f>
        <v>7500</v>
      </c>
      <c r="I11" s="6">
        <f>I$6*Assumptions!$B9/1000</f>
        <v>7500</v>
      </c>
      <c r="J11" s="6">
        <f>J$6*Assumptions!$B9/1000</f>
        <v>7500</v>
      </c>
      <c r="K11" s="6">
        <f>K$6*Assumptions!$B9/1000</f>
        <v>7500</v>
      </c>
      <c r="L11" s="6">
        <f>L$6*Assumptions!$B9/1000</f>
        <v>7500</v>
      </c>
      <c r="M11" s="6">
        <f>M$6*Assumptions!$B9/1000</f>
        <v>7500</v>
      </c>
      <c r="N11" s="6">
        <f>N$6*Assumptions!$B9/1000</f>
        <v>7500</v>
      </c>
      <c r="O11" s="6">
        <f>O$6*Assumptions!$B9/1000</f>
        <v>7500</v>
      </c>
      <c r="P11" s="6">
        <f>P$6*Assumptions!$B9/1000</f>
        <v>7500</v>
      </c>
      <c r="Q11" s="6">
        <f>Q$6*Assumptions!$B9/1000</f>
        <v>7500</v>
      </c>
      <c r="R11" s="6">
        <f>R$6*Assumptions!$B9/1000</f>
        <v>7500</v>
      </c>
      <c r="S11" s="6">
        <f>S$6*Assumptions!$B9/1000</f>
        <v>7500</v>
      </c>
      <c r="T11" s="6">
        <f>T$6*Assumptions!$B9/1000</f>
        <v>7500</v>
      </c>
      <c r="U11" s="6">
        <f>U$6*Assumptions!$B9/1000</f>
        <v>7500</v>
      </c>
      <c r="V11" s="6">
        <f>V$6*Assumptions!$B9/1000</f>
        <v>7500</v>
      </c>
      <c r="W11" s="6">
        <f>W$6*Assumptions!$B9/1000</f>
        <v>7500</v>
      </c>
      <c r="X11" s="6">
        <f>X$6*Assumptions!$B9/1000</f>
        <v>7500</v>
      </c>
      <c r="Y11" s="6">
        <f>Y$6*Assumptions!$B9/1000</f>
        <v>7500</v>
      </c>
      <c r="Z11" s="6">
        <f>Z$6*Assumptions!$B9/1000</f>
        <v>7500</v>
      </c>
      <c r="AA11" s="6">
        <f>AA$6*Assumptions!$B9/1000</f>
        <v>7500</v>
      </c>
      <c r="AB11" s="6">
        <f>AB$6*Assumptions!$B9/1000</f>
        <v>7500</v>
      </c>
      <c r="AC11" s="6">
        <f>AC$6*Assumptions!$B9/1000</f>
        <v>7500</v>
      </c>
      <c r="AD11" s="6">
        <f>AD$6*Assumptions!$B9/1000</f>
        <v>7500</v>
      </c>
      <c r="AE11" s="6">
        <f>AE$6*Assumptions!$B9/1000</f>
        <v>7500</v>
      </c>
    </row>
    <row r="13">
      <c r="A13" s="5" t="s">
        <v>27</v>
      </c>
    </row>
    <row r="14">
      <c r="A14" s="5" t="s">
        <v>24</v>
      </c>
      <c r="B14" s="6">
        <f>Assumptions!$B12</f>
        <v>13000</v>
      </c>
      <c r="C14" s="6">
        <f>Assumptions!$B12</f>
        <v>13000</v>
      </c>
      <c r="D14" s="6">
        <f>Assumptions!$B12</f>
        <v>13000</v>
      </c>
      <c r="E14" s="6">
        <f>Assumptions!$B12</f>
        <v>13000</v>
      </c>
      <c r="F14" s="6">
        <f>Assumptions!$B12</f>
        <v>13000</v>
      </c>
      <c r="G14" s="6">
        <f>Assumptions!$B12</f>
        <v>13000</v>
      </c>
      <c r="H14" s="6">
        <f>Assumptions!$B12</f>
        <v>13000</v>
      </c>
      <c r="I14" s="6">
        <f>Assumptions!$B12</f>
        <v>13000</v>
      </c>
      <c r="J14" s="6">
        <f>Assumptions!$B12</f>
        <v>13000</v>
      </c>
      <c r="K14" s="6">
        <f>Assumptions!$B12</f>
        <v>13000</v>
      </c>
      <c r="L14" s="6">
        <f>Assumptions!$B12</f>
        <v>13000</v>
      </c>
      <c r="M14" s="6">
        <f>Assumptions!$B12</f>
        <v>13000</v>
      </c>
      <c r="N14" s="6">
        <f>Assumptions!$B12</f>
        <v>13000</v>
      </c>
      <c r="O14" s="6">
        <f>Assumptions!$B12</f>
        <v>13000</v>
      </c>
      <c r="P14" s="6">
        <f>Assumptions!$B12</f>
        <v>13000</v>
      </c>
      <c r="Q14" s="6">
        <f>Assumptions!$B12</f>
        <v>13000</v>
      </c>
      <c r="R14" s="6">
        <f>Assumptions!$B12</f>
        <v>13000</v>
      </c>
      <c r="S14" s="6">
        <f>Assumptions!$B12</f>
        <v>13000</v>
      </c>
      <c r="T14" s="6">
        <f>Assumptions!$B12</f>
        <v>13000</v>
      </c>
      <c r="U14" s="6">
        <f>Assumptions!$B12</f>
        <v>13000</v>
      </c>
      <c r="V14" s="6">
        <f>Assumptions!$B12</f>
        <v>13000</v>
      </c>
      <c r="W14" s="6">
        <f>Assumptions!$B12</f>
        <v>13000</v>
      </c>
      <c r="X14" s="6">
        <f>Assumptions!$B12</f>
        <v>13000</v>
      </c>
      <c r="Y14" s="6">
        <f>Assumptions!$B12</f>
        <v>13000</v>
      </c>
      <c r="Z14" s="6">
        <f>Assumptions!$B12</f>
        <v>13000</v>
      </c>
      <c r="AA14" s="6">
        <f>Assumptions!$B12</f>
        <v>13000</v>
      </c>
      <c r="AB14" s="6">
        <f>Assumptions!$B12</f>
        <v>13000</v>
      </c>
      <c r="AC14" s="6">
        <f>Assumptions!$B12</f>
        <v>13000</v>
      </c>
      <c r="AD14" s="6">
        <f>Assumptions!$B12</f>
        <v>13000</v>
      </c>
      <c r="AE14" s="6">
        <f>Assumptions!$B12</f>
        <v>13000</v>
      </c>
    </row>
    <row r="15">
      <c r="A15" s="5" t="s">
        <v>25</v>
      </c>
      <c r="B15" s="6">
        <f>Assumptions!$B13</f>
        <v>10000</v>
      </c>
      <c r="C15" s="5">
        <v>0.0</v>
      </c>
      <c r="D15" s="6">
        <f>Assumptions!$B13</f>
        <v>10000</v>
      </c>
      <c r="E15" s="5">
        <v>0.0</v>
      </c>
      <c r="F15" s="6">
        <f>Assumptions!$B13</f>
        <v>10000</v>
      </c>
      <c r="G15" s="5">
        <v>0.0</v>
      </c>
      <c r="H15" s="6">
        <f>Assumptions!$B13</f>
        <v>10000</v>
      </c>
      <c r="I15" s="5">
        <v>0.0</v>
      </c>
      <c r="J15" s="6">
        <f>Assumptions!$B13</f>
        <v>10000</v>
      </c>
      <c r="K15" s="5">
        <v>0.0</v>
      </c>
      <c r="L15" s="6">
        <f>Assumptions!$B13</f>
        <v>10000</v>
      </c>
      <c r="M15" s="5">
        <v>0.0</v>
      </c>
      <c r="N15" s="6">
        <f>Assumptions!$B13</f>
        <v>10000</v>
      </c>
      <c r="O15" s="5">
        <v>0.0</v>
      </c>
      <c r="P15" s="6">
        <f>Assumptions!$B13</f>
        <v>10000</v>
      </c>
      <c r="Q15" s="5">
        <v>0.0</v>
      </c>
      <c r="R15" s="6">
        <f>Assumptions!$B13</f>
        <v>10000</v>
      </c>
      <c r="S15" s="5">
        <v>0.0</v>
      </c>
      <c r="T15" s="6">
        <f>Assumptions!$B13</f>
        <v>10000</v>
      </c>
      <c r="U15" s="5">
        <v>0.0</v>
      </c>
      <c r="V15" s="6">
        <f>Assumptions!$B13</f>
        <v>10000</v>
      </c>
      <c r="W15" s="5">
        <v>0.0</v>
      </c>
      <c r="X15" s="6">
        <f>Assumptions!$B13</f>
        <v>10000</v>
      </c>
      <c r="Y15" s="5">
        <v>0.0</v>
      </c>
      <c r="Z15" s="6">
        <f>Assumptions!$B13</f>
        <v>10000</v>
      </c>
      <c r="AA15" s="5">
        <v>0.0</v>
      </c>
      <c r="AB15" s="6">
        <f>Assumptions!$B13</f>
        <v>10000</v>
      </c>
      <c r="AC15" s="5">
        <v>0.0</v>
      </c>
      <c r="AD15" s="6">
        <f>Assumptions!$B13</f>
        <v>10000</v>
      </c>
      <c r="AE15" s="5">
        <v>0.0</v>
      </c>
    </row>
    <row r="16">
      <c r="A16" s="5" t="s">
        <v>26</v>
      </c>
      <c r="B16" s="6">
        <f>Assumptions!$B14</f>
        <v>24000</v>
      </c>
      <c r="C16" s="5">
        <v>0.0</v>
      </c>
      <c r="D16" s="5">
        <v>0.0</v>
      </c>
      <c r="E16" s="6">
        <f>Assumptions!$B14</f>
        <v>24000</v>
      </c>
      <c r="F16" s="5">
        <v>0.0</v>
      </c>
      <c r="G16" s="5">
        <v>0.0</v>
      </c>
      <c r="H16" s="6">
        <f>Assumptions!$B14</f>
        <v>24000</v>
      </c>
      <c r="I16" s="5">
        <v>0.0</v>
      </c>
      <c r="J16" s="5">
        <v>0.0</v>
      </c>
      <c r="K16" s="6">
        <f>Assumptions!$B14</f>
        <v>24000</v>
      </c>
      <c r="L16" s="5">
        <v>0.0</v>
      </c>
      <c r="M16" s="5">
        <v>0.0</v>
      </c>
      <c r="N16" s="6">
        <f>Assumptions!$B14</f>
        <v>24000</v>
      </c>
      <c r="O16" s="5">
        <v>0.0</v>
      </c>
      <c r="P16" s="5">
        <v>0.0</v>
      </c>
      <c r="Q16" s="6">
        <f>Assumptions!$B14</f>
        <v>24000</v>
      </c>
      <c r="R16" s="5">
        <v>0.0</v>
      </c>
      <c r="S16" s="5">
        <v>0.0</v>
      </c>
      <c r="T16" s="6">
        <f>Assumptions!$B14</f>
        <v>24000</v>
      </c>
      <c r="U16" s="5">
        <v>0.0</v>
      </c>
      <c r="V16" s="5">
        <v>0.0</v>
      </c>
      <c r="W16" s="6">
        <f>Assumptions!$B14</f>
        <v>24000</v>
      </c>
      <c r="X16" s="5">
        <v>0.0</v>
      </c>
      <c r="Y16" s="5">
        <v>0.0</v>
      </c>
      <c r="Z16" s="6">
        <f>Assumptions!$B14</f>
        <v>24000</v>
      </c>
      <c r="AA16" s="5">
        <v>0.0</v>
      </c>
      <c r="AB16" s="5">
        <v>0.0</v>
      </c>
      <c r="AC16" s="6">
        <f>Assumptions!$B14</f>
        <v>24000</v>
      </c>
      <c r="AD16" s="5">
        <v>0.0</v>
      </c>
      <c r="AE16" s="5">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38"/>
    <col customWidth="1" min="20" max="31" width="9.25"/>
  </cols>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row>
    <row r="2">
      <c r="A2" s="5" t="s">
        <v>92</v>
      </c>
    </row>
    <row r="3">
      <c r="A3" s="5" t="s">
        <v>14</v>
      </c>
      <c r="B3" s="6">
        <f>'Calcs-1'!B3*Assumptions!$C3</f>
        <v>4000000</v>
      </c>
      <c r="C3" s="6">
        <f>'Calcs-1'!C3*Assumptions!$C3</f>
        <v>4000000</v>
      </c>
      <c r="D3" s="6">
        <f>'Calcs-1'!D3*Assumptions!$C3</f>
        <v>4000000</v>
      </c>
      <c r="E3" s="6">
        <f>'Calcs-1'!E3*Assumptions!$C3</f>
        <v>4000000</v>
      </c>
      <c r="F3" s="6">
        <f>'Calcs-1'!F3*Assumptions!$C3</f>
        <v>4000000</v>
      </c>
      <c r="G3" s="6">
        <f>'Calcs-1'!G3*Assumptions!$C3</f>
        <v>4000000</v>
      </c>
      <c r="H3" s="6">
        <f>'Calcs-1'!H3*Assumptions!$C3</f>
        <v>4000000</v>
      </c>
      <c r="I3" s="6">
        <f>'Calcs-1'!I3*Assumptions!$C3</f>
        <v>4000000</v>
      </c>
      <c r="J3" s="6">
        <f>'Calcs-1'!J3*Assumptions!$C3</f>
        <v>4000000</v>
      </c>
      <c r="K3" s="6">
        <f>'Calcs-1'!K3*Assumptions!$C3</f>
        <v>4000000</v>
      </c>
      <c r="L3" s="6">
        <f>'Calcs-1'!L3*Assumptions!$C3</f>
        <v>4000000</v>
      </c>
      <c r="M3" s="6">
        <f>'Calcs-1'!M3*Assumptions!$C3</f>
        <v>4000000</v>
      </c>
      <c r="N3" s="6">
        <f>'Calcs-1'!N3*Assumptions!$C3</f>
        <v>4000000</v>
      </c>
      <c r="O3" s="6">
        <f>'Calcs-1'!O3*Assumptions!$C3</f>
        <v>4000000</v>
      </c>
      <c r="P3" s="6">
        <f>'Calcs-1'!P3*Assumptions!$C3</f>
        <v>4000000</v>
      </c>
      <c r="Q3" s="6">
        <f>'Calcs-1'!Q3*Assumptions!$C3</f>
        <v>4000000</v>
      </c>
      <c r="R3" s="6">
        <f>'Calcs-1'!R3*Assumptions!$C3</f>
        <v>4000000</v>
      </c>
      <c r="S3" s="6">
        <f>'Calcs-1'!S3*Assumptions!$C3</f>
        <v>4000000</v>
      </c>
      <c r="T3" s="6">
        <f>'Calcs-1'!T3*Assumptions!$C3</f>
        <v>4000000</v>
      </c>
      <c r="U3" s="6">
        <f>'Calcs-1'!U3*Assumptions!$C3</f>
        <v>4000000</v>
      </c>
      <c r="V3" s="6">
        <f>'Calcs-1'!V3*Assumptions!$C3</f>
        <v>4000000</v>
      </c>
      <c r="W3" s="6">
        <f>'Calcs-1'!W3*Assumptions!$C3</f>
        <v>4000000</v>
      </c>
      <c r="X3" s="6">
        <f>'Calcs-1'!X3*Assumptions!$C3</f>
        <v>4000000</v>
      </c>
      <c r="Y3" s="6">
        <f>'Calcs-1'!Y3*Assumptions!$C3</f>
        <v>4000000</v>
      </c>
      <c r="Z3" s="6">
        <f>'Calcs-1'!Z3*Assumptions!$C3</f>
        <v>4000000</v>
      </c>
      <c r="AA3" s="6">
        <f>'Calcs-1'!AA3*Assumptions!$C3</f>
        <v>4000000</v>
      </c>
      <c r="AB3" s="6">
        <f>'Calcs-1'!AB3*Assumptions!$C3</f>
        <v>4000000</v>
      </c>
      <c r="AC3" s="6">
        <f>'Calcs-1'!AC3*Assumptions!$C3</f>
        <v>4000000</v>
      </c>
      <c r="AD3" s="6">
        <f>'Calcs-1'!AD3*Assumptions!$C3</f>
        <v>4000000</v>
      </c>
      <c r="AE3" s="6">
        <f>'Calcs-1'!AE3*Assumptions!$C3</f>
        <v>4000000</v>
      </c>
    </row>
    <row r="4">
      <c r="A4" s="5" t="s">
        <v>15</v>
      </c>
      <c r="B4" s="6">
        <f>'Calcs-1'!B4*Assumptions!$E3</f>
        <v>2800000</v>
      </c>
      <c r="C4" s="6">
        <f>'Calcs-1'!C4*Assumptions!$E3</f>
        <v>2800000</v>
      </c>
      <c r="D4" s="6">
        <f>'Calcs-1'!D4*Assumptions!$E3</f>
        <v>2800000</v>
      </c>
      <c r="E4" s="6">
        <f>'Calcs-1'!E4*Assumptions!$E3</f>
        <v>2800000</v>
      </c>
      <c r="F4" s="6">
        <f>'Calcs-1'!F4*Assumptions!$E3</f>
        <v>2800000</v>
      </c>
      <c r="G4" s="6">
        <f>'Calcs-1'!G4*Assumptions!$E3</f>
        <v>2800000</v>
      </c>
      <c r="H4" s="6">
        <f>'Calcs-1'!H4*Assumptions!$E3</f>
        <v>2800000</v>
      </c>
      <c r="I4" s="6">
        <f>'Calcs-1'!I4*Assumptions!$E3</f>
        <v>2800000</v>
      </c>
      <c r="J4" s="6">
        <f>'Calcs-1'!J4*Assumptions!$E3</f>
        <v>2800000</v>
      </c>
      <c r="K4" s="6">
        <f>'Calcs-1'!K4*Assumptions!$E3</f>
        <v>2800000</v>
      </c>
      <c r="L4" s="6">
        <f>'Calcs-1'!L4*Assumptions!$E3</f>
        <v>2800000</v>
      </c>
      <c r="M4" s="6">
        <f>'Calcs-1'!M4*Assumptions!$E3</f>
        <v>2800000</v>
      </c>
      <c r="N4" s="6">
        <f>'Calcs-1'!N4*Assumptions!$E3</f>
        <v>2800000</v>
      </c>
      <c r="O4" s="6">
        <f>'Calcs-1'!O4*Assumptions!$E3</f>
        <v>2800000</v>
      </c>
      <c r="P4" s="6">
        <f>'Calcs-1'!P4*Assumptions!$E3</f>
        <v>2800000</v>
      </c>
      <c r="Q4" s="6">
        <f>'Calcs-1'!Q4*Assumptions!$E3</f>
        <v>2800000</v>
      </c>
      <c r="R4" s="6">
        <f>'Calcs-1'!R4*Assumptions!$E3</f>
        <v>2800000</v>
      </c>
      <c r="S4" s="6">
        <f>'Calcs-1'!S4*Assumptions!$E3</f>
        <v>2800000</v>
      </c>
      <c r="T4" s="6">
        <f>'Calcs-1'!T4*Assumptions!$E3</f>
        <v>2800000</v>
      </c>
      <c r="U4" s="6">
        <f>'Calcs-1'!U4*Assumptions!$E3</f>
        <v>2800000</v>
      </c>
      <c r="V4" s="6">
        <f>'Calcs-1'!V4*Assumptions!$E3</f>
        <v>2800000</v>
      </c>
      <c r="W4" s="6">
        <f>'Calcs-1'!W4*Assumptions!$E3</f>
        <v>2800000</v>
      </c>
      <c r="X4" s="6">
        <f>'Calcs-1'!X4*Assumptions!$E3</f>
        <v>2800000</v>
      </c>
      <c r="Y4" s="6">
        <f>'Calcs-1'!Y4*Assumptions!$E3</f>
        <v>2800000</v>
      </c>
      <c r="Z4" s="6">
        <f>'Calcs-1'!Z4*Assumptions!$E3</f>
        <v>2800000</v>
      </c>
      <c r="AA4" s="6">
        <f>'Calcs-1'!AA4*Assumptions!$E3</f>
        <v>2800000</v>
      </c>
      <c r="AB4" s="6">
        <f>'Calcs-1'!AB4*Assumptions!$E3</f>
        <v>2800000</v>
      </c>
      <c r="AC4" s="6">
        <f>'Calcs-1'!AC4*Assumptions!$E3</f>
        <v>2800000</v>
      </c>
      <c r="AD4" s="6">
        <f>'Calcs-1'!AD4*Assumptions!$E3</f>
        <v>2800000</v>
      </c>
      <c r="AE4" s="6">
        <f>'Calcs-1'!AE4*Assumptions!$E3</f>
        <v>2800000</v>
      </c>
    </row>
    <row r="5">
      <c r="A5" s="5" t="s">
        <v>16</v>
      </c>
      <c r="B5" s="6">
        <f>'Calcs-1'!B5*Assumptions!$G3</f>
        <v>4500000</v>
      </c>
      <c r="C5" s="6">
        <f>'Calcs-1'!C5*Assumptions!$G3</f>
        <v>4500000</v>
      </c>
      <c r="D5" s="6">
        <f>'Calcs-1'!D5*Assumptions!$G3</f>
        <v>4500000</v>
      </c>
      <c r="E5" s="6">
        <f>'Calcs-1'!E5*Assumptions!$G3</f>
        <v>4500000</v>
      </c>
      <c r="F5" s="6">
        <f>'Calcs-1'!F5*Assumptions!$G3</f>
        <v>4500000</v>
      </c>
      <c r="G5" s="6">
        <f>'Calcs-1'!G5*Assumptions!$G3</f>
        <v>4500000</v>
      </c>
      <c r="H5" s="6">
        <f>'Calcs-1'!H5*Assumptions!$G3</f>
        <v>4500000</v>
      </c>
      <c r="I5" s="6">
        <f>'Calcs-1'!I5*Assumptions!$G3</f>
        <v>4500000</v>
      </c>
      <c r="J5" s="6">
        <f>'Calcs-1'!J5*Assumptions!$G3</f>
        <v>4500000</v>
      </c>
      <c r="K5" s="6">
        <f>'Calcs-1'!K5*Assumptions!$G3</f>
        <v>4500000</v>
      </c>
      <c r="L5" s="6">
        <f>'Calcs-1'!L5*Assumptions!$G3</f>
        <v>4500000</v>
      </c>
      <c r="M5" s="6">
        <f>'Calcs-1'!M5*Assumptions!$G3</f>
        <v>4500000</v>
      </c>
      <c r="N5" s="6">
        <f>'Calcs-1'!N5*Assumptions!$G3</f>
        <v>4500000</v>
      </c>
      <c r="O5" s="6">
        <f>'Calcs-1'!O5*Assumptions!$G3</f>
        <v>4500000</v>
      </c>
      <c r="P5" s="6">
        <f>'Calcs-1'!P5*Assumptions!$G3</f>
        <v>4500000</v>
      </c>
      <c r="Q5" s="6">
        <f>'Calcs-1'!Q5*Assumptions!$G3</f>
        <v>4500000</v>
      </c>
      <c r="R5" s="6">
        <f>'Calcs-1'!R5*Assumptions!$G3</f>
        <v>4500000</v>
      </c>
      <c r="S5" s="6">
        <f>'Calcs-1'!S5*Assumptions!$G3</f>
        <v>4500000</v>
      </c>
      <c r="T5" s="6">
        <f>'Calcs-1'!T5*Assumptions!$G3</f>
        <v>4500000</v>
      </c>
      <c r="U5" s="6">
        <f>'Calcs-1'!U5*Assumptions!$G3</f>
        <v>4500000</v>
      </c>
      <c r="V5" s="6">
        <f>'Calcs-1'!V5*Assumptions!$G3</f>
        <v>4500000</v>
      </c>
      <c r="W5" s="6">
        <f>'Calcs-1'!W5*Assumptions!$G3</f>
        <v>4500000</v>
      </c>
      <c r="X5" s="6">
        <f>'Calcs-1'!X5*Assumptions!$G3</f>
        <v>4500000</v>
      </c>
      <c r="Y5" s="6">
        <f>'Calcs-1'!Y5*Assumptions!$G3</f>
        <v>4500000</v>
      </c>
      <c r="Z5" s="6">
        <f>'Calcs-1'!Z5*Assumptions!$G3</f>
        <v>4500000</v>
      </c>
      <c r="AA5" s="6">
        <f>'Calcs-1'!AA5*Assumptions!$G3</f>
        <v>4500000</v>
      </c>
      <c r="AB5" s="6">
        <f>'Calcs-1'!AB5*Assumptions!$G3</f>
        <v>4500000</v>
      </c>
      <c r="AC5" s="6">
        <f>'Calcs-1'!AC5*Assumptions!$G3</f>
        <v>4500000</v>
      </c>
      <c r="AD5" s="6">
        <f>'Calcs-1'!AD5*Assumptions!$G3</f>
        <v>4500000</v>
      </c>
      <c r="AE5" s="6">
        <f>'Calcs-1'!AE5*Assumptions!$G3</f>
        <v>4500000</v>
      </c>
    </row>
    <row r="6">
      <c r="A6" s="5" t="s">
        <v>86</v>
      </c>
      <c r="B6" s="6">
        <f t="shared" ref="B6:AE6" si="1">SUM(B3:B5)</f>
        <v>11300000</v>
      </c>
      <c r="C6" s="6">
        <f t="shared" si="1"/>
        <v>11300000</v>
      </c>
      <c r="D6" s="6">
        <f t="shared" si="1"/>
        <v>11300000</v>
      </c>
      <c r="E6" s="6">
        <f t="shared" si="1"/>
        <v>11300000</v>
      </c>
      <c r="F6" s="6">
        <f t="shared" si="1"/>
        <v>11300000</v>
      </c>
      <c r="G6" s="6">
        <f t="shared" si="1"/>
        <v>11300000</v>
      </c>
      <c r="H6" s="6">
        <f t="shared" si="1"/>
        <v>11300000</v>
      </c>
      <c r="I6" s="6">
        <f t="shared" si="1"/>
        <v>11300000</v>
      </c>
      <c r="J6" s="6">
        <f t="shared" si="1"/>
        <v>11300000</v>
      </c>
      <c r="K6" s="6">
        <f t="shared" si="1"/>
        <v>11300000</v>
      </c>
      <c r="L6" s="6">
        <f t="shared" si="1"/>
        <v>11300000</v>
      </c>
      <c r="M6" s="6">
        <f t="shared" si="1"/>
        <v>11300000</v>
      </c>
      <c r="N6" s="6">
        <f t="shared" si="1"/>
        <v>11300000</v>
      </c>
      <c r="O6" s="6">
        <f t="shared" si="1"/>
        <v>11300000</v>
      </c>
      <c r="P6" s="6">
        <f t="shared" si="1"/>
        <v>11300000</v>
      </c>
      <c r="Q6" s="6">
        <f t="shared" si="1"/>
        <v>11300000</v>
      </c>
      <c r="R6" s="6">
        <f t="shared" si="1"/>
        <v>11300000</v>
      </c>
      <c r="S6" s="6">
        <f t="shared" si="1"/>
        <v>11300000</v>
      </c>
      <c r="T6" s="6">
        <f t="shared" si="1"/>
        <v>11300000</v>
      </c>
      <c r="U6" s="6">
        <f t="shared" si="1"/>
        <v>11300000</v>
      </c>
      <c r="V6" s="6">
        <f t="shared" si="1"/>
        <v>11300000</v>
      </c>
      <c r="W6" s="6">
        <f t="shared" si="1"/>
        <v>11300000</v>
      </c>
      <c r="X6" s="6">
        <f t="shared" si="1"/>
        <v>11300000</v>
      </c>
      <c r="Y6" s="6">
        <f t="shared" si="1"/>
        <v>11300000</v>
      </c>
      <c r="Z6" s="6">
        <f t="shared" si="1"/>
        <v>11300000</v>
      </c>
      <c r="AA6" s="6">
        <f t="shared" si="1"/>
        <v>11300000</v>
      </c>
      <c r="AB6" s="6">
        <f t="shared" si="1"/>
        <v>11300000</v>
      </c>
      <c r="AC6" s="6">
        <f t="shared" si="1"/>
        <v>11300000</v>
      </c>
      <c r="AD6" s="6">
        <f t="shared" si="1"/>
        <v>11300000</v>
      </c>
      <c r="AE6" s="6">
        <f t="shared" si="1"/>
        <v>11300000</v>
      </c>
    </row>
    <row r="8">
      <c r="A8" s="5" t="s">
        <v>23</v>
      </c>
    </row>
    <row r="9">
      <c r="A9" s="5" t="s">
        <v>24</v>
      </c>
      <c r="B9" s="6">
        <f>'Calcs-1'!B9*Assumptions!$C7</f>
        <v>5625000</v>
      </c>
      <c r="C9" s="6">
        <f>'Calcs-1'!C9*Assumptions!$C7</f>
        <v>5625000</v>
      </c>
      <c r="D9" s="6">
        <f>'Calcs-1'!D9*Assumptions!$C7</f>
        <v>5625000</v>
      </c>
      <c r="E9" s="6">
        <f>'Calcs-1'!E9*Assumptions!$C7</f>
        <v>5625000</v>
      </c>
      <c r="F9" s="6">
        <f>'Calcs-1'!F9*Assumptions!$C7</f>
        <v>5625000</v>
      </c>
      <c r="G9" s="6">
        <f>'Calcs-1'!G9*Assumptions!$C7</f>
        <v>5625000</v>
      </c>
      <c r="H9" s="6">
        <f>'Calcs-1'!H9*Assumptions!$C7</f>
        <v>5625000</v>
      </c>
      <c r="I9" s="6">
        <f>'Calcs-1'!I9*Assumptions!$C7</f>
        <v>5625000</v>
      </c>
      <c r="J9" s="6">
        <f>'Calcs-1'!J9*Assumptions!$C7</f>
        <v>5625000</v>
      </c>
      <c r="K9" s="6">
        <f>'Calcs-1'!K9*Assumptions!$C7</f>
        <v>5625000</v>
      </c>
      <c r="L9" s="6">
        <f>'Calcs-1'!L9*Assumptions!$C7</f>
        <v>5625000</v>
      </c>
      <c r="M9" s="6">
        <f>'Calcs-1'!M9*Assumptions!$C7</f>
        <v>5625000</v>
      </c>
      <c r="N9" s="6">
        <f>'Calcs-1'!N9*Assumptions!$C7</f>
        <v>5625000</v>
      </c>
      <c r="O9" s="6">
        <f>'Calcs-1'!O9*Assumptions!$C7</f>
        <v>5625000</v>
      </c>
      <c r="P9" s="6">
        <f>'Calcs-1'!P9*Assumptions!$C7</f>
        <v>5625000</v>
      </c>
      <c r="Q9" s="6">
        <f>'Calcs-1'!Q9*Assumptions!$C7</f>
        <v>5625000</v>
      </c>
      <c r="R9" s="6">
        <f>'Calcs-1'!R9*Assumptions!$C7</f>
        <v>5625000</v>
      </c>
      <c r="S9" s="6">
        <f>'Calcs-1'!S9*Assumptions!$C7</f>
        <v>5625000</v>
      </c>
      <c r="T9" s="6">
        <f>'Calcs-1'!T9*Assumptions!$C7</f>
        <v>5625000</v>
      </c>
      <c r="U9" s="6">
        <f>'Calcs-1'!U9*Assumptions!$C7</f>
        <v>5625000</v>
      </c>
      <c r="V9" s="6">
        <f>'Calcs-1'!V9*Assumptions!$C7</f>
        <v>5625000</v>
      </c>
      <c r="W9" s="6">
        <f>'Calcs-1'!W9*Assumptions!$C7</f>
        <v>5625000</v>
      </c>
      <c r="X9" s="6">
        <f>'Calcs-1'!X9*Assumptions!$C7</f>
        <v>5625000</v>
      </c>
      <c r="Y9" s="6">
        <f>'Calcs-1'!Y9*Assumptions!$C7</f>
        <v>5625000</v>
      </c>
      <c r="Z9" s="6">
        <f>'Calcs-1'!Z9*Assumptions!$C7</f>
        <v>5625000</v>
      </c>
      <c r="AA9" s="6">
        <f>'Calcs-1'!AA9*Assumptions!$C7</f>
        <v>5625000</v>
      </c>
      <c r="AB9" s="6">
        <f>'Calcs-1'!AB9*Assumptions!$C7</f>
        <v>5625000</v>
      </c>
      <c r="AC9" s="6">
        <f>'Calcs-1'!AC9*Assumptions!$C7</f>
        <v>5625000</v>
      </c>
      <c r="AD9" s="6">
        <f>'Calcs-1'!AD9*Assumptions!$C7</f>
        <v>5625000</v>
      </c>
      <c r="AE9" s="6">
        <f>'Calcs-1'!AE9*Assumptions!$C7</f>
        <v>5625000</v>
      </c>
    </row>
    <row r="10">
      <c r="A10" s="5" t="s">
        <v>25</v>
      </c>
      <c r="B10" s="6">
        <f>'Calcs-1'!B10*Assumptions!$C8</f>
        <v>1500000</v>
      </c>
      <c r="C10" s="6">
        <f>'Calcs-1'!C10*Assumptions!$C8</f>
        <v>1500000</v>
      </c>
      <c r="D10" s="6">
        <f>'Calcs-1'!D10*Assumptions!$C8</f>
        <v>1500000</v>
      </c>
      <c r="E10" s="6">
        <f>'Calcs-1'!E10*Assumptions!$C8</f>
        <v>1500000</v>
      </c>
      <c r="F10" s="6">
        <f>'Calcs-1'!F10*Assumptions!$C8</f>
        <v>1500000</v>
      </c>
      <c r="G10" s="6">
        <f>'Calcs-1'!G10*Assumptions!$C8</f>
        <v>1500000</v>
      </c>
      <c r="H10" s="6">
        <f>'Calcs-1'!H10*Assumptions!$C8</f>
        <v>1500000</v>
      </c>
      <c r="I10" s="6">
        <f>'Calcs-1'!I10*Assumptions!$C8</f>
        <v>1500000</v>
      </c>
      <c r="J10" s="6">
        <f>'Calcs-1'!J10*Assumptions!$C8</f>
        <v>1500000</v>
      </c>
      <c r="K10" s="6">
        <f>'Calcs-1'!K10*Assumptions!$C8</f>
        <v>1500000</v>
      </c>
      <c r="L10" s="6">
        <f>'Calcs-1'!L10*Assumptions!$C8</f>
        <v>1500000</v>
      </c>
      <c r="M10" s="6">
        <f>'Calcs-1'!M10*Assumptions!$C8</f>
        <v>1500000</v>
      </c>
      <c r="N10" s="6">
        <f>'Calcs-1'!N10*Assumptions!$C8</f>
        <v>1500000</v>
      </c>
      <c r="O10" s="6">
        <f>'Calcs-1'!O10*Assumptions!$C8</f>
        <v>1500000</v>
      </c>
      <c r="P10" s="6">
        <f>'Calcs-1'!P10*Assumptions!$C8</f>
        <v>1500000</v>
      </c>
      <c r="Q10" s="6">
        <f>'Calcs-1'!Q10*Assumptions!$C8</f>
        <v>1500000</v>
      </c>
      <c r="R10" s="6">
        <f>'Calcs-1'!R10*Assumptions!$C8</f>
        <v>1500000</v>
      </c>
      <c r="S10" s="6">
        <f>'Calcs-1'!S10*Assumptions!$C8</f>
        <v>1500000</v>
      </c>
      <c r="T10" s="6">
        <f>'Calcs-1'!T10*Assumptions!$C8</f>
        <v>1500000</v>
      </c>
      <c r="U10" s="6">
        <f>'Calcs-1'!U10*Assumptions!$C8</f>
        <v>1500000</v>
      </c>
      <c r="V10" s="6">
        <f>'Calcs-1'!V10*Assumptions!$C8</f>
        <v>1500000</v>
      </c>
      <c r="W10" s="6">
        <f>'Calcs-1'!W10*Assumptions!$C8</f>
        <v>1500000</v>
      </c>
      <c r="X10" s="6">
        <f>'Calcs-1'!X10*Assumptions!$C8</f>
        <v>1500000</v>
      </c>
      <c r="Y10" s="6">
        <f>'Calcs-1'!Y10*Assumptions!$C8</f>
        <v>1500000</v>
      </c>
      <c r="Z10" s="6">
        <f>'Calcs-1'!Z10*Assumptions!$C8</f>
        <v>1500000</v>
      </c>
      <c r="AA10" s="6">
        <f>'Calcs-1'!AA10*Assumptions!$C8</f>
        <v>1500000</v>
      </c>
      <c r="AB10" s="6">
        <f>'Calcs-1'!AB10*Assumptions!$C8</f>
        <v>1500000</v>
      </c>
      <c r="AC10" s="6">
        <f>'Calcs-1'!AC10*Assumptions!$C8</f>
        <v>1500000</v>
      </c>
      <c r="AD10" s="6">
        <f>'Calcs-1'!AD10*Assumptions!$C8</f>
        <v>1500000</v>
      </c>
      <c r="AE10" s="6">
        <f>'Calcs-1'!AE10*Assumptions!$C8</f>
        <v>1500000</v>
      </c>
    </row>
    <row r="11">
      <c r="A11" s="5" t="s">
        <v>26</v>
      </c>
      <c r="B11" s="6">
        <f>'Calcs-1'!B11*Assumptions!$C9</f>
        <v>3750000</v>
      </c>
      <c r="C11" s="6">
        <f>'Calcs-1'!C11*Assumptions!$C9</f>
        <v>3750000</v>
      </c>
      <c r="D11" s="6">
        <f>'Calcs-1'!D11*Assumptions!$C9</f>
        <v>3750000</v>
      </c>
      <c r="E11" s="6">
        <f>'Calcs-1'!E11*Assumptions!$C9</f>
        <v>3750000</v>
      </c>
      <c r="F11" s="6">
        <f>'Calcs-1'!F11*Assumptions!$C9</f>
        <v>3750000</v>
      </c>
      <c r="G11" s="6">
        <f>'Calcs-1'!G11*Assumptions!$C9</f>
        <v>3750000</v>
      </c>
      <c r="H11" s="6">
        <f>'Calcs-1'!H11*Assumptions!$C9</f>
        <v>3750000</v>
      </c>
      <c r="I11" s="6">
        <f>'Calcs-1'!I11*Assumptions!$C9</f>
        <v>3750000</v>
      </c>
      <c r="J11" s="6">
        <f>'Calcs-1'!J11*Assumptions!$C9</f>
        <v>3750000</v>
      </c>
      <c r="K11" s="6">
        <f>'Calcs-1'!K11*Assumptions!$C9</f>
        <v>3750000</v>
      </c>
      <c r="L11" s="6">
        <f>'Calcs-1'!L11*Assumptions!$C9</f>
        <v>3750000</v>
      </c>
      <c r="M11" s="6">
        <f>'Calcs-1'!M11*Assumptions!$C9</f>
        <v>3750000</v>
      </c>
      <c r="N11" s="6">
        <f>'Calcs-1'!N11*Assumptions!$C9</f>
        <v>3750000</v>
      </c>
      <c r="O11" s="6">
        <f>'Calcs-1'!O11*Assumptions!$C9</f>
        <v>3750000</v>
      </c>
      <c r="P11" s="6">
        <f>'Calcs-1'!P11*Assumptions!$C9</f>
        <v>3750000</v>
      </c>
      <c r="Q11" s="6">
        <f>'Calcs-1'!Q11*Assumptions!$C9</f>
        <v>3750000</v>
      </c>
      <c r="R11" s="6">
        <f>'Calcs-1'!R11*Assumptions!$C9</f>
        <v>3750000</v>
      </c>
      <c r="S11" s="6">
        <f>'Calcs-1'!S11*Assumptions!$C9</f>
        <v>3750000</v>
      </c>
      <c r="T11" s="6">
        <f>'Calcs-1'!T11*Assumptions!$C9</f>
        <v>3750000</v>
      </c>
      <c r="U11" s="6">
        <f>'Calcs-1'!U11*Assumptions!$C9</f>
        <v>3750000</v>
      </c>
      <c r="V11" s="6">
        <f>'Calcs-1'!V11*Assumptions!$C9</f>
        <v>3750000</v>
      </c>
      <c r="W11" s="6">
        <f>'Calcs-1'!W11*Assumptions!$C9</f>
        <v>3750000</v>
      </c>
      <c r="X11" s="6">
        <f>'Calcs-1'!X11*Assumptions!$C9</f>
        <v>3750000</v>
      </c>
      <c r="Y11" s="6">
        <f>'Calcs-1'!Y11*Assumptions!$C9</f>
        <v>3750000</v>
      </c>
      <c r="Z11" s="6">
        <f>'Calcs-1'!Z11*Assumptions!$C9</f>
        <v>3750000</v>
      </c>
      <c r="AA11" s="6">
        <f>'Calcs-1'!AA11*Assumptions!$C9</f>
        <v>3750000</v>
      </c>
      <c r="AB11" s="6">
        <f>'Calcs-1'!AB11*Assumptions!$C9</f>
        <v>3750000</v>
      </c>
      <c r="AC11" s="6">
        <f>'Calcs-1'!AC11*Assumptions!$C9</f>
        <v>3750000</v>
      </c>
      <c r="AD11" s="6">
        <f>'Calcs-1'!AD11*Assumptions!$C9</f>
        <v>3750000</v>
      </c>
      <c r="AE11" s="6">
        <f>'Calcs-1'!AE11*Assumptions!$C9</f>
        <v>3750000</v>
      </c>
    </row>
    <row r="12">
      <c r="A12" s="5" t="s">
        <v>86</v>
      </c>
      <c r="B12" s="6">
        <f t="shared" ref="B12:AE12" si="2">SUM(B9:B11)</f>
        <v>10875000</v>
      </c>
      <c r="C12" s="6">
        <f t="shared" si="2"/>
        <v>10875000</v>
      </c>
      <c r="D12" s="6">
        <f t="shared" si="2"/>
        <v>10875000</v>
      </c>
      <c r="E12" s="6">
        <f t="shared" si="2"/>
        <v>10875000</v>
      </c>
      <c r="F12" s="6">
        <f t="shared" si="2"/>
        <v>10875000</v>
      </c>
      <c r="G12" s="6">
        <f t="shared" si="2"/>
        <v>10875000</v>
      </c>
      <c r="H12" s="6">
        <f t="shared" si="2"/>
        <v>10875000</v>
      </c>
      <c r="I12" s="6">
        <f t="shared" si="2"/>
        <v>10875000</v>
      </c>
      <c r="J12" s="6">
        <f t="shared" si="2"/>
        <v>10875000</v>
      </c>
      <c r="K12" s="6">
        <f t="shared" si="2"/>
        <v>10875000</v>
      </c>
      <c r="L12" s="6">
        <f t="shared" si="2"/>
        <v>10875000</v>
      </c>
      <c r="M12" s="6">
        <f t="shared" si="2"/>
        <v>10875000</v>
      </c>
      <c r="N12" s="6">
        <f t="shared" si="2"/>
        <v>10875000</v>
      </c>
      <c r="O12" s="6">
        <f t="shared" si="2"/>
        <v>10875000</v>
      </c>
      <c r="P12" s="6">
        <f t="shared" si="2"/>
        <v>10875000</v>
      </c>
      <c r="Q12" s="6">
        <f t="shared" si="2"/>
        <v>10875000</v>
      </c>
      <c r="R12" s="6">
        <f t="shared" si="2"/>
        <v>10875000</v>
      </c>
      <c r="S12" s="6">
        <f t="shared" si="2"/>
        <v>10875000</v>
      </c>
      <c r="T12" s="6">
        <f t="shared" si="2"/>
        <v>10875000</v>
      </c>
      <c r="U12" s="6">
        <f t="shared" si="2"/>
        <v>10875000</v>
      </c>
      <c r="V12" s="6">
        <f t="shared" si="2"/>
        <v>10875000</v>
      </c>
      <c r="W12" s="6">
        <f t="shared" si="2"/>
        <v>10875000</v>
      </c>
      <c r="X12" s="6">
        <f t="shared" si="2"/>
        <v>10875000</v>
      </c>
      <c r="Y12" s="6">
        <f t="shared" si="2"/>
        <v>10875000</v>
      </c>
      <c r="Z12" s="6">
        <f t="shared" si="2"/>
        <v>10875000</v>
      </c>
      <c r="AA12" s="6">
        <f t="shared" si="2"/>
        <v>10875000</v>
      </c>
      <c r="AB12" s="6">
        <f t="shared" si="2"/>
        <v>10875000</v>
      </c>
      <c r="AC12" s="6">
        <f t="shared" si="2"/>
        <v>10875000</v>
      </c>
      <c r="AD12" s="6">
        <f t="shared" si="2"/>
        <v>10875000</v>
      </c>
      <c r="AE12" s="6">
        <f t="shared" si="2"/>
        <v>10875000</v>
      </c>
    </row>
    <row r="14">
      <c r="A14" s="5" t="s">
        <v>30</v>
      </c>
    </row>
    <row r="15">
      <c r="A15" s="5" t="s">
        <v>31</v>
      </c>
      <c r="B15" s="6">
        <f>Assumptions!$B17</f>
        <v>10000</v>
      </c>
      <c r="C15" s="6">
        <f>Assumptions!$B17</f>
        <v>10000</v>
      </c>
      <c r="D15" s="6">
        <f>Assumptions!$B17</f>
        <v>10000</v>
      </c>
      <c r="E15" s="6">
        <f>Assumptions!$B17</f>
        <v>10000</v>
      </c>
      <c r="F15" s="6">
        <f>Assumptions!$B17</f>
        <v>10000</v>
      </c>
      <c r="G15" s="6">
        <f>Assumptions!$B17</f>
        <v>10000</v>
      </c>
      <c r="H15" s="6">
        <f>Assumptions!$B17</f>
        <v>10000</v>
      </c>
      <c r="I15" s="6">
        <f>Assumptions!$B17</f>
        <v>10000</v>
      </c>
      <c r="J15" s="6">
        <f>Assumptions!$B17</f>
        <v>10000</v>
      </c>
      <c r="K15" s="6">
        <f>Assumptions!$B17</f>
        <v>10000</v>
      </c>
      <c r="L15" s="6">
        <f>Assumptions!$B17</f>
        <v>10000</v>
      </c>
      <c r="M15" s="6">
        <f>Assumptions!$B17</f>
        <v>10000</v>
      </c>
      <c r="N15" s="6">
        <f>Assumptions!$B17</f>
        <v>10000</v>
      </c>
      <c r="O15" s="6">
        <f>Assumptions!$B17</f>
        <v>10000</v>
      </c>
      <c r="P15" s="6">
        <f>Assumptions!$B17</f>
        <v>10000</v>
      </c>
      <c r="Q15" s="6">
        <f>Assumptions!$B17</f>
        <v>10000</v>
      </c>
      <c r="R15" s="6">
        <f>Assumptions!$B17</f>
        <v>10000</v>
      </c>
      <c r="S15" s="6">
        <f>Assumptions!$B17</f>
        <v>10000</v>
      </c>
      <c r="T15" s="6">
        <f>Assumptions!$B17</f>
        <v>10000</v>
      </c>
      <c r="U15" s="6">
        <f>Assumptions!$B17</f>
        <v>10000</v>
      </c>
      <c r="V15" s="6">
        <f>Assumptions!$B17</f>
        <v>10000</v>
      </c>
      <c r="W15" s="6">
        <f>Assumptions!$B17</f>
        <v>10000</v>
      </c>
      <c r="X15" s="6">
        <f>Assumptions!$B17</f>
        <v>10000</v>
      </c>
      <c r="Y15" s="6">
        <f>Assumptions!$B17</f>
        <v>10000</v>
      </c>
      <c r="Z15" s="6">
        <f>Assumptions!$B17</f>
        <v>10000</v>
      </c>
      <c r="AA15" s="6">
        <f>Assumptions!$B17</f>
        <v>10000</v>
      </c>
      <c r="AB15" s="6">
        <f>Assumptions!$B17</f>
        <v>10000</v>
      </c>
      <c r="AC15" s="6">
        <f>Assumptions!$B17</f>
        <v>10000</v>
      </c>
      <c r="AD15" s="6">
        <f>Assumptions!$B17</f>
        <v>10000</v>
      </c>
      <c r="AE15" s="6">
        <f>Assumptions!$B17</f>
        <v>10000</v>
      </c>
    </row>
    <row r="16">
      <c r="A16" s="5" t="s">
        <v>32</v>
      </c>
      <c r="B16" s="6">
        <f>Assumptions!$B18</f>
        <v>5000</v>
      </c>
      <c r="C16" s="6">
        <f>Assumptions!$B18</f>
        <v>5000</v>
      </c>
      <c r="D16" s="6">
        <f>Assumptions!$B18</f>
        <v>5000</v>
      </c>
      <c r="E16" s="6">
        <f>Assumptions!$B18</f>
        <v>5000</v>
      </c>
      <c r="F16" s="6">
        <f>Assumptions!$B18</f>
        <v>5000</v>
      </c>
      <c r="G16" s="6">
        <f>Assumptions!$B18</f>
        <v>5000</v>
      </c>
      <c r="H16" s="6">
        <f>Assumptions!$B18</f>
        <v>5000</v>
      </c>
      <c r="I16" s="6">
        <f>Assumptions!$B18</f>
        <v>5000</v>
      </c>
      <c r="J16" s="6">
        <f>Assumptions!$B18</f>
        <v>5000</v>
      </c>
      <c r="K16" s="6">
        <f>Assumptions!$B18</f>
        <v>5000</v>
      </c>
      <c r="L16" s="6">
        <f>Assumptions!$B18</f>
        <v>5000</v>
      </c>
      <c r="M16" s="6">
        <f>Assumptions!$B18</f>
        <v>5000</v>
      </c>
      <c r="N16" s="6">
        <f>Assumptions!$B18</f>
        <v>5000</v>
      </c>
      <c r="O16" s="6">
        <f>Assumptions!$B18</f>
        <v>5000</v>
      </c>
      <c r="P16" s="6">
        <f>Assumptions!$B18</f>
        <v>5000</v>
      </c>
      <c r="Q16" s="6">
        <f>Assumptions!$B18</f>
        <v>5000</v>
      </c>
      <c r="R16" s="6">
        <f>Assumptions!$B18</f>
        <v>5000</v>
      </c>
      <c r="S16" s="6">
        <f>Assumptions!$B18</f>
        <v>5000</v>
      </c>
      <c r="T16" s="6">
        <f>Assumptions!$B18</f>
        <v>5000</v>
      </c>
      <c r="U16" s="6">
        <f>Assumptions!$B18</f>
        <v>5000</v>
      </c>
      <c r="V16" s="6">
        <f>Assumptions!$B18</f>
        <v>5000</v>
      </c>
      <c r="W16" s="6">
        <f>Assumptions!$B18</f>
        <v>5000</v>
      </c>
      <c r="X16" s="6">
        <f>Assumptions!$B18</f>
        <v>5000</v>
      </c>
      <c r="Y16" s="6">
        <f>Assumptions!$B18</f>
        <v>5000</v>
      </c>
      <c r="Z16" s="6">
        <f>Assumptions!$B18</f>
        <v>5000</v>
      </c>
      <c r="AA16" s="6">
        <f>Assumptions!$B18</f>
        <v>5000</v>
      </c>
      <c r="AB16" s="6">
        <f>Assumptions!$B18</f>
        <v>5000</v>
      </c>
      <c r="AC16" s="6">
        <f>Assumptions!$B18</f>
        <v>5000</v>
      </c>
      <c r="AD16" s="6">
        <f>Assumptions!$B18</f>
        <v>5000</v>
      </c>
      <c r="AE16" s="6">
        <f>Assumptions!$B18</f>
        <v>5000</v>
      </c>
    </row>
    <row r="17">
      <c r="A17" s="5" t="s">
        <v>90</v>
      </c>
      <c r="B17" s="7">
        <f>Depreciation!B14</f>
        <v>2666.666667</v>
      </c>
      <c r="C17" s="7">
        <f>Depreciation!C14</f>
        <v>14000</v>
      </c>
      <c r="D17" s="7">
        <f>Depreciation!D14</f>
        <v>14000</v>
      </c>
      <c r="E17" s="7">
        <f>Depreciation!E14</f>
        <v>14000</v>
      </c>
      <c r="F17" s="7">
        <f>Depreciation!F14</f>
        <v>14000</v>
      </c>
      <c r="G17" s="7">
        <f>Depreciation!G14</f>
        <v>14175</v>
      </c>
      <c r="H17" s="7">
        <f>Depreciation!H14</f>
        <v>14175</v>
      </c>
      <c r="I17" s="7">
        <f>Depreciation!I14</f>
        <v>14175</v>
      </c>
      <c r="J17" s="7">
        <f>Depreciation!J14</f>
        <v>14675</v>
      </c>
      <c r="K17" s="7">
        <f>Depreciation!K14</f>
        <v>14675</v>
      </c>
      <c r="L17" s="7">
        <f>Depreciation!L14</f>
        <v>14675</v>
      </c>
      <c r="M17" s="7">
        <f>Depreciation!M14</f>
        <v>14675</v>
      </c>
      <c r="N17" s="7">
        <f>Depreciation!N14</f>
        <v>14675</v>
      </c>
      <c r="O17" s="7">
        <f>Depreciation!O14</f>
        <v>14675</v>
      </c>
      <c r="P17" s="7">
        <f>Depreciation!P14</f>
        <v>17341.66667</v>
      </c>
      <c r="Q17" s="7">
        <f>Depreciation!Q14</f>
        <v>16008.33333</v>
      </c>
      <c r="R17" s="7">
        <f>Depreciation!R14</f>
        <v>14675</v>
      </c>
      <c r="S17" s="7">
        <f>Depreciation!S14</f>
        <v>14675</v>
      </c>
      <c r="T17" s="7">
        <f>Depreciation!T14</f>
        <v>14675</v>
      </c>
      <c r="U17" s="7">
        <f>Depreciation!U14</f>
        <v>14675</v>
      </c>
      <c r="V17" s="7">
        <f>Depreciation!V14</f>
        <v>14850</v>
      </c>
      <c r="W17" s="7">
        <f>Depreciation!W14</f>
        <v>14175</v>
      </c>
      <c r="X17" s="7">
        <f>Depreciation!X14</f>
        <v>14175</v>
      </c>
      <c r="Y17" s="7">
        <f>Depreciation!Y14</f>
        <v>14175</v>
      </c>
      <c r="Z17" s="7">
        <f>Depreciation!Z14</f>
        <v>14175</v>
      </c>
      <c r="AA17" s="7">
        <f>Depreciation!AA14</f>
        <v>14675</v>
      </c>
      <c r="AB17" s="7">
        <f>Depreciation!AB14</f>
        <v>14675</v>
      </c>
      <c r="AC17" s="7">
        <f>Depreciation!AC14</f>
        <v>14675</v>
      </c>
      <c r="AD17" s="7">
        <f>Depreciation!AD14</f>
        <v>14675</v>
      </c>
      <c r="AE17" s="7">
        <f>Depreciation!AE14</f>
        <v>12008.33333</v>
      </c>
    </row>
    <row r="19">
      <c r="A19" s="5" t="s">
        <v>94</v>
      </c>
      <c r="B19" s="7">
        <f t="shared" ref="B19:AE19" si="3">SUM(B15:B17)+B12</f>
        <v>10892666.67</v>
      </c>
      <c r="C19" s="7">
        <f t="shared" si="3"/>
        <v>10904000</v>
      </c>
      <c r="D19" s="7">
        <f t="shared" si="3"/>
        <v>10904000</v>
      </c>
      <c r="E19" s="7">
        <f t="shared" si="3"/>
        <v>10904000</v>
      </c>
      <c r="F19" s="7">
        <f t="shared" si="3"/>
        <v>10904000</v>
      </c>
      <c r="G19" s="7">
        <f t="shared" si="3"/>
        <v>10904175</v>
      </c>
      <c r="H19" s="7">
        <f t="shared" si="3"/>
        <v>10904175</v>
      </c>
      <c r="I19" s="7">
        <f t="shared" si="3"/>
        <v>10904175</v>
      </c>
      <c r="J19" s="7">
        <f t="shared" si="3"/>
        <v>10904675</v>
      </c>
      <c r="K19" s="7">
        <f t="shared" si="3"/>
        <v>10904675</v>
      </c>
      <c r="L19" s="7">
        <f t="shared" si="3"/>
        <v>10904675</v>
      </c>
      <c r="M19" s="7">
        <f t="shared" si="3"/>
        <v>10904675</v>
      </c>
      <c r="N19" s="7">
        <f t="shared" si="3"/>
        <v>10904675</v>
      </c>
      <c r="O19" s="7">
        <f t="shared" si="3"/>
        <v>10904675</v>
      </c>
      <c r="P19" s="7">
        <f t="shared" si="3"/>
        <v>10907341.67</v>
      </c>
      <c r="Q19" s="7">
        <f t="shared" si="3"/>
        <v>10906008.33</v>
      </c>
      <c r="R19" s="7">
        <f t="shared" si="3"/>
        <v>10904675</v>
      </c>
      <c r="S19" s="7">
        <f t="shared" si="3"/>
        <v>10904675</v>
      </c>
      <c r="T19" s="7">
        <f t="shared" si="3"/>
        <v>10904675</v>
      </c>
      <c r="U19" s="7">
        <f t="shared" si="3"/>
        <v>10904675</v>
      </c>
      <c r="V19" s="7">
        <f t="shared" si="3"/>
        <v>10904850</v>
      </c>
      <c r="W19" s="7">
        <f t="shared" si="3"/>
        <v>10904175</v>
      </c>
      <c r="X19" s="7">
        <f t="shared" si="3"/>
        <v>10904175</v>
      </c>
      <c r="Y19" s="7">
        <f t="shared" si="3"/>
        <v>10904175</v>
      </c>
      <c r="Z19" s="7">
        <f t="shared" si="3"/>
        <v>10904175</v>
      </c>
      <c r="AA19" s="7">
        <f t="shared" si="3"/>
        <v>10904675</v>
      </c>
      <c r="AB19" s="7">
        <f t="shared" si="3"/>
        <v>10904675</v>
      </c>
      <c r="AC19" s="7">
        <f t="shared" si="3"/>
        <v>10904675</v>
      </c>
      <c r="AD19" s="7">
        <f t="shared" si="3"/>
        <v>10904675</v>
      </c>
      <c r="AE19" s="7">
        <f t="shared" si="3"/>
        <v>10902008.33</v>
      </c>
    </row>
    <row r="21">
      <c r="A21" s="5" t="s">
        <v>95</v>
      </c>
      <c r="B21" s="7">
        <f t="shared" ref="B21:AE21" si="4">B6-B19</f>
        <v>407333.3333</v>
      </c>
      <c r="C21" s="7">
        <f t="shared" si="4"/>
        <v>396000</v>
      </c>
      <c r="D21" s="7">
        <f t="shared" si="4"/>
        <v>396000</v>
      </c>
      <c r="E21" s="7">
        <f t="shared" si="4"/>
        <v>396000</v>
      </c>
      <c r="F21" s="7">
        <f t="shared" si="4"/>
        <v>396000</v>
      </c>
      <c r="G21" s="7">
        <f t="shared" si="4"/>
        <v>395825</v>
      </c>
      <c r="H21" s="7">
        <f t="shared" si="4"/>
        <v>395825</v>
      </c>
      <c r="I21" s="7">
        <f t="shared" si="4"/>
        <v>395825</v>
      </c>
      <c r="J21" s="7">
        <f t="shared" si="4"/>
        <v>395325</v>
      </c>
      <c r="K21" s="7">
        <f t="shared" si="4"/>
        <v>395325</v>
      </c>
      <c r="L21" s="7">
        <f t="shared" si="4"/>
        <v>395325</v>
      </c>
      <c r="M21" s="7">
        <f t="shared" si="4"/>
        <v>395325</v>
      </c>
      <c r="N21" s="7">
        <f t="shared" si="4"/>
        <v>395325</v>
      </c>
      <c r="O21" s="7">
        <f t="shared" si="4"/>
        <v>395325</v>
      </c>
      <c r="P21" s="7">
        <f t="shared" si="4"/>
        <v>392658.3333</v>
      </c>
      <c r="Q21" s="7">
        <f t="shared" si="4"/>
        <v>393991.6667</v>
      </c>
      <c r="R21" s="7">
        <f t="shared" si="4"/>
        <v>395325</v>
      </c>
      <c r="S21" s="7">
        <f t="shared" si="4"/>
        <v>395325</v>
      </c>
      <c r="T21" s="7">
        <f t="shared" si="4"/>
        <v>395325</v>
      </c>
      <c r="U21" s="7">
        <f t="shared" si="4"/>
        <v>395325</v>
      </c>
      <c r="V21" s="7">
        <f t="shared" si="4"/>
        <v>395150</v>
      </c>
      <c r="W21" s="7">
        <f t="shared" si="4"/>
        <v>395825</v>
      </c>
      <c r="X21" s="7">
        <f t="shared" si="4"/>
        <v>395825</v>
      </c>
      <c r="Y21" s="7">
        <f t="shared" si="4"/>
        <v>395825</v>
      </c>
      <c r="Z21" s="7">
        <f t="shared" si="4"/>
        <v>395825</v>
      </c>
      <c r="AA21" s="7">
        <f t="shared" si="4"/>
        <v>395325</v>
      </c>
      <c r="AB21" s="7">
        <f t="shared" si="4"/>
        <v>395325</v>
      </c>
      <c r="AC21" s="7">
        <f t="shared" si="4"/>
        <v>395325</v>
      </c>
      <c r="AD21" s="7">
        <f t="shared" si="4"/>
        <v>395325</v>
      </c>
      <c r="AE21" s="7">
        <f t="shared" si="4"/>
        <v>397991.6667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 customWidth="1" min="20" max="31" width="9.0"/>
  </cols>
  <sheetData>
    <row r="1">
      <c r="A1" s="8"/>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row>
    <row r="2">
      <c r="A2" s="9" t="s">
        <v>87</v>
      </c>
    </row>
    <row r="3">
      <c r="A3" s="9" t="s">
        <v>24</v>
      </c>
      <c r="B3" s="6">
        <f>'Calcs-1'!B14*Assumptions!$C7</f>
        <v>5850000</v>
      </c>
      <c r="C3" s="6">
        <f>'Calcs-1'!C14*Assumptions!$C7</f>
        <v>5850000</v>
      </c>
      <c r="D3" s="6">
        <f>'Calcs-1'!D14*Assumptions!$C7</f>
        <v>5850000</v>
      </c>
      <c r="E3" s="6">
        <f>'Calcs-1'!E14*Assumptions!$C7</f>
        <v>5850000</v>
      </c>
      <c r="F3" s="6">
        <f>'Calcs-1'!F14*Assumptions!$C7</f>
        <v>5850000</v>
      </c>
      <c r="G3" s="6">
        <f>'Calcs-1'!G14*Assumptions!$C7</f>
        <v>5850000</v>
      </c>
      <c r="H3" s="6">
        <f>'Calcs-1'!H14*Assumptions!$C7</f>
        <v>5850000</v>
      </c>
      <c r="I3" s="6">
        <f>'Calcs-1'!I14*Assumptions!$C7</f>
        <v>5850000</v>
      </c>
      <c r="J3" s="6">
        <f>'Calcs-1'!J14*Assumptions!$C7</f>
        <v>5850000</v>
      </c>
      <c r="K3" s="6">
        <f>'Calcs-1'!K14*Assumptions!$C7</f>
        <v>5850000</v>
      </c>
      <c r="L3" s="6">
        <f>'Calcs-1'!L14*Assumptions!$C7</f>
        <v>5850000</v>
      </c>
      <c r="M3" s="6">
        <f>'Calcs-1'!M14*Assumptions!$C7</f>
        <v>5850000</v>
      </c>
      <c r="N3" s="6">
        <f>'Calcs-1'!N14*Assumptions!$C7</f>
        <v>5850000</v>
      </c>
      <c r="O3" s="6">
        <f>'Calcs-1'!O14*Assumptions!$C7</f>
        <v>5850000</v>
      </c>
      <c r="P3" s="6">
        <f>'Calcs-1'!P14*Assumptions!$C7</f>
        <v>5850000</v>
      </c>
      <c r="Q3" s="6">
        <f>'Calcs-1'!Q14*Assumptions!$C7</f>
        <v>5850000</v>
      </c>
      <c r="R3" s="6">
        <f>'Calcs-1'!R14*Assumptions!$C7</f>
        <v>5850000</v>
      </c>
      <c r="S3" s="6">
        <f>'Calcs-1'!S14*Assumptions!$C7</f>
        <v>5850000</v>
      </c>
      <c r="T3" s="6">
        <f>'Calcs-1'!T14*Assumptions!$C7</f>
        <v>5850000</v>
      </c>
      <c r="U3" s="6">
        <f>'Calcs-1'!U14*Assumptions!$C7</f>
        <v>5850000</v>
      </c>
      <c r="V3" s="6">
        <f>'Calcs-1'!V14*Assumptions!$C7</f>
        <v>5850000</v>
      </c>
      <c r="W3" s="6">
        <f>'Calcs-1'!W14*Assumptions!$C7</f>
        <v>5850000</v>
      </c>
      <c r="X3" s="6">
        <f>'Calcs-1'!X14*Assumptions!$C7</f>
        <v>5850000</v>
      </c>
      <c r="Y3" s="6">
        <f>'Calcs-1'!Y14*Assumptions!$C7</f>
        <v>5850000</v>
      </c>
      <c r="Z3" s="6">
        <f>'Calcs-1'!Z14*Assumptions!$C7</f>
        <v>5850000</v>
      </c>
      <c r="AA3" s="6">
        <f>'Calcs-1'!AA14*Assumptions!$C7</f>
        <v>5850000</v>
      </c>
      <c r="AB3" s="6">
        <f>'Calcs-1'!AB14*Assumptions!$C7</f>
        <v>5850000</v>
      </c>
      <c r="AC3" s="6">
        <f>'Calcs-1'!AC14*Assumptions!$C7</f>
        <v>5850000</v>
      </c>
      <c r="AD3" s="6">
        <f>'Calcs-1'!AD14*Assumptions!$C7</f>
        <v>5850000</v>
      </c>
      <c r="AE3" s="6">
        <f>'Calcs-1'!AE14*Assumptions!$C7</f>
        <v>5850000</v>
      </c>
    </row>
    <row r="4">
      <c r="A4" s="9" t="s">
        <v>25</v>
      </c>
      <c r="B4" s="6">
        <f>'Calcs-1'!B15*Assumptions!$C8</f>
        <v>3000000</v>
      </c>
      <c r="C4" s="6">
        <f>'Calcs-1'!C15*Assumptions!$C8</f>
        <v>0</v>
      </c>
      <c r="D4" s="6">
        <f>'Calcs-1'!D15*Assumptions!$C8</f>
        <v>3000000</v>
      </c>
      <c r="E4" s="6">
        <f>'Calcs-1'!E15*Assumptions!$C8</f>
        <v>0</v>
      </c>
      <c r="F4" s="6">
        <f>'Calcs-1'!F15*Assumptions!$C8</f>
        <v>3000000</v>
      </c>
      <c r="G4" s="6">
        <f>'Calcs-1'!G15*Assumptions!$C8</f>
        <v>0</v>
      </c>
      <c r="H4" s="6">
        <f>'Calcs-1'!H15*Assumptions!$C8</f>
        <v>3000000</v>
      </c>
      <c r="I4" s="6">
        <f>'Calcs-1'!I15*Assumptions!$C8</f>
        <v>0</v>
      </c>
      <c r="J4" s="6">
        <f>'Calcs-1'!J15*Assumptions!$C8</f>
        <v>3000000</v>
      </c>
      <c r="K4" s="6">
        <f>'Calcs-1'!K15*Assumptions!$C8</f>
        <v>0</v>
      </c>
      <c r="L4" s="6">
        <f>'Calcs-1'!L15*Assumptions!$C8</f>
        <v>3000000</v>
      </c>
      <c r="M4" s="6">
        <f>'Calcs-1'!M15*Assumptions!$C8</f>
        <v>0</v>
      </c>
      <c r="N4" s="6">
        <f>'Calcs-1'!N15*Assumptions!$C8</f>
        <v>3000000</v>
      </c>
      <c r="O4" s="6">
        <f>'Calcs-1'!O15*Assumptions!$C8</f>
        <v>0</v>
      </c>
      <c r="P4" s="6">
        <f>'Calcs-1'!P15*Assumptions!$C8</f>
        <v>3000000</v>
      </c>
      <c r="Q4" s="6">
        <f>'Calcs-1'!Q15*Assumptions!$C8</f>
        <v>0</v>
      </c>
      <c r="R4" s="6">
        <f>'Calcs-1'!R15*Assumptions!$C8</f>
        <v>3000000</v>
      </c>
      <c r="S4" s="6">
        <f>'Calcs-1'!S15*Assumptions!$C8</f>
        <v>0</v>
      </c>
      <c r="T4" s="6">
        <f>'Calcs-1'!T15*Assumptions!$C8</f>
        <v>3000000</v>
      </c>
      <c r="U4" s="6">
        <f>'Calcs-1'!U15*Assumptions!$C8</f>
        <v>0</v>
      </c>
      <c r="V4" s="6">
        <f>'Calcs-1'!V15*Assumptions!$C8</f>
        <v>3000000</v>
      </c>
      <c r="W4" s="6">
        <f>'Calcs-1'!W15*Assumptions!$C8</f>
        <v>0</v>
      </c>
      <c r="X4" s="6">
        <f>'Calcs-1'!X15*Assumptions!$C8</f>
        <v>3000000</v>
      </c>
      <c r="Y4" s="6">
        <f>'Calcs-1'!Y15*Assumptions!$C8</f>
        <v>0</v>
      </c>
      <c r="Z4" s="6">
        <f>'Calcs-1'!Z15*Assumptions!$C8</f>
        <v>3000000</v>
      </c>
      <c r="AA4" s="6">
        <f>'Calcs-1'!AA15*Assumptions!$C8</f>
        <v>0</v>
      </c>
      <c r="AB4" s="6">
        <f>'Calcs-1'!AB15*Assumptions!$C8</f>
        <v>3000000</v>
      </c>
      <c r="AC4" s="6">
        <f>'Calcs-1'!AC15*Assumptions!$C8</f>
        <v>0</v>
      </c>
      <c r="AD4" s="6">
        <f>'Calcs-1'!AD15*Assumptions!$C8</f>
        <v>3000000</v>
      </c>
      <c r="AE4" s="6">
        <f>'Calcs-1'!AE15*Assumptions!$C8</f>
        <v>0</v>
      </c>
    </row>
    <row r="5">
      <c r="A5" s="9" t="s">
        <v>93</v>
      </c>
      <c r="B5" s="6">
        <f>'Calcs-1'!B16*Assumptions!$C9</f>
        <v>12000000</v>
      </c>
      <c r="C5" s="6">
        <f>'Calcs-1'!C16*Assumptions!$C9</f>
        <v>0</v>
      </c>
      <c r="D5" s="6">
        <f>'Calcs-1'!D16*Assumptions!$C9</f>
        <v>0</v>
      </c>
      <c r="E5" s="6">
        <f>'Calcs-1'!E16*Assumptions!$C9</f>
        <v>12000000</v>
      </c>
      <c r="F5" s="6">
        <f>'Calcs-1'!F16*Assumptions!$C9</f>
        <v>0</v>
      </c>
      <c r="G5" s="6">
        <f>'Calcs-1'!G16*Assumptions!$C9</f>
        <v>0</v>
      </c>
      <c r="H5" s="6">
        <f>'Calcs-1'!H16*Assumptions!$C9</f>
        <v>12000000</v>
      </c>
      <c r="I5" s="6">
        <f>'Calcs-1'!I16*Assumptions!$C9</f>
        <v>0</v>
      </c>
      <c r="J5" s="6">
        <f>'Calcs-1'!J16*Assumptions!$C9</f>
        <v>0</v>
      </c>
      <c r="K5" s="6">
        <f>'Calcs-1'!K16*Assumptions!$C9</f>
        <v>12000000</v>
      </c>
      <c r="L5" s="6">
        <f>'Calcs-1'!L16*Assumptions!$C9</f>
        <v>0</v>
      </c>
      <c r="M5" s="6">
        <f>'Calcs-1'!M16*Assumptions!$C9</f>
        <v>0</v>
      </c>
      <c r="N5" s="6">
        <f>'Calcs-1'!N16*Assumptions!$C9</f>
        <v>12000000</v>
      </c>
      <c r="O5" s="6">
        <f>'Calcs-1'!O16*Assumptions!$C9</f>
        <v>0</v>
      </c>
      <c r="P5" s="6">
        <f>'Calcs-1'!P16*Assumptions!$C9</f>
        <v>0</v>
      </c>
      <c r="Q5" s="6">
        <f>'Calcs-1'!Q16*Assumptions!$C9</f>
        <v>12000000</v>
      </c>
      <c r="R5" s="6">
        <f>'Calcs-1'!R16*Assumptions!$C9</f>
        <v>0</v>
      </c>
      <c r="S5" s="6">
        <f>'Calcs-1'!S16*Assumptions!$C9</f>
        <v>0</v>
      </c>
      <c r="T5" s="6">
        <f>'Calcs-1'!T16*Assumptions!$C9</f>
        <v>12000000</v>
      </c>
      <c r="U5" s="6">
        <f>'Calcs-1'!U16*Assumptions!$C9</f>
        <v>0</v>
      </c>
      <c r="V5" s="6">
        <f>'Calcs-1'!V16*Assumptions!$C9</f>
        <v>0</v>
      </c>
      <c r="W5" s="6">
        <f>'Calcs-1'!W16*Assumptions!$C9</f>
        <v>12000000</v>
      </c>
      <c r="X5" s="6">
        <f>'Calcs-1'!X16*Assumptions!$C9</f>
        <v>0</v>
      </c>
      <c r="Y5" s="6">
        <f>'Calcs-1'!Y16*Assumptions!$C9</f>
        <v>0</v>
      </c>
      <c r="Z5" s="6">
        <f>'Calcs-1'!Z16*Assumptions!$C9</f>
        <v>12000000</v>
      </c>
      <c r="AA5" s="6">
        <f>'Calcs-1'!AA16*Assumptions!$C9</f>
        <v>0</v>
      </c>
      <c r="AB5" s="6">
        <f>'Calcs-1'!AB16*Assumptions!$C9</f>
        <v>0</v>
      </c>
      <c r="AC5" s="6">
        <f>'Calcs-1'!AC16*Assumptions!$C9</f>
        <v>12000000</v>
      </c>
      <c r="AD5" s="6">
        <f>'Calcs-1'!AD16*Assumptions!$C9</f>
        <v>0</v>
      </c>
      <c r="AE5" s="6">
        <f>'Calcs-1'!AE16*Assumptions!$C9</f>
        <v>0</v>
      </c>
    </row>
    <row r="6">
      <c r="A6" s="9" t="s">
        <v>86</v>
      </c>
      <c r="B6" s="6">
        <f t="shared" ref="B6:AE6" si="1">SUM(B3:B5)</f>
        <v>20850000</v>
      </c>
      <c r="C6" s="6">
        <f t="shared" si="1"/>
        <v>5850000</v>
      </c>
      <c r="D6" s="6">
        <f t="shared" si="1"/>
        <v>8850000</v>
      </c>
      <c r="E6" s="6">
        <f t="shared" si="1"/>
        <v>17850000</v>
      </c>
      <c r="F6" s="6">
        <f t="shared" si="1"/>
        <v>8850000</v>
      </c>
      <c r="G6" s="6">
        <f t="shared" si="1"/>
        <v>5850000</v>
      </c>
      <c r="H6" s="6">
        <f t="shared" si="1"/>
        <v>20850000</v>
      </c>
      <c r="I6" s="6">
        <f t="shared" si="1"/>
        <v>5850000</v>
      </c>
      <c r="J6" s="6">
        <f t="shared" si="1"/>
        <v>8850000</v>
      </c>
      <c r="K6" s="6">
        <f t="shared" si="1"/>
        <v>17850000</v>
      </c>
      <c r="L6" s="6">
        <f t="shared" si="1"/>
        <v>8850000</v>
      </c>
      <c r="M6" s="6">
        <f t="shared" si="1"/>
        <v>5850000</v>
      </c>
      <c r="N6" s="6">
        <f t="shared" si="1"/>
        <v>20850000</v>
      </c>
      <c r="O6" s="6">
        <f t="shared" si="1"/>
        <v>5850000</v>
      </c>
      <c r="P6" s="6">
        <f t="shared" si="1"/>
        <v>8850000</v>
      </c>
      <c r="Q6" s="6">
        <f t="shared" si="1"/>
        <v>17850000</v>
      </c>
      <c r="R6" s="6">
        <f t="shared" si="1"/>
        <v>8850000</v>
      </c>
      <c r="S6" s="6">
        <f t="shared" si="1"/>
        <v>5850000</v>
      </c>
      <c r="T6" s="6">
        <f t="shared" si="1"/>
        <v>20850000</v>
      </c>
      <c r="U6" s="6">
        <f t="shared" si="1"/>
        <v>5850000</v>
      </c>
      <c r="V6" s="6">
        <f t="shared" si="1"/>
        <v>8850000</v>
      </c>
      <c r="W6" s="6">
        <f t="shared" si="1"/>
        <v>17850000</v>
      </c>
      <c r="X6" s="6">
        <f t="shared" si="1"/>
        <v>8850000</v>
      </c>
      <c r="Y6" s="6">
        <f t="shared" si="1"/>
        <v>5850000</v>
      </c>
      <c r="Z6" s="6">
        <f t="shared" si="1"/>
        <v>20850000</v>
      </c>
      <c r="AA6" s="6">
        <f t="shared" si="1"/>
        <v>5850000</v>
      </c>
      <c r="AB6" s="6">
        <f t="shared" si="1"/>
        <v>8850000</v>
      </c>
      <c r="AC6" s="6">
        <f t="shared" si="1"/>
        <v>17850000</v>
      </c>
      <c r="AD6" s="6">
        <f t="shared" si="1"/>
        <v>8850000</v>
      </c>
      <c r="AE6" s="6">
        <f t="shared" si="1"/>
        <v>5850000</v>
      </c>
    </row>
    <row r="7">
      <c r="A7" s="8"/>
    </row>
    <row r="8">
      <c r="A8" s="9" t="s">
        <v>96</v>
      </c>
    </row>
    <row r="9">
      <c r="A9" s="9" t="s">
        <v>24</v>
      </c>
      <c r="B9" s="5">
        <v>0.0</v>
      </c>
      <c r="C9" s="5">
        <v>0.0</v>
      </c>
      <c r="D9" s="6">
        <f t="shared" ref="D9:AE9" si="2">B3</f>
        <v>5850000</v>
      </c>
      <c r="E9" s="6">
        <f t="shared" si="2"/>
        <v>5850000</v>
      </c>
      <c r="F9" s="6">
        <f t="shared" si="2"/>
        <v>5850000</v>
      </c>
      <c r="G9" s="6">
        <f t="shared" si="2"/>
        <v>5850000</v>
      </c>
      <c r="H9" s="6">
        <f t="shared" si="2"/>
        <v>5850000</v>
      </c>
      <c r="I9" s="6">
        <f t="shared" si="2"/>
        <v>5850000</v>
      </c>
      <c r="J9" s="6">
        <f t="shared" si="2"/>
        <v>5850000</v>
      </c>
      <c r="K9" s="6">
        <f t="shared" si="2"/>
        <v>5850000</v>
      </c>
      <c r="L9" s="6">
        <f t="shared" si="2"/>
        <v>5850000</v>
      </c>
      <c r="M9" s="6">
        <f t="shared" si="2"/>
        <v>5850000</v>
      </c>
      <c r="N9" s="6">
        <f t="shared" si="2"/>
        <v>5850000</v>
      </c>
      <c r="O9" s="6">
        <f t="shared" si="2"/>
        <v>5850000</v>
      </c>
      <c r="P9" s="6">
        <f t="shared" si="2"/>
        <v>5850000</v>
      </c>
      <c r="Q9" s="6">
        <f t="shared" si="2"/>
        <v>5850000</v>
      </c>
      <c r="R9" s="6">
        <f t="shared" si="2"/>
        <v>5850000</v>
      </c>
      <c r="S9" s="6">
        <f t="shared" si="2"/>
        <v>5850000</v>
      </c>
      <c r="T9" s="6">
        <f t="shared" si="2"/>
        <v>5850000</v>
      </c>
      <c r="U9" s="6">
        <f t="shared" si="2"/>
        <v>5850000</v>
      </c>
      <c r="V9" s="6">
        <f t="shared" si="2"/>
        <v>5850000</v>
      </c>
      <c r="W9" s="6">
        <f t="shared" si="2"/>
        <v>5850000</v>
      </c>
      <c r="X9" s="6">
        <f t="shared" si="2"/>
        <v>5850000</v>
      </c>
      <c r="Y9" s="6">
        <f t="shared" si="2"/>
        <v>5850000</v>
      </c>
      <c r="Z9" s="6">
        <f t="shared" si="2"/>
        <v>5850000</v>
      </c>
      <c r="AA9" s="6">
        <f t="shared" si="2"/>
        <v>5850000</v>
      </c>
      <c r="AB9" s="6">
        <f t="shared" si="2"/>
        <v>5850000</v>
      </c>
      <c r="AC9" s="6">
        <f t="shared" si="2"/>
        <v>5850000</v>
      </c>
      <c r="AD9" s="6">
        <f t="shared" si="2"/>
        <v>5850000</v>
      </c>
      <c r="AE9" s="6">
        <f t="shared" si="2"/>
        <v>5850000</v>
      </c>
    </row>
    <row r="10">
      <c r="A10" s="9" t="s">
        <v>25</v>
      </c>
      <c r="B10" s="6">
        <f t="shared" ref="B10:AE10" si="3">B4</f>
        <v>3000000</v>
      </c>
      <c r="C10" s="6">
        <f t="shared" si="3"/>
        <v>0</v>
      </c>
      <c r="D10" s="6">
        <f t="shared" si="3"/>
        <v>3000000</v>
      </c>
      <c r="E10" s="6">
        <f t="shared" si="3"/>
        <v>0</v>
      </c>
      <c r="F10" s="6">
        <f t="shared" si="3"/>
        <v>3000000</v>
      </c>
      <c r="G10" s="6">
        <f t="shared" si="3"/>
        <v>0</v>
      </c>
      <c r="H10" s="6">
        <f t="shared" si="3"/>
        <v>3000000</v>
      </c>
      <c r="I10" s="6">
        <f t="shared" si="3"/>
        <v>0</v>
      </c>
      <c r="J10" s="6">
        <f t="shared" si="3"/>
        <v>3000000</v>
      </c>
      <c r="K10" s="6">
        <f t="shared" si="3"/>
        <v>0</v>
      </c>
      <c r="L10" s="6">
        <f t="shared" si="3"/>
        <v>3000000</v>
      </c>
      <c r="M10" s="6">
        <f t="shared" si="3"/>
        <v>0</v>
      </c>
      <c r="N10" s="6">
        <f t="shared" si="3"/>
        <v>3000000</v>
      </c>
      <c r="O10" s="6">
        <f t="shared" si="3"/>
        <v>0</v>
      </c>
      <c r="P10" s="6">
        <f t="shared" si="3"/>
        <v>3000000</v>
      </c>
      <c r="Q10" s="6">
        <f t="shared" si="3"/>
        <v>0</v>
      </c>
      <c r="R10" s="6">
        <f t="shared" si="3"/>
        <v>3000000</v>
      </c>
      <c r="S10" s="6">
        <f t="shared" si="3"/>
        <v>0</v>
      </c>
      <c r="T10" s="6">
        <f t="shared" si="3"/>
        <v>3000000</v>
      </c>
      <c r="U10" s="6">
        <f t="shared" si="3"/>
        <v>0</v>
      </c>
      <c r="V10" s="6">
        <f t="shared" si="3"/>
        <v>3000000</v>
      </c>
      <c r="W10" s="6">
        <f t="shared" si="3"/>
        <v>0</v>
      </c>
      <c r="X10" s="6">
        <f t="shared" si="3"/>
        <v>3000000</v>
      </c>
      <c r="Y10" s="6">
        <f t="shared" si="3"/>
        <v>0</v>
      </c>
      <c r="Z10" s="6">
        <f t="shared" si="3"/>
        <v>3000000</v>
      </c>
      <c r="AA10" s="6">
        <f t="shared" si="3"/>
        <v>0</v>
      </c>
      <c r="AB10" s="6">
        <f t="shared" si="3"/>
        <v>3000000</v>
      </c>
      <c r="AC10" s="6">
        <f t="shared" si="3"/>
        <v>0</v>
      </c>
      <c r="AD10" s="6">
        <f t="shared" si="3"/>
        <v>3000000</v>
      </c>
      <c r="AE10" s="6">
        <f t="shared" si="3"/>
        <v>0</v>
      </c>
    </row>
    <row r="11">
      <c r="A11" s="9" t="s">
        <v>93</v>
      </c>
      <c r="B11" s="5">
        <v>0.0</v>
      </c>
      <c r="C11" s="5">
        <v>0.0</v>
      </c>
      <c r="D11" s="5">
        <v>0.0</v>
      </c>
      <c r="E11" s="6">
        <f t="shared" ref="E11:AE11" si="4">B5</f>
        <v>12000000</v>
      </c>
      <c r="F11" s="6">
        <f t="shared" si="4"/>
        <v>0</v>
      </c>
      <c r="G11" s="6">
        <f t="shared" si="4"/>
        <v>0</v>
      </c>
      <c r="H11" s="6">
        <f t="shared" si="4"/>
        <v>12000000</v>
      </c>
      <c r="I11" s="6">
        <f t="shared" si="4"/>
        <v>0</v>
      </c>
      <c r="J11" s="6">
        <f t="shared" si="4"/>
        <v>0</v>
      </c>
      <c r="K11" s="6">
        <f t="shared" si="4"/>
        <v>12000000</v>
      </c>
      <c r="L11" s="6">
        <f t="shared" si="4"/>
        <v>0</v>
      </c>
      <c r="M11" s="6">
        <f t="shared" si="4"/>
        <v>0</v>
      </c>
      <c r="N11" s="6">
        <f t="shared" si="4"/>
        <v>12000000</v>
      </c>
      <c r="O11" s="6">
        <f t="shared" si="4"/>
        <v>0</v>
      </c>
      <c r="P11" s="6">
        <f t="shared" si="4"/>
        <v>0</v>
      </c>
      <c r="Q11" s="6">
        <f t="shared" si="4"/>
        <v>12000000</v>
      </c>
      <c r="R11" s="6">
        <f t="shared" si="4"/>
        <v>0</v>
      </c>
      <c r="S11" s="6">
        <f t="shared" si="4"/>
        <v>0</v>
      </c>
      <c r="T11" s="6">
        <f t="shared" si="4"/>
        <v>12000000</v>
      </c>
      <c r="U11" s="6">
        <f t="shared" si="4"/>
        <v>0</v>
      </c>
      <c r="V11" s="6">
        <f t="shared" si="4"/>
        <v>0</v>
      </c>
      <c r="W11" s="6">
        <f t="shared" si="4"/>
        <v>12000000</v>
      </c>
      <c r="X11" s="6">
        <f t="shared" si="4"/>
        <v>0</v>
      </c>
      <c r="Y11" s="6">
        <f t="shared" si="4"/>
        <v>0</v>
      </c>
      <c r="Z11" s="6">
        <f t="shared" si="4"/>
        <v>12000000</v>
      </c>
      <c r="AA11" s="6">
        <f t="shared" si="4"/>
        <v>0</v>
      </c>
      <c r="AB11" s="6">
        <f t="shared" si="4"/>
        <v>0</v>
      </c>
      <c r="AC11" s="6">
        <f t="shared" si="4"/>
        <v>12000000</v>
      </c>
      <c r="AD11" s="6">
        <f t="shared" si="4"/>
        <v>0</v>
      </c>
      <c r="AE11" s="6">
        <f t="shared" si="4"/>
        <v>0</v>
      </c>
    </row>
    <row r="12">
      <c r="A12" s="9" t="s">
        <v>86</v>
      </c>
      <c r="B12" s="6">
        <f t="shared" ref="B12:AE12" si="5">SUM(B9:B11)</f>
        <v>3000000</v>
      </c>
      <c r="C12" s="6">
        <f t="shared" si="5"/>
        <v>0</v>
      </c>
      <c r="D12" s="6">
        <f t="shared" si="5"/>
        <v>8850000</v>
      </c>
      <c r="E12" s="6">
        <f t="shared" si="5"/>
        <v>17850000</v>
      </c>
      <c r="F12" s="6">
        <f t="shared" si="5"/>
        <v>8850000</v>
      </c>
      <c r="G12" s="6">
        <f t="shared" si="5"/>
        <v>5850000</v>
      </c>
      <c r="H12" s="6">
        <f t="shared" si="5"/>
        <v>20850000</v>
      </c>
      <c r="I12" s="6">
        <f t="shared" si="5"/>
        <v>5850000</v>
      </c>
      <c r="J12" s="6">
        <f t="shared" si="5"/>
        <v>8850000</v>
      </c>
      <c r="K12" s="6">
        <f t="shared" si="5"/>
        <v>17850000</v>
      </c>
      <c r="L12" s="6">
        <f t="shared" si="5"/>
        <v>8850000</v>
      </c>
      <c r="M12" s="6">
        <f t="shared" si="5"/>
        <v>5850000</v>
      </c>
      <c r="N12" s="6">
        <f t="shared" si="5"/>
        <v>20850000</v>
      </c>
      <c r="O12" s="6">
        <f t="shared" si="5"/>
        <v>5850000</v>
      </c>
      <c r="P12" s="6">
        <f t="shared" si="5"/>
        <v>8850000</v>
      </c>
      <c r="Q12" s="6">
        <f t="shared" si="5"/>
        <v>17850000</v>
      </c>
      <c r="R12" s="6">
        <f t="shared" si="5"/>
        <v>8850000</v>
      </c>
      <c r="S12" s="6">
        <f t="shared" si="5"/>
        <v>5850000</v>
      </c>
      <c r="T12" s="6">
        <f t="shared" si="5"/>
        <v>20850000</v>
      </c>
      <c r="U12" s="6">
        <f t="shared" si="5"/>
        <v>5850000</v>
      </c>
      <c r="V12" s="6">
        <f t="shared" si="5"/>
        <v>8850000</v>
      </c>
      <c r="W12" s="6">
        <f t="shared" si="5"/>
        <v>17850000</v>
      </c>
      <c r="X12" s="6">
        <f t="shared" si="5"/>
        <v>8850000</v>
      </c>
      <c r="Y12" s="6">
        <f t="shared" si="5"/>
        <v>5850000</v>
      </c>
      <c r="Z12" s="6">
        <f t="shared" si="5"/>
        <v>20850000</v>
      </c>
      <c r="AA12" s="6">
        <f t="shared" si="5"/>
        <v>5850000</v>
      </c>
      <c r="AB12" s="6">
        <f t="shared" si="5"/>
        <v>8850000</v>
      </c>
      <c r="AC12" s="6">
        <f t="shared" si="5"/>
        <v>17850000</v>
      </c>
      <c r="AD12" s="6">
        <f t="shared" si="5"/>
        <v>8850000</v>
      </c>
      <c r="AE12" s="6">
        <f t="shared" si="5"/>
        <v>5850000</v>
      </c>
    </row>
    <row r="13">
      <c r="A13" s="8"/>
    </row>
    <row r="14">
      <c r="A14" s="9" t="s">
        <v>97</v>
      </c>
    </row>
    <row r="15">
      <c r="A15" s="9" t="s">
        <v>24</v>
      </c>
      <c r="B15" s="6">
        <f t="shared" ref="B15:B17" si="7">B3-B9</f>
        <v>5850000</v>
      </c>
      <c r="C15" s="6">
        <f t="shared" ref="C15:AE15" si="6">B15+C3-C9</f>
        <v>11700000</v>
      </c>
      <c r="D15" s="6">
        <f t="shared" si="6"/>
        <v>11700000</v>
      </c>
      <c r="E15" s="6">
        <f t="shared" si="6"/>
        <v>11700000</v>
      </c>
      <c r="F15" s="6">
        <f t="shared" si="6"/>
        <v>11700000</v>
      </c>
      <c r="G15" s="6">
        <f t="shared" si="6"/>
        <v>11700000</v>
      </c>
      <c r="H15" s="6">
        <f t="shared" si="6"/>
        <v>11700000</v>
      </c>
      <c r="I15" s="6">
        <f t="shared" si="6"/>
        <v>11700000</v>
      </c>
      <c r="J15" s="6">
        <f t="shared" si="6"/>
        <v>11700000</v>
      </c>
      <c r="K15" s="6">
        <f t="shared" si="6"/>
        <v>11700000</v>
      </c>
      <c r="L15" s="6">
        <f t="shared" si="6"/>
        <v>11700000</v>
      </c>
      <c r="M15" s="6">
        <f t="shared" si="6"/>
        <v>11700000</v>
      </c>
      <c r="N15" s="6">
        <f t="shared" si="6"/>
        <v>11700000</v>
      </c>
      <c r="O15" s="6">
        <f t="shared" si="6"/>
        <v>11700000</v>
      </c>
      <c r="P15" s="6">
        <f t="shared" si="6"/>
        <v>11700000</v>
      </c>
      <c r="Q15" s="6">
        <f t="shared" si="6"/>
        <v>11700000</v>
      </c>
      <c r="R15" s="6">
        <f t="shared" si="6"/>
        <v>11700000</v>
      </c>
      <c r="S15" s="6">
        <f t="shared" si="6"/>
        <v>11700000</v>
      </c>
      <c r="T15" s="6">
        <f t="shared" si="6"/>
        <v>11700000</v>
      </c>
      <c r="U15" s="6">
        <f t="shared" si="6"/>
        <v>11700000</v>
      </c>
      <c r="V15" s="6">
        <f t="shared" si="6"/>
        <v>11700000</v>
      </c>
      <c r="W15" s="6">
        <f t="shared" si="6"/>
        <v>11700000</v>
      </c>
      <c r="X15" s="6">
        <f t="shared" si="6"/>
        <v>11700000</v>
      </c>
      <c r="Y15" s="6">
        <f t="shared" si="6"/>
        <v>11700000</v>
      </c>
      <c r="Z15" s="6">
        <f t="shared" si="6"/>
        <v>11700000</v>
      </c>
      <c r="AA15" s="6">
        <f t="shared" si="6"/>
        <v>11700000</v>
      </c>
      <c r="AB15" s="6">
        <f t="shared" si="6"/>
        <v>11700000</v>
      </c>
      <c r="AC15" s="6">
        <f t="shared" si="6"/>
        <v>11700000</v>
      </c>
      <c r="AD15" s="6">
        <f t="shared" si="6"/>
        <v>11700000</v>
      </c>
      <c r="AE15" s="6">
        <f t="shared" si="6"/>
        <v>11700000</v>
      </c>
    </row>
    <row r="16">
      <c r="A16" s="9" t="s">
        <v>25</v>
      </c>
      <c r="B16" s="6">
        <f t="shared" si="7"/>
        <v>0</v>
      </c>
      <c r="C16" s="6">
        <f t="shared" ref="C16:AE16" si="8">B16+C4-C10</f>
        <v>0</v>
      </c>
      <c r="D16" s="6">
        <f t="shared" si="8"/>
        <v>0</v>
      </c>
      <c r="E16" s="6">
        <f t="shared" si="8"/>
        <v>0</v>
      </c>
      <c r="F16" s="6">
        <f t="shared" si="8"/>
        <v>0</v>
      </c>
      <c r="G16" s="6">
        <f t="shared" si="8"/>
        <v>0</v>
      </c>
      <c r="H16" s="6">
        <f t="shared" si="8"/>
        <v>0</v>
      </c>
      <c r="I16" s="6">
        <f t="shared" si="8"/>
        <v>0</v>
      </c>
      <c r="J16" s="6">
        <f t="shared" si="8"/>
        <v>0</v>
      </c>
      <c r="K16" s="6">
        <f t="shared" si="8"/>
        <v>0</v>
      </c>
      <c r="L16" s="6">
        <f t="shared" si="8"/>
        <v>0</v>
      </c>
      <c r="M16" s="6">
        <f t="shared" si="8"/>
        <v>0</v>
      </c>
      <c r="N16" s="6">
        <f t="shared" si="8"/>
        <v>0</v>
      </c>
      <c r="O16" s="6">
        <f t="shared" si="8"/>
        <v>0</v>
      </c>
      <c r="P16" s="6">
        <f t="shared" si="8"/>
        <v>0</v>
      </c>
      <c r="Q16" s="6">
        <f t="shared" si="8"/>
        <v>0</v>
      </c>
      <c r="R16" s="6">
        <f t="shared" si="8"/>
        <v>0</v>
      </c>
      <c r="S16" s="6">
        <f t="shared" si="8"/>
        <v>0</v>
      </c>
      <c r="T16" s="6">
        <f t="shared" si="8"/>
        <v>0</v>
      </c>
      <c r="U16" s="6">
        <f t="shared" si="8"/>
        <v>0</v>
      </c>
      <c r="V16" s="6">
        <f t="shared" si="8"/>
        <v>0</v>
      </c>
      <c r="W16" s="6">
        <f t="shared" si="8"/>
        <v>0</v>
      </c>
      <c r="X16" s="6">
        <f t="shared" si="8"/>
        <v>0</v>
      </c>
      <c r="Y16" s="6">
        <f t="shared" si="8"/>
        <v>0</v>
      </c>
      <c r="Z16" s="6">
        <f t="shared" si="8"/>
        <v>0</v>
      </c>
      <c r="AA16" s="6">
        <f t="shared" si="8"/>
        <v>0</v>
      </c>
      <c r="AB16" s="6">
        <f t="shared" si="8"/>
        <v>0</v>
      </c>
      <c r="AC16" s="6">
        <f t="shared" si="8"/>
        <v>0</v>
      </c>
      <c r="AD16" s="6">
        <f t="shared" si="8"/>
        <v>0</v>
      </c>
      <c r="AE16" s="6">
        <f t="shared" si="8"/>
        <v>0</v>
      </c>
    </row>
    <row r="17">
      <c r="A17" s="9" t="s">
        <v>93</v>
      </c>
      <c r="B17" s="6">
        <f t="shared" si="7"/>
        <v>12000000</v>
      </c>
      <c r="C17" s="6">
        <f t="shared" ref="C17:AE17" si="9">B17+C5-C11</f>
        <v>12000000</v>
      </c>
      <c r="D17" s="6">
        <f t="shared" si="9"/>
        <v>12000000</v>
      </c>
      <c r="E17" s="6">
        <f t="shared" si="9"/>
        <v>12000000</v>
      </c>
      <c r="F17" s="6">
        <f t="shared" si="9"/>
        <v>12000000</v>
      </c>
      <c r="G17" s="6">
        <f t="shared" si="9"/>
        <v>12000000</v>
      </c>
      <c r="H17" s="6">
        <f t="shared" si="9"/>
        <v>12000000</v>
      </c>
      <c r="I17" s="6">
        <f t="shared" si="9"/>
        <v>12000000</v>
      </c>
      <c r="J17" s="6">
        <f t="shared" si="9"/>
        <v>12000000</v>
      </c>
      <c r="K17" s="6">
        <f t="shared" si="9"/>
        <v>12000000</v>
      </c>
      <c r="L17" s="6">
        <f t="shared" si="9"/>
        <v>12000000</v>
      </c>
      <c r="M17" s="6">
        <f t="shared" si="9"/>
        <v>12000000</v>
      </c>
      <c r="N17" s="6">
        <f t="shared" si="9"/>
        <v>12000000</v>
      </c>
      <c r="O17" s="6">
        <f t="shared" si="9"/>
        <v>12000000</v>
      </c>
      <c r="P17" s="6">
        <f t="shared" si="9"/>
        <v>12000000</v>
      </c>
      <c r="Q17" s="6">
        <f t="shared" si="9"/>
        <v>12000000</v>
      </c>
      <c r="R17" s="6">
        <f t="shared" si="9"/>
        <v>12000000</v>
      </c>
      <c r="S17" s="6">
        <f t="shared" si="9"/>
        <v>12000000</v>
      </c>
      <c r="T17" s="6">
        <f t="shared" si="9"/>
        <v>12000000</v>
      </c>
      <c r="U17" s="6">
        <f t="shared" si="9"/>
        <v>12000000</v>
      </c>
      <c r="V17" s="6">
        <f t="shared" si="9"/>
        <v>12000000</v>
      </c>
      <c r="W17" s="6">
        <f t="shared" si="9"/>
        <v>12000000</v>
      </c>
      <c r="X17" s="6">
        <f t="shared" si="9"/>
        <v>12000000</v>
      </c>
      <c r="Y17" s="6">
        <f t="shared" si="9"/>
        <v>12000000</v>
      </c>
      <c r="Z17" s="6">
        <f t="shared" si="9"/>
        <v>12000000</v>
      </c>
      <c r="AA17" s="6">
        <f t="shared" si="9"/>
        <v>12000000</v>
      </c>
      <c r="AB17" s="6">
        <f t="shared" si="9"/>
        <v>12000000</v>
      </c>
      <c r="AC17" s="6">
        <f t="shared" si="9"/>
        <v>12000000</v>
      </c>
      <c r="AD17" s="6">
        <f t="shared" si="9"/>
        <v>12000000</v>
      </c>
      <c r="AE17" s="6">
        <f t="shared" si="9"/>
        <v>12000000</v>
      </c>
    </row>
    <row r="18">
      <c r="A18" s="9" t="s">
        <v>86</v>
      </c>
      <c r="B18" s="6">
        <f t="shared" ref="B18:AE18" si="10">SUM(B15:B17)</f>
        <v>17850000</v>
      </c>
      <c r="C18" s="6">
        <f t="shared" si="10"/>
        <v>23700000</v>
      </c>
      <c r="D18" s="6">
        <f t="shared" si="10"/>
        <v>23700000</v>
      </c>
      <c r="E18" s="6">
        <f t="shared" si="10"/>
        <v>23700000</v>
      </c>
      <c r="F18" s="6">
        <f t="shared" si="10"/>
        <v>23700000</v>
      </c>
      <c r="G18" s="6">
        <f t="shared" si="10"/>
        <v>23700000</v>
      </c>
      <c r="H18" s="6">
        <f t="shared" si="10"/>
        <v>23700000</v>
      </c>
      <c r="I18" s="6">
        <f t="shared" si="10"/>
        <v>23700000</v>
      </c>
      <c r="J18" s="6">
        <f t="shared" si="10"/>
        <v>23700000</v>
      </c>
      <c r="K18" s="6">
        <f t="shared" si="10"/>
        <v>23700000</v>
      </c>
      <c r="L18" s="6">
        <f t="shared" si="10"/>
        <v>23700000</v>
      </c>
      <c r="M18" s="6">
        <f t="shared" si="10"/>
        <v>23700000</v>
      </c>
      <c r="N18" s="6">
        <f t="shared" si="10"/>
        <v>23700000</v>
      </c>
      <c r="O18" s="6">
        <f t="shared" si="10"/>
        <v>23700000</v>
      </c>
      <c r="P18" s="6">
        <f t="shared" si="10"/>
        <v>23700000</v>
      </c>
      <c r="Q18" s="6">
        <f t="shared" si="10"/>
        <v>23700000</v>
      </c>
      <c r="R18" s="6">
        <f t="shared" si="10"/>
        <v>23700000</v>
      </c>
      <c r="S18" s="6">
        <f t="shared" si="10"/>
        <v>23700000</v>
      </c>
      <c r="T18" s="6">
        <f t="shared" si="10"/>
        <v>23700000</v>
      </c>
      <c r="U18" s="6">
        <f t="shared" si="10"/>
        <v>23700000</v>
      </c>
      <c r="V18" s="6">
        <f t="shared" si="10"/>
        <v>23700000</v>
      </c>
      <c r="W18" s="6">
        <f t="shared" si="10"/>
        <v>23700000</v>
      </c>
      <c r="X18" s="6">
        <f t="shared" si="10"/>
        <v>23700000</v>
      </c>
      <c r="Y18" s="6">
        <f t="shared" si="10"/>
        <v>23700000</v>
      </c>
      <c r="Z18" s="6">
        <f t="shared" si="10"/>
        <v>23700000</v>
      </c>
      <c r="AA18" s="6">
        <f t="shared" si="10"/>
        <v>23700000</v>
      </c>
      <c r="AB18" s="6">
        <f t="shared" si="10"/>
        <v>23700000</v>
      </c>
      <c r="AC18" s="6">
        <f t="shared" si="10"/>
        <v>23700000</v>
      </c>
      <c r="AD18" s="6">
        <f t="shared" si="10"/>
        <v>23700000</v>
      </c>
      <c r="AE18" s="6">
        <f t="shared" si="10"/>
        <v>23700000</v>
      </c>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0"/>
    <col customWidth="1" min="20" max="31" width="8.75"/>
  </cols>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82</v>
      </c>
      <c r="AD1" s="5" t="s">
        <v>83</v>
      </c>
      <c r="AE1" s="5" t="s">
        <v>84</v>
      </c>
      <c r="AF1" s="5"/>
      <c r="AG1" s="5"/>
    </row>
    <row r="2">
      <c r="A2" s="5" t="s">
        <v>98</v>
      </c>
    </row>
    <row r="3">
      <c r="A3" s="10" t="s">
        <v>24</v>
      </c>
      <c r="B3" s="5">
        <v>0.0</v>
      </c>
      <c r="C3" s="6">
        <f t="shared" ref="C3:AE3" si="1">B13</f>
        <v>500</v>
      </c>
      <c r="D3" s="6">
        <f t="shared" si="1"/>
        <v>1000</v>
      </c>
      <c r="E3" s="6">
        <f t="shared" si="1"/>
        <v>1500</v>
      </c>
      <c r="F3" s="6">
        <f t="shared" si="1"/>
        <v>2000</v>
      </c>
      <c r="G3" s="6">
        <f t="shared" si="1"/>
        <v>2500</v>
      </c>
      <c r="H3" s="6">
        <f t="shared" si="1"/>
        <v>3000</v>
      </c>
      <c r="I3" s="6">
        <f t="shared" si="1"/>
        <v>3500</v>
      </c>
      <c r="J3" s="6">
        <f t="shared" si="1"/>
        <v>4000</v>
      </c>
      <c r="K3" s="6">
        <f t="shared" si="1"/>
        <v>4500</v>
      </c>
      <c r="L3" s="6">
        <f t="shared" si="1"/>
        <v>5000</v>
      </c>
      <c r="M3" s="6">
        <f t="shared" si="1"/>
        <v>5500</v>
      </c>
      <c r="N3" s="6">
        <f t="shared" si="1"/>
        <v>6000</v>
      </c>
      <c r="O3" s="6">
        <f t="shared" si="1"/>
        <v>6500</v>
      </c>
      <c r="P3" s="6">
        <f t="shared" si="1"/>
        <v>7000</v>
      </c>
      <c r="Q3" s="6">
        <f t="shared" si="1"/>
        <v>7500</v>
      </c>
      <c r="R3" s="6">
        <f t="shared" si="1"/>
        <v>8000</v>
      </c>
      <c r="S3" s="6">
        <f t="shared" si="1"/>
        <v>8500</v>
      </c>
      <c r="T3" s="6">
        <f t="shared" si="1"/>
        <v>9000</v>
      </c>
      <c r="U3" s="6">
        <f t="shared" si="1"/>
        <v>9500</v>
      </c>
      <c r="V3" s="6">
        <f t="shared" si="1"/>
        <v>10000</v>
      </c>
      <c r="W3" s="6">
        <f t="shared" si="1"/>
        <v>10500</v>
      </c>
      <c r="X3" s="6">
        <f t="shared" si="1"/>
        <v>11000</v>
      </c>
      <c r="Y3" s="6">
        <f t="shared" si="1"/>
        <v>11500</v>
      </c>
      <c r="Z3" s="6">
        <f t="shared" si="1"/>
        <v>12000</v>
      </c>
      <c r="AA3" s="6">
        <f t="shared" si="1"/>
        <v>12500</v>
      </c>
      <c r="AB3" s="6">
        <f t="shared" si="1"/>
        <v>13000</v>
      </c>
      <c r="AC3" s="6">
        <f t="shared" si="1"/>
        <v>13500</v>
      </c>
      <c r="AD3" s="6">
        <f t="shared" si="1"/>
        <v>14000</v>
      </c>
      <c r="AE3" s="6">
        <f t="shared" si="1"/>
        <v>14500</v>
      </c>
    </row>
    <row r="4">
      <c r="A4" s="10" t="s">
        <v>25</v>
      </c>
      <c r="B4" s="5">
        <v>0.0</v>
      </c>
      <c r="C4" s="6">
        <f t="shared" ref="C4:AE4" si="2">B14</f>
        <v>5000</v>
      </c>
      <c r="D4" s="6">
        <f t="shared" si="2"/>
        <v>0</v>
      </c>
      <c r="E4" s="6">
        <f t="shared" si="2"/>
        <v>5000</v>
      </c>
      <c r="F4" s="6">
        <f t="shared" si="2"/>
        <v>0</v>
      </c>
      <c r="G4" s="6">
        <f t="shared" si="2"/>
        <v>5000</v>
      </c>
      <c r="H4" s="6">
        <f t="shared" si="2"/>
        <v>0</v>
      </c>
      <c r="I4" s="6">
        <f t="shared" si="2"/>
        <v>5000</v>
      </c>
      <c r="J4" s="6">
        <f t="shared" si="2"/>
        <v>0</v>
      </c>
      <c r="K4" s="6">
        <f t="shared" si="2"/>
        <v>5000</v>
      </c>
      <c r="L4" s="6">
        <f t="shared" si="2"/>
        <v>0</v>
      </c>
      <c r="M4" s="6">
        <f t="shared" si="2"/>
        <v>5000</v>
      </c>
      <c r="N4" s="6">
        <f t="shared" si="2"/>
        <v>0</v>
      </c>
      <c r="O4" s="6">
        <f t="shared" si="2"/>
        <v>5000</v>
      </c>
      <c r="P4" s="6">
        <f t="shared" si="2"/>
        <v>0</v>
      </c>
      <c r="Q4" s="6">
        <f t="shared" si="2"/>
        <v>5000</v>
      </c>
      <c r="R4" s="6">
        <f t="shared" si="2"/>
        <v>0</v>
      </c>
      <c r="S4" s="6">
        <f t="shared" si="2"/>
        <v>5000</v>
      </c>
      <c r="T4" s="6">
        <f t="shared" si="2"/>
        <v>0</v>
      </c>
      <c r="U4" s="6">
        <f t="shared" si="2"/>
        <v>5000</v>
      </c>
      <c r="V4" s="6">
        <f t="shared" si="2"/>
        <v>0</v>
      </c>
      <c r="W4" s="6">
        <f t="shared" si="2"/>
        <v>5000</v>
      </c>
      <c r="X4" s="6">
        <f t="shared" si="2"/>
        <v>0</v>
      </c>
      <c r="Y4" s="6">
        <f t="shared" si="2"/>
        <v>5000</v>
      </c>
      <c r="Z4" s="6">
        <f t="shared" si="2"/>
        <v>0</v>
      </c>
      <c r="AA4" s="6">
        <f t="shared" si="2"/>
        <v>5000</v>
      </c>
      <c r="AB4" s="6">
        <f t="shared" si="2"/>
        <v>0</v>
      </c>
      <c r="AC4" s="6">
        <f t="shared" si="2"/>
        <v>5000</v>
      </c>
      <c r="AD4" s="6">
        <f t="shared" si="2"/>
        <v>0</v>
      </c>
      <c r="AE4" s="6">
        <f t="shared" si="2"/>
        <v>5000</v>
      </c>
    </row>
    <row r="5">
      <c r="A5" s="10" t="s">
        <v>93</v>
      </c>
      <c r="B5" s="5">
        <v>0.0</v>
      </c>
      <c r="C5" s="6">
        <f t="shared" ref="C5:AE5" si="3">B15</f>
        <v>16500</v>
      </c>
      <c r="D5" s="6">
        <f t="shared" si="3"/>
        <v>9000</v>
      </c>
      <c r="E5" s="6">
        <f t="shared" si="3"/>
        <v>1500</v>
      </c>
      <c r="F5" s="6">
        <f t="shared" si="3"/>
        <v>18000</v>
      </c>
      <c r="G5" s="6">
        <f t="shared" si="3"/>
        <v>10500</v>
      </c>
      <c r="H5" s="6">
        <f t="shared" si="3"/>
        <v>3000</v>
      </c>
      <c r="I5" s="6">
        <f t="shared" si="3"/>
        <v>19500</v>
      </c>
      <c r="J5" s="6">
        <f t="shared" si="3"/>
        <v>12000</v>
      </c>
      <c r="K5" s="6">
        <f t="shared" si="3"/>
        <v>4500</v>
      </c>
      <c r="L5" s="6">
        <f t="shared" si="3"/>
        <v>21000</v>
      </c>
      <c r="M5" s="6">
        <f t="shared" si="3"/>
        <v>13500</v>
      </c>
      <c r="N5" s="6">
        <f t="shared" si="3"/>
        <v>6000</v>
      </c>
      <c r="O5" s="6">
        <f t="shared" si="3"/>
        <v>22500</v>
      </c>
      <c r="P5" s="6">
        <f t="shared" si="3"/>
        <v>15000</v>
      </c>
      <c r="Q5" s="6">
        <f t="shared" si="3"/>
        <v>7500</v>
      </c>
      <c r="R5" s="6">
        <f t="shared" si="3"/>
        <v>24000</v>
      </c>
      <c r="S5" s="6">
        <f t="shared" si="3"/>
        <v>16500</v>
      </c>
      <c r="T5" s="6">
        <f t="shared" si="3"/>
        <v>9000</v>
      </c>
      <c r="U5" s="6">
        <f t="shared" si="3"/>
        <v>25500</v>
      </c>
      <c r="V5" s="6">
        <f t="shared" si="3"/>
        <v>18000</v>
      </c>
      <c r="W5" s="6">
        <f t="shared" si="3"/>
        <v>10500</v>
      </c>
      <c r="X5" s="6">
        <f t="shared" si="3"/>
        <v>27000</v>
      </c>
      <c r="Y5" s="6">
        <f t="shared" si="3"/>
        <v>19500</v>
      </c>
      <c r="Z5" s="6">
        <f t="shared" si="3"/>
        <v>12000</v>
      </c>
      <c r="AA5" s="6">
        <f t="shared" si="3"/>
        <v>28500</v>
      </c>
      <c r="AB5" s="6">
        <f t="shared" si="3"/>
        <v>21000</v>
      </c>
      <c r="AC5" s="6">
        <f t="shared" si="3"/>
        <v>13500</v>
      </c>
      <c r="AD5" s="6">
        <f t="shared" si="3"/>
        <v>30000</v>
      </c>
      <c r="AE5" s="6">
        <f t="shared" si="3"/>
        <v>22500</v>
      </c>
    </row>
    <row r="6">
      <c r="A6" s="10"/>
    </row>
    <row r="7">
      <c r="A7" s="5" t="s">
        <v>99</v>
      </c>
    </row>
    <row r="8">
      <c r="A8" s="10" t="s">
        <v>24</v>
      </c>
      <c r="B8" s="6">
        <f>'Calcs-1'!B14-'Calcs-1'!B9</f>
        <v>500</v>
      </c>
      <c r="C8" s="6">
        <f>'Calcs-1'!C14-'Calcs-1'!C9</f>
        <v>500</v>
      </c>
      <c r="D8" s="6">
        <f>'Calcs-1'!D14-'Calcs-1'!D9</f>
        <v>500</v>
      </c>
      <c r="E8" s="6">
        <f>'Calcs-1'!E14-'Calcs-1'!E9</f>
        <v>500</v>
      </c>
      <c r="F8" s="6">
        <f>'Calcs-1'!F14-'Calcs-1'!F9</f>
        <v>500</v>
      </c>
      <c r="G8" s="6">
        <f>'Calcs-1'!G14-'Calcs-1'!G9</f>
        <v>500</v>
      </c>
      <c r="H8" s="6">
        <f>'Calcs-1'!H14-'Calcs-1'!H9</f>
        <v>500</v>
      </c>
      <c r="I8" s="6">
        <f>'Calcs-1'!I14-'Calcs-1'!I9</f>
        <v>500</v>
      </c>
      <c r="J8" s="6">
        <f>'Calcs-1'!J14-'Calcs-1'!J9</f>
        <v>500</v>
      </c>
      <c r="K8" s="6">
        <f>'Calcs-1'!K14-'Calcs-1'!K9</f>
        <v>500</v>
      </c>
      <c r="L8" s="6">
        <f>'Calcs-1'!L14-'Calcs-1'!L9</f>
        <v>500</v>
      </c>
      <c r="M8" s="6">
        <f>'Calcs-1'!M14-'Calcs-1'!M9</f>
        <v>500</v>
      </c>
      <c r="N8" s="6">
        <f>'Calcs-1'!N14-'Calcs-1'!N9</f>
        <v>500</v>
      </c>
      <c r="O8" s="6">
        <f>'Calcs-1'!O14-'Calcs-1'!O9</f>
        <v>500</v>
      </c>
      <c r="P8" s="6">
        <f>'Calcs-1'!P14-'Calcs-1'!P9</f>
        <v>500</v>
      </c>
      <c r="Q8" s="6">
        <f>'Calcs-1'!Q14-'Calcs-1'!Q9</f>
        <v>500</v>
      </c>
      <c r="R8" s="6">
        <f>'Calcs-1'!R14-'Calcs-1'!R9</f>
        <v>500</v>
      </c>
      <c r="S8" s="6">
        <f>'Calcs-1'!S14-'Calcs-1'!S9</f>
        <v>500</v>
      </c>
      <c r="T8" s="6">
        <f>'Calcs-1'!T14-'Calcs-1'!T9</f>
        <v>500</v>
      </c>
      <c r="U8" s="6">
        <f>'Calcs-1'!U14-'Calcs-1'!U9</f>
        <v>500</v>
      </c>
      <c r="V8" s="6">
        <f>'Calcs-1'!V14-'Calcs-1'!V9</f>
        <v>500</v>
      </c>
      <c r="W8" s="6">
        <f>'Calcs-1'!W14-'Calcs-1'!W9</f>
        <v>500</v>
      </c>
      <c r="X8" s="6">
        <f>'Calcs-1'!X14-'Calcs-1'!X9</f>
        <v>500</v>
      </c>
      <c r="Y8" s="6">
        <f>'Calcs-1'!Y14-'Calcs-1'!Y9</f>
        <v>500</v>
      </c>
      <c r="Z8" s="6">
        <f>'Calcs-1'!Z14-'Calcs-1'!Z9</f>
        <v>500</v>
      </c>
      <c r="AA8" s="6">
        <f>'Calcs-1'!AA14-'Calcs-1'!AA9</f>
        <v>500</v>
      </c>
      <c r="AB8" s="6">
        <f>'Calcs-1'!AB14-'Calcs-1'!AB9</f>
        <v>500</v>
      </c>
      <c r="AC8" s="6">
        <f>'Calcs-1'!AC14-'Calcs-1'!AC9</f>
        <v>500</v>
      </c>
      <c r="AD8" s="6">
        <f>'Calcs-1'!AD14-'Calcs-1'!AD9</f>
        <v>500</v>
      </c>
      <c r="AE8" s="6">
        <f>'Calcs-1'!AE14-'Calcs-1'!AE9</f>
        <v>500</v>
      </c>
    </row>
    <row r="9">
      <c r="A9" s="10" t="s">
        <v>25</v>
      </c>
      <c r="B9" s="6">
        <f>'Calcs-1'!B15-'Calcs-1'!B10</f>
        <v>5000</v>
      </c>
      <c r="C9" s="6">
        <f>'Calcs-1'!C15-'Calcs-1'!C10</f>
        <v>-5000</v>
      </c>
      <c r="D9" s="6">
        <f>'Calcs-1'!D15-'Calcs-1'!D10</f>
        <v>5000</v>
      </c>
      <c r="E9" s="6">
        <f>'Calcs-1'!E15-'Calcs-1'!E10</f>
        <v>-5000</v>
      </c>
      <c r="F9" s="6">
        <f>'Calcs-1'!F15-'Calcs-1'!F10</f>
        <v>5000</v>
      </c>
      <c r="G9" s="6">
        <f>'Calcs-1'!G15-'Calcs-1'!G10</f>
        <v>-5000</v>
      </c>
      <c r="H9" s="6">
        <f>'Calcs-1'!H15-'Calcs-1'!H10</f>
        <v>5000</v>
      </c>
      <c r="I9" s="6">
        <f>'Calcs-1'!I15-'Calcs-1'!I10</f>
        <v>-5000</v>
      </c>
      <c r="J9" s="6">
        <f>'Calcs-1'!J15-'Calcs-1'!J10</f>
        <v>5000</v>
      </c>
      <c r="K9" s="6">
        <f>'Calcs-1'!K15-'Calcs-1'!K10</f>
        <v>-5000</v>
      </c>
      <c r="L9" s="6">
        <f>'Calcs-1'!L15-'Calcs-1'!L10</f>
        <v>5000</v>
      </c>
      <c r="M9" s="6">
        <f>'Calcs-1'!M15-'Calcs-1'!M10</f>
        <v>-5000</v>
      </c>
      <c r="N9" s="6">
        <f>'Calcs-1'!N15-'Calcs-1'!N10</f>
        <v>5000</v>
      </c>
      <c r="O9" s="6">
        <f>'Calcs-1'!O15-'Calcs-1'!O10</f>
        <v>-5000</v>
      </c>
      <c r="P9" s="6">
        <f>'Calcs-1'!P15-'Calcs-1'!P10</f>
        <v>5000</v>
      </c>
      <c r="Q9" s="6">
        <f>'Calcs-1'!Q15-'Calcs-1'!Q10</f>
        <v>-5000</v>
      </c>
      <c r="R9" s="6">
        <f>'Calcs-1'!R15-'Calcs-1'!R10</f>
        <v>5000</v>
      </c>
      <c r="S9" s="6">
        <f>'Calcs-1'!S15-'Calcs-1'!S10</f>
        <v>-5000</v>
      </c>
      <c r="T9" s="6">
        <f>'Calcs-1'!T15-'Calcs-1'!T10</f>
        <v>5000</v>
      </c>
      <c r="U9" s="6">
        <f>'Calcs-1'!U15-'Calcs-1'!U10</f>
        <v>-5000</v>
      </c>
      <c r="V9" s="6">
        <f>'Calcs-1'!V15-'Calcs-1'!V10</f>
        <v>5000</v>
      </c>
      <c r="W9" s="6">
        <f>'Calcs-1'!W15-'Calcs-1'!W10</f>
        <v>-5000</v>
      </c>
      <c r="X9" s="6">
        <f>'Calcs-1'!X15-'Calcs-1'!X10</f>
        <v>5000</v>
      </c>
      <c r="Y9" s="6">
        <f>'Calcs-1'!Y15-'Calcs-1'!Y10</f>
        <v>-5000</v>
      </c>
      <c r="Z9" s="6">
        <f>'Calcs-1'!Z15-'Calcs-1'!Z10</f>
        <v>5000</v>
      </c>
      <c r="AA9" s="6">
        <f>'Calcs-1'!AA15-'Calcs-1'!AA10</f>
        <v>-5000</v>
      </c>
      <c r="AB9" s="6">
        <f>'Calcs-1'!AB15-'Calcs-1'!AB10</f>
        <v>5000</v>
      </c>
      <c r="AC9" s="6">
        <f>'Calcs-1'!AC15-'Calcs-1'!AC10</f>
        <v>-5000</v>
      </c>
      <c r="AD9" s="6">
        <f>'Calcs-1'!AD15-'Calcs-1'!AD10</f>
        <v>5000</v>
      </c>
      <c r="AE9" s="6">
        <f>'Calcs-1'!AE15-'Calcs-1'!AE10</f>
        <v>-5000</v>
      </c>
    </row>
    <row r="10">
      <c r="A10" s="10" t="s">
        <v>93</v>
      </c>
      <c r="B10" s="6">
        <f>'Calcs-1'!B16-'Calcs-1'!B11</f>
        <v>16500</v>
      </c>
      <c r="C10" s="6">
        <f>'Calcs-1'!C16-'Calcs-1'!C11</f>
        <v>-7500</v>
      </c>
      <c r="D10" s="6">
        <f>'Calcs-1'!D16-'Calcs-1'!D11</f>
        <v>-7500</v>
      </c>
      <c r="E10" s="6">
        <f>'Calcs-1'!E16-'Calcs-1'!E11</f>
        <v>16500</v>
      </c>
      <c r="F10" s="6">
        <f>'Calcs-1'!F16-'Calcs-1'!F11</f>
        <v>-7500</v>
      </c>
      <c r="G10" s="6">
        <f>'Calcs-1'!G16-'Calcs-1'!G11</f>
        <v>-7500</v>
      </c>
      <c r="H10" s="6">
        <f>'Calcs-1'!H16-'Calcs-1'!H11</f>
        <v>16500</v>
      </c>
      <c r="I10" s="6">
        <f>'Calcs-1'!I16-'Calcs-1'!I11</f>
        <v>-7500</v>
      </c>
      <c r="J10" s="6">
        <f>'Calcs-1'!J16-'Calcs-1'!J11</f>
        <v>-7500</v>
      </c>
      <c r="K10" s="6">
        <f>'Calcs-1'!K16-'Calcs-1'!K11</f>
        <v>16500</v>
      </c>
      <c r="L10" s="6">
        <f>'Calcs-1'!L16-'Calcs-1'!L11</f>
        <v>-7500</v>
      </c>
      <c r="M10" s="6">
        <f>'Calcs-1'!M16-'Calcs-1'!M11</f>
        <v>-7500</v>
      </c>
      <c r="N10" s="6">
        <f>'Calcs-1'!N16-'Calcs-1'!N11</f>
        <v>16500</v>
      </c>
      <c r="O10" s="6">
        <f>'Calcs-1'!O16-'Calcs-1'!O11</f>
        <v>-7500</v>
      </c>
      <c r="P10" s="6">
        <f>'Calcs-1'!P16-'Calcs-1'!P11</f>
        <v>-7500</v>
      </c>
      <c r="Q10" s="6">
        <f>'Calcs-1'!Q16-'Calcs-1'!Q11</f>
        <v>16500</v>
      </c>
      <c r="R10" s="6">
        <f>'Calcs-1'!R16-'Calcs-1'!R11</f>
        <v>-7500</v>
      </c>
      <c r="S10" s="6">
        <f>'Calcs-1'!S16-'Calcs-1'!S11</f>
        <v>-7500</v>
      </c>
      <c r="T10" s="6">
        <f>'Calcs-1'!T16-'Calcs-1'!T11</f>
        <v>16500</v>
      </c>
      <c r="U10" s="6">
        <f>'Calcs-1'!U16-'Calcs-1'!U11</f>
        <v>-7500</v>
      </c>
      <c r="V10" s="6">
        <f>'Calcs-1'!V16-'Calcs-1'!V11</f>
        <v>-7500</v>
      </c>
      <c r="W10" s="6">
        <f>'Calcs-1'!W16-'Calcs-1'!W11</f>
        <v>16500</v>
      </c>
      <c r="X10" s="6">
        <f>'Calcs-1'!X16-'Calcs-1'!X11</f>
        <v>-7500</v>
      </c>
      <c r="Y10" s="6">
        <f>'Calcs-1'!Y16-'Calcs-1'!Y11</f>
        <v>-7500</v>
      </c>
      <c r="Z10" s="6">
        <f>'Calcs-1'!Z16-'Calcs-1'!Z11</f>
        <v>16500</v>
      </c>
      <c r="AA10" s="6">
        <f>'Calcs-1'!AA16-'Calcs-1'!AA11</f>
        <v>-7500</v>
      </c>
      <c r="AB10" s="6">
        <f>'Calcs-1'!AB16-'Calcs-1'!AB11</f>
        <v>-7500</v>
      </c>
      <c r="AC10" s="6">
        <f>'Calcs-1'!AC16-'Calcs-1'!AC11</f>
        <v>16500</v>
      </c>
      <c r="AD10" s="6">
        <f>'Calcs-1'!AD16-'Calcs-1'!AD11</f>
        <v>-7500</v>
      </c>
      <c r="AE10" s="6">
        <f>'Calcs-1'!AE16-'Calcs-1'!AE11</f>
        <v>-7500</v>
      </c>
    </row>
    <row r="11">
      <c r="A11" s="10"/>
    </row>
    <row r="12">
      <c r="A12" s="5" t="s">
        <v>100</v>
      </c>
    </row>
    <row r="13">
      <c r="A13" s="10" t="s">
        <v>24</v>
      </c>
      <c r="B13" s="6">
        <f t="shared" ref="B13:AE13" si="4">B3+B8</f>
        <v>500</v>
      </c>
      <c r="C13" s="6">
        <f t="shared" si="4"/>
        <v>1000</v>
      </c>
      <c r="D13" s="6">
        <f t="shared" si="4"/>
        <v>1500</v>
      </c>
      <c r="E13" s="6">
        <f t="shared" si="4"/>
        <v>2000</v>
      </c>
      <c r="F13" s="6">
        <f t="shared" si="4"/>
        <v>2500</v>
      </c>
      <c r="G13" s="6">
        <f t="shared" si="4"/>
        <v>3000</v>
      </c>
      <c r="H13" s="6">
        <f t="shared" si="4"/>
        <v>3500</v>
      </c>
      <c r="I13" s="6">
        <f t="shared" si="4"/>
        <v>4000</v>
      </c>
      <c r="J13" s="6">
        <f t="shared" si="4"/>
        <v>4500</v>
      </c>
      <c r="K13" s="6">
        <f t="shared" si="4"/>
        <v>5000</v>
      </c>
      <c r="L13" s="6">
        <f t="shared" si="4"/>
        <v>5500</v>
      </c>
      <c r="M13" s="6">
        <f t="shared" si="4"/>
        <v>6000</v>
      </c>
      <c r="N13" s="6">
        <f t="shared" si="4"/>
        <v>6500</v>
      </c>
      <c r="O13" s="6">
        <f t="shared" si="4"/>
        <v>7000</v>
      </c>
      <c r="P13" s="6">
        <f t="shared" si="4"/>
        <v>7500</v>
      </c>
      <c r="Q13" s="6">
        <f t="shared" si="4"/>
        <v>8000</v>
      </c>
      <c r="R13" s="6">
        <f t="shared" si="4"/>
        <v>8500</v>
      </c>
      <c r="S13" s="6">
        <f t="shared" si="4"/>
        <v>9000</v>
      </c>
      <c r="T13" s="6">
        <f t="shared" si="4"/>
        <v>9500</v>
      </c>
      <c r="U13" s="6">
        <f t="shared" si="4"/>
        <v>10000</v>
      </c>
      <c r="V13" s="6">
        <f t="shared" si="4"/>
        <v>10500</v>
      </c>
      <c r="W13" s="6">
        <f t="shared" si="4"/>
        <v>11000</v>
      </c>
      <c r="X13" s="6">
        <f t="shared" si="4"/>
        <v>11500</v>
      </c>
      <c r="Y13" s="6">
        <f t="shared" si="4"/>
        <v>12000</v>
      </c>
      <c r="Z13" s="6">
        <f t="shared" si="4"/>
        <v>12500</v>
      </c>
      <c r="AA13" s="6">
        <f t="shared" si="4"/>
        <v>13000</v>
      </c>
      <c r="AB13" s="6">
        <f t="shared" si="4"/>
        <v>13500</v>
      </c>
      <c r="AC13" s="6">
        <f t="shared" si="4"/>
        <v>14000</v>
      </c>
      <c r="AD13" s="6">
        <f t="shared" si="4"/>
        <v>14500</v>
      </c>
      <c r="AE13" s="6">
        <f t="shared" si="4"/>
        <v>15000</v>
      </c>
    </row>
    <row r="14">
      <c r="A14" s="10" t="s">
        <v>25</v>
      </c>
      <c r="B14" s="6">
        <f t="shared" ref="B14:AE14" si="5">B4+B9</f>
        <v>5000</v>
      </c>
      <c r="C14" s="6">
        <f t="shared" si="5"/>
        <v>0</v>
      </c>
      <c r="D14" s="6">
        <f t="shared" si="5"/>
        <v>5000</v>
      </c>
      <c r="E14" s="6">
        <f t="shared" si="5"/>
        <v>0</v>
      </c>
      <c r="F14" s="6">
        <f t="shared" si="5"/>
        <v>5000</v>
      </c>
      <c r="G14" s="6">
        <f t="shared" si="5"/>
        <v>0</v>
      </c>
      <c r="H14" s="6">
        <f t="shared" si="5"/>
        <v>5000</v>
      </c>
      <c r="I14" s="6">
        <f t="shared" si="5"/>
        <v>0</v>
      </c>
      <c r="J14" s="6">
        <f t="shared" si="5"/>
        <v>5000</v>
      </c>
      <c r="K14" s="6">
        <f t="shared" si="5"/>
        <v>0</v>
      </c>
      <c r="L14" s="6">
        <f t="shared" si="5"/>
        <v>5000</v>
      </c>
      <c r="M14" s="6">
        <f t="shared" si="5"/>
        <v>0</v>
      </c>
      <c r="N14" s="6">
        <f t="shared" si="5"/>
        <v>5000</v>
      </c>
      <c r="O14" s="6">
        <f t="shared" si="5"/>
        <v>0</v>
      </c>
      <c r="P14" s="6">
        <f t="shared" si="5"/>
        <v>5000</v>
      </c>
      <c r="Q14" s="6">
        <f t="shared" si="5"/>
        <v>0</v>
      </c>
      <c r="R14" s="6">
        <f t="shared" si="5"/>
        <v>5000</v>
      </c>
      <c r="S14" s="6">
        <f t="shared" si="5"/>
        <v>0</v>
      </c>
      <c r="T14" s="6">
        <f t="shared" si="5"/>
        <v>5000</v>
      </c>
      <c r="U14" s="6">
        <f t="shared" si="5"/>
        <v>0</v>
      </c>
      <c r="V14" s="6">
        <f t="shared" si="5"/>
        <v>5000</v>
      </c>
      <c r="W14" s="6">
        <f t="shared" si="5"/>
        <v>0</v>
      </c>
      <c r="X14" s="6">
        <f t="shared" si="5"/>
        <v>5000</v>
      </c>
      <c r="Y14" s="6">
        <f t="shared" si="5"/>
        <v>0</v>
      </c>
      <c r="Z14" s="6">
        <f t="shared" si="5"/>
        <v>5000</v>
      </c>
      <c r="AA14" s="6">
        <f t="shared" si="5"/>
        <v>0</v>
      </c>
      <c r="AB14" s="6">
        <f t="shared" si="5"/>
        <v>5000</v>
      </c>
      <c r="AC14" s="6">
        <f t="shared" si="5"/>
        <v>0</v>
      </c>
      <c r="AD14" s="6">
        <f t="shared" si="5"/>
        <v>5000</v>
      </c>
      <c r="AE14" s="6">
        <f t="shared" si="5"/>
        <v>0</v>
      </c>
    </row>
    <row r="15">
      <c r="A15" s="10" t="s">
        <v>93</v>
      </c>
      <c r="B15" s="6">
        <f t="shared" ref="B15:AE15" si="6">B5+B10</f>
        <v>16500</v>
      </c>
      <c r="C15" s="6">
        <f t="shared" si="6"/>
        <v>9000</v>
      </c>
      <c r="D15" s="6">
        <f t="shared" si="6"/>
        <v>1500</v>
      </c>
      <c r="E15" s="6">
        <f t="shared" si="6"/>
        <v>18000</v>
      </c>
      <c r="F15" s="6">
        <f t="shared" si="6"/>
        <v>10500</v>
      </c>
      <c r="G15" s="6">
        <f t="shared" si="6"/>
        <v>3000</v>
      </c>
      <c r="H15" s="6">
        <f t="shared" si="6"/>
        <v>19500</v>
      </c>
      <c r="I15" s="6">
        <f t="shared" si="6"/>
        <v>12000</v>
      </c>
      <c r="J15" s="6">
        <f t="shared" si="6"/>
        <v>4500</v>
      </c>
      <c r="K15" s="6">
        <f t="shared" si="6"/>
        <v>21000</v>
      </c>
      <c r="L15" s="6">
        <f t="shared" si="6"/>
        <v>13500</v>
      </c>
      <c r="M15" s="6">
        <f t="shared" si="6"/>
        <v>6000</v>
      </c>
      <c r="N15" s="6">
        <f t="shared" si="6"/>
        <v>22500</v>
      </c>
      <c r="O15" s="6">
        <f t="shared" si="6"/>
        <v>15000</v>
      </c>
      <c r="P15" s="6">
        <f t="shared" si="6"/>
        <v>7500</v>
      </c>
      <c r="Q15" s="6">
        <f t="shared" si="6"/>
        <v>24000</v>
      </c>
      <c r="R15" s="6">
        <f t="shared" si="6"/>
        <v>16500</v>
      </c>
      <c r="S15" s="6">
        <f t="shared" si="6"/>
        <v>9000</v>
      </c>
      <c r="T15" s="6">
        <f t="shared" si="6"/>
        <v>25500</v>
      </c>
      <c r="U15" s="6">
        <f t="shared" si="6"/>
        <v>18000</v>
      </c>
      <c r="V15" s="6">
        <f t="shared" si="6"/>
        <v>10500</v>
      </c>
      <c r="W15" s="6">
        <f t="shared" si="6"/>
        <v>27000</v>
      </c>
      <c r="X15" s="6">
        <f t="shared" si="6"/>
        <v>19500</v>
      </c>
      <c r="Y15" s="6">
        <f t="shared" si="6"/>
        <v>12000</v>
      </c>
      <c r="Z15" s="6">
        <f t="shared" si="6"/>
        <v>28500</v>
      </c>
      <c r="AA15" s="6">
        <f t="shared" si="6"/>
        <v>21000</v>
      </c>
      <c r="AB15" s="6">
        <f t="shared" si="6"/>
        <v>13500</v>
      </c>
      <c r="AC15" s="6">
        <f t="shared" si="6"/>
        <v>30000</v>
      </c>
      <c r="AD15" s="6">
        <f t="shared" si="6"/>
        <v>22500</v>
      </c>
      <c r="AE15" s="6">
        <f t="shared" si="6"/>
        <v>15000</v>
      </c>
    </row>
    <row r="16">
      <c r="A16" s="10"/>
    </row>
    <row r="17">
      <c r="A17" s="5" t="s">
        <v>100</v>
      </c>
    </row>
    <row r="18">
      <c r="A18" s="10" t="s">
        <v>24</v>
      </c>
      <c r="B18" s="6">
        <f>B13*Assumptions!$C7</f>
        <v>225000</v>
      </c>
      <c r="C18" s="6">
        <f>C13*Assumptions!$C7</f>
        <v>450000</v>
      </c>
      <c r="D18" s="6">
        <f>D13*Assumptions!$C7</f>
        <v>675000</v>
      </c>
      <c r="E18" s="6">
        <f>E13*Assumptions!$C7</f>
        <v>900000</v>
      </c>
      <c r="F18" s="6">
        <f>F13*Assumptions!$C7</f>
        <v>1125000</v>
      </c>
      <c r="G18" s="6">
        <f>G13*Assumptions!$C7</f>
        <v>1350000</v>
      </c>
      <c r="H18" s="6">
        <f>H13*Assumptions!$C7</f>
        <v>1575000</v>
      </c>
      <c r="I18" s="6">
        <f>I13*Assumptions!$C7</f>
        <v>1800000</v>
      </c>
      <c r="J18" s="6">
        <f>J13*Assumptions!$C7</f>
        <v>2025000</v>
      </c>
      <c r="K18" s="6">
        <f>K13*Assumptions!$C7</f>
        <v>2250000</v>
      </c>
      <c r="L18" s="6">
        <f>L13*Assumptions!$C7</f>
        <v>2475000</v>
      </c>
      <c r="M18" s="6">
        <f>M13*Assumptions!$C7</f>
        <v>2700000</v>
      </c>
      <c r="N18" s="6">
        <f>N13*Assumptions!$C7</f>
        <v>2925000</v>
      </c>
      <c r="O18" s="6">
        <f>O13*Assumptions!$C7</f>
        <v>3150000</v>
      </c>
      <c r="P18" s="6">
        <f>P13*Assumptions!$C7</f>
        <v>3375000</v>
      </c>
      <c r="Q18" s="6">
        <f>Q13*Assumptions!$C7</f>
        <v>3600000</v>
      </c>
      <c r="R18" s="6">
        <f>R13*Assumptions!$C7</f>
        <v>3825000</v>
      </c>
      <c r="S18" s="6">
        <f>S13*Assumptions!$C7</f>
        <v>4050000</v>
      </c>
      <c r="T18" s="6">
        <f>T13*Assumptions!$C7</f>
        <v>4275000</v>
      </c>
      <c r="U18" s="6">
        <f>U13*Assumptions!$C7</f>
        <v>4500000</v>
      </c>
      <c r="V18" s="6">
        <f>V13*Assumptions!$C7</f>
        <v>4725000</v>
      </c>
      <c r="W18" s="6">
        <f>W13*Assumptions!$C7</f>
        <v>4950000</v>
      </c>
      <c r="X18" s="6">
        <f>X13*Assumptions!$C7</f>
        <v>5175000</v>
      </c>
      <c r="Y18" s="6">
        <f>Y13*Assumptions!$C7</f>
        <v>5400000</v>
      </c>
      <c r="Z18" s="6">
        <f>Z13*Assumptions!$C7</f>
        <v>5625000</v>
      </c>
      <c r="AA18" s="6">
        <f>AA13*Assumptions!$C7</f>
        <v>5850000</v>
      </c>
      <c r="AB18" s="6">
        <f>AB13*Assumptions!$C7</f>
        <v>6075000</v>
      </c>
      <c r="AC18" s="6">
        <f>AC13*Assumptions!$C7</f>
        <v>6300000</v>
      </c>
      <c r="AD18" s="6">
        <f>AD13*Assumptions!$C7</f>
        <v>6525000</v>
      </c>
      <c r="AE18" s="6">
        <f>AE13*Assumptions!$C7</f>
        <v>6750000</v>
      </c>
    </row>
    <row r="19">
      <c r="A19" s="10" t="s">
        <v>25</v>
      </c>
      <c r="B19" s="6">
        <f>B14*Assumptions!$C8</f>
        <v>1500000</v>
      </c>
      <c r="C19" s="6">
        <f>C14*Assumptions!$C8</f>
        <v>0</v>
      </c>
      <c r="D19" s="6">
        <f>D14*Assumptions!$C8</f>
        <v>1500000</v>
      </c>
      <c r="E19" s="6">
        <f>E14*Assumptions!$C8</f>
        <v>0</v>
      </c>
      <c r="F19" s="6">
        <f>F14*Assumptions!$C8</f>
        <v>1500000</v>
      </c>
      <c r="G19" s="6">
        <f>G14*Assumptions!$C8</f>
        <v>0</v>
      </c>
      <c r="H19" s="6">
        <f>H14*Assumptions!$C8</f>
        <v>1500000</v>
      </c>
      <c r="I19" s="6">
        <f>I14*Assumptions!$C8</f>
        <v>0</v>
      </c>
      <c r="J19" s="6">
        <f>J14*Assumptions!$C8</f>
        <v>1500000</v>
      </c>
      <c r="K19" s="6">
        <f>K14*Assumptions!$C8</f>
        <v>0</v>
      </c>
      <c r="L19" s="6">
        <f>L14*Assumptions!$C8</f>
        <v>1500000</v>
      </c>
      <c r="M19" s="6">
        <f>M14*Assumptions!$C8</f>
        <v>0</v>
      </c>
      <c r="N19" s="6">
        <f>N14*Assumptions!$C8</f>
        <v>1500000</v>
      </c>
      <c r="O19" s="6">
        <f>O14*Assumptions!$C8</f>
        <v>0</v>
      </c>
      <c r="P19" s="6">
        <f>P14*Assumptions!$C8</f>
        <v>1500000</v>
      </c>
      <c r="Q19" s="6">
        <f>Q14*Assumptions!$C8</f>
        <v>0</v>
      </c>
      <c r="R19" s="6">
        <f>R14*Assumptions!$C8</f>
        <v>1500000</v>
      </c>
      <c r="S19" s="6">
        <f>S14*Assumptions!$C8</f>
        <v>0</v>
      </c>
      <c r="T19" s="6">
        <f>T14*Assumptions!$C8</f>
        <v>1500000</v>
      </c>
      <c r="U19" s="6">
        <f>U14*Assumptions!$C8</f>
        <v>0</v>
      </c>
      <c r="V19" s="6">
        <f>V14*Assumptions!$C8</f>
        <v>1500000</v>
      </c>
      <c r="W19" s="6">
        <f>W14*Assumptions!$C8</f>
        <v>0</v>
      </c>
      <c r="X19" s="6">
        <f>X14*Assumptions!$C8</f>
        <v>1500000</v>
      </c>
      <c r="Y19" s="6">
        <f>Y14*Assumptions!$C8</f>
        <v>0</v>
      </c>
      <c r="Z19" s="6">
        <f>Z14*Assumptions!$C8</f>
        <v>1500000</v>
      </c>
      <c r="AA19" s="6">
        <f>AA14*Assumptions!$C8</f>
        <v>0</v>
      </c>
      <c r="AB19" s="6">
        <f>AB14*Assumptions!$C8</f>
        <v>1500000</v>
      </c>
      <c r="AC19" s="6">
        <f>AC14*Assumptions!$C8</f>
        <v>0</v>
      </c>
      <c r="AD19" s="6">
        <f>AD14*Assumptions!$C8</f>
        <v>1500000</v>
      </c>
      <c r="AE19" s="6">
        <f>AE14*Assumptions!$C8</f>
        <v>0</v>
      </c>
    </row>
    <row r="20">
      <c r="A20" s="10" t="s">
        <v>93</v>
      </c>
      <c r="B20" s="6">
        <f>B15*Assumptions!$C9</f>
        <v>8250000</v>
      </c>
      <c r="C20" s="6">
        <f>C15*Assumptions!$C9</f>
        <v>4500000</v>
      </c>
      <c r="D20" s="6">
        <f>D15*Assumptions!$C9</f>
        <v>750000</v>
      </c>
      <c r="E20" s="6">
        <f>E15*Assumptions!$C9</f>
        <v>9000000</v>
      </c>
      <c r="F20" s="6">
        <f>F15*Assumptions!$C9</f>
        <v>5250000</v>
      </c>
      <c r="G20" s="6">
        <f>G15*Assumptions!$C9</f>
        <v>1500000</v>
      </c>
      <c r="H20" s="6">
        <f>H15*Assumptions!$C9</f>
        <v>9750000</v>
      </c>
      <c r="I20" s="6">
        <f>I15*Assumptions!$C9</f>
        <v>6000000</v>
      </c>
      <c r="J20" s="6">
        <f>J15*Assumptions!$C9</f>
        <v>2250000</v>
      </c>
      <c r="K20" s="6">
        <f>K15*Assumptions!$C9</f>
        <v>10500000</v>
      </c>
      <c r="L20" s="6">
        <f>L15*Assumptions!$C9</f>
        <v>6750000</v>
      </c>
      <c r="M20" s="6">
        <f>M15*Assumptions!$C9</f>
        <v>3000000</v>
      </c>
      <c r="N20" s="6">
        <f>N15*Assumptions!$C9</f>
        <v>11250000</v>
      </c>
      <c r="O20" s="6">
        <f>O15*Assumptions!$C9</f>
        <v>7500000</v>
      </c>
      <c r="P20" s="6">
        <f>P15*Assumptions!$C9</f>
        <v>3750000</v>
      </c>
      <c r="Q20" s="6">
        <f>Q15*Assumptions!$C9</f>
        <v>12000000</v>
      </c>
      <c r="R20" s="6">
        <f>R15*Assumptions!$C9</f>
        <v>8250000</v>
      </c>
      <c r="S20" s="6">
        <f>S15*Assumptions!$C9</f>
        <v>4500000</v>
      </c>
      <c r="T20" s="6">
        <f>T15*Assumptions!$C9</f>
        <v>12750000</v>
      </c>
      <c r="U20" s="6">
        <f>U15*Assumptions!$C9</f>
        <v>9000000</v>
      </c>
      <c r="V20" s="6">
        <f>V15*Assumptions!$C9</f>
        <v>5250000</v>
      </c>
      <c r="W20" s="6">
        <f>W15*Assumptions!$C9</f>
        <v>13500000</v>
      </c>
      <c r="X20" s="6">
        <f>X15*Assumptions!$C9</f>
        <v>9750000</v>
      </c>
      <c r="Y20" s="6">
        <f>Y15*Assumptions!$C9</f>
        <v>6000000</v>
      </c>
      <c r="Z20" s="6">
        <f>Z15*Assumptions!$C9</f>
        <v>14250000</v>
      </c>
      <c r="AA20" s="6">
        <f>AA15*Assumptions!$C9</f>
        <v>10500000</v>
      </c>
      <c r="AB20" s="6">
        <f>AB15*Assumptions!$C9</f>
        <v>6750000</v>
      </c>
      <c r="AC20" s="6">
        <f>AC15*Assumptions!$C9</f>
        <v>15000000</v>
      </c>
      <c r="AD20" s="6">
        <f>AD15*Assumptions!$C9</f>
        <v>11250000</v>
      </c>
      <c r="AE20" s="6">
        <f>AE15*Assumptions!$C9</f>
        <v>7500000</v>
      </c>
    </row>
    <row r="21">
      <c r="A21" s="10" t="s">
        <v>86</v>
      </c>
      <c r="B21" s="6">
        <f t="shared" ref="B21:AE21" si="7">SUM(B18:B20)</f>
        <v>9975000</v>
      </c>
      <c r="C21" s="6">
        <f t="shared" si="7"/>
        <v>4950000</v>
      </c>
      <c r="D21" s="6">
        <f t="shared" si="7"/>
        <v>2925000</v>
      </c>
      <c r="E21" s="6">
        <f t="shared" si="7"/>
        <v>9900000</v>
      </c>
      <c r="F21" s="6">
        <f t="shared" si="7"/>
        <v>7875000</v>
      </c>
      <c r="G21" s="6">
        <f t="shared" si="7"/>
        <v>2850000</v>
      </c>
      <c r="H21" s="6">
        <f t="shared" si="7"/>
        <v>12825000</v>
      </c>
      <c r="I21" s="6">
        <f t="shared" si="7"/>
        <v>7800000</v>
      </c>
      <c r="J21" s="6">
        <f t="shared" si="7"/>
        <v>5775000</v>
      </c>
      <c r="K21" s="6">
        <f t="shared" si="7"/>
        <v>12750000</v>
      </c>
      <c r="L21" s="6">
        <f t="shared" si="7"/>
        <v>10725000</v>
      </c>
      <c r="M21" s="6">
        <f t="shared" si="7"/>
        <v>5700000</v>
      </c>
      <c r="N21" s="6">
        <f t="shared" si="7"/>
        <v>15675000</v>
      </c>
      <c r="O21" s="6">
        <f t="shared" si="7"/>
        <v>10650000</v>
      </c>
      <c r="P21" s="6">
        <f t="shared" si="7"/>
        <v>8625000</v>
      </c>
      <c r="Q21" s="6">
        <f t="shared" si="7"/>
        <v>15600000</v>
      </c>
      <c r="R21" s="6">
        <f t="shared" si="7"/>
        <v>13575000</v>
      </c>
      <c r="S21" s="6">
        <f t="shared" si="7"/>
        <v>8550000</v>
      </c>
      <c r="T21" s="6">
        <f t="shared" si="7"/>
        <v>18525000</v>
      </c>
      <c r="U21" s="6">
        <f t="shared" si="7"/>
        <v>13500000</v>
      </c>
      <c r="V21" s="6">
        <f t="shared" si="7"/>
        <v>11475000</v>
      </c>
      <c r="W21" s="6">
        <f t="shared" si="7"/>
        <v>18450000</v>
      </c>
      <c r="X21" s="6">
        <f t="shared" si="7"/>
        <v>16425000</v>
      </c>
      <c r="Y21" s="6">
        <f t="shared" si="7"/>
        <v>11400000</v>
      </c>
      <c r="Z21" s="6">
        <f t="shared" si="7"/>
        <v>21375000</v>
      </c>
      <c r="AA21" s="6">
        <f t="shared" si="7"/>
        <v>16350000</v>
      </c>
      <c r="AB21" s="6">
        <f t="shared" si="7"/>
        <v>14325000</v>
      </c>
      <c r="AC21" s="6">
        <f t="shared" si="7"/>
        <v>21300000</v>
      </c>
      <c r="AD21" s="6">
        <f t="shared" si="7"/>
        <v>19275000</v>
      </c>
      <c r="AE21" s="6">
        <f t="shared" si="7"/>
        <v>14250000</v>
      </c>
    </row>
  </sheetData>
  <drawing r:id="rId1"/>
</worksheet>
</file>