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Calcs-1" sheetId="3" r:id="rId6"/>
    <sheet state="visible" name="Sales and Costs-Small Store" sheetId="4" r:id="rId7"/>
    <sheet state="visible" name="Sales and Costs-Medium Store" sheetId="5" r:id="rId8"/>
    <sheet state="visible" name="Sales and Costs-Large Store" sheetId="6" r:id="rId9"/>
    <sheet state="visible" name="Cons-Sales and Costs" sheetId="7" r:id="rId10"/>
    <sheet state="visible" name="Cons-Purchases" sheetId="8" r:id="rId11"/>
    <sheet state="visible" name="Cons-Collections" sheetId="9" r:id="rId12"/>
    <sheet state="visible" name="Small Store-FAR" sheetId="10" r:id="rId13"/>
    <sheet state="visible" name="Small Store-Fixed Asset Balance" sheetId="11" r:id="rId14"/>
    <sheet state="visible" name="Small Store-Depreciation" sheetId="12" r:id="rId15"/>
    <sheet state="visible" name="Medium Store-FAR" sheetId="13" r:id="rId16"/>
    <sheet state="visible" name="Medium Store-Fixed Asset Balanc" sheetId="14" r:id="rId17"/>
    <sheet state="visible" name="Medium Store-Depreciation " sheetId="15" r:id="rId18"/>
    <sheet state="visible" name="Large Store-FAR" sheetId="16" r:id="rId19"/>
    <sheet state="visible" name="Large Store-Fixed Asset Balance" sheetId="17" r:id="rId20"/>
    <sheet state="visible" name="Large Store-Depreciation" sheetId="18" r:id="rId21"/>
    <sheet state="visible" name="Cons-Asset Statement" sheetId="19" r:id="rId22"/>
    <sheet state="visible" name="Cons-Cash Detail" sheetId="20" r:id="rId23"/>
    <sheet state="visible" name="Cons-Balances" sheetId="21" r:id="rId24"/>
  </sheets>
  <definedNames/>
  <calcPr/>
</workbook>
</file>

<file path=xl/sharedStrings.xml><?xml version="1.0" encoding="utf-8"?>
<sst xmlns="http://schemas.openxmlformats.org/spreadsheetml/2006/main" count="1265" uniqueCount="343">
  <si>
    <t>Description</t>
  </si>
  <si>
    <t>A retailing company runs a chain of small, medium and large bag stores.</t>
  </si>
  <si>
    <t>It sells purses, mini bags and duffel bags. The selling price of a purse is Rs 1200, a mini bag is Rs 1000 and a duffel bag is Rs 1700. The cost of a purse is 40% of its selling price, a mini bag is 45% of its selling price and a duffel bag is 50% of its selling price.</t>
  </si>
  <si>
    <t>It estimates that a small store will receive 200 orders per month . An average order will comprise 1 purse, 0.3 mini bag and 0.5 duffel bag.</t>
  </si>
  <si>
    <t>Each small store has 1 sales person. The monthly salary of a sales person is Rs 19,000.</t>
  </si>
  <si>
    <t>The store delivers all its orders. It costs the store Rs 50 to deliver an order for all the products.</t>
  </si>
  <si>
    <t>It has a monthly rental cost of Rs 22,500 and electricity cost of Rs 7,000.</t>
  </si>
  <si>
    <t>Initially, the company had 0 small stores. The company estimates that it will open 1 new small store every month, starting from Month 1.</t>
  </si>
  <si>
    <t>Each small store has 1 Packaging machine (GDH 760), which costs Rs 25,000 and has a life of 14 months, 1 AC (SGL 430), which costs Rs 60,000 and has a life of 16 months and 1 Computer (AGD 265), which costs Rs 70,000 and has a life of 12 months. These assets are purchased every time a new small store is opened at the start of the month.</t>
  </si>
  <si>
    <t>It estimates that a medium store will receive 300 orders per month . An average order will comprise 1.3 purses, 0.4 mini bag and 0.8 duffel bag.</t>
  </si>
  <si>
    <t>Each medium store has 2 sales persons. It has a monthly rent cost of Rs 30,000 and electricity cost of Rs 10,000.</t>
  </si>
  <si>
    <t>Initially, the company had 0 stores. The company estimates that it will open 1 medium store every 2 months with the first medium store opening in month 6.</t>
  </si>
  <si>
    <t>Each medium store has 2 Packaging machines (GDH 760), which costs Rs 25,000 each and has a life of 14 months, 2 AC (SGL 430), which costs Rs 60,000 each and has a life of 16 months and 1 Computer (AGD 300), which costs Rs 90,000 and has a life of 15 months. These assets are purchased every time a new medium store is opened at the start of the month.</t>
  </si>
  <si>
    <t>It estimates that a large store will receive 400 orders per month, where an average order will comprise 1.6 purses, 0.7 mini bags and 1 duffel bag.</t>
  </si>
  <si>
    <t>Each large store has 4 sales persons. It has a monthly rent cost of Rs 50,000 and electricity cost of Rs 15,000.</t>
  </si>
  <si>
    <t>Initially, the company had 0 stores. The company plans to open 1 large store every 4 months with the first large store opening in month 8.</t>
  </si>
  <si>
    <t>Each large store has 4 Packaging machines (GDH 760), which costs Rs 25,000 each and has a life of 14 months, 2 ACs (SGL 500), which costs Rs 60,000 each and has a life of 16 months and 2 Computers (AGD 300), which costs Rs 90,000 each and has a life of 15 months. These assets are purchased every time a new large store is opened at the start of the month.</t>
  </si>
  <si>
    <t>Salary of staff, selling price, cost price percentage and delivery cost for medium and large stores are the same as that of small stores.</t>
  </si>
  <si>
    <t>The company makes payment for the purchase of purses after 2 months and mini bags after 3 months. It makes the payment for purchases of duffel bags within the same month.</t>
  </si>
  <si>
    <t>30% of the total sales are made to Retailer 1, who makes the payment after 1 month.</t>
  </si>
  <si>
    <t>30% of the total sales are made to Wholesaler 1, who makes the payment after 2 months.</t>
  </si>
  <si>
    <t>40% of the total sales are made to BigCustomer 1, who makes the payment in cash.</t>
  </si>
  <si>
    <t>Make a model of the company for 30 months.</t>
  </si>
  <si>
    <t>Product</t>
  </si>
  <si>
    <t>Selling Price</t>
  </si>
  <si>
    <t>Cost Price</t>
  </si>
  <si>
    <t>Purses</t>
  </si>
  <si>
    <t>Mini Bags</t>
  </si>
  <si>
    <t>Duffel Bags</t>
  </si>
  <si>
    <t>Orders</t>
  </si>
  <si>
    <t>Small Store</t>
  </si>
  <si>
    <t>Medium Store</t>
  </si>
  <si>
    <t>Large Store</t>
  </si>
  <si>
    <t>Average Order</t>
  </si>
  <si>
    <t xml:space="preserve">Delivery </t>
  </si>
  <si>
    <t>Staff</t>
  </si>
  <si>
    <t>Sales Person</t>
  </si>
  <si>
    <t>Salary</t>
  </si>
  <si>
    <t>Other Costs</t>
  </si>
  <si>
    <t xml:space="preserve">Rent </t>
  </si>
  <si>
    <t>Electricity</t>
  </si>
  <si>
    <t>Outlet Plan</t>
  </si>
  <si>
    <t>Initial</t>
  </si>
  <si>
    <t>New Outlet</t>
  </si>
  <si>
    <t>From month 1</t>
  </si>
  <si>
    <t>from month 6</t>
  </si>
  <si>
    <t>from month 8</t>
  </si>
  <si>
    <t>every 2 months</t>
  </si>
  <si>
    <t>every 4 months</t>
  </si>
  <si>
    <t>Sales</t>
  </si>
  <si>
    <t>% of Share in sales</t>
  </si>
  <si>
    <t>Collections</t>
  </si>
  <si>
    <t>Retailer 1</t>
  </si>
  <si>
    <t>Wholesaler 1</t>
  </si>
  <si>
    <t>Big Customer 1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</si>
  <si>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</si>
  <si>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</si>
  <si>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</si>
  <si>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</si>
  <si>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</si>
  <si>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</si>
  <si>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</si>
  <si>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</si>
  <si>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</si>
  <si>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</si>
  <si>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</si>
  <si>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</si>
  <si>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</si>
  <si>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</si>
  <si>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</si>
  <si>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</si>
  <si>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</si>
  <si>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</si>
  <si>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</si>
  <si>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</si>
  <si>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</si>
  <si>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</si>
  <si>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</si>
  <si>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</si>
  <si>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</si>
  <si>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</si>
  <si>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</si>
  <si>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</si>
  <si>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</si>
  <si>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</si>
  <si>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Outlets</t>
  </si>
  <si>
    <t>Small</t>
  </si>
  <si>
    <t>Medium</t>
  </si>
  <si>
    <t>Large</t>
  </si>
  <si>
    <t>Additional Outlet</t>
  </si>
  <si>
    <t>Total</t>
  </si>
  <si>
    <t>Cost of goods sold</t>
  </si>
  <si>
    <t>Rent</t>
  </si>
  <si>
    <t>Delivery Cost</t>
  </si>
  <si>
    <t>Depreciation</t>
  </si>
  <si>
    <t>Total Cost</t>
  </si>
  <si>
    <t>Profit</t>
  </si>
  <si>
    <t>Purchases</t>
  </si>
  <si>
    <t>Purchase Payments</t>
  </si>
  <si>
    <t>Payments Outstanding</t>
  </si>
  <si>
    <t>Cash to be collected</t>
  </si>
  <si>
    <t>Item Code</t>
  </si>
  <si>
    <t>Item Type</t>
  </si>
  <si>
    <t>Item Details</t>
  </si>
  <si>
    <t>Month of Purchase</t>
  </si>
  <si>
    <t>Price</t>
  </si>
  <si>
    <t>Life Time</t>
  </si>
  <si>
    <t>Month of Disposal</t>
  </si>
  <si>
    <t>Disposal Depreciation</t>
  </si>
  <si>
    <t>SFAS-PM-001</t>
  </si>
  <si>
    <t>Packaging Machine</t>
  </si>
  <si>
    <t>SFAS-AC-001</t>
  </si>
  <si>
    <t>AC</t>
  </si>
  <si>
    <t>SFAS-CU-001</t>
  </si>
  <si>
    <t>Computer</t>
  </si>
  <si>
    <t>SFAS-PM-002</t>
  </si>
  <si>
    <t>SFAS-AC-002</t>
  </si>
  <si>
    <t>SFAS-CU-002</t>
  </si>
  <si>
    <t>SFAS-PM-003</t>
  </si>
  <si>
    <t>SFAS-AC-003</t>
  </si>
  <si>
    <t>SFAS-CU-003</t>
  </si>
  <si>
    <t>SFAS-PM-004</t>
  </si>
  <si>
    <t>SFAS-AC-004</t>
  </si>
  <si>
    <t>SFAS-CU-004</t>
  </si>
  <si>
    <t>SFAS-PM-005</t>
  </si>
  <si>
    <t>SFAS-AC-005</t>
  </si>
  <si>
    <t>SFAS-CU-005</t>
  </si>
  <si>
    <t>SFAS-PM-006</t>
  </si>
  <si>
    <t>SFAS-AC-006</t>
  </si>
  <si>
    <t>SFAS-CU-006</t>
  </si>
  <si>
    <t>SFAS-PM-007</t>
  </si>
  <si>
    <t>SFAS-AC-007</t>
  </si>
  <si>
    <t>SFAS-CU-007</t>
  </si>
  <si>
    <t>SFAS-PM-008</t>
  </si>
  <si>
    <t>SFAS-AC-008</t>
  </si>
  <si>
    <t>SFAS-CU-008</t>
  </si>
  <si>
    <t>SFAS-PM-009</t>
  </si>
  <si>
    <t>SFAS-AC-009</t>
  </si>
  <si>
    <t>SFAS-CU-009</t>
  </si>
  <si>
    <t>SFAS-PM-010</t>
  </si>
  <si>
    <t>SFAS-AC-010</t>
  </si>
  <si>
    <t>SFAS-CU-010</t>
  </si>
  <si>
    <t>SFAS-PM-011</t>
  </si>
  <si>
    <t>SFAS-AC-011</t>
  </si>
  <si>
    <t>SFAS-CU-011</t>
  </si>
  <si>
    <t>SFAS-PM-012</t>
  </si>
  <si>
    <t>SFAS-AC-012</t>
  </si>
  <si>
    <t>SFAS-CU-012</t>
  </si>
  <si>
    <t>SFAS-PM-013</t>
  </si>
  <si>
    <t>SFAS-AC-013</t>
  </si>
  <si>
    <t>SFAS-CU-013</t>
  </si>
  <si>
    <t>SFAS-PM-014</t>
  </si>
  <si>
    <t>SFAS-AC-014</t>
  </si>
  <si>
    <t>SFAS-CU-014</t>
  </si>
  <si>
    <t>SFAS-PM-015</t>
  </si>
  <si>
    <t>SFAS-AC-015</t>
  </si>
  <si>
    <t>SFAS-CU-015</t>
  </si>
  <si>
    <t>SFAS-PM-016</t>
  </si>
  <si>
    <t>SFAS-AC-016</t>
  </si>
  <si>
    <t>SFAS-CU-016</t>
  </si>
  <si>
    <t>SFAS-PM-017</t>
  </si>
  <si>
    <t>SFAS-AC-017</t>
  </si>
  <si>
    <t>SFAS-CU-017</t>
  </si>
  <si>
    <t>SFAS-PM-018</t>
  </si>
  <si>
    <t>SFAS-AC-018</t>
  </si>
  <si>
    <t>SFAS-CU-018</t>
  </si>
  <si>
    <t>SFAS-PM-019</t>
  </si>
  <si>
    <t>SFAS-AC-019</t>
  </si>
  <si>
    <t>SFAS-CU-019</t>
  </si>
  <si>
    <t>SFAS-PM-020</t>
  </si>
  <si>
    <t>SFAS-AC-020</t>
  </si>
  <si>
    <t>SFAS-CU-020</t>
  </si>
  <si>
    <t>SFAS-PM-021</t>
  </si>
  <si>
    <t>SFAS-AC-021</t>
  </si>
  <si>
    <t>SFAS-CU-021</t>
  </si>
  <si>
    <t>SFAS-PM-022</t>
  </si>
  <si>
    <t>SFAS-AC-022</t>
  </si>
  <si>
    <t>SFAS-CU-022</t>
  </si>
  <si>
    <t>SFAS-PM-023</t>
  </si>
  <si>
    <t>SFAS-AC-023</t>
  </si>
  <si>
    <t>SFAS-CU-023</t>
  </si>
  <si>
    <t>SFAS-PM-024</t>
  </si>
  <si>
    <t>SFAS-AC-024</t>
  </si>
  <si>
    <t>SFAS-CU-024</t>
  </si>
  <si>
    <t>SFAS-PM-025</t>
  </si>
  <si>
    <t>SFAS-AC-025</t>
  </si>
  <si>
    <t>SFAS-CU-025</t>
  </si>
  <si>
    <t>SFAS-PM-026</t>
  </si>
  <si>
    <t>SFAS-AC-026</t>
  </si>
  <si>
    <t>SFAS-CU-026</t>
  </si>
  <si>
    <t>SFAS-PM-027</t>
  </si>
  <si>
    <t>SFAS-AC-027</t>
  </si>
  <si>
    <t>SFAS-CU-027</t>
  </si>
  <si>
    <t>SFAS-PM-028</t>
  </si>
  <si>
    <t>SFAS-AC-028</t>
  </si>
  <si>
    <t>SFAS-CU-028</t>
  </si>
  <si>
    <t>SFAS-PM-029</t>
  </si>
  <si>
    <t>SFAS-AC-029</t>
  </si>
  <si>
    <t>SFAS-CU-029</t>
  </si>
  <si>
    <t>SFAS-PM-030</t>
  </si>
  <si>
    <t>SFAS-AC-030</t>
  </si>
  <si>
    <t>SFAS-CU-030</t>
  </si>
  <si>
    <t>Opening Balance</t>
  </si>
  <si>
    <t>Disposal</t>
  </si>
  <si>
    <t>Closing Balance</t>
  </si>
  <si>
    <t>MFAS-PM-001</t>
  </si>
  <si>
    <t>MFAS-PM-002</t>
  </si>
  <si>
    <t>MFAS-AC-001</t>
  </si>
  <si>
    <t>MFAS-AC-002</t>
  </si>
  <si>
    <t>MFAS-CU-001</t>
  </si>
  <si>
    <t>MFAS-PM-003</t>
  </si>
  <si>
    <t>MFAS-PM-004</t>
  </si>
  <si>
    <t>MFAS-AC-003</t>
  </si>
  <si>
    <t>MFAS-AC-004</t>
  </si>
  <si>
    <t>MFAS-CU-002</t>
  </si>
  <si>
    <t>MFAS-PM-005</t>
  </si>
  <si>
    <t>MFAS-PM-006</t>
  </si>
  <si>
    <t>MFAS-AC-005</t>
  </si>
  <si>
    <t>MFAS-AC-006</t>
  </si>
  <si>
    <t>MFAS-CU-003</t>
  </si>
  <si>
    <t>MFAS-PM-007</t>
  </si>
  <si>
    <t>MFAS-PM-008</t>
  </si>
  <si>
    <t>MFAS-AC-007</t>
  </si>
  <si>
    <t>MFAS-AC-008</t>
  </si>
  <si>
    <t>MFAS-CU-004</t>
  </si>
  <si>
    <t>MFAS-PM-009</t>
  </si>
  <si>
    <t>MFAS-PM-010</t>
  </si>
  <si>
    <t>MFAS-AC-009</t>
  </si>
  <si>
    <t>MFAS-AC-010</t>
  </si>
  <si>
    <t>MFAS-CU-005</t>
  </si>
  <si>
    <t>MFAS-PM-011</t>
  </si>
  <si>
    <t>MFAS-PM-012</t>
  </si>
  <si>
    <t>MFAS-AC-011</t>
  </si>
  <si>
    <t>MFAS-AC-012</t>
  </si>
  <si>
    <t>MFAS-CU-006</t>
  </si>
  <si>
    <t>MFAS-PM-013</t>
  </si>
  <si>
    <t>MFAS-PM-014</t>
  </si>
  <si>
    <t>MFAS-AC-013</t>
  </si>
  <si>
    <t>MFAS-AC-014</t>
  </si>
  <si>
    <t>MFAS-CU-007</t>
  </si>
  <si>
    <t>MFAS-PM-015</t>
  </si>
  <si>
    <t>MFAS-PM-016</t>
  </si>
  <si>
    <t>MFAS-AC-015</t>
  </si>
  <si>
    <t>MFAS-AC-016</t>
  </si>
  <si>
    <t>MFAS-CU-008</t>
  </si>
  <si>
    <t>MFAS-PM-017</t>
  </si>
  <si>
    <t>MFAS-PM-018</t>
  </si>
  <si>
    <t>MFAS-AC-017</t>
  </si>
  <si>
    <t>MFAS-AC-018</t>
  </si>
  <si>
    <t>MFAS-CU-009</t>
  </si>
  <si>
    <t>MFAS-PM-019</t>
  </si>
  <si>
    <t>MFAS-PM-020</t>
  </si>
  <si>
    <t>MFAS-AC-019</t>
  </si>
  <si>
    <t>MFAS-AC-020</t>
  </si>
  <si>
    <t>MFAS-CU-010</t>
  </si>
  <si>
    <t>MFAS-PM-021</t>
  </si>
  <si>
    <t>MFAS-PM-022</t>
  </si>
  <si>
    <t>MFAS-AC-021</t>
  </si>
  <si>
    <t>MFAS-AC-022</t>
  </si>
  <si>
    <t>MFAS-CU-011</t>
  </si>
  <si>
    <t>MFAS-PM-023</t>
  </si>
  <si>
    <t>MFAS-PM-024</t>
  </si>
  <si>
    <t>MFAS-AC-023</t>
  </si>
  <si>
    <t>MFAS-AC-024</t>
  </si>
  <si>
    <t>MFAS-CU-012</t>
  </si>
  <si>
    <t>MFAS-PM-025</t>
  </si>
  <si>
    <t>MFAS-PM-026</t>
  </si>
  <si>
    <t>MFAS-AC-025</t>
  </si>
  <si>
    <t>MFAS-AC-026</t>
  </si>
  <si>
    <t>MFAS-CU-013</t>
  </si>
  <si>
    <t>LFAS-PM-001</t>
  </si>
  <si>
    <t>LFAS-PM-002</t>
  </si>
  <si>
    <t>LFAS-PM-003</t>
  </si>
  <si>
    <t>LFAS-PM-004</t>
  </si>
  <si>
    <t>LFAS-AC-001</t>
  </si>
  <si>
    <t>LFAS-AC-002</t>
  </si>
  <si>
    <t>LFAS-CU-001</t>
  </si>
  <si>
    <t>LFAS-CU-002</t>
  </si>
  <si>
    <t>LFAS-PM-005</t>
  </si>
  <si>
    <t>LFAS-PM-006</t>
  </si>
  <si>
    <t>LFAS-PM-007</t>
  </si>
  <si>
    <t>LFAS-PM-008</t>
  </si>
  <si>
    <t>LFAS-AC-003</t>
  </si>
  <si>
    <t>LFAS-AC-004</t>
  </si>
  <si>
    <t>LFAS-CU-003</t>
  </si>
  <si>
    <t>LFAS-CU-004</t>
  </si>
  <si>
    <t>LFAS-PM-009</t>
  </si>
  <si>
    <t>LFAS-PM-010</t>
  </si>
  <si>
    <t>LFAS-PM-011</t>
  </si>
  <si>
    <t>LFAS-PM-012</t>
  </si>
  <si>
    <t>LFAS-AC-005</t>
  </si>
  <si>
    <t>LFAS-AC-006</t>
  </si>
  <si>
    <t>LFAS-CU-005</t>
  </si>
  <si>
    <t>LFAS-CU-006</t>
  </si>
  <si>
    <t>LFAS-PM-013</t>
  </si>
  <si>
    <t>LFAS-PM-014</t>
  </si>
  <si>
    <t>LFAS-PM-015</t>
  </si>
  <si>
    <t>LFAS-PM-016</t>
  </si>
  <si>
    <t>LFAS-AC-007</t>
  </si>
  <si>
    <t>LFAS-AC-008</t>
  </si>
  <si>
    <t>LFAS-CU-007</t>
  </si>
  <si>
    <t>LFAS-CU-008</t>
  </si>
  <si>
    <t>LFAS-PM-017</t>
  </si>
  <si>
    <t>LFAS-PM-018</t>
  </si>
  <si>
    <t>LFAS-PM-019</t>
  </si>
  <si>
    <t>LFAS-PM-020</t>
  </si>
  <si>
    <t>LFAS-AC-009</t>
  </si>
  <si>
    <t>LFAS-AC-010</t>
  </si>
  <si>
    <t>LFAS-CU-009</t>
  </si>
  <si>
    <t>LFAS-CU-010</t>
  </si>
  <si>
    <t>LFAS-PM-021</t>
  </si>
  <si>
    <t>LFAS-PM-022</t>
  </si>
  <si>
    <t>LFAS-PM-023</t>
  </si>
  <si>
    <t>LFAS-PM-024</t>
  </si>
  <si>
    <t>LFAS-AC-011</t>
  </si>
  <si>
    <t>LFAS-AC-012</t>
  </si>
  <si>
    <t>LFAS-CU-011</t>
  </si>
  <si>
    <t>LFAS-CU-012</t>
  </si>
  <si>
    <t>Cons-Assets</t>
  </si>
  <si>
    <t>Total Purchase</t>
  </si>
  <si>
    <t>Total Depreciation</t>
  </si>
  <si>
    <t>Cash Inflow</t>
  </si>
  <si>
    <t>Cash Collected from Sales</t>
  </si>
  <si>
    <t>Total Inflow</t>
  </si>
  <si>
    <t>Cash Outflow</t>
  </si>
  <si>
    <t>Cash paid for purchases</t>
  </si>
  <si>
    <t>Other cost</t>
  </si>
  <si>
    <t>Fixed Asset</t>
  </si>
  <si>
    <t>Total Outflow</t>
  </si>
  <si>
    <t>Net Cash for the month</t>
  </si>
  <si>
    <t>Opening Cash</t>
  </si>
  <si>
    <t>Closing Cash</t>
  </si>
  <si>
    <t>Assets</t>
  </si>
  <si>
    <t>Cash Inhand</t>
  </si>
  <si>
    <t>Total Assets (TA)</t>
  </si>
  <si>
    <t>Liabilities</t>
  </si>
  <si>
    <t>Payment Outstanding</t>
  </si>
  <si>
    <t>Total Liabilities</t>
  </si>
  <si>
    <t>Difference 1(TA-TL)</t>
  </si>
  <si>
    <t>Opening Profit</t>
  </si>
  <si>
    <t>Net Profit for the month</t>
  </si>
  <si>
    <t>Accumulated Profit</t>
  </si>
  <si>
    <t>Difference 2(AP-D1)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</si>
</sst>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6.0"/>
      <color theme="1"/>
      <name val="Arial"/>
    </font>
    <font>
      <sz val="16.0"/>
      <color theme="1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horizontal="center" shrinkToFit="0" vertical="bottom" wrapText="1"/>
    </xf>
    <xf borderId="0" fillId="2" fontId="5" numFmtId="0" xfId="0" applyFont="1"/>
    <xf borderId="0" fillId="2" fontId="5" numFmtId="0" xfId="0" applyAlignment="1" applyFont="1">
      <alignment readingOrder="0"/>
    </xf>
    <xf borderId="0" fillId="0" fontId="3" numFmtId="3" xfId="0" applyAlignment="1" applyFont="1" applyNumberFormat="1">
      <alignment horizontal="right" readingOrder="0" vertical="bottom"/>
    </xf>
    <xf borderId="0" fillId="0" fontId="3" numFmtId="3" xfId="0" applyAlignment="1" applyFont="1" applyNumberFormat="1">
      <alignment vertical="bottom"/>
    </xf>
    <xf borderId="0" fillId="0" fontId="3" numFmtId="3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0" fillId="0" fontId="3" numFmtId="10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5" numFmtId="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1" xfId="0" applyAlignment="1" applyFont="1" applyNumberFormat="1">
      <alignment readingOrder="0"/>
    </xf>
    <xf borderId="0" fillId="0" fontId="5" numFmtId="1" xfId="0" applyFont="1" applyNumberFormat="1"/>
    <xf borderId="0" fillId="0" fontId="5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24" Type="http://schemas.openxmlformats.org/officeDocument/2006/relationships/worksheet" Target="worksheets/sheet21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8.25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  <c r="C5" s="4"/>
      <c r="D5" s="5"/>
      <c r="E5" s="6"/>
    </row>
    <row r="6">
      <c r="A6" s="3" t="s">
        <v>5</v>
      </c>
      <c r="C6" s="6"/>
      <c r="D6" s="5"/>
      <c r="E6" s="5"/>
      <c r="F6" s="5"/>
    </row>
    <row r="7">
      <c r="A7" s="3" t="s">
        <v>6</v>
      </c>
      <c r="C7" s="4"/>
      <c r="D7" s="7"/>
      <c r="E7" s="8"/>
      <c r="F7" s="8"/>
    </row>
    <row r="8">
      <c r="A8" s="3" t="s">
        <v>7</v>
      </c>
      <c r="C8" s="4"/>
      <c r="D8" s="4"/>
      <c r="E8" s="9"/>
      <c r="F8" s="9"/>
    </row>
    <row r="9">
      <c r="A9" s="10"/>
      <c r="C9" s="5"/>
      <c r="D9" s="5"/>
      <c r="E9" s="5"/>
      <c r="F9" s="5"/>
    </row>
    <row r="10">
      <c r="A10" s="3" t="s">
        <v>8</v>
      </c>
      <c r="C10" s="11"/>
      <c r="D10" s="7"/>
      <c r="E10" s="11"/>
      <c r="F10" s="11"/>
    </row>
    <row r="11">
      <c r="A11" s="10"/>
      <c r="C11" s="11"/>
      <c r="D11" s="12"/>
      <c r="E11" s="12"/>
      <c r="F11" s="12"/>
      <c r="G11" s="12"/>
      <c r="H11" s="12"/>
      <c r="I11" s="12"/>
      <c r="J11" s="10"/>
      <c r="K11" s="13"/>
    </row>
    <row r="12">
      <c r="A12" s="3" t="s">
        <v>9</v>
      </c>
      <c r="C12" s="11"/>
      <c r="D12" s="13"/>
      <c r="E12" s="13"/>
      <c r="F12" s="13"/>
      <c r="G12" s="13"/>
      <c r="H12" s="13"/>
      <c r="I12" s="13"/>
      <c r="J12" s="13"/>
      <c r="K12" s="13"/>
    </row>
    <row r="13">
      <c r="A13" s="3" t="s">
        <v>10</v>
      </c>
      <c r="C13" s="4"/>
      <c r="D13" s="13"/>
      <c r="E13" s="13"/>
      <c r="F13" s="13"/>
      <c r="G13" s="13"/>
      <c r="H13" s="13"/>
      <c r="I13" s="13"/>
      <c r="J13" s="13"/>
      <c r="K13" s="13"/>
    </row>
    <row r="14">
      <c r="A14" s="10"/>
      <c r="C14" s="6"/>
      <c r="D14" s="13"/>
      <c r="E14" s="13"/>
      <c r="F14" s="13"/>
      <c r="G14" s="13"/>
      <c r="H14" s="13"/>
      <c r="I14" s="13"/>
      <c r="J14" s="13"/>
      <c r="K14" s="13"/>
    </row>
    <row r="15">
      <c r="A15" s="3" t="s">
        <v>11</v>
      </c>
      <c r="C15" s="4"/>
      <c r="D15" s="13"/>
      <c r="E15" s="13"/>
      <c r="F15" s="13"/>
      <c r="G15" s="13"/>
      <c r="H15" s="13"/>
      <c r="I15" s="13"/>
      <c r="J15" s="13"/>
      <c r="K15" s="13"/>
    </row>
    <row r="16">
      <c r="A16" s="10"/>
      <c r="C16" s="6"/>
      <c r="D16" s="13"/>
      <c r="E16" s="13"/>
      <c r="F16" s="13"/>
      <c r="G16" s="13"/>
      <c r="H16" s="13"/>
      <c r="I16" s="13"/>
      <c r="J16" s="13"/>
      <c r="K16" s="13"/>
    </row>
    <row r="17">
      <c r="A17" s="3" t="s">
        <v>12</v>
      </c>
      <c r="C17" s="11"/>
      <c r="D17" s="13"/>
      <c r="E17" s="13"/>
      <c r="F17" s="13"/>
      <c r="G17" s="13"/>
      <c r="H17" s="13"/>
      <c r="I17" s="13"/>
      <c r="J17" s="13"/>
      <c r="K17" s="13"/>
    </row>
    <row r="18">
      <c r="A18" s="10"/>
      <c r="C18" s="4"/>
      <c r="D18" s="13"/>
      <c r="E18" s="13"/>
      <c r="F18" s="13"/>
      <c r="G18" s="13"/>
      <c r="H18" s="13"/>
      <c r="I18" s="13"/>
      <c r="J18" s="13"/>
      <c r="K18" s="13"/>
    </row>
    <row r="19">
      <c r="A19" s="3" t="s">
        <v>13</v>
      </c>
      <c r="C19" s="6"/>
      <c r="D19" s="14"/>
      <c r="E19" s="14"/>
      <c r="F19" s="14"/>
      <c r="G19" s="14"/>
      <c r="H19" s="14"/>
      <c r="I19" s="14"/>
      <c r="J19" s="13"/>
      <c r="K19" s="13"/>
    </row>
    <row r="20">
      <c r="A20" s="3" t="s">
        <v>14</v>
      </c>
      <c r="C20" s="11"/>
      <c r="D20" s="15"/>
      <c r="E20" s="16"/>
      <c r="F20" s="4"/>
    </row>
    <row r="21">
      <c r="A21" s="10"/>
      <c r="C21" s="6"/>
      <c r="D21" s="4"/>
      <c r="E21" s="4"/>
      <c r="F21" s="4"/>
    </row>
    <row r="22">
      <c r="A22" s="3" t="s">
        <v>15</v>
      </c>
      <c r="C22" s="6"/>
      <c r="D22" s="5"/>
      <c r="E22" s="5"/>
      <c r="F22" s="5"/>
    </row>
    <row r="23">
      <c r="A23" s="10"/>
      <c r="C23" s="4"/>
      <c r="D23" s="15"/>
      <c r="E23" s="17"/>
      <c r="F23" s="17"/>
    </row>
    <row r="24">
      <c r="A24" s="3" t="s">
        <v>16</v>
      </c>
      <c r="C24" s="4"/>
      <c r="D24" s="15"/>
      <c r="E24" s="17"/>
      <c r="F24" s="17"/>
    </row>
    <row r="25">
      <c r="A25" s="10"/>
      <c r="C25" s="4"/>
      <c r="D25" s="18"/>
      <c r="E25" s="18"/>
      <c r="F25" s="4"/>
    </row>
    <row r="26">
      <c r="A26" s="3" t="s">
        <v>17</v>
      </c>
      <c r="C26" s="6"/>
      <c r="D26" s="5"/>
      <c r="E26" s="5"/>
      <c r="F26" s="5"/>
    </row>
    <row r="27">
      <c r="A27" s="10"/>
      <c r="C27" s="4"/>
      <c r="D27" s="18"/>
      <c r="E27" s="11"/>
      <c r="F27" s="11"/>
    </row>
    <row r="28">
      <c r="A28" s="3" t="s">
        <v>18</v>
      </c>
      <c r="C28" s="4"/>
      <c r="D28" s="7"/>
      <c r="E28" s="11"/>
      <c r="F28" s="11"/>
    </row>
    <row r="29">
      <c r="C29" s="4"/>
      <c r="D29" s="19"/>
      <c r="E29" s="19"/>
      <c r="F29" s="19"/>
    </row>
    <row r="30">
      <c r="A30" s="3" t="s">
        <v>19</v>
      </c>
      <c r="C30" s="4"/>
      <c r="D30" s="20"/>
      <c r="E30" s="4"/>
      <c r="F30" s="4"/>
    </row>
    <row r="31">
      <c r="A31" s="3" t="s">
        <v>20</v>
      </c>
      <c r="C31" s="5"/>
      <c r="E31" s="4"/>
      <c r="F31" s="4"/>
    </row>
    <row r="32">
      <c r="A32" s="3" t="s">
        <v>21</v>
      </c>
      <c r="C32" s="21"/>
      <c r="D32" s="5"/>
    </row>
    <row r="33">
      <c r="C33" s="11"/>
    </row>
    <row r="34">
      <c r="A34" s="3" t="s">
        <v>22</v>
      </c>
      <c r="C34" s="11"/>
    </row>
    <row r="35">
      <c r="C35" s="11"/>
    </row>
    <row r="37">
      <c r="C37" s="21"/>
    </row>
    <row r="38">
      <c r="C38" s="21"/>
      <c r="D38" s="21"/>
      <c r="E38" s="21"/>
    </row>
    <row r="39">
      <c r="D39" s="22"/>
    </row>
    <row r="40">
      <c r="D40" s="22"/>
    </row>
    <row r="41">
      <c r="D41" s="2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101</v>
      </c>
      <c r="B1" s="28" t="s">
        <v>102</v>
      </c>
      <c r="C1" s="23" t="s">
        <v>103</v>
      </c>
      <c r="D1" s="23" t="s">
        <v>104</v>
      </c>
      <c r="E1" s="23" t="s">
        <v>105</v>
      </c>
      <c r="F1" s="23" t="s">
        <v>106</v>
      </c>
      <c r="G1" s="23" t="s">
        <v>107</v>
      </c>
      <c r="H1" s="23" t="s">
        <v>108</v>
      </c>
    </row>
    <row r="2">
      <c r="A2" s="23" t="s">
        <v>109</v>
      </c>
      <c r="B2" s="28" t="s">
        <v>110</v>
      </c>
      <c r="D2" s="23">
        <v>1.0</v>
      </c>
      <c r="E2" s="23">
        <v>25000.0</v>
      </c>
      <c r="F2" s="23">
        <v>14.0</v>
      </c>
      <c r="G2" s="24">
        <f t="shared" ref="G2:G91" si="1">F2+D2</f>
        <v>15</v>
      </c>
      <c r="H2" s="24">
        <f t="shared" ref="H2:H91" si="2">E2/F2*F2</f>
        <v>25000</v>
      </c>
    </row>
    <row r="3">
      <c r="A3" s="23" t="s">
        <v>111</v>
      </c>
      <c r="B3" s="28" t="s">
        <v>112</v>
      </c>
      <c r="D3" s="23">
        <v>1.0</v>
      </c>
      <c r="E3" s="23">
        <v>60000.0</v>
      </c>
      <c r="F3" s="23">
        <v>16.0</v>
      </c>
      <c r="G3" s="24">
        <f t="shared" si="1"/>
        <v>17</v>
      </c>
      <c r="H3" s="24">
        <f t="shared" si="2"/>
        <v>60000</v>
      </c>
    </row>
    <row r="4">
      <c r="A4" s="23" t="s">
        <v>113</v>
      </c>
      <c r="B4" s="28" t="s">
        <v>114</v>
      </c>
      <c r="D4" s="23">
        <v>1.0</v>
      </c>
      <c r="E4" s="23">
        <v>70000.0</v>
      </c>
      <c r="F4" s="23">
        <v>12.0</v>
      </c>
      <c r="G4" s="24">
        <f t="shared" si="1"/>
        <v>13</v>
      </c>
      <c r="H4" s="24">
        <f t="shared" si="2"/>
        <v>70000</v>
      </c>
    </row>
    <row r="5">
      <c r="A5" s="23" t="s">
        <v>115</v>
      </c>
      <c r="B5" s="28" t="s">
        <v>110</v>
      </c>
      <c r="D5" s="24">
        <f t="shared" ref="D5:D91" si="3">D2+1</f>
        <v>2</v>
      </c>
      <c r="E5" s="23">
        <v>25000.0</v>
      </c>
      <c r="F5" s="23">
        <v>14.0</v>
      </c>
      <c r="G5" s="24">
        <f t="shared" si="1"/>
        <v>16</v>
      </c>
      <c r="H5" s="24">
        <f t="shared" si="2"/>
        <v>25000</v>
      </c>
    </row>
    <row r="6">
      <c r="A6" s="23" t="s">
        <v>116</v>
      </c>
      <c r="B6" s="28" t="s">
        <v>112</v>
      </c>
      <c r="D6" s="24">
        <f t="shared" si="3"/>
        <v>2</v>
      </c>
      <c r="E6" s="23">
        <v>60000.0</v>
      </c>
      <c r="F6" s="23">
        <v>16.0</v>
      </c>
      <c r="G6" s="24">
        <f t="shared" si="1"/>
        <v>18</v>
      </c>
      <c r="H6" s="24">
        <f t="shared" si="2"/>
        <v>60000</v>
      </c>
    </row>
    <row r="7">
      <c r="A7" s="23" t="s">
        <v>117</v>
      </c>
      <c r="B7" s="28" t="s">
        <v>114</v>
      </c>
      <c r="D7" s="24">
        <f t="shared" si="3"/>
        <v>2</v>
      </c>
      <c r="E7" s="23">
        <v>70000.0</v>
      </c>
      <c r="F7" s="23">
        <v>12.0</v>
      </c>
      <c r="G7" s="24">
        <f t="shared" si="1"/>
        <v>14</v>
      </c>
      <c r="H7" s="24">
        <f t="shared" si="2"/>
        <v>70000</v>
      </c>
    </row>
    <row r="8">
      <c r="A8" s="23" t="s">
        <v>118</v>
      </c>
      <c r="B8" s="28" t="s">
        <v>110</v>
      </c>
      <c r="D8" s="24">
        <f t="shared" si="3"/>
        <v>3</v>
      </c>
      <c r="E8" s="23">
        <v>25000.0</v>
      </c>
      <c r="F8" s="23">
        <v>14.0</v>
      </c>
      <c r="G8" s="24">
        <f t="shared" si="1"/>
        <v>17</v>
      </c>
      <c r="H8" s="24">
        <f t="shared" si="2"/>
        <v>25000</v>
      </c>
    </row>
    <row r="9">
      <c r="A9" s="23" t="s">
        <v>119</v>
      </c>
      <c r="B9" s="28" t="s">
        <v>112</v>
      </c>
      <c r="D9" s="24">
        <f t="shared" si="3"/>
        <v>3</v>
      </c>
      <c r="E9" s="23">
        <v>60000.0</v>
      </c>
      <c r="F9" s="23">
        <v>16.0</v>
      </c>
      <c r="G9" s="24">
        <f t="shared" si="1"/>
        <v>19</v>
      </c>
      <c r="H9" s="24">
        <f t="shared" si="2"/>
        <v>60000</v>
      </c>
    </row>
    <row r="10">
      <c r="A10" s="23" t="s">
        <v>120</v>
      </c>
      <c r="B10" s="28" t="s">
        <v>114</v>
      </c>
      <c r="D10" s="24">
        <f t="shared" si="3"/>
        <v>3</v>
      </c>
      <c r="E10" s="23">
        <v>70000.0</v>
      </c>
      <c r="F10" s="23">
        <v>12.0</v>
      </c>
      <c r="G10" s="24">
        <f t="shared" si="1"/>
        <v>15</v>
      </c>
      <c r="H10" s="24">
        <f t="shared" si="2"/>
        <v>70000</v>
      </c>
    </row>
    <row r="11">
      <c r="A11" s="23" t="s">
        <v>121</v>
      </c>
      <c r="B11" s="28" t="s">
        <v>110</v>
      </c>
      <c r="D11" s="24">
        <f t="shared" si="3"/>
        <v>4</v>
      </c>
      <c r="E11" s="23">
        <v>25000.0</v>
      </c>
      <c r="F11" s="23">
        <v>14.0</v>
      </c>
      <c r="G11" s="24">
        <f t="shared" si="1"/>
        <v>18</v>
      </c>
      <c r="H11" s="24">
        <f t="shared" si="2"/>
        <v>25000</v>
      </c>
    </row>
    <row r="12">
      <c r="A12" s="23" t="s">
        <v>122</v>
      </c>
      <c r="B12" s="28" t="s">
        <v>112</v>
      </c>
      <c r="D12" s="24">
        <f t="shared" si="3"/>
        <v>4</v>
      </c>
      <c r="E12" s="23">
        <v>60000.0</v>
      </c>
      <c r="F12" s="23">
        <v>16.0</v>
      </c>
      <c r="G12" s="24">
        <f t="shared" si="1"/>
        <v>20</v>
      </c>
      <c r="H12" s="24">
        <f t="shared" si="2"/>
        <v>60000</v>
      </c>
    </row>
    <row r="13">
      <c r="A13" s="23" t="s">
        <v>123</v>
      </c>
      <c r="B13" s="28" t="s">
        <v>114</v>
      </c>
      <c r="D13" s="24">
        <f t="shared" si="3"/>
        <v>4</v>
      </c>
      <c r="E13" s="23">
        <v>70000.0</v>
      </c>
      <c r="F13" s="23">
        <v>12.0</v>
      </c>
      <c r="G13" s="24">
        <f t="shared" si="1"/>
        <v>16</v>
      </c>
      <c r="H13" s="24">
        <f t="shared" si="2"/>
        <v>70000</v>
      </c>
    </row>
    <row r="14">
      <c r="A14" s="23" t="s">
        <v>124</v>
      </c>
      <c r="B14" s="28" t="s">
        <v>110</v>
      </c>
      <c r="D14" s="24">
        <f t="shared" si="3"/>
        <v>5</v>
      </c>
      <c r="E14" s="23">
        <v>25000.0</v>
      </c>
      <c r="F14" s="23">
        <v>14.0</v>
      </c>
      <c r="G14" s="24">
        <f t="shared" si="1"/>
        <v>19</v>
      </c>
      <c r="H14" s="24">
        <f t="shared" si="2"/>
        <v>25000</v>
      </c>
    </row>
    <row r="15">
      <c r="A15" s="23" t="s">
        <v>125</v>
      </c>
      <c r="B15" s="28" t="s">
        <v>112</v>
      </c>
      <c r="D15" s="24">
        <f t="shared" si="3"/>
        <v>5</v>
      </c>
      <c r="E15" s="23">
        <v>60000.0</v>
      </c>
      <c r="F15" s="23">
        <v>16.0</v>
      </c>
      <c r="G15" s="24">
        <f t="shared" si="1"/>
        <v>21</v>
      </c>
      <c r="H15" s="24">
        <f t="shared" si="2"/>
        <v>60000</v>
      </c>
    </row>
    <row r="16">
      <c r="A16" s="23" t="s">
        <v>126</v>
      </c>
      <c r="B16" s="28" t="s">
        <v>114</v>
      </c>
      <c r="D16" s="24">
        <f t="shared" si="3"/>
        <v>5</v>
      </c>
      <c r="E16" s="23">
        <v>70000.0</v>
      </c>
      <c r="F16" s="23">
        <v>12.0</v>
      </c>
      <c r="G16" s="24">
        <f t="shared" si="1"/>
        <v>17</v>
      </c>
      <c r="H16" s="24">
        <f t="shared" si="2"/>
        <v>70000</v>
      </c>
    </row>
    <row r="17">
      <c r="A17" s="23" t="s">
        <v>127</v>
      </c>
      <c r="B17" s="28" t="s">
        <v>110</v>
      </c>
      <c r="D17" s="24">
        <f t="shared" si="3"/>
        <v>6</v>
      </c>
      <c r="E17" s="23">
        <v>25000.0</v>
      </c>
      <c r="F17" s="23">
        <v>14.0</v>
      </c>
      <c r="G17" s="24">
        <f t="shared" si="1"/>
        <v>20</v>
      </c>
      <c r="H17" s="24">
        <f t="shared" si="2"/>
        <v>25000</v>
      </c>
    </row>
    <row r="18">
      <c r="A18" s="23" t="s">
        <v>128</v>
      </c>
      <c r="B18" s="28" t="s">
        <v>112</v>
      </c>
      <c r="D18" s="24">
        <f t="shared" si="3"/>
        <v>6</v>
      </c>
      <c r="E18" s="23">
        <v>60000.0</v>
      </c>
      <c r="F18" s="23">
        <v>16.0</v>
      </c>
      <c r="G18" s="24">
        <f t="shared" si="1"/>
        <v>22</v>
      </c>
      <c r="H18" s="24">
        <f t="shared" si="2"/>
        <v>60000</v>
      </c>
    </row>
    <row r="19">
      <c r="A19" s="23" t="s">
        <v>129</v>
      </c>
      <c r="B19" s="28" t="s">
        <v>114</v>
      </c>
      <c r="D19" s="24">
        <f t="shared" si="3"/>
        <v>6</v>
      </c>
      <c r="E19" s="23">
        <v>70000.0</v>
      </c>
      <c r="F19" s="23">
        <v>12.0</v>
      </c>
      <c r="G19" s="24">
        <f t="shared" si="1"/>
        <v>18</v>
      </c>
      <c r="H19" s="24">
        <f t="shared" si="2"/>
        <v>70000</v>
      </c>
    </row>
    <row r="20">
      <c r="A20" s="23" t="s">
        <v>130</v>
      </c>
      <c r="B20" s="28" t="s">
        <v>110</v>
      </c>
      <c r="D20" s="24">
        <f t="shared" si="3"/>
        <v>7</v>
      </c>
      <c r="E20" s="23">
        <v>25000.0</v>
      </c>
      <c r="F20" s="23">
        <v>14.0</v>
      </c>
      <c r="G20" s="24">
        <f t="shared" si="1"/>
        <v>21</v>
      </c>
      <c r="H20" s="24">
        <f t="shared" si="2"/>
        <v>25000</v>
      </c>
    </row>
    <row r="21">
      <c r="A21" s="23" t="s">
        <v>131</v>
      </c>
      <c r="B21" s="28" t="s">
        <v>112</v>
      </c>
      <c r="D21" s="24">
        <f t="shared" si="3"/>
        <v>7</v>
      </c>
      <c r="E21" s="23">
        <v>60000.0</v>
      </c>
      <c r="F21" s="23">
        <v>16.0</v>
      </c>
      <c r="G21" s="24">
        <f t="shared" si="1"/>
        <v>23</v>
      </c>
      <c r="H21" s="24">
        <f t="shared" si="2"/>
        <v>60000</v>
      </c>
    </row>
    <row r="22">
      <c r="A22" s="23" t="s">
        <v>132</v>
      </c>
      <c r="B22" s="28" t="s">
        <v>114</v>
      </c>
      <c r="D22" s="24">
        <f t="shared" si="3"/>
        <v>7</v>
      </c>
      <c r="E22" s="23">
        <v>70000.0</v>
      </c>
      <c r="F22" s="23">
        <v>12.0</v>
      </c>
      <c r="G22" s="24">
        <f t="shared" si="1"/>
        <v>19</v>
      </c>
      <c r="H22" s="24">
        <f t="shared" si="2"/>
        <v>70000</v>
      </c>
    </row>
    <row r="23">
      <c r="A23" s="23" t="s">
        <v>133</v>
      </c>
      <c r="B23" s="28" t="s">
        <v>110</v>
      </c>
      <c r="D23" s="24">
        <f t="shared" si="3"/>
        <v>8</v>
      </c>
      <c r="E23" s="23">
        <v>25000.0</v>
      </c>
      <c r="F23" s="23">
        <v>14.0</v>
      </c>
      <c r="G23" s="24">
        <f t="shared" si="1"/>
        <v>22</v>
      </c>
      <c r="H23" s="24">
        <f t="shared" si="2"/>
        <v>25000</v>
      </c>
    </row>
    <row r="24">
      <c r="A24" s="23" t="s">
        <v>134</v>
      </c>
      <c r="B24" s="28" t="s">
        <v>112</v>
      </c>
      <c r="D24" s="24">
        <f t="shared" si="3"/>
        <v>8</v>
      </c>
      <c r="E24" s="23">
        <v>60000.0</v>
      </c>
      <c r="F24" s="23">
        <v>16.0</v>
      </c>
      <c r="G24" s="24">
        <f t="shared" si="1"/>
        <v>24</v>
      </c>
      <c r="H24" s="24">
        <f t="shared" si="2"/>
        <v>60000</v>
      </c>
    </row>
    <row r="25">
      <c r="A25" s="23" t="s">
        <v>135</v>
      </c>
      <c r="B25" s="28" t="s">
        <v>114</v>
      </c>
      <c r="D25" s="24">
        <f t="shared" si="3"/>
        <v>8</v>
      </c>
      <c r="E25" s="23">
        <v>70000.0</v>
      </c>
      <c r="F25" s="23">
        <v>12.0</v>
      </c>
      <c r="G25" s="24">
        <f t="shared" si="1"/>
        <v>20</v>
      </c>
      <c r="H25" s="24">
        <f t="shared" si="2"/>
        <v>70000</v>
      </c>
    </row>
    <row r="26">
      <c r="A26" s="23" t="s">
        <v>136</v>
      </c>
      <c r="B26" s="28" t="s">
        <v>110</v>
      </c>
      <c r="D26" s="24">
        <f t="shared" si="3"/>
        <v>9</v>
      </c>
      <c r="E26" s="23">
        <v>25000.0</v>
      </c>
      <c r="F26" s="23">
        <v>14.0</v>
      </c>
      <c r="G26" s="24">
        <f t="shared" si="1"/>
        <v>23</v>
      </c>
      <c r="H26" s="24">
        <f t="shared" si="2"/>
        <v>25000</v>
      </c>
    </row>
    <row r="27">
      <c r="A27" s="23" t="s">
        <v>137</v>
      </c>
      <c r="B27" s="28" t="s">
        <v>112</v>
      </c>
      <c r="D27" s="24">
        <f t="shared" si="3"/>
        <v>9</v>
      </c>
      <c r="E27" s="23">
        <v>60000.0</v>
      </c>
      <c r="F27" s="23">
        <v>16.0</v>
      </c>
      <c r="G27" s="24">
        <f t="shared" si="1"/>
        <v>25</v>
      </c>
      <c r="H27" s="24">
        <f t="shared" si="2"/>
        <v>60000</v>
      </c>
    </row>
    <row r="28">
      <c r="A28" s="23" t="s">
        <v>138</v>
      </c>
      <c r="B28" s="28" t="s">
        <v>114</v>
      </c>
      <c r="D28" s="24">
        <f t="shared" si="3"/>
        <v>9</v>
      </c>
      <c r="E28" s="23">
        <v>70000.0</v>
      </c>
      <c r="F28" s="23">
        <v>12.0</v>
      </c>
      <c r="G28" s="24">
        <f t="shared" si="1"/>
        <v>21</v>
      </c>
      <c r="H28" s="24">
        <f t="shared" si="2"/>
        <v>70000</v>
      </c>
    </row>
    <row r="29">
      <c r="A29" s="23" t="s">
        <v>139</v>
      </c>
      <c r="B29" s="28" t="s">
        <v>110</v>
      </c>
      <c r="D29" s="24">
        <f t="shared" si="3"/>
        <v>10</v>
      </c>
      <c r="E29" s="23">
        <v>25000.0</v>
      </c>
      <c r="F29" s="23">
        <v>14.0</v>
      </c>
      <c r="G29" s="24">
        <f t="shared" si="1"/>
        <v>24</v>
      </c>
      <c r="H29" s="24">
        <f t="shared" si="2"/>
        <v>25000</v>
      </c>
    </row>
    <row r="30">
      <c r="A30" s="23" t="s">
        <v>140</v>
      </c>
      <c r="B30" s="28" t="s">
        <v>112</v>
      </c>
      <c r="D30" s="24">
        <f t="shared" si="3"/>
        <v>10</v>
      </c>
      <c r="E30" s="23">
        <v>60000.0</v>
      </c>
      <c r="F30" s="23">
        <v>16.0</v>
      </c>
      <c r="G30" s="24">
        <f t="shared" si="1"/>
        <v>26</v>
      </c>
      <c r="H30" s="24">
        <f t="shared" si="2"/>
        <v>60000</v>
      </c>
    </row>
    <row r="31">
      <c r="A31" s="23" t="s">
        <v>141</v>
      </c>
      <c r="B31" s="28" t="s">
        <v>114</v>
      </c>
      <c r="D31" s="24">
        <f t="shared" si="3"/>
        <v>10</v>
      </c>
      <c r="E31" s="23">
        <v>70000.0</v>
      </c>
      <c r="F31" s="23">
        <v>12.0</v>
      </c>
      <c r="G31" s="24">
        <f t="shared" si="1"/>
        <v>22</v>
      </c>
      <c r="H31" s="24">
        <f t="shared" si="2"/>
        <v>70000</v>
      </c>
    </row>
    <row r="32">
      <c r="A32" s="23" t="s">
        <v>142</v>
      </c>
      <c r="B32" s="28" t="s">
        <v>110</v>
      </c>
      <c r="D32" s="24">
        <f t="shared" si="3"/>
        <v>11</v>
      </c>
      <c r="E32" s="23">
        <v>25000.0</v>
      </c>
      <c r="F32" s="23">
        <v>14.0</v>
      </c>
      <c r="G32" s="24">
        <f t="shared" si="1"/>
        <v>25</v>
      </c>
      <c r="H32" s="24">
        <f t="shared" si="2"/>
        <v>25000</v>
      </c>
    </row>
    <row r="33">
      <c r="A33" s="23" t="s">
        <v>143</v>
      </c>
      <c r="B33" s="28" t="s">
        <v>112</v>
      </c>
      <c r="D33" s="24">
        <f t="shared" si="3"/>
        <v>11</v>
      </c>
      <c r="E33" s="23">
        <v>60000.0</v>
      </c>
      <c r="F33" s="23">
        <v>16.0</v>
      </c>
      <c r="G33" s="24">
        <f t="shared" si="1"/>
        <v>27</v>
      </c>
      <c r="H33" s="24">
        <f t="shared" si="2"/>
        <v>60000</v>
      </c>
    </row>
    <row r="34">
      <c r="A34" s="23" t="s">
        <v>144</v>
      </c>
      <c r="B34" s="28" t="s">
        <v>114</v>
      </c>
      <c r="D34" s="24">
        <f t="shared" si="3"/>
        <v>11</v>
      </c>
      <c r="E34" s="23">
        <v>70000.0</v>
      </c>
      <c r="F34" s="23">
        <v>12.0</v>
      </c>
      <c r="G34" s="24">
        <f t="shared" si="1"/>
        <v>23</v>
      </c>
      <c r="H34" s="24">
        <f t="shared" si="2"/>
        <v>70000</v>
      </c>
    </row>
    <row r="35">
      <c r="A35" s="23" t="s">
        <v>145</v>
      </c>
      <c r="B35" s="28" t="s">
        <v>110</v>
      </c>
      <c r="D35" s="24">
        <f t="shared" si="3"/>
        <v>12</v>
      </c>
      <c r="E35" s="23">
        <v>25000.0</v>
      </c>
      <c r="F35" s="23">
        <v>14.0</v>
      </c>
      <c r="G35" s="24">
        <f t="shared" si="1"/>
        <v>26</v>
      </c>
      <c r="H35" s="24">
        <f t="shared" si="2"/>
        <v>25000</v>
      </c>
    </row>
    <row r="36">
      <c r="A36" s="23" t="s">
        <v>146</v>
      </c>
      <c r="B36" s="28" t="s">
        <v>112</v>
      </c>
      <c r="D36" s="24">
        <f t="shared" si="3"/>
        <v>12</v>
      </c>
      <c r="E36" s="23">
        <v>60000.0</v>
      </c>
      <c r="F36" s="23">
        <v>16.0</v>
      </c>
      <c r="G36" s="24">
        <f t="shared" si="1"/>
        <v>28</v>
      </c>
      <c r="H36" s="24">
        <f t="shared" si="2"/>
        <v>60000</v>
      </c>
    </row>
    <row r="37">
      <c r="A37" s="23" t="s">
        <v>147</v>
      </c>
      <c r="B37" s="28" t="s">
        <v>114</v>
      </c>
      <c r="D37" s="24">
        <f t="shared" si="3"/>
        <v>12</v>
      </c>
      <c r="E37" s="23">
        <v>70000.0</v>
      </c>
      <c r="F37" s="23">
        <v>12.0</v>
      </c>
      <c r="G37" s="24">
        <f t="shared" si="1"/>
        <v>24</v>
      </c>
      <c r="H37" s="24">
        <f t="shared" si="2"/>
        <v>70000</v>
      </c>
    </row>
    <row r="38">
      <c r="A38" s="23" t="s">
        <v>148</v>
      </c>
      <c r="B38" s="28" t="s">
        <v>110</v>
      </c>
      <c r="D38" s="24">
        <f t="shared" si="3"/>
        <v>13</v>
      </c>
      <c r="E38" s="23">
        <v>25000.0</v>
      </c>
      <c r="F38" s="23">
        <v>14.0</v>
      </c>
      <c r="G38" s="24">
        <f t="shared" si="1"/>
        <v>27</v>
      </c>
      <c r="H38" s="24">
        <f t="shared" si="2"/>
        <v>25000</v>
      </c>
    </row>
    <row r="39">
      <c r="A39" s="23" t="s">
        <v>149</v>
      </c>
      <c r="B39" s="28" t="s">
        <v>112</v>
      </c>
      <c r="D39" s="24">
        <f t="shared" si="3"/>
        <v>13</v>
      </c>
      <c r="E39" s="23">
        <v>60000.0</v>
      </c>
      <c r="F39" s="23">
        <v>16.0</v>
      </c>
      <c r="G39" s="24">
        <f t="shared" si="1"/>
        <v>29</v>
      </c>
      <c r="H39" s="24">
        <f t="shared" si="2"/>
        <v>60000</v>
      </c>
    </row>
    <row r="40">
      <c r="A40" s="23" t="s">
        <v>150</v>
      </c>
      <c r="B40" s="28" t="s">
        <v>114</v>
      </c>
      <c r="D40" s="24">
        <f t="shared" si="3"/>
        <v>13</v>
      </c>
      <c r="E40" s="23">
        <v>70000.0</v>
      </c>
      <c r="F40" s="23">
        <v>12.0</v>
      </c>
      <c r="G40" s="24">
        <f t="shared" si="1"/>
        <v>25</v>
      </c>
      <c r="H40" s="24">
        <f t="shared" si="2"/>
        <v>70000</v>
      </c>
    </row>
    <row r="41">
      <c r="A41" s="23" t="s">
        <v>151</v>
      </c>
      <c r="B41" s="28" t="s">
        <v>110</v>
      </c>
      <c r="D41" s="24">
        <f t="shared" si="3"/>
        <v>14</v>
      </c>
      <c r="E41" s="23">
        <v>25000.0</v>
      </c>
      <c r="F41" s="23">
        <v>14.0</v>
      </c>
      <c r="G41" s="24">
        <f t="shared" si="1"/>
        <v>28</v>
      </c>
      <c r="H41" s="24">
        <f t="shared" si="2"/>
        <v>25000</v>
      </c>
    </row>
    <row r="42">
      <c r="A42" s="23" t="s">
        <v>152</v>
      </c>
      <c r="B42" s="28" t="s">
        <v>112</v>
      </c>
      <c r="D42" s="24">
        <f t="shared" si="3"/>
        <v>14</v>
      </c>
      <c r="E42" s="23">
        <v>60000.0</v>
      </c>
      <c r="F42" s="23">
        <v>16.0</v>
      </c>
      <c r="G42" s="24">
        <f t="shared" si="1"/>
        <v>30</v>
      </c>
      <c r="H42" s="24">
        <f t="shared" si="2"/>
        <v>60000</v>
      </c>
    </row>
    <row r="43">
      <c r="A43" s="23" t="s">
        <v>153</v>
      </c>
      <c r="B43" s="28" t="s">
        <v>114</v>
      </c>
      <c r="D43" s="24">
        <f t="shared" si="3"/>
        <v>14</v>
      </c>
      <c r="E43" s="23">
        <v>70000.0</v>
      </c>
      <c r="F43" s="23">
        <v>12.0</v>
      </c>
      <c r="G43" s="24">
        <f t="shared" si="1"/>
        <v>26</v>
      </c>
      <c r="H43" s="24">
        <f t="shared" si="2"/>
        <v>70000</v>
      </c>
    </row>
    <row r="44">
      <c r="A44" s="23" t="s">
        <v>154</v>
      </c>
      <c r="B44" s="28" t="s">
        <v>110</v>
      </c>
      <c r="D44" s="24">
        <f t="shared" si="3"/>
        <v>15</v>
      </c>
      <c r="E44" s="23">
        <v>25000.0</v>
      </c>
      <c r="F44" s="23">
        <v>14.0</v>
      </c>
      <c r="G44" s="24">
        <f t="shared" si="1"/>
        <v>29</v>
      </c>
      <c r="H44" s="24">
        <f t="shared" si="2"/>
        <v>25000</v>
      </c>
    </row>
    <row r="45">
      <c r="A45" s="23" t="s">
        <v>155</v>
      </c>
      <c r="B45" s="28" t="s">
        <v>112</v>
      </c>
      <c r="D45" s="24">
        <f t="shared" si="3"/>
        <v>15</v>
      </c>
      <c r="E45" s="23">
        <v>60000.0</v>
      </c>
      <c r="F45" s="23">
        <v>16.0</v>
      </c>
      <c r="G45" s="24">
        <f t="shared" si="1"/>
        <v>31</v>
      </c>
      <c r="H45" s="24">
        <f t="shared" si="2"/>
        <v>60000</v>
      </c>
    </row>
    <row r="46">
      <c r="A46" s="23" t="s">
        <v>156</v>
      </c>
      <c r="B46" s="28" t="s">
        <v>114</v>
      </c>
      <c r="D46" s="24">
        <f t="shared" si="3"/>
        <v>15</v>
      </c>
      <c r="E46" s="23">
        <v>70000.0</v>
      </c>
      <c r="F46" s="23">
        <v>12.0</v>
      </c>
      <c r="G46" s="24">
        <f t="shared" si="1"/>
        <v>27</v>
      </c>
      <c r="H46" s="24">
        <f t="shared" si="2"/>
        <v>70000</v>
      </c>
    </row>
    <row r="47">
      <c r="A47" s="23" t="s">
        <v>157</v>
      </c>
      <c r="B47" s="28" t="s">
        <v>110</v>
      </c>
      <c r="D47" s="24">
        <f t="shared" si="3"/>
        <v>16</v>
      </c>
      <c r="E47" s="23">
        <v>25000.0</v>
      </c>
      <c r="F47" s="23">
        <v>14.0</v>
      </c>
      <c r="G47" s="24">
        <f t="shared" si="1"/>
        <v>30</v>
      </c>
      <c r="H47" s="24">
        <f t="shared" si="2"/>
        <v>25000</v>
      </c>
    </row>
    <row r="48">
      <c r="A48" s="23" t="s">
        <v>158</v>
      </c>
      <c r="B48" s="28" t="s">
        <v>112</v>
      </c>
      <c r="D48" s="24">
        <f t="shared" si="3"/>
        <v>16</v>
      </c>
      <c r="E48" s="23">
        <v>60000.0</v>
      </c>
      <c r="F48" s="23">
        <v>16.0</v>
      </c>
      <c r="G48" s="24">
        <f t="shared" si="1"/>
        <v>32</v>
      </c>
      <c r="H48" s="24">
        <f t="shared" si="2"/>
        <v>60000</v>
      </c>
    </row>
    <row r="49">
      <c r="A49" s="23" t="s">
        <v>159</v>
      </c>
      <c r="B49" s="28" t="s">
        <v>114</v>
      </c>
      <c r="D49" s="24">
        <f t="shared" si="3"/>
        <v>16</v>
      </c>
      <c r="E49" s="23">
        <v>70000.0</v>
      </c>
      <c r="F49" s="23">
        <v>12.0</v>
      </c>
      <c r="G49" s="24">
        <f t="shared" si="1"/>
        <v>28</v>
      </c>
      <c r="H49" s="24">
        <f t="shared" si="2"/>
        <v>70000</v>
      </c>
    </row>
    <row r="50">
      <c r="A50" s="23" t="s">
        <v>160</v>
      </c>
      <c r="B50" s="28" t="s">
        <v>110</v>
      </c>
      <c r="D50" s="24">
        <f t="shared" si="3"/>
        <v>17</v>
      </c>
      <c r="E50" s="23">
        <v>25000.0</v>
      </c>
      <c r="F50" s="23">
        <v>14.0</v>
      </c>
      <c r="G50" s="24">
        <f t="shared" si="1"/>
        <v>31</v>
      </c>
      <c r="H50" s="24">
        <f t="shared" si="2"/>
        <v>25000</v>
      </c>
    </row>
    <row r="51">
      <c r="A51" s="23" t="s">
        <v>161</v>
      </c>
      <c r="B51" s="28" t="s">
        <v>112</v>
      </c>
      <c r="D51" s="24">
        <f t="shared" si="3"/>
        <v>17</v>
      </c>
      <c r="E51" s="23">
        <v>60000.0</v>
      </c>
      <c r="F51" s="23">
        <v>16.0</v>
      </c>
      <c r="G51" s="24">
        <f t="shared" si="1"/>
        <v>33</v>
      </c>
      <c r="H51" s="24">
        <f t="shared" si="2"/>
        <v>60000</v>
      </c>
    </row>
    <row r="52">
      <c r="A52" s="23" t="s">
        <v>162</v>
      </c>
      <c r="B52" s="28" t="s">
        <v>114</v>
      </c>
      <c r="D52" s="24">
        <f t="shared" si="3"/>
        <v>17</v>
      </c>
      <c r="E52" s="23">
        <v>70000.0</v>
      </c>
      <c r="F52" s="23">
        <v>12.0</v>
      </c>
      <c r="G52" s="24">
        <f t="shared" si="1"/>
        <v>29</v>
      </c>
      <c r="H52" s="24">
        <f t="shared" si="2"/>
        <v>70000</v>
      </c>
    </row>
    <row r="53">
      <c r="A53" s="23" t="s">
        <v>163</v>
      </c>
      <c r="B53" s="28" t="s">
        <v>110</v>
      </c>
      <c r="D53" s="24">
        <f t="shared" si="3"/>
        <v>18</v>
      </c>
      <c r="E53" s="23">
        <v>25000.0</v>
      </c>
      <c r="F53" s="23">
        <v>14.0</v>
      </c>
      <c r="G53" s="24">
        <f t="shared" si="1"/>
        <v>32</v>
      </c>
      <c r="H53" s="24">
        <f t="shared" si="2"/>
        <v>25000</v>
      </c>
    </row>
    <row r="54">
      <c r="A54" s="23" t="s">
        <v>164</v>
      </c>
      <c r="B54" s="28" t="s">
        <v>112</v>
      </c>
      <c r="D54" s="24">
        <f t="shared" si="3"/>
        <v>18</v>
      </c>
      <c r="E54" s="23">
        <v>60000.0</v>
      </c>
      <c r="F54" s="23">
        <v>16.0</v>
      </c>
      <c r="G54" s="24">
        <f t="shared" si="1"/>
        <v>34</v>
      </c>
      <c r="H54" s="24">
        <f t="shared" si="2"/>
        <v>60000</v>
      </c>
    </row>
    <row r="55">
      <c r="A55" s="23" t="s">
        <v>165</v>
      </c>
      <c r="B55" s="28" t="s">
        <v>114</v>
      </c>
      <c r="D55" s="24">
        <f t="shared" si="3"/>
        <v>18</v>
      </c>
      <c r="E55" s="23">
        <v>70000.0</v>
      </c>
      <c r="F55" s="23">
        <v>12.0</v>
      </c>
      <c r="G55" s="24">
        <f t="shared" si="1"/>
        <v>30</v>
      </c>
      <c r="H55" s="24">
        <f t="shared" si="2"/>
        <v>70000</v>
      </c>
    </row>
    <row r="56">
      <c r="A56" s="23" t="s">
        <v>166</v>
      </c>
      <c r="B56" s="28" t="s">
        <v>110</v>
      </c>
      <c r="D56" s="24">
        <f t="shared" si="3"/>
        <v>19</v>
      </c>
      <c r="E56" s="23">
        <v>25000.0</v>
      </c>
      <c r="F56" s="23">
        <v>14.0</v>
      </c>
      <c r="G56" s="24">
        <f t="shared" si="1"/>
        <v>33</v>
      </c>
      <c r="H56" s="24">
        <f t="shared" si="2"/>
        <v>25000</v>
      </c>
    </row>
    <row r="57">
      <c r="A57" s="23" t="s">
        <v>167</v>
      </c>
      <c r="B57" s="28" t="s">
        <v>112</v>
      </c>
      <c r="D57" s="24">
        <f t="shared" si="3"/>
        <v>19</v>
      </c>
      <c r="E57" s="23">
        <v>60000.0</v>
      </c>
      <c r="F57" s="23">
        <v>16.0</v>
      </c>
      <c r="G57" s="24">
        <f t="shared" si="1"/>
        <v>35</v>
      </c>
      <c r="H57" s="24">
        <f t="shared" si="2"/>
        <v>60000</v>
      </c>
    </row>
    <row r="58">
      <c r="A58" s="23" t="s">
        <v>168</v>
      </c>
      <c r="B58" s="28" t="s">
        <v>114</v>
      </c>
      <c r="D58" s="24">
        <f t="shared" si="3"/>
        <v>19</v>
      </c>
      <c r="E58" s="23">
        <v>70000.0</v>
      </c>
      <c r="F58" s="23">
        <v>12.0</v>
      </c>
      <c r="G58" s="24">
        <f t="shared" si="1"/>
        <v>31</v>
      </c>
      <c r="H58" s="24">
        <f t="shared" si="2"/>
        <v>70000</v>
      </c>
    </row>
    <row r="59">
      <c r="A59" s="23" t="s">
        <v>169</v>
      </c>
      <c r="B59" s="28" t="s">
        <v>110</v>
      </c>
      <c r="D59" s="24">
        <f t="shared" si="3"/>
        <v>20</v>
      </c>
      <c r="E59" s="23">
        <v>25000.0</v>
      </c>
      <c r="F59" s="23">
        <v>14.0</v>
      </c>
      <c r="G59" s="24">
        <f t="shared" si="1"/>
        <v>34</v>
      </c>
      <c r="H59" s="24">
        <f t="shared" si="2"/>
        <v>25000</v>
      </c>
    </row>
    <row r="60">
      <c r="A60" s="23" t="s">
        <v>170</v>
      </c>
      <c r="B60" s="28" t="s">
        <v>112</v>
      </c>
      <c r="D60" s="24">
        <f t="shared" si="3"/>
        <v>20</v>
      </c>
      <c r="E60" s="23">
        <v>60000.0</v>
      </c>
      <c r="F60" s="23">
        <v>16.0</v>
      </c>
      <c r="G60" s="24">
        <f t="shared" si="1"/>
        <v>36</v>
      </c>
      <c r="H60" s="24">
        <f t="shared" si="2"/>
        <v>60000</v>
      </c>
    </row>
    <row r="61">
      <c r="A61" s="23" t="s">
        <v>171</v>
      </c>
      <c r="B61" s="28" t="s">
        <v>114</v>
      </c>
      <c r="D61" s="24">
        <f t="shared" si="3"/>
        <v>20</v>
      </c>
      <c r="E61" s="23">
        <v>70000.0</v>
      </c>
      <c r="F61" s="23">
        <v>12.0</v>
      </c>
      <c r="G61" s="24">
        <f t="shared" si="1"/>
        <v>32</v>
      </c>
      <c r="H61" s="24">
        <f t="shared" si="2"/>
        <v>70000</v>
      </c>
    </row>
    <row r="62">
      <c r="A62" s="23" t="s">
        <v>172</v>
      </c>
      <c r="B62" s="28" t="s">
        <v>110</v>
      </c>
      <c r="D62" s="24">
        <f t="shared" si="3"/>
        <v>21</v>
      </c>
      <c r="E62" s="23">
        <v>25000.0</v>
      </c>
      <c r="F62" s="23">
        <v>14.0</v>
      </c>
      <c r="G62" s="24">
        <f t="shared" si="1"/>
        <v>35</v>
      </c>
      <c r="H62" s="24">
        <f t="shared" si="2"/>
        <v>25000</v>
      </c>
    </row>
    <row r="63">
      <c r="A63" s="23" t="s">
        <v>173</v>
      </c>
      <c r="B63" s="28" t="s">
        <v>112</v>
      </c>
      <c r="D63" s="24">
        <f t="shared" si="3"/>
        <v>21</v>
      </c>
      <c r="E63" s="23">
        <v>60000.0</v>
      </c>
      <c r="F63" s="23">
        <v>16.0</v>
      </c>
      <c r="G63" s="24">
        <f t="shared" si="1"/>
        <v>37</v>
      </c>
      <c r="H63" s="24">
        <f t="shared" si="2"/>
        <v>60000</v>
      </c>
    </row>
    <row r="64">
      <c r="A64" s="23" t="s">
        <v>174</v>
      </c>
      <c r="B64" s="28" t="s">
        <v>114</v>
      </c>
      <c r="D64" s="24">
        <f t="shared" si="3"/>
        <v>21</v>
      </c>
      <c r="E64" s="23">
        <v>70000.0</v>
      </c>
      <c r="F64" s="23">
        <v>12.0</v>
      </c>
      <c r="G64" s="24">
        <f t="shared" si="1"/>
        <v>33</v>
      </c>
      <c r="H64" s="24">
        <f t="shared" si="2"/>
        <v>70000</v>
      </c>
    </row>
    <row r="65">
      <c r="A65" s="23" t="s">
        <v>175</v>
      </c>
      <c r="B65" s="28" t="s">
        <v>110</v>
      </c>
      <c r="D65" s="24">
        <f t="shared" si="3"/>
        <v>22</v>
      </c>
      <c r="E65" s="23">
        <v>25000.0</v>
      </c>
      <c r="F65" s="23">
        <v>14.0</v>
      </c>
      <c r="G65" s="24">
        <f t="shared" si="1"/>
        <v>36</v>
      </c>
      <c r="H65" s="24">
        <f t="shared" si="2"/>
        <v>25000</v>
      </c>
    </row>
    <row r="66">
      <c r="A66" s="23" t="s">
        <v>176</v>
      </c>
      <c r="B66" s="28" t="s">
        <v>112</v>
      </c>
      <c r="D66" s="24">
        <f t="shared" si="3"/>
        <v>22</v>
      </c>
      <c r="E66" s="23">
        <v>60000.0</v>
      </c>
      <c r="F66" s="23">
        <v>16.0</v>
      </c>
      <c r="G66" s="24">
        <f t="shared" si="1"/>
        <v>38</v>
      </c>
      <c r="H66" s="24">
        <f t="shared" si="2"/>
        <v>60000</v>
      </c>
    </row>
    <row r="67">
      <c r="A67" s="23" t="s">
        <v>177</v>
      </c>
      <c r="B67" s="28" t="s">
        <v>114</v>
      </c>
      <c r="D67" s="24">
        <f t="shared" si="3"/>
        <v>22</v>
      </c>
      <c r="E67" s="23">
        <v>70000.0</v>
      </c>
      <c r="F67" s="23">
        <v>12.0</v>
      </c>
      <c r="G67" s="24">
        <f t="shared" si="1"/>
        <v>34</v>
      </c>
      <c r="H67" s="24">
        <f t="shared" si="2"/>
        <v>70000</v>
      </c>
    </row>
    <row r="68">
      <c r="A68" s="23" t="s">
        <v>178</v>
      </c>
      <c r="B68" s="28" t="s">
        <v>110</v>
      </c>
      <c r="D68" s="24">
        <f t="shared" si="3"/>
        <v>23</v>
      </c>
      <c r="E68" s="23">
        <v>25000.0</v>
      </c>
      <c r="F68" s="23">
        <v>14.0</v>
      </c>
      <c r="G68" s="24">
        <f t="shared" si="1"/>
        <v>37</v>
      </c>
      <c r="H68" s="24">
        <f t="shared" si="2"/>
        <v>25000</v>
      </c>
    </row>
    <row r="69">
      <c r="A69" s="23" t="s">
        <v>179</v>
      </c>
      <c r="B69" s="28" t="s">
        <v>112</v>
      </c>
      <c r="D69" s="24">
        <f t="shared" si="3"/>
        <v>23</v>
      </c>
      <c r="E69" s="23">
        <v>60000.0</v>
      </c>
      <c r="F69" s="23">
        <v>16.0</v>
      </c>
      <c r="G69" s="24">
        <f t="shared" si="1"/>
        <v>39</v>
      </c>
      <c r="H69" s="24">
        <f t="shared" si="2"/>
        <v>60000</v>
      </c>
    </row>
    <row r="70">
      <c r="A70" s="23" t="s">
        <v>180</v>
      </c>
      <c r="B70" s="28" t="s">
        <v>114</v>
      </c>
      <c r="D70" s="24">
        <f t="shared" si="3"/>
        <v>23</v>
      </c>
      <c r="E70" s="23">
        <v>70000.0</v>
      </c>
      <c r="F70" s="23">
        <v>12.0</v>
      </c>
      <c r="G70" s="24">
        <f t="shared" si="1"/>
        <v>35</v>
      </c>
      <c r="H70" s="24">
        <f t="shared" si="2"/>
        <v>70000</v>
      </c>
    </row>
    <row r="71">
      <c r="A71" s="23" t="s">
        <v>181</v>
      </c>
      <c r="B71" s="28" t="s">
        <v>110</v>
      </c>
      <c r="D71" s="24">
        <f t="shared" si="3"/>
        <v>24</v>
      </c>
      <c r="E71" s="23">
        <v>25000.0</v>
      </c>
      <c r="F71" s="23">
        <v>14.0</v>
      </c>
      <c r="G71" s="24">
        <f t="shared" si="1"/>
        <v>38</v>
      </c>
      <c r="H71" s="24">
        <f t="shared" si="2"/>
        <v>25000</v>
      </c>
    </row>
    <row r="72">
      <c r="A72" s="23" t="s">
        <v>182</v>
      </c>
      <c r="B72" s="28" t="s">
        <v>112</v>
      </c>
      <c r="D72" s="24">
        <f t="shared" si="3"/>
        <v>24</v>
      </c>
      <c r="E72" s="23">
        <v>60000.0</v>
      </c>
      <c r="F72" s="23">
        <v>16.0</v>
      </c>
      <c r="G72" s="24">
        <f t="shared" si="1"/>
        <v>40</v>
      </c>
      <c r="H72" s="24">
        <f t="shared" si="2"/>
        <v>60000</v>
      </c>
    </row>
    <row r="73">
      <c r="A73" s="23" t="s">
        <v>183</v>
      </c>
      <c r="B73" s="28" t="s">
        <v>114</v>
      </c>
      <c r="D73" s="24">
        <f t="shared" si="3"/>
        <v>24</v>
      </c>
      <c r="E73" s="23">
        <v>70000.0</v>
      </c>
      <c r="F73" s="23">
        <v>12.0</v>
      </c>
      <c r="G73" s="24">
        <f t="shared" si="1"/>
        <v>36</v>
      </c>
      <c r="H73" s="24">
        <f t="shared" si="2"/>
        <v>70000</v>
      </c>
    </row>
    <row r="74">
      <c r="A74" s="23" t="s">
        <v>184</v>
      </c>
      <c r="B74" s="28" t="s">
        <v>110</v>
      </c>
      <c r="D74" s="24">
        <f t="shared" si="3"/>
        <v>25</v>
      </c>
      <c r="E74" s="23">
        <v>25000.0</v>
      </c>
      <c r="F74" s="23">
        <v>14.0</v>
      </c>
      <c r="G74" s="24">
        <f t="shared" si="1"/>
        <v>39</v>
      </c>
      <c r="H74" s="24">
        <f t="shared" si="2"/>
        <v>25000</v>
      </c>
    </row>
    <row r="75">
      <c r="A75" s="23" t="s">
        <v>185</v>
      </c>
      <c r="B75" s="28" t="s">
        <v>112</v>
      </c>
      <c r="D75" s="24">
        <f t="shared" si="3"/>
        <v>25</v>
      </c>
      <c r="E75" s="23">
        <v>60000.0</v>
      </c>
      <c r="F75" s="23">
        <v>16.0</v>
      </c>
      <c r="G75" s="24">
        <f t="shared" si="1"/>
        <v>41</v>
      </c>
      <c r="H75" s="24">
        <f t="shared" si="2"/>
        <v>60000</v>
      </c>
    </row>
    <row r="76">
      <c r="A76" s="23" t="s">
        <v>186</v>
      </c>
      <c r="B76" s="28" t="s">
        <v>114</v>
      </c>
      <c r="D76" s="24">
        <f t="shared" si="3"/>
        <v>25</v>
      </c>
      <c r="E76" s="23">
        <v>70000.0</v>
      </c>
      <c r="F76" s="23">
        <v>12.0</v>
      </c>
      <c r="G76" s="24">
        <f t="shared" si="1"/>
        <v>37</v>
      </c>
      <c r="H76" s="24">
        <f t="shared" si="2"/>
        <v>70000</v>
      </c>
    </row>
    <row r="77">
      <c r="A77" s="23" t="s">
        <v>187</v>
      </c>
      <c r="B77" s="28" t="s">
        <v>110</v>
      </c>
      <c r="D77" s="24">
        <f t="shared" si="3"/>
        <v>26</v>
      </c>
      <c r="E77" s="23">
        <v>25000.0</v>
      </c>
      <c r="F77" s="23">
        <v>14.0</v>
      </c>
      <c r="G77" s="24">
        <f t="shared" si="1"/>
        <v>40</v>
      </c>
      <c r="H77" s="24">
        <f t="shared" si="2"/>
        <v>25000</v>
      </c>
    </row>
    <row r="78">
      <c r="A78" s="23" t="s">
        <v>188</v>
      </c>
      <c r="B78" s="28" t="s">
        <v>112</v>
      </c>
      <c r="D78" s="24">
        <f t="shared" si="3"/>
        <v>26</v>
      </c>
      <c r="E78" s="23">
        <v>60000.0</v>
      </c>
      <c r="F78" s="23">
        <v>16.0</v>
      </c>
      <c r="G78" s="24">
        <f t="shared" si="1"/>
        <v>42</v>
      </c>
      <c r="H78" s="24">
        <f t="shared" si="2"/>
        <v>60000</v>
      </c>
    </row>
    <row r="79">
      <c r="A79" s="23" t="s">
        <v>189</v>
      </c>
      <c r="B79" s="28" t="s">
        <v>114</v>
      </c>
      <c r="D79" s="24">
        <f t="shared" si="3"/>
        <v>26</v>
      </c>
      <c r="E79" s="23">
        <v>70000.0</v>
      </c>
      <c r="F79" s="23">
        <v>12.0</v>
      </c>
      <c r="G79" s="24">
        <f t="shared" si="1"/>
        <v>38</v>
      </c>
      <c r="H79" s="24">
        <f t="shared" si="2"/>
        <v>70000</v>
      </c>
    </row>
    <row r="80">
      <c r="A80" s="23" t="s">
        <v>190</v>
      </c>
      <c r="B80" s="28" t="s">
        <v>110</v>
      </c>
      <c r="D80" s="24">
        <f t="shared" si="3"/>
        <v>27</v>
      </c>
      <c r="E80" s="23">
        <v>25000.0</v>
      </c>
      <c r="F80" s="23">
        <v>14.0</v>
      </c>
      <c r="G80" s="24">
        <f t="shared" si="1"/>
        <v>41</v>
      </c>
      <c r="H80" s="24">
        <f t="shared" si="2"/>
        <v>25000</v>
      </c>
    </row>
    <row r="81">
      <c r="A81" s="23" t="s">
        <v>191</v>
      </c>
      <c r="B81" s="28" t="s">
        <v>112</v>
      </c>
      <c r="D81" s="24">
        <f t="shared" si="3"/>
        <v>27</v>
      </c>
      <c r="E81" s="23">
        <v>60000.0</v>
      </c>
      <c r="F81" s="23">
        <v>16.0</v>
      </c>
      <c r="G81" s="24">
        <f t="shared" si="1"/>
        <v>43</v>
      </c>
      <c r="H81" s="24">
        <f t="shared" si="2"/>
        <v>60000</v>
      </c>
    </row>
    <row r="82">
      <c r="A82" s="23" t="s">
        <v>192</v>
      </c>
      <c r="B82" s="28" t="s">
        <v>114</v>
      </c>
      <c r="D82" s="24">
        <f t="shared" si="3"/>
        <v>27</v>
      </c>
      <c r="E82" s="23">
        <v>70000.0</v>
      </c>
      <c r="F82" s="23">
        <v>12.0</v>
      </c>
      <c r="G82" s="24">
        <f t="shared" si="1"/>
        <v>39</v>
      </c>
      <c r="H82" s="24">
        <f t="shared" si="2"/>
        <v>70000</v>
      </c>
    </row>
    <row r="83">
      <c r="A83" s="23" t="s">
        <v>193</v>
      </c>
      <c r="B83" s="28" t="s">
        <v>110</v>
      </c>
      <c r="D83" s="24">
        <f t="shared" si="3"/>
        <v>28</v>
      </c>
      <c r="E83" s="23">
        <v>25000.0</v>
      </c>
      <c r="F83" s="23">
        <v>14.0</v>
      </c>
      <c r="G83" s="24">
        <f t="shared" si="1"/>
        <v>42</v>
      </c>
      <c r="H83" s="24">
        <f t="shared" si="2"/>
        <v>25000</v>
      </c>
    </row>
    <row r="84">
      <c r="A84" s="23" t="s">
        <v>194</v>
      </c>
      <c r="B84" s="28" t="s">
        <v>112</v>
      </c>
      <c r="D84" s="24">
        <f t="shared" si="3"/>
        <v>28</v>
      </c>
      <c r="E84" s="23">
        <v>60000.0</v>
      </c>
      <c r="F84" s="23">
        <v>16.0</v>
      </c>
      <c r="G84" s="24">
        <f t="shared" si="1"/>
        <v>44</v>
      </c>
      <c r="H84" s="24">
        <f t="shared" si="2"/>
        <v>60000</v>
      </c>
    </row>
    <row r="85">
      <c r="A85" s="23" t="s">
        <v>195</v>
      </c>
      <c r="B85" s="28" t="s">
        <v>114</v>
      </c>
      <c r="D85" s="24">
        <f t="shared" si="3"/>
        <v>28</v>
      </c>
      <c r="E85" s="23">
        <v>70000.0</v>
      </c>
      <c r="F85" s="23">
        <v>12.0</v>
      </c>
      <c r="G85" s="24">
        <f t="shared" si="1"/>
        <v>40</v>
      </c>
      <c r="H85" s="24">
        <f t="shared" si="2"/>
        <v>70000</v>
      </c>
    </row>
    <row r="86">
      <c r="A86" s="23" t="s">
        <v>196</v>
      </c>
      <c r="B86" s="28" t="s">
        <v>110</v>
      </c>
      <c r="D86" s="24">
        <f t="shared" si="3"/>
        <v>29</v>
      </c>
      <c r="E86" s="23">
        <v>25000.0</v>
      </c>
      <c r="F86" s="23">
        <v>14.0</v>
      </c>
      <c r="G86" s="24">
        <f t="shared" si="1"/>
        <v>43</v>
      </c>
      <c r="H86" s="24">
        <f t="shared" si="2"/>
        <v>25000</v>
      </c>
    </row>
    <row r="87">
      <c r="A87" s="23" t="s">
        <v>197</v>
      </c>
      <c r="B87" s="28" t="s">
        <v>112</v>
      </c>
      <c r="D87" s="24">
        <f t="shared" si="3"/>
        <v>29</v>
      </c>
      <c r="E87" s="23">
        <v>60000.0</v>
      </c>
      <c r="F87" s="23">
        <v>16.0</v>
      </c>
      <c r="G87" s="24">
        <f t="shared" si="1"/>
        <v>45</v>
      </c>
      <c r="H87" s="24">
        <f t="shared" si="2"/>
        <v>60000</v>
      </c>
    </row>
    <row r="88">
      <c r="A88" s="23" t="s">
        <v>198</v>
      </c>
      <c r="B88" s="28" t="s">
        <v>114</v>
      </c>
      <c r="D88" s="24">
        <f t="shared" si="3"/>
        <v>29</v>
      </c>
      <c r="E88" s="23">
        <v>70000.0</v>
      </c>
      <c r="F88" s="23">
        <v>12.0</v>
      </c>
      <c r="G88" s="24">
        <f t="shared" si="1"/>
        <v>41</v>
      </c>
      <c r="H88" s="24">
        <f t="shared" si="2"/>
        <v>70000</v>
      </c>
    </row>
    <row r="89">
      <c r="A89" s="23" t="s">
        <v>199</v>
      </c>
      <c r="B89" s="28" t="s">
        <v>110</v>
      </c>
      <c r="D89" s="24">
        <f t="shared" si="3"/>
        <v>30</v>
      </c>
      <c r="E89" s="23">
        <v>25000.0</v>
      </c>
      <c r="F89" s="23">
        <v>14.0</v>
      </c>
      <c r="G89" s="24">
        <f t="shared" si="1"/>
        <v>44</v>
      </c>
      <c r="H89" s="24">
        <f t="shared" si="2"/>
        <v>25000</v>
      </c>
    </row>
    <row r="90">
      <c r="A90" s="23" t="s">
        <v>200</v>
      </c>
      <c r="B90" s="28" t="s">
        <v>112</v>
      </c>
      <c r="D90" s="24">
        <f t="shared" si="3"/>
        <v>30</v>
      </c>
      <c r="E90" s="23">
        <v>60000.0</v>
      </c>
      <c r="F90" s="23">
        <v>16.0</v>
      </c>
      <c r="G90" s="24">
        <f t="shared" si="1"/>
        <v>46</v>
      </c>
      <c r="H90" s="24">
        <f t="shared" si="2"/>
        <v>60000</v>
      </c>
    </row>
    <row r="91">
      <c r="A91" s="23" t="s">
        <v>201</v>
      </c>
      <c r="B91" s="28" t="s">
        <v>114</v>
      </c>
      <c r="D91" s="24">
        <f t="shared" si="3"/>
        <v>30</v>
      </c>
      <c r="E91" s="23">
        <v>70000.0</v>
      </c>
      <c r="F91" s="23">
        <v>12.0</v>
      </c>
      <c r="G91" s="24">
        <f t="shared" si="1"/>
        <v>42</v>
      </c>
      <c r="H91" s="24">
        <f t="shared" si="2"/>
        <v>70000</v>
      </c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202</v>
      </c>
    </row>
    <row r="3">
      <c r="A3" s="23" t="s">
        <v>110</v>
      </c>
      <c r="B3" s="23">
        <v>0.0</v>
      </c>
      <c r="C3" s="24">
        <f t="shared" ref="C3:AE3" si="1">B21</f>
        <v>25000</v>
      </c>
      <c r="D3" s="24">
        <f t="shared" si="1"/>
        <v>50000</v>
      </c>
      <c r="E3" s="24">
        <f t="shared" si="1"/>
        <v>75000</v>
      </c>
      <c r="F3" s="24">
        <f t="shared" si="1"/>
        <v>100000</v>
      </c>
      <c r="G3" s="24">
        <f t="shared" si="1"/>
        <v>125000</v>
      </c>
      <c r="H3" s="24">
        <f t="shared" si="1"/>
        <v>150000</v>
      </c>
      <c r="I3" s="24">
        <f t="shared" si="1"/>
        <v>175000</v>
      </c>
      <c r="J3" s="24">
        <f t="shared" si="1"/>
        <v>200000</v>
      </c>
      <c r="K3" s="24">
        <f t="shared" si="1"/>
        <v>225000</v>
      </c>
      <c r="L3" s="24">
        <f t="shared" si="1"/>
        <v>250000</v>
      </c>
      <c r="M3" s="24">
        <f t="shared" si="1"/>
        <v>275000</v>
      </c>
      <c r="N3" s="24">
        <f t="shared" si="1"/>
        <v>300000</v>
      </c>
      <c r="O3" s="24">
        <f t="shared" si="1"/>
        <v>325000</v>
      </c>
      <c r="P3" s="24">
        <f t="shared" si="1"/>
        <v>350000</v>
      </c>
      <c r="Q3" s="24">
        <f t="shared" si="1"/>
        <v>350000</v>
      </c>
      <c r="R3" s="24">
        <f t="shared" si="1"/>
        <v>350000</v>
      </c>
      <c r="S3" s="24">
        <f t="shared" si="1"/>
        <v>350000</v>
      </c>
      <c r="T3" s="24">
        <f t="shared" si="1"/>
        <v>350000</v>
      </c>
      <c r="U3" s="24">
        <f t="shared" si="1"/>
        <v>350000</v>
      </c>
      <c r="V3" s="24">
        <f t="shared" si="1"/>
        <v>350000</v>
      </c>
      <c r="W3" s="24">
        <f t="shared" si="1"/>
        <v>350000</v>
      </c>
      <c r="X3" s="24">
        <f t="shared" si="1"/>
        <v>350000</v>
      </c>
      <c r="Y3" s="24">
        <f t="shared" si="1"/>
        <v>350000</v>
      </c>
      <c r="Z3" s="24">
        <f t="shared" si="1"/>
        <v>350000</v>
      </c>
      <c r="AA3" s="24">
        <f t="shared" si="1"/>
        <v>350000</v>
      </c>
      <c r="AB3" s="24">
        <f t="shared" si="1"/>
        <v>350000</v>
      </c>
      <c r="AC3" s="24">
        <f t="shared" si="1"/>
        <v>350000</v>
      </c>
      <c r="AD3" s="24">
        <f t="shared" si="1"/>
        <v>350000</v>
      </c>
      <c r="AE3" s="24">
        <f t="shared" si="1"/>
        <v>350000</v>
      </c>
    </row>
    <row r="4">
      <c r="A4" s="23" t="s">
        <v>112</v>
      </c>
      <c r="B4" s="23">
        <v>0.0</v>
      </c>
      <c r="C4" s="24">
        <f t="shared" ref="C4:AE4" si="2">B22</f>
        <v>60000</v>
      </c>
      <c r="D4" s="24">
        <f t="shared" si="2"/>
        <v>120000</v>
      </c>
      <c r="E4" s="24">
        <f t="shared" si="2"/>
        <v>180000</v>
      </c>
      <c r="F4" s="24">
        <f t="shared" si="2"/>
        <v>240000</v>
      </c>
      <c r="G4" s="24">
        <f t="shared" si="2"/>
        <v>300000</v>
      </c>
      <c r="H4" s="24">
        <f t="shared" si="2"/>
        <v>360000</v>
      </c>
      <c r="I4" s="24">
        <f t="shared" si="2"/>
        <v>420000</v>
      </c>
      <c r="J4" s="24">
        <f t="shared" si="2"/>
        <v>480000</v>
      </c>
      <c r="K4" s="24">
        <f t="shared" si="2"/>
        <v>540000</v>
      </c>
      <c r="L4" s="24">
        <f t="shared" si="2"/>
        <v>600000</v>
      </c>
      <c r="M4" s="24">
        <f t="shared" si="2"/>
        <v>660000</v>
      </c>
      <c r="N4" s="24">
        <f t="shared" si="2"/>
        <v>720000</v>
      </c>
      <c r="O4" s="24">
        <f t="shared" si="2"/>
        <v>780000</v>
      </c>
      <c r="P4" s="24">
        <f t="shared" si="2"/>
        <v>840000</v>
      </c>
      <c r="Q4" s="24">
        <f t="shared" si="2"/>
        <v>900000</v>
      </c>
      <c r="R4" s="24">
        <f t="shared" si="2"/>
        <v>960000</v>
      </c>
      <c r="S4" s="24">
        <f t="shared" si="2"/>
        <v>960000</v>
      </c>
      <c r="T4" s="24">
        <f t="shared" si="2"/>
        <v>960000</v>
      </c>
      <c r="U4" s="24">
        <f t="shared" si="2"/>
        <v>960000</v>
      </c>
      <c r="V4" s="24">
        <f t="shared" si="2"/>
        <v>960000</v>
      </c>
      <c r="W4" s="24">
        <f t="shared" si="2"/>
        <v>960000</v>
      </c>
      <c r="X4" s="24">
        <f t="shared" si="2"/>
        <v>960000</v>
      </c>
      <c r="Y4" s="24">
        <f t="shared" si="2"/>
        <v>960000</v>
      </c>
      <c r="Z4" s="24">
        <f t="shared" si="2"/>
        <v>960000</v>
      </c>
      <c r="AA4" s="24">
        <f t="shared" si="2"/>
        <v>960000</v>
      </c>
      <c r="AB4" s="24">
        <f t="shared" si="2"/>
        <v>960000</v>
      </c>
      <c r="AC4" s="24">
        <f t="shared" si="2"/>
        <v>960000</v>
      </c>
      <c r="AD4" s="24">
        <f t="shared" si="2"/>
        <v>960000</v>
      </c>
      <c r="AE4" s="24">
        <f t="shared" si="2"/>
        <v>960000</v>
      </c>
    </row>
    <row r="5">
      <c r="A5" s="23" t="s">
        <v>114</v>
      </c>
      <c r="B5" s="23">
        <v>0.0</v>
      </c>
      <c r="C5" s="24">
        <f t="shared" ref="C5:AE5" si="3">B23</f>
        <v>70000</v>
      </c>
      <c r="D5" s="24">
        <f t="shared" si="3"/>
        <v>140000</v>
      </c>
      <c r="E5" s="24">
        <f t="shared" si="3"/>
        <v>210000</v>
      </c>
      <c r="F5" s="24">
        <f t="shared" si="3"/>
        <v>280000</v>
      </c>
      <c r="G5" s="24">
        <f t="shared" si="3"/>
        <v>350000</v>
      </c>
      <c r="H5" s="24">
        <f t="shared" si="3"/>
        <v>420000</v>
      </c>
      <c r="I5" s="24">
        <f t="shared" si="3"/>
        <v>490000</v>
      </c>
      <c r="J5" s="24">
        <f t="shared" si="3"/>
        <v>560000</v>
      </c>
      <c r="K5" s="24">
        <f t="shared" si="3"/>
        <v>630000</v>
      </c>
      <c r="L5" s="24">
        <f t="shared" si="3"/>
        <v>700000</v>
      </c>
      <c r="M5" s="24">
        <f t="shared" si="3"/>
        <v>770000</v>
      </c>
      <c r="N5" s="24">
        <f t="shared" si="3"/>
        <v>840000</v>
      </c>
      <c r="O5" s="24">
        <f t="shared" si="3"/>
        <v>840000</v>
      </c>
      <c r="P5" s="24">
        <f t="shared" si="3"/>
        <v>840000</v>
      </c>
      <c r="Q5" s="24">
        <f t="shared" si="3"/>
        <v>840000</v>
      </c>
      <c r="R5" s="24">
        <f t="shared" si="3"/>
        <v>840000</v>
      </c>
      <c r="S5" s="24">
        <f t="shared" si="3"/>
        <v>840000</v>
      </c>
      <c r="T5" s="24">
        <f t="shared" si="3"/>
        <v>840000</v>
      </c>
      <c r="U5" s="24">
        <f t="shared" si="3"/>
        <v>840000</v>
      </c>
      <c r="V5" s="24">
        <f t="shared" si="3"/>
        <v>840000</v>
      </c>
      <c r="W5" s="24">
        <f t="shared" si="3"/>
        <v>840000</v>
      </c>
      <c r="X5" s="24">
        <f t="shared" si="3"/>
        <v>840000</v>
      </c>
      <c r="Y5" s="24">
        <f t="shared" si="3"/>
        <v>840000</v>
      </c>
      <c r="Z5" s="24">
        <f t="shared" si="3"/>
        <v>840000</v>
      </c>
      <c r="AA5" s="24">
        <f t="shared" si="3"/>
        <v>840000</v>
      </c>
      <c r="AB5" s="24">
        <f t="shared" si="3"/>
        <v>840000</v>
      </c>
      <c r="AC5" s="24">
        <f t="shared" si="3"/>
        <v>840000</v>
      </c>
      <c r="AD5" s="24">
        <f t="shared" si="3"/>
        <v>840000</v>
      </c>
      <c r="AE5" s="24">
        <f t="shared" si="3"/>
        <v>840000</v>
      </c>
    </row>
    <row r="6">
      <c r="A6" s="23" t="s">
        <v>90</v>
      </c>
      <c r="B6" s="24">
        <f t="shared" ref="B6:AE6" si="4">SUM(B3:B5)</f>
        <v>0</v>
      </c>
      <c r="C6" s="24">
        <f t="shared" si="4"/>
        <v>155000</v>
      </c>
      <c r="D6" s="24">
        <f t="shared" si="4"/>
        <v>310000</v>
      </c>
      <c r="E6" s="24">
        <f t="shared" si="4"/>
        <v>465000</v>
      </c>
      <c r="F6" s="24">
        <f t="shared" si="4"/>
        <v>620000</v>
      </c>
      <c r="G6" s="24">
        <f t="shared" si="4"/>
        <v>775000</v>
      </c>
      <c r="H6" s="24">
        <f t="shared" si="4"/>
        <v>930000</v>
      </c>
      <c r="I6" s="24">
        <f t="shared" si="4"/>
        <v>1085000</v>
      </c>
      <c r="J6" s="24">
        <f t="shared" si="4"/>
        <v>1240000</v>
      </c>
      <c r="K6" s="24">
        <f t="shared" si="4"/>
        <v>1395000</v>
      </c>
      <c r="L6" s="24">
        <f t="shared" si="4"/>
        <v>1550000</v>
      </c>
      <c r="M6" s="24">
        <f t="shared" si="4"/>
        <v>1705000</v>
      </c>
      <c r="N6" s="24">
        <f t="shared" si="4"/>
        <v>1860000</v>
      </c>
      <c r="O6" s="24">
        <f t="shared" si="4"/>
        <v>1945000</v>
      </c>
      <c r="P6" s="24">
        <f t="shared" si="4"/>
        <v>2030000</v>
      </c>
      <c r="Q6" s="24">
        <f t="shared" si="4"/>
        <v>2090000</v>
      </c>
      <c r="R6" s="24">
        <f t="shared" si="4"/>
        <v>2150000</v>
      </c>
      <c r="S6" s="24">
        <f t="shared" si="4"/>
        <v>2150000</v>
      </c>
      <c r="T6" s="24">
        <f t="shared" si="4"/>
        <v>2150000</v>
      </c>
      <c r="U6" s="24">
        <f t="shared" si="4"/>
        <v>2150000</v>
      </c>
      <c r="V6" s="24">
        <f t="shared" si="4"/>
        <v>2150000</v>
      </c>
      <c r="W6" s="24">
        <f t="shared" si="4"/>
        <v>2150000</v>
      </c>
      <c r="X6" s="24">
        <f t="shared" si="4"/>
        <v>2150000</v>
      </c>
      <c r="Y6" s="24">
        <f t="shared" si="4"/>
        <v>2150000</v>
      </c>
      <c r="Z6" s="24">
        <f t="shared" si="4"/>
        <v>2150000</v>
      </c>
      <c r="AA6" s="24">
        <f t="shared" si="4"/>
        <v>2150000</v>
      </c>
      <c r="AB6" s="24">
        <f t="shared" si="4"/>
        <v>2150000</v>
      </c>
      <c r="AC6" s="24">
        <f t="shared" si="4"/>
        <v>2150000</v>
      </c>
      <c r="AD6" s="24">
        <f t="shared" si="4"/>
        <v>2150000</v>
      </c>
      <c r="AE6" s="24">
        <f t="shared" si="4"/>
        <v>2150000</v>
      </c>
    </row>
    <row r="8">
      <c r="A8" s="23" t="s">
        <v>97</v>
      </c>
    </row>
    <row r="9">
      <c r="A9" s="23" t="s">
        <v>110</v>
      </c>
      <c r="B9" s="23">
        <f>'Small Store-FAR'!E2</f>
        <v>25000</v>
      </c>
      <c r="C9" s="23">
        <f>'Small Store-FAR'!E5</f>
        <v>25000</v>
      </c>
      <c r="D9" s="23">
        <f>'Small Store-FAR'!E8</f>
        <v>25000</v>
      </c>
      <c r="E9" s="23">
        <f>'Small Store-FAR'!E11</f>
        <v>25000</v>
      </c>
      <c r="F9" s="23">
        <f>'Small Store-FAR'!E14</f>
        <v>25000</v>
      </c>
      <c r="G9" s="23">
        <f>'Small Store-FAR'!E17</f>
        <v>25000</v>
      </c>
      <c r="H9" s="23">
        <f>'Small Store-FAR'!E20</f>
        <v>25000</v>
      </c>
      <c r="I9" s="23">
        <f>'Small Store-FAR'!E23</f>
        <v>25000</v>
      </c>
      <c r="J9" s="23">
        <f>'Small Store-FAR'!E26</f>
        <v>25000</v>
      </c>
      <c r="K9" s="23">
        <f>'Small Store-FAR'!E29</f>
        <v>25000</v>
      </c>
      <c r="L9" s="23">
        <f>'Small Store-FAR'!E32</f>
        <v>25000</v>
      </c>
      <c r="M9" s="23">
        <f>'Small Store-FAR'!E35</f>
        <v>25000</v>
      </c>
      <c r="N9" s="23">
        <f>'Small Store-FAR'!E38</f>
        <v>25000</v>
      </c>
      <c r="O9" s="23">
        <f>'Small Store-FAR'!E41</f>
        <v>25000</v>
      </c>
      <c r="P9" s="23">
        <f>'Small Store-FAR'!E44</f>
        <v>25000</v>
      </c>
      <c r="Q9" s="23">
        <f>'Small Store-FAR'!E47</f>
        <v>25000</v>
      </c>
      <c r="R9" s="23">
        <f>'Small Store-FAR'!E50</f>
        <v>25000</v>
      </c>
      <c r="S9" s="23">
        <f>'Small Store-FAR'!E53</f>
        <v>25000</v>
      </c>
      <c r="T9" s="23">
        <f>'Small Store-FAR'!E56</f>
        <v>25000</v>
      </c>
      <c r="U9" s="23">
        <f>'Small Store-FAR'!E59</f>
        <v>25000</v>
      </c>
      <c r="V9" s="23">
        <f>'Small Store-FAR'!E62</f>
        <v>25000</v>
      </c>
      <c r="W9" s="23">
        <f>'Small Store-FAR'!E65</f>
        <v>25000</v>
      </c>
      <c r="X9" s="23">
        <f>'Small Store-FAR'!E68</f>
        <v>25000</v>
      </c>
      <c r="Y9" s="23">
        <f>'Small Store-FAR'!E71</f>
        <v>25000</v>
      </c>
      <c r="Z9" s="23">
        <f>'Small Store-FAR'!E74</f>
        <v>25000</v>
      </c>
      <c r="AA9" s="23">
        <f>'Small Store-FAR'!E77</f>
        <v>25000</v>
      </c>
      <c r="AB9" s="23">
        <f>'Small Store-FAR'!E80</f>
        <v>25000</v>
      </c>
      <c r="AC9" s="23">
        <f>'Small Store-FAR'!E83</f>
        <v>25000</v>
      </c>
      <c r="AD9" s="23">
        <f>'Small Store-FAR'!E86</f>
        <v>25000</v>
      </c>
      <c r="AE9" s="23">
        <f>'Small Store-FAR'!E89</f>
        <v>25000</v>
      </c>
    </row>
    <row r="10">
      <c r="A10" s="23" t="s">
        <v>112</v>
      </c>
      <c r="B10" s="23">
        <f>'Small Store-FAR'!E3</f>
        <v>60000</v>
      </c>
      <c r="C10" s="23">
        <f>'Small Store-FAR'!E6</f>
        <v>60000</v>
      </c>
      <c r="D10" s="23">
        <f>'Small Store-FAR'!E9</f>
        <v>60000</v>
      </c>
      <c r="E10" s="23">
        <f>'Small Store-FAR'!E12</f>
        <v>60000</v>
      </c>
      <c r="F10" s="23">
        <f>'Small Store-FAR'!E15</f>
        <v>60000</v>
      </c>
      <c r="G10" s="23">
        <f>'Small Store-FAR'!E18</f>
        <v>60000</v>
      </c>
      <c r="H10" s="23">
        <f>'Small Store-FAR'!E21</f>
        <v>60000</v>
      </c>
      <c r="I10" s="23">
        <f>'Small Store-FAR'!E24</f>
        <v>60000</v>
      </c>
      <c r="J10" s="23">
        <f>'Small Store-FAR'!E27</f>
        <v>60000</v>
      </c>
      <c r="K10" s="23">
        <f>'Small Store-FAR'!E30</f>
        <v>60000</v>
      </c>
      <c r="L10" s="23">
        <f>'Small Store-FAR'!E33</f>
        <v>60000</v>
      </c>
      <c r="M10" s="23">
        <f>'Small Store-FAR'!E36</f>
        <v>60000</v>
      </c>
      <c r="N10" s="23">
        <f>'Small Store-FAR'!E39</f>
        <v>60000</v>
      </c>
      <c r="O10" s="23">
        <f>'Small Store-FAR'!E42</f>
        <v>60000</v>
      </c>
      <c r="P10" s="23">
        <f>'Small Store-FAR'!E45</f>
        <v>60000</v>
      </c>
      <c r="Q10" s="23">
        <f>'Small Store-FAR'!E48</f>
        <v>60000</v>
      </c>
      <c r="R10" s="23">
        <f>'Small Store-FAR'!E51</f>
        <v>60000</v>
      </c>
      <c r="S10" s="23">
        <f>'Small Store-FAR'!E54</f>
        <v>60000</v>
      </c>
      <c r="T10" s="23">
        <f>'Small Store-FAR'!E57</f>
        <v>60000</v>
      </c>
      <c r="U10" s="23">
        <f>'Small Store-FAR'!E60</f>
        <v>60000</v>
      </c>
      <c r="V10" s="23">
        <f>'Small Store-FAR'!E63</f>
        <v>60000</v>
      </c>
      <c r="W10" s="23">
        <f>'Small Store-FAR'!E66</f>
        <v>60000</v>
      </c>
      <c r="X10" s="23">
        <f>'Small Store-FAR'!E69</f>
        <v>60000</v>
      </c>
      <c r="Y10" s="23">
        <f>'Small Store-FAR'!E72</f>
        <v>60000</v>
      </c>
      <c r="Z10" s="23">
        <f>'Small Store-FAR'!E75</f>
        <v>60000</v>
      </c>
      <c r="AA10" s="23">
        <f>'Small Store-FAR'!E78</f>
        <v>60000</v>
      </c>
      <c r="AB10" s="23">
        <f>'Small Store-FAR'!E81</f>
        <v>60000</v>
      </c>
      <c r="AC10" s="23">
        <f>'Small Store-FAR'!E84</f>
        <v>60000</v>
      </c>
      <c r="AD10" s="23">
        <f>'Small Store-FAR'!E87</f>
        <v>60000</v>
      </c>
      <c r="AE10" s="23">
        <f>'Small Store-FAR'!E90</f>
        <v>60000</v>
      </c>
    </row>
    <row r="11">
      <c r="A11" s="23" t="s">
        <v>114</v>
      </c>
      <c r="B11" s="23">
        <f>'Small Store-FAR'!E4</f>
        <v>70000</v>
      </c>
      <c r="C11" s="23">
        <f>'Small Store-FAR'!E7</f>
        <v>70000</v>
      </c>
      <c r="D11" s="23">
        <f>'Small Store-FAR'!E10</f>
        <v>70000</v>
      </c>
      <c r="E11" s="23">
        <f>'Small Store-FAR'!E13</f>
        <v>70000</v>
      </c>
      <c r="F11" s="23">
        <f>'Small Store-FAR'!E16</f>
        <v>70000</v>
      </c>
      <c r="G11" s="23">
        <f>'Small Store-FAR'!E19</f>
        <v>70000</v>
      </c>
      <c r="H11" s="23">
        <f>'Small Store-FAR'!E22</f>
        <v>70000</v>
      </c>
      <c r="I11" s="23">
        <f>'Small Store-FAR'!E25</f>
        <v>70000</v>
      </c>
      <c r="J11" s="23">
        <f>'Small Store-FAR'!E28</f>
        <v>70000</v>
      </c>
      <c r="K11" s="23">
        <f>'Small Store-FAR'!E31</f>
        <v>70000</v>
      </c>
      <c r="L11" s="23">
        <f>'Small Store-FAR'!E34</f>
        <v>70000</v>
      </c>
      <c r="M11" s="23">
        <f>'Small Store-FAR'!E37</f>
        <v>70000</v>
      </c>
      <c r="N11" s="23">
        <f>'Small Store-FAR'!E40</f>
        <v>70000</v>
      </c>
      <c r="O11" s="23">
        <f>'Small Store-FAR'!E43</f>
        <v>70000</v>
      </c>
      <c r="P11" s="23">
        <f>'Small Store-FAR'!E46</f>
        <v>70000</v>
      </c>
      <c r="Q11" s="23">
        <f>'Small Store-FAR'!E49</f>
        <v>70000</v>
      </c>
      <c r="R11" s="23">
        <f>'Small Store-FAR'!E52</f>
        <v>70000</v>
      </c>
      <c r="S11" s="23">
        <f>'Small Store-FAR'!E55</f>
        <v>70000</v>
      </c>
      <c r="T11" s="23">
        <f>'Small Store-FAR'!E58</f>
        <v>70000</v>
      </c>
      <c r="U11" s="23">
        <f>'Small Store-FAR'!E61</f>
        <v>70000</v>
      </c>
      <c r="V11" s="23">
        <f>'Small Store-FAR'!E64</f>
        <v>70000</v>
      </c>
      <c r="W11" s="23">
        <f>'Small Store-FAR'!E67</f>
        <v>70000</v>
      </c>
      <c r="X11" s="23">
        <f>'Small Store-FAR'!E70</f>
        <v>70000</v>
      </c>
      <c r="Y11" s="23">
        <f>'Small Store-FAR'!E73</f>
        <v>70000</v>
      </c>
      <c r="Z11" s="23">
        <f>'Small Store-FAR'!E76</f>
        <v>70000</v>
      </c>
      <c r="AA11" s="23">
        <f>'Small Store-FAR'!E79</f>
        <v>70000</v>
      </c>
      <c r="AB11" s="23">
        <f>'Small Store-FAR'!E82</f>
        <v>70000</v>
      </c>
      <c r="AC11" s="23">
        <f>'Small Store-FAR'!E85</f>
        <v>70000</v>
      </c>
      <c r="AD11" s="23">
        <f>'Small Store-FAR'!E88</f>
        <v>70000</v>
      </c>
      <c r="AE11" s="23">
        <f>'Small Store-FAR'!E91</f>
        <v>70000</v>
      </c>
    </row>
    <row r="12">
      <c r="A12" s="23" t="s">
        <v>90</v>
      </c>
      <c r="B12" s="24">
        <f t="shared" ref="B12:AE12" si="5">SUM(B9:B11)</f>
        <v>155000</v>
      </c>
      <c r="C12" s="24">
        <f t="shared" si="5"/>
        <v>155000</v>
      </c>
      <c r="D12" s="24">
        <f t="shared" si="5"/>
        <v>155000</v>
      </c>
      <c r="E12" s="24">
        <f t="shared" si="5"/>
        <v>155000</v>
      </c>
      <c r="F12" s="24">
        <f t="shared" si="5"/>
        <v>155000</v>
      </c>
      <c r="G12" s="24">
        <f t="shared" si="5"/>
        <v>155000</v>
      </c>
      <c r="H12" s="24">
        <f t="shared" si="5"/>
        <v>155000</v>
      </c>
      <c r="I12" s="24">
        <f t="shared" si="5"/>
        <v>155000</v>
      </c>
      <c r="J12" s="24">
        <f t="shared" si="5"/>
        <v>155000</v>
      </c>
      <c r="K12" s="24">
        <f t="shared" si="5"/>
        <v>155000</v>
      </c>
      <c r="L12" s="24">
        <f t="shared" si="5"/>
        <v>155000</v>
      </c>
      <c r="M12" s="24">
        <f t="shared" si="5"/>
        <v>155000</v>
      </c>
      <c r="N12" s="24">
        <f t="shared" si="5"/>
        <v>155000</v>
      </c>
      <c r="O12" s="24">
        <f t="shared" si="5"/>
        <v>155000</v>
      </c>
      <c r="P12" s="24">
        <f t="shared" si="5"/>
        <v>155000</v>
      </c>
      <c r="Q12" s="24">
        <f t="shared" si="5"/>
        <v>155000</v>
      </c>
      <c r="R12" s="24">
        <f t="shared" si="5"/>
        <v>155000</v>
      </c>
      <c r="S12" s="24">
        <f t="shared" si="5"/>
        <v>155000</v>
      </c>
      <c r="T12" s="24">
        <f t="shared" si="5"/>
        <v>155000</v>
      </c>
      <c r="U12" s="24">
        <f t="shared" si="5"/>
        <v>155000</v>
      </c>
      <c r="V12" s="24">
        <f t="shared" si="5"/>
        <v>155000</v>
      </c>
      <c r="W12" s="24">
        <f t="shared" si="5"/>
        <v>155000</v>
      </c>
      <c r="X12" s="24">
        <f t="shared" si="5"/>
        <v>155000</v>
      </c>
      <c r="Y12" s="24">
        <f t="shared" si="5"/>
        <v>155000</v>
      </c>
      <c r="Z12" s="24">
        <f t="shared" si="5"/>
        <v>155000</v>
      </c>
      <c r="AA12" s="24">
        <f t="shared" si="5"/>
        <v>155000</v>
      </c>
      <c r="AB12" s="24">
        <f t="shared" si="5"/>
        <v>155000</v>
      </c>
      <c r="AC12" s="24">
        <f t="shared" si="5"/>
        <v>155000</v>
      </c>
      <c r="AD12" s="24">
        <f t="shared" si="5"/>
        <v>155000</v>
      </c>
      <c r="AE12" s="24">
        <f t="shared" si="5"/>
        <v>155000</v>
      </c>
    </row>
    <row r="14">
      <c r="A14" s="23" t="s">
        <v>203</v>
      </c>
    </row>
    <row r="15">
      <c r="A15" s="23" t="s">
        <v>110</v>
      </c>
      <c r="B15" s="23">
        <v>0.0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f>'Small Store-FAR'!E2</f>
        <v>25000</v>
      </c>
      <c r="Q15" s="23">
        <f>'Small Store-FAR'!E5</f>
        <v>25000</v>
      </c>
      <c r="R15" s="23">
        <f>'Small Store-FAR'!E8</f>
        <v>25000</v>
      </c>
      <c r="S15" s="23">
        <f>'Small Store-FAR'!E11</f>
        <v>25000</v>
      </c>
      <c r="T15" s="23">
        <f>'Small Store-FAR'!E14</f>
        <v>25000</v>
      </c>
      <c r="U15" s="23">
        <f>'Small Store-FAR'!E17</f>
        <v>25000</v>
      </c>
      <c r="V15" s="23">
        <f>'Small Store-FAR'!E20</f>
        <v>25000</v>
      </c>
      <c r="W15" s="23">
        <f>'Small Store-FAR'!E23</f>
        <v>25000</v>
      </c>
      <c r="X15" s="23">
        <f>'Small Store-FAR'!E26</f>
        <v>25000</v>
      </c>
      <c r="Y15" s="23">
        <f>'Small Store-FAR'!E29</f>
        <v>25000</v>
      </c>
      <c r="Z15" s="23">
        <f>'Small Store-FAR'!E32</f>
        <v>25000</v>
      </c>
      <c r="AA15" s="23">
        <f>'Small Store-FAR'!E35</f>
        <v>25000</v>
      </c>
      <c r="AB15" s="23">
        <f>'Small Store-FAR'!E38</f>
        <v>25000</v>
      </c>
      <c r="AC15" s="23">
        <f>'Small Store-FAR'!E41</f>
        <v>25000</v>
      </c>
      <c r="AD15" s="23">
        <f>'Small Store-FAR'!E44</f>
        <v>25000</v>
      </c>
      <c r="AE15" s="23">
        <f>'Small Store-FAR'!E47</f>
        <v>25000</v>
      </c>
    </row>
    <row r="16">
      <c r="A16" s="23" t="s">
        <v>112</v>
      </c>
      <c r="B16" s="23">
        <v>0.0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f>'Small Store-FAR'!E3</f>
        <v>60000</v>
      </c>
      <c r="S16" s="23">
        <f>'Small Store-FAR'!E6</f>
        <v>60000</v>
      </c>
      <c r="T16" s="23">
        <f>'Small Store-FAR'!E9</f>
        <v>60000</v>
      </c>
      <c r="U16" s="23">
        <f>'Small Store-FAR'!E12</f>
        <v>60000</v>
      </c>
      <c r="V16" s="23">
        <f>'Small Store-FAR'!E15</f>
        <v>60000</v>
      </c>
      <c r="W16" s="23">
        <f>'Small Store-FAR'!E18</f>
        <v>60000</v>
      </c>
      <c r="X16" s="23">
        <f>'Small Store-FAR'!E21</f>
        <v>60000</v>
      </c>
      <c r="Y16" s="23">
        <f>'Small Store-FAR'!E24</f>
        <v>60000</v>
      </c>
      <c r="Z16" s="23">
        <f>'Small Store-FAR'!E27</f>
        <v>60000</v>
      </c>
      <c r="AA16" s="23">
        <f>'Small Store-FAR'!E30</f>
        <v>60000</v>
      </c>
      <c r="AB16" s="23">
        <f>'Small Store-FAR'!E33</f>
        <v>60000</v>
      </c>
      <c r="AC16" s="23">
        <f>'Small Store-FAR'!E36</f>
        <v>60000</v>
      </c>
      <c r="AD16" s="23">
        <f>'Small Store-FAR'!E39</f>
        <v>60000</v>
      </c>
      <c r="AE16" s="23">
        <f>'Small Store-FAR'!E42</f>
        <v>60000</v>
      </c>
    </row>
    <row r="17">
      <c r="A17" s="23" t="s">
        <v>114</v>
      </c>
      <c r="B17" s="23">
        <v>0.0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f>'Small Store-FAR'!E4</f>
        <v>70000</v>
      </c>
      <c r="O17" s="23">
        <f>'Small Store-FAR'!E7</f>
        <v>70000</v>
      </c>
      <c r="P17" s="23">
        <f>'Small Store-FAR'!E10</f>
        <v>70000</v>
      </c>
      <c r="Q17" s="23">
        <f>'Small Store-FAR'!E13</f>
        <v>70000</v>
      </c>
      <c r="R17" s="23">
        <f>'Small Store-FAR'!E16</f>
        <v>70000</v>
      </c>
      <c r="S17" s="23">
        <f>'Small Store-FAR'!E19</f>
        <v>70000</v>
      </c>
      <c r="T17" s="23">
        <f>'Small Store-FAR'!E22</f>
        <v>70000</v>
      </c>
      <c r="U17" s="23">
        <f>'Small Store-FAR'!E25</f>
        <v>70000</v>
      </c>
      <c r="V17" s="23">
        <f>'Small Store-FAR'!E28</f>
        <v>70000</v>
      </c>
      <c r="W17" s="23">
        <f>'Small Store-FAR'!E31</f>
        <v>70000</v>
      </c>
      <c r="X17" s="23">
        <f>'Small Store-FAR'!E34</f>
        <v>70000</v>
      </c>
      <c r="Y17" s="23">
        <f>'Small Store-FAR'!E37</f>
        <v>70000</v>
      </c>
      <c r="Z17" s="23">
        <f>'Small Store-FAR'!E40</f>
        <v>70000</v>
      </c>
      <c r="AA17" s="23">
        <f>'Small Store-FAR'!E43</f>
        <v>70000</v>
      </c>
      <c r="AB17" s="23">
        <f>'Small Store-FAR'!E46</f>
        <v>70000</v>
      </c>
      <c r="AC17" s="23">
        <f>'Small Store-FAR'!E49</f>
        <v>70000</v>
      </c>
      <c r="AD17" s="23">
        <f>'Small Store-FAR'!E52</f>
        <v>70000</v>
      </c>
      <c r="AE17" s="23">
        <f>'Small Store-FAR'!E55</f>
        <v>70000</v>
      </c>
    </row>
    <row r="18">
      <c r="A18" s="23" t="s">
        <v>90</v>
      </c>
      <c r="B18" s="24">
        <f t="shared" ref="B18:AE18" si="6">SUM(B15:B17)</f>
        <v>0</v>
      </c>
      <c r="C18" s="24">
        <f t="shared" si="6"/>
        <v>0</v>
      </c>
      <c r="D18" s="24">
        <f t="shared" si="6"/>
        <v>0</v>
      </c>
      <c r="E18" s="24">
        <f t="shared" si="6"/>
        <v>0</v>
      </c>
      <c r="F18" s="24">
        <f t="shared" si="6"/>
        <v>0</v>
      </c>
      <c r="G18" s="24">
        <f t="shared" si="6"/>
        <v>0</v>
      </c>
      <c r="H18" s="24">
        <f t="shared" si="6"/>
        <v>0</v>
      </c>
      <c r="I18" s="24">
        <f t="shared" si="6"/>
        <v>0</v>
      </c>
      <c r="J18" s="24">
        <f t="shared" si="6"/>
        <v>0</v>
      </c>
      <c r="K18" s="24">
        <f t="shared" si="6"/>
        <v>0</v>
      </c>
      <c r="L18" s="24">
        <f t="shared" si="6"/>
        <v>0</v>
      </c>
      <c r="M18" s="24">
        <f t="shared" si="6"/>
        <v>0</v>
      </c>
      <c r="N18" s="24">
        <f t="shared" si="6"/>
        <v>70000</v>
      </c>
      <c r="O18" s="24">
        <f t="shared" si="6"/>
        <v>70000</v>
      </c>
      <c r="P18" s="24">
        <f t="shared" si="6"/>
        <v>95000</v>
      </c>
      <c r="Q18" s="24">
        <f t="shared" si="6"/>
        <v>95000</v>
      </c>
      <c r="R18" s="24">
        <f t="shared" si="6"/>
        <v>155000</v>
      </c>
      <c r="S18" s="24">
        <f t="shared" si="6"/>
        <v>155000</v>
      </c>
      <c r="T18" s="24">
        <f t="shared" si="6"/>
        <v>155000</v>
      </c>
      <c r="U18" s="24">
        <f t="shared" si="6"/>
        <v>155000</v>
      </c>
      <c r="V18" s="24">
        <f t="shared" si="6"/>
        <v>155000</v>
      </c>
      <c r="W18" s="24">
        <f t="shared" si="6"/>
        <v>155000</v>
      </c>
      <c r="X18" s="24">
        <f t="shared" si="6"/>
        <v>155000</v>
      </c>
      <c r="Y18" s="24">
        <f t="shared" si="6"/>
        <v>155000</v>
      </c>
      <c r="Z18" s="24">
        <f t="shared" si="6"/>
        <v>155000</v>
      </c>
      <c r="AA18" s="24">
        <f t="shared" si="6"/>
        <v>155000</v>
      </c>
      <c r="AB18" s="24">
        <f t="shared" si="6"/>
        <v>155000</v>
      </c>
      <c r="AC18" s="24">
        <f t="shared" si="6"/>
        <v>155000</v>
      </c>
      <c r="AD18" s="24">
        <f t="shared" si="6"/>
        <v>155000</v>
      </c>
      <c r="AE18" s="24">
        <f t="shared" si="6"/>
        <v>155000</v>
      </c>
    </row>
    <row r="20">
      <c r="A20" s="23" t="s">
        <v>204</v>
      </c>
    </row>
    <row r="21">
      <c r="A21" s="23" t="s">
        <v>110</v>
      </c>
      <c r="B21" s="24">
        <f t="shared" ref="B21:AE21" si="7">B3+B9-B15</f>
        <v>25000</v>
      </c>
      <c r="C21" s="24">
        <f t="shared" si="7"/>
        <v>50000</v>
      </c>
      <c r="D21" s="24">
        <f t="shared" si="7"/>
        <v>75000</v>
      </c>
      <c r="E21" s="24">
        <f t="shared" si="7"/>
        <v>100000</v>
      </c>
      <c r="F21" s="24">
        <f t="shared" si="7"/>
        <v>125000</v>
      </c>
      <c r="G21" s="24">
        <f t="shared" si="7"/>
        <v>150000</v>
      </c>
      <c r="H21" s="24">
        <f t="shared" si="7"/>
        <v>175000</v>
      </c>
      <c r="I21" s="24">
        <f t="shared" si="7"/>
        <v>200000</v>
      </c>
      <c r="J21" s="24">
        <f t="shared" si="7"/>
        <v>225000</v>
      </c>
      <c r="K21" s="24">
        <f t="shared" si="7"/>
        <v>250000</v>
      </c>
      <c r="L21" s="24">
        <f t="shared" si="7"/>
        <v>275000</v>
      </c>
      <c r="M21" s="24">
        <f t="shared" si="7"/>
        <v>300000</v>
      </c>
      <c r="N21" s="24">
        <f t="shared" si="7"/>
        <v>325000</v>
      </c>
      <c r="O21" s="24">
        <f t="shared" si="7"/>
        <v>350000</v>
      </c>
      <c r="P21" s="24">
        <f t="shared" si="7"/>
        <v>350000</v>
      </c>
      <c r="Q21" s="24">
        <f t="shared" si="7"/>
        <v>350000</v>
      </c>
      <c r="R21" s="24">
        <f t="shared" si="7"/>
        <v>350000</v>
      </c>
      <c r="S21" s="24">
        <f t="shared" si="7"/>
        <v>350000</v>
      </c>
      <c r="T21" s="24">
        <f t="shared" si="7"/>
        <v>350000</v>
      </c>
      <c r="U21" s="24">
        <f t="shared" si="7"/>
        <v>350000</v>
      </c>
      <c r="V21" s="24">
        <f t="shared" si="7"/>
        <v>350000</v>
      </c>
      <c r="W21" s="24">
        <f t="shared" si="7"/>
        <v>350000</v>
      </c>
      <c r="X21" s="24">
        <f t="shared" si="7"/>
        <v>350000</v>
      </c>
      <c r="Y21" s="24">
        <f t="shared" si="7"/>
        <v>350000</v>
      </c>
      <c r="Z21" s="24">
        <f t="shared" si="7"/>
        <v>350000</v>
      </c>
      <c r="AA21" s="24">
        <f t="shared" si="7"/>
        <v>350000</v>
      </c>
      <c r="AB21" s="24">
        <f t="shared" si="7"/>
        <v>350000</v>
      </c>
      <c r="AC21" s="24">
        <f t="shared" si="7"/>
        <v>350000</v>
      </c>
      <c r="AD21" s="24">
        <f t="shared" si="7"/>
        <v>350000</v>
      </c>
      <c r="AE21" s="24">
        <f t="shared" si="7"/>
        <v>350000</v>
      </c>
    </row>
    <row r="22">
      <c r="A22" s="23" t="s">
        <v>112</v>
      </c>
      <c r="B22" s="24">
        <f t="shared" ref="B22:AE22" si="8">B4+B10-B16</f>
        <v>60000</v>
      </c>
      <c r="C22" s="24">
        <f t="shared" si="8"/>
        <v>120000</v>
      </c>
      <c r="D22" s="24">
        <f t="shared" si="8"/>
        <v>180000</v>
      </c>
      <c r="E22" s="24">
        <f t="shared" si="8"/>
        <v>240000</v>
      </c>
      <c r="F22" s="24">
        <f t="shared" si="8"/>
        <v>300000</v>
      </c>
      <c r="G22" s="24">
        <f t="shared" si="8"/>
        <v>360000</v>
      </c>
      <c r="H22" s="24">
        <f t="shared" si="8"/>
        <v>420000</v>
      </c>
      <c r="I22" s="24">
        <f t="shared" si="8"/>
        <v>480000</v>
      </c>
      <c r="J22" s="24">
        <f t="shared" si="8"/>
        <v>540000</v>
      </c>
      <c r="K22" s="24">
        <f t="shared" si="8"/>
        <v>600000</v>
      </c>
      <c r="L22" s="24">
        <f t="shared" si="8"/>
        <v>660000</v>
      </c>
      <c r="M22" s="24">
        <f t="shared" si="8"/>
        <v>720000</v>
      </c>
      <c r="N22" s="24">
        <f t="shared" si="8"/>
        <v>780000</v>
      </c>
      <c r="O22" s="24">
        <f t="shared" si="8"/>
        <v>840000</v>
      </c>
      <c r="P22" s="24">
        <f t="shared" si="8"/>
        <v>900000</v>
      </c>
      <c r="Q22" s="24">
        <f t="shared" si="8"/>
        <v>960000</v>
      </c>
      <c r="R22" s="24">
        <f t="shared" si="8"/>
        <v>960000</v>
      </c>
      <c r="S22" s="24">
        <f t="shared" si="8"/>
        <v>960000</v>
      </c>
      <c r="T22" s="24">
        <f t="shared" si="8"/>
        <v>960000</v>
      </c>
      <c r="U22" s="24">
        <f t="shared" si="8"/>
        <v>960000</v>
      </c>
      <c r="V22" s="24">
        <f t="shared" si="8"/>
        <v>960000</v>
      </c>
      <c r="W22" s="24">
        <f t="shared" si="8"/>
        <v>960000</v>
      </c>
      <c r="X22" s="24">
        <f t="shared" si="8"/>
        <v>960000</v>
      </c>
      <c r="Y22" s="24">
        <f t="shared" si="8"/>
        <v>960000</v>
      </c>
      <c r="Z22" s="24">
        <f t="shared" si="8"/>
        <v>960000</v>
      </c>
      <c r="AA22" s="24">
        <f t="shared" si="8"/>
        <v>960000</v>
      </c>
      <c r="AB22" s="24">
        <f t="shared" si="8"/>
        <v>960000</v>
      </c>
      <c r="AC22" s="24">
        <f t="shared" si="8"/>
        <v>960000</v>
      </c>
      <c r="AD22" s="24">
        <f t="shared" si="8"/>
        <v>960000</v>
      </c>
      <c r="AE22" s="24">
        <f t="shared" si="8"/>
        <v>960000</v>
      </c>
    </row>
    <row r="23">
      <c r="A23" s="23" t="s">
        <v>114</v>
      </c>
      <c r="B23" s="24">
        <f t="shared" ref="B23:AE23" si="9">B5+B11-B17</f>
        <v>70000</v>
      </c>
      <c r="C23" s="24">
        <f t="shared" si="9"/>
        <v>140000</v>
      </c>
      <c r="D23" s="24">
        <f t="shared" si="9"/>
        <v>210000</v>
      </c>
      <c r="E23" s="24">
        <f t="shared" si="9"/>
        <v>280000</v>
      </c>
      <c r="F23" s="24">
        <f t="shared" si="9"/>
        <v>350000</v>
      </c>
      <c r="G23" s="24">
        <f t="shared" si="9"/>
        <v>420000</v>
      </c>
      <c r="H23" s="24">
        <f t="shared" si="9"/>
        <v>490000</v>
      </c>
      <c r="I23" s="24">
        <f t="shared" si="9"/>
        <v>560000</v>
      </c>
      <c r="J23" s="24">
        <f t="shared" si="9"/>
        <v>630000</v>
      </c>
      <c r="K23" s="24">
        <f t="shared" si="9"/>
        <v>700000</v>
      </c>
      <c r="L23" s="24">
        <f t="shared" si="9"/>
        <v>770000</v>
      </c>
      <c r="M23" s="24">
        <f t="shared" si="9"/>
        <v>840000</v>
      </c>
      <c r="N23" s="24">
        <f t="shared" si="9"/>
        <v>840000</v>
      </c>
      <c r="O23" s="24">
        <f t="shared" si="9"/>
        <v>840000</v>
      </c>
      <c r="P23" s="24">
        <f t="shared" si="9"/>
        <v>840000</v>
      </c>
      <c r="Q23" s="24">
        <f t="shared" si="9"/>
        <v>840000</v>
      </c>
      <c r="R23" s="24">
        <f t="shared" si="9"/>
        <v>840000</v>
      </c>
      <c r="S23" s="24">
        <f t="shared" si="9"/>
        <v>840000</v>
      </c>
      <c r="T23" s="24">
        <f t="shared" si="9"/>
        <v>840000</v>
      </c>
      <c r="U23" s="24">
        <f t="shared" si="9"/>
        <v>840000</v>
      </c>
      <c r="V23" s="24">
        <f t="shared" si="9"/>
        <v>840000</v>
      </c>
      <c r="W23" s="24">
        <f t="shared" si="9"/>
        <v>840000</v>
      </c>
      <c r="X23" s="24">
        <f t="shared" si="9"/>
        <v>840000</v>
      </c>
      <c r="Y23" s="24">
        <f t="shared" si="9"/>
        <v>840000</v>
      </c>
      <c r="Z23" s="24">
        <f t="shared" si="9"/>
        <v>840000</v>
      </c>
      <c r="AA23" s="24">
        <f t="shared" si="9"/>
        <v>840000</v>
      </c>
      <c r="AB23" s="24">
        <f t="shared" si="9"/>
        <v>840000</v>
      </c>
      <c r="AC23" s="24">
        <f t="shared" si="9"/>
        <v>840000</v>
      </c>
      <c r="AD23" s="24">
        <f t="shared" si="9"/>
        <v>840000</v>
      </c>
      <c r="AE23" s="24">
        <f t="shared" si="9"/>
        <v>840000</v>
      </c>
    </row>
    <row r="24">
      <c r="A24" s="23" t="s">
        <v>90</v>
      </c>
      <c r="B24" s="24">
        <f t="shared" ref="B24:AE24" si="10">SUM(B21:B23)</f>
        <v>155000</v>
      </c>
      <c r="C24" s="24">
        <f t="shared" si="10"/>
        <v>310000</v>
      </c>
      <c r="D24" s="24">
        <f t="shared" si="10"/>
        <v>465000</v>
      </c>
      <c r="E24" s="24">
        <f t="shared" si="10"/>
        <v>620000</v>
      </c>
      <c r="F24" s="24">
        <f t="shared" si="10"/>
        <v>775000</v>
      </c>
      <c r="G24" s="24">
        <f t="shared" si="10"/>
        <v>930000</v>
      </c>
      <c r="H24" s="24">
        <f t="shared" si="10"/>
        <v>1085000</v>
      </c>
      <c r="I24" s="24">
        <f t="shared" si="10"/>
        <v>1240000</v>
      </c>
      <c r="J24" s="24">
        <f t="shared" si="10"/>
        <v>1395000</v>
      </c>
      <c r="K24" s="24">
        <f t="shared" si="10"/>
        <v>1550000</v>
      </c>
      <c r="L24" s="24">
        <f t="shared" si="10"/>
        <v>1705000</v>
      </c>
      <c r="M24" s="24">
        <f t="shared" si="10"/>
        <v>1860000</v>
      </c>
      <c r="N24" s="24">
        <f t="shared" si="10"/>
        <v>1945000</v>
      </c>
      <c r="O24" s="24">
        <f t="shared" si="10"/>
        <v>2030000</v>
      </c>
      <c r="P24" s="24">
        <f t="shared" si="10"/>
        <v>2090000</v>
      </c>
      <c r="Q24" s="24">
        <f t="shared" si="10"/>
        <v>2150000</v>
      </c>
      <c r="R24" s="24">
        <f t="shared" si="10"/>
        <v>2150000</v>
      </c>
      <c r="S24" s="24">
        <f t="shared" si="10"/>
        <v>2150000</v>
      </c>
      <c r="T24" s="24">
        <f t="shared" si="10"/>
        <v>2150000</v>
      </c>
      <c r="U24" s="24">
        <f t="shared" si="10"/>
        <v>2150000</v>
      </c>
      <c r="V24" s="24">
        <f t="shared" si="10"/>
        <v>2150000</v>
      </c>
      <c r="W24" s="24">
        <f t="shared" si="10"/>
        <v>2150000</v>
      </c>
      <c r="X24" s="24">
        <f t="shared" si="10"/>
        <v>2150000</v>
      </c>
      <c r="Y24" s="24">
        <f t="shared" si="10"/>
        <v>2150000</v>
      </c>
      <c r="Z24" s="24">
        <f t="shared" si="10"/>
        <v>2150000</v>
      </c>
      <c r="AA24" s="24">
        <f t="shared" si="10"/>
        <v>2150000</v>
      </c>
      <c r="AB24" s="24">
        <f t="shared" si="10"/>
        <v>2150000</v>
      </c>
      <c r="AC24" s="24">
        <f t="shared" si="10"/>
        <v>2150000</v>
      </c>
      <c r="AD24" s="24">
        <f t="shared" si="10"/>
        <v>2150000</v>
      </c>
      <c r="AE24" s="24">
        <f t="shared" si="10"/>
        <v>2150000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202</v>
      </c>
    </row>
    <row r="3">
      <c r="A3" s="23" t="s">
        <v>110</v>
      </c>
      <c r="B3" s="23">
        <v>0.0</v>
      </c>
      <c r="C3" s="26">
        <f t="shared" ref="C3:AE3" si="1">B21</f>
        <v>1785.714286</v>
      </c>
      <c r="D3" s="26">
        <f t="shared" si="1"/>
        <v>5357.142857</v>
      </c>
      <c r="E3" s="26">
        <f t="shared" si="1"/>
        <v>10714.28571</v>
      </c>
      <c r="F3" s="26">
        <f t="shared" si="1"/>
        <v>17857.14286</v>
      </c>
      <c r="G3" s="26">
        <f t="shared" si="1"/>
        <v>26785.71429</v>
      </c>
      <c r="H3" s="26">
        <f t="shared" si="1"/>
        <v>37500</v>
      </c>
      <c r="I3" s="26">
        <f t="shared" si="1"/>
        <v>50000</v>
      </c>
      <c r="J3" s="26">
        <f t="shared" si="1"/>
        <v>64285.71429</v>
      </c>
      <c r="K3" s="26">
        <f t="shared" si="1"/>
        <v>80357.14286</v>
      </c>
      <c r="L3" s="26">
        <f t="shared" si="1"/>
        <v>98214.28571</v>
      </c>
      <c r="M3" s="26">
        <f t="shared" si="1"/>
        <v>117857.1429</v>
      </c>
      <c r="N3" s="26">
        <f t="shared" si="1"/>
        <v>139285.7143</v>
      </c>
      <c r="O3" s="26">
        <f t="shared" si="1"/>
        <v>162500</v>
      </c>
      <c r="P3" s="26">
        <f t="shared" si="1"/>
        <v>187500</v>
      </c>
      <c r="Q3" s="26">
        <f t="shared" si="1"/>
        <v>187500</v>
      </c>
      <c r="R3" s="26">
        <f t="shared" si="1"/>
        <v>187500</v>
      </c>
      <c r="S3" s="26">
        <f t="shared" si="1"/>
        <v>187500</v>
      </c>
      <c r="T3" s="26">
        <f t="shared" si="1"/>
        <v>187500</v>
      </c>
      <c r="U3" s="26">
        <f t="shared" si="1"/>
        <v>187500</v>
      </c>
      <c r="V3" s="26">
        <f t="shared" si="1"/>
        <v>187500</v>
      </c>
      <c r="W3" s="26">
        <f t="shared" si="1"/>
        <v>187500</v>
      </c>
      <c r="X3" s="26">
        <f t="shared" si="1"/>
        <v>187500</v>
      </c>
      <c r="Y3" s="26">
        <f t="shared" si="1"/>
        <v>187500</v>
      </c>
      <c r="Z3" s="26">
        <f t="shared" si="1"/>
        <v>187500</v>
      </c>
      <c r="AA3" s="26">
        <f t="shared" si="1"/>
        <v>187500</v>
      </c>
      <c r="AB3" s="26">
        <f t="shared" si="1"/>
        <v>187500</v>
      </c>
      <c r="AC3" s="26">
        <f t="shared" si="1"/>
        <v>187500</v>
      </c>
      <c r="AD3" s="26">
        <f t="shared" si="1"/>
        <v>187500</v>
      </c>
      <c r="AE3" s="26">
        <f t="shared" si="1"/>
        <v>187500</v>
      </c>
    </row>
    <row r="4">
      <c r="A4" s="23" t="s">
        <v>112</v>
      </c>
      <c r="B4" s="23">
        <v>0.0</v>
      </c>
      <c r="C4" s="26">
        <f t="shared" ref="C4:AE4" si="2">B22</f>
        <v>3750</v>
      </c>
      <c r="D4" s="26">
        <f t="shared" si="2"/>
        <v>11250</v>
      </c>
      <c r="E4" s="26">
        <f t="shared" si="2"/>
        <v>22500</v>
      </c>
      <c r="F4" s="26">
        <f t="shared" si="2"/>
        <v>37500</v>
      </c>
      <c r="G4" s="26">
        <f t="shared" si="2"/>
        <v>56250</v>
      </c>
      <c r="H4" s="26">
        <f t="shared" si="2"/>
        <v>78750</v>
      </c>
      <c r="I4" s="26">
        <f t="shared" si="2"/>
        <v>105000</v>
      </c>
      <c r="J4" s="26">
        <f t="shared" si="2"/>
        <v>135000</v>
      </c>
      <c r="K4" s="26">
        <f t="shared" si="2"/>
        <v>168750</v>
      </c>
      <c r="L4" s="26">
        <f t="shared" si="2"/>
        <v>206250</v>
      </c>
      <c r="M4" s="26">
        <f t="shared" si="2"/>
        <v>247500</v>
      </c>
      <c r="N4" s="26">
        <f t="shared" si="2"/>
        <v>292500</v>
      </c>
      <c r="O4" s="26">
        <f t="shared" si="2"/>
        <v>341250</v>
      </c>
      <c r="P4" s="26">
        <f t="shared" si="2"/>
        <v>393750</v>
      </c>
      <c r="Q4" s="26">
        <f t="shared" si="2"/>
        <v>450000</v>
      </c>
      <c r="R4" s="26">
        <f t="shared" si="2"/>
        <v>510000</v>
      </c>
      <c r="S4" s="26">
        <f t="shared" si="2"/>
        <v>510000</v>
      </c>
      <c r="T4" s="26">
        <f t="shared" si="2"/>
        <v>510000</v>
      </c>
      <c r="U4" s="26">
        <f t="shared" si="2"/>
        <v>510000</v>
      </c>
      <c r="V4" s="26">
        <f t="shared" si="2"/>
        <v>510000</v>
      </c>
      <c r="W4" s="26">
        <f t="shared" si="2"/>
        <v>510000</v>
      </c>
      <c r="X4" s="26">
        <f t="shared" si="2"/>
        <v>510000</v>
      </c>
      <c r="Y4" s="26">
        <f t="shared" si="2"/>
        <v>510000</v>
      </c>
      <c r="Z4" s="26">
        <f t="shared" si="2"/>
        <v>510000</v>
      </c>
      <c r="AA4" s="26">
        <f t="shared" si="2"/>
        <v>510000</v>
      </c>
      <c r="AB4" s="26">
        <f t="shared" si="2"/>
        <v>510000</v>
      </c>
      <c r="AC4" s="26">
        <f t="shared" si="2"/>
        <v>510000</v>
      </c>
      <c r="AD4" s="26">
        <f t="shared" si="2"/>
        <v>510000</v>
      </c>
      <c r="AE4" s="26">
        <f t="shared" si="2"/>
        <v>510000</v>
      </c>
    </row>
    <row r="5">
      <c r="A5" s="23" t="s">
        <v>114</v>
      </c>
      <c r="B5" s="23">
        <v>0.0</v>
      </c>
      <c r="C5" s="26">
        <f t="shared" ref="C5:AE5" si="3">B23</f>
        <v>5833.333333</v>
      </c>
      <c r="D5" s="26">
        <f t="shared" si="3"/>
        <v>17500</v>
      </c>
      <c r="E5" s="26">
        <f t="shared" si="3"/>
        <v>35000</v>
      </c>
      <c r="F5" s="26">
        <f t="shared" si="3"/>
        <v>58333.33333</v>
      </c>
      <c r="G5" s="26">
        <f t="shared" si="3"/>
        <v>87500</v>
      </c>
      <c r="H5" s="26">
        <f t="shared" si="3"/>
        <v>122500</v>
      </c>
      <c r="I5" s="26">
        <f t="shared" si="3"/>
        <v>163333.3333</v>
      </c>
      <c r="J5" s="26">
        <f t="shared" si="3"/>
        <v>210000</v>
      </c>
      <c r="K5" s="26">
        <f t="shared" si="3"/>
        <v>262500</v>
      </c>
      <c r="L5" s="26">
        <f t="shared" si="3"/>
        <v>320833.3333</v>
      </c>
      <c r="M5" s="26">
        <f t="shared" si="3"/>
        <v>385000</v>
      </c>
      <c r="N5" s="26">
        <f t="shared" si="3"/>
        <v>455000</v>
      </c>
      <c r="O5" s="26">
        <f t="shared" si="3"/>
        <v>455000</v>
      </c>
      <c r="P5" s="26">
        <f t="shared" si="3"/>
        <v>455000</v>
      </c>
      <c r="Q5" s="26">
        <f t="shared" si="3"/>
        <v>455000</v>
      </c>
      <c r="R5" s="26">
        <f t="shared" si="3"/>
        <v>455000</v>
      </c>
      <c r="S5" s="26">
        <f t="shared" si="3"/>
        <v>455000</v>
      </c>
      <c r="T5" s="26">
        <f t="shared" si="3"/>
        <v>455000</v>
      </c>
      <c r="U5" s="26">
        <f t="shared" si="3"/>
        <v>455000</v>
      </c>
      <c r="V5" s="26">
        <f t="shared" si="3"/>
        <v>455000</v>
      </c>
      <c r="W5" s="26">
        <f t="shared" si="3"/>
        <v>455000</v>
      </c>
      <c r="X5" s="26">
        <f t="shared" si="3"/>
        <v>455000</v>
      </c>
      <c r="Y5" s="26">
        <f t="shared" si="3"/>
        <v>455000</v>
      </c>
      <c r="Z5" s="26">
        <f t="shared" si="3"/>
        <v>455000</v>
      </c>
      <c r="AA5" s="26">
        <f t="shared" si="3"/>
        <v>455000</v>
      </c>
      <c r="AB5" s="26">
        <f t="shared" si="3"/>
        <v>455000</v>
      </c>
      <c r="AC5" s="26">
        <f t="shared" si="3"/>
        <v>455000</v>
      </c>
      <c r="AD5" s="26">
        <f t="shared" si="3"/>
        <v>455000</v>
      </c>
      <c r="AE5" s="26">
        <f t="shared" si="3"/>
        <v>455000</v>
      </c>
    </row>
    <row r="6">
      <c r="A6" s="23" t="s">
        <v>90</v>
      </c>
      <c r="B6" s="24">
        <f t="shared" ref="B6:AE6" si="4">SUM(B3:B5)</f>
        <v>0</v>
      </c>
      <c r="C6" s="26">
        <f t="shared" si="4"/>
        <v>11369.04762</v>
      </c>
      <c r="D6" s="26">
        <f t="shared" si="4"/>
        <v>34107.14286</v>
      </c>
      <c r="E6" s="26">
        <f t="shared" si="4"/>
        <v>68214.28571</v>
      </c>
      <c r="F6" s="26">
        <f t="shared" si="4"/>
        <v>113690.4762</v>
      </c>
      <c r="G6" s="26">
        <f t="shared" si="4"/>
        <v>170535.7143</v>
      </c>
      <c r="H6" s="26">
        <f t="shared" si="4"/>
        <v>238750</v>
      </c>
      <c r="I6" s="26">
        <f t="shared" si="4"/>
        <v>318333.3333</v>
      </c>
      <c r="J6" s="26">
        <f t="shared" si="4"/>
        <v>409285.7143</v>
      </c>
      <c r="K6" s="26">
        <f t="shared" si="4"/>
        <v>511607.1429</v>
      </c>
      <c r="L6" s="26">
        <f t="shared" si="4"/>
        <v>625297.619</v>
      </c>
      <c r="M6" s="26">
        <f t="shared" si="4"/>
        <v>750357.1429</v>
      </c>
      <c r="N6" s="26">
        <f t="shared" si="4"/>
        <v>886785.7143</v>
      </c>
      <c r="O6" s="26">
        <f t="shared" si="4"/>
        <v>958750</v>
      </c>
      <c r="P6" s="26">
        <f t="shared" si="4"/>
        <v>1036250</v>
      </c>
      <c r="Q6" s="26">
        <f t="shared" si="4"/>
        <v>1092500</v>
      </c>
      <c r="R6" s="26">
        <f t="shared" si="4"/>
        <v>1152500</v>
      </c>
      <c r="S6" s="26">
        <f t="shared" si="4"/>
        <v>1152500</v>
      </c>
      <c r="T6" s="26">
        <f t="shared" si="4"/>
        <v>1152500</v>
      </c>
      <c r="U6" s="26">
        <f t="shared" si="4"/>
        <v>1152500</v>
      </c>
      <c r="V6" s="26">
        <f t="shared" si="4"/>
        <v>1152500</v>
      </c>
      <c r="W6" s="26">
        <f t="shared" si="4"/>
        <v>1152500</v>
      </c>
      <c r="X6" s="26">
        <f t="shared" si="4"/>
        <v>1152500</v>
      </c>
      <c r="Y6" s="26">
        <f t="shared" si="4"/>
        <v>1152500</v>
      </c>
      <c r="Z6" s="26">
        <f t="shared" si="4"/>
        <v>1152500</v>
      </c>
      <c r="AA6" s="26">
        <f t="shared" si="4"/>
        <v>1152500</v>
      </c>
      <c r="AB6" s="26">
        <f t="shared" si="4"/>
        <v>1152500</v>
      </c>
      <c r="AC6" s="26">
        <f t="shared" si="4"/>
        <v>1152500</v>
      </c>
      <c r="AD6" s="26">
        <f t="shared" si="4"/>
        <v>1152500</v>
      </c>
      <c r="AE6" s="26">
        <f t="shared" si="4"/>
        <v>1152500</v>
      </c>
    </row>
    <row r="8">
      <c r="A8" s="23" t="s">
        <v>94</v>
      </c>
    </row>
    <row r="9">
      <c r="A9" s="23" t="s">
        <v>110</v>
      </c>
      <c r="B9" s="26">
        <f>'Small Store-Fixed Asset Balance'!B21/'Small Store-FAR'!$F2</f>
        <v>1785.714286</v>
      </c>
      <c r="C9" s="26">
        <f>'Small Store-Fixed Asset Balance'!C21/'Small Store-FAR'!$F2</f>
        <v>3571.428571</v>
      </c>
      <c r="D9" s="26">
        <f>'Small Store-Fixed Asset Balance'!D21/'Small Store-FAR'!$F2</f>
        <v>5357.142857</v>
      </c>
      <c r="E9" s="26">
        <f>'Small Store-Fixed Asset Balance'!E21/'Small Store-FAR'!$F2</f>
        <v>7142.857143</v>
      </c>
      <c r="F9" s="26">
        <f>'Small Store-Fixed Asset Balance'!F21/'Small Store-FAR'!$F2</f>
        <v>8928.571429</v>
      </c>
      <c r="G9" s="26">
        <f>'Small Store-Fixed Asset Balance'!G21/'Small Store-FAR'!$F2</f>
        <v>10714.28571</v>
      </c>
      <c r="H9" s="26">
        <f>'Small Store-Fixed Asset Balance'!H21/'Small Store-FAR'!$F2</f>
        <v>12500</v>
      </c>
      <c r="I9" s="26">
        <f>'Small Store-Fixed Asset Balance'!I21/'Small Store-FAR'!$F2</f>
        <v>14285.71429</v>
      </c>
      <c r="J9" s="26">
        <f>'Small Store-Fixed Asset Balance'!J21/'Small Store-FAR'!$F2</f>
        <v>16071.42857</v>
      </c>
      <c r="K9" s="26">
        <f>'Small Store-Fixed Asset Balance'!K21/'Small Store-FAR'!$F2</f>
        <v>17857.14286</v>
      </c>
      <c r="L9" s="26">
        <f>'Small Store-Fixed Asset Balance'!L21/'Small Store-FAR'!$F2</f>
        <v>19642.85714</v>
      </c>
      <c r="M9" s="26">
        <f>'Small Store-Fixed Asset Balance'!M21/'Small Store-FAR'!$F2</f>
        <v>21428.57143</v>
      </c>
      <c r="N9" s="26">
        <f>'Small Store-Fixed Asset Balance'!N21/'Small Store-FAR'!$F2</f>
        <v>23214.28571</v>
      </c>
      <c r="O9" s="26">
        <f>'Small Store-Fixed Asset Balance'!O21/'Small Store-FAR'!$F2</f>
        <v>25000</v>
      </c>
      <c r="P9" s="26">
        <f>'Small Store-Fixed Asset Balance'!P21/'Small Store-FAR'!$F2</f>
        <v>25000</v>
      </c>
      <c r="Q9" s="26">
        <f>'Small Store-Fixed Asset Balance'!Q21/'Small Store-FAR'!$F2</f>
        <v>25000</v>
      </c>
      <c r="R9" s="26">
        <f>'Small Store-Fixed Asset Balance'!R21/'Small Store-FAR'!$F2</f>
        <v>25000</v>
      </c>
      <c r="S9" s="26">
        <f>'Small Store-Fixed Asset Balance'!S21/'Small Store-FAR'!$F2</f>
        <v>25000</v>
      </c>
      <c r="T9" s="26">
        <f>'Small Store-Fixed Asset Balance'!T21/'Small Store-FAR'!$F2</f>
        <v>25000</v>
      </c>
      <c r="U9" s="26">
        <f>'Small Store-Fixed Asset Balance'!U21/'Small Store-FAR'!$F2</f>
        <v>25000</v>
      </c>
      <c r="V9" s="26">
        <f>'Small Store-Fixed Asset Balance'!V21/'Small Store-FAR'!$F2</f>
        <v>25000</v>
      </c>
      <c r="W9" s="26">
        <f>'Small Store-Fixed Asset Balance'!W21/'Small Store-FAR'!$F2</f>
        <v>25000</v>
      </c>
      <c r="X9" s="26">
        <f>'Small Store-Fixed Asset Balance'!X21/'Small Store-FAR'!$F2</f>
        <v>25000</v>
      </c>
      <c r="Y9" s="26">
        <f>'Small Store-Fixed Asset Balance'!Y21/'Small Store-FAR'!$F2</f>
        <v>25000</v>
      </c>
      <c r="Z9" s="26">
        <f>'Small Store-Fixed Asset Balance'!Z21/'Small Store-FAR'!$F2</f>
        <v>25000</v>
      </c>
      <c r="AA9" s="26">
        <f>'Small Store-Fixed Asset Balance'!AA21/'Small Store-FAR'!$F2</f>
        <v>25000</v>
      </c>
      <c r="AB9" s="26">
        <f>'Small Store-Fixed Asset Balance'!AB21/'Small Store-FAR'!$F2</f>
        <v>25000</v>
      </c>
      <c r="AC9" s="26">
        <f>'Small Store-Fixed Asset Balance'!AC21/'Small Store-FAR'!$F2</f>
        <v>25000</v>
      </c>
      <c r="AD9" s="26">
        <f>'Small Store-Fixed Asset Balance'!AD21/'Small Store-FAR'!$F2</f>
        <v>25000</v>
      </c>
      <c r="AE9" s="26">
        <f>'Small Store-Fixed Asset Balance'!AE21/'Small Store-FAR'!$F2</f>
        <v>25000</v>
      </c>
    </row>
    <row r="10">
      <c r="A10" s="23" t="s">
        <v>112</v>
      </c>
      <c r="B10" s="26">
        <f>'Small Store-Fixed Asset Balance'!B22/'Small Store-FAR'!$F3</f>
        <v>3750</v>
      </c>
      <c r="C10" s="26">
        <f>'Small Store-Fixed Asset Balance'!C22/'Small Store-FAR'!$F3</f>
        <v>7500</v>
      </c>
      <c r="D10" s="26">
        <f>'Small Store-Fixed Asset Balance'!D22/'Small Store-FAR'!$F3</f>
        <v>11250</v>
      </c>
      <c r="E10" s="26">
        <f>'Small Store-Fixed Asset Balance'!E22/'Small Store-FAR'!$F3</f>
        <v>15000</v>
      </c>
      <c r="F10" s="26">
        <f>'Small Store-Fixed Asset Balance'!F22/'Small Store-FAR'!$F3</f>
        <v>18750</v>
      </c>
      <c r="G10" s="26">
        <f>'Small Store-Fixed Asset Balance'!G22/'Small Store-FAR'!$F3</f>
        <v>22500</v>
      </c>
      <c r="H10" s="26">
        <f>'Small Store-Fixed Asset Balance'!H22/'Small Store-FAR'!$F3</f>
        <v>26250</v>
      </c>
      <c r="I10" s="26">
        <f>'Small Store-Fixed Asset Balance'!I22/'Small Store-FAR'!$F3</f>
        <v>30000</v>
      </c>
      <c r="J10" s="26">
        <f>'Small Store-Fixed Asset Balance'!J22/'Small Store-FAR'!$F3</f>
        <v>33750</v>
      </c>
      <c r="K10" s="26">
        <f>'Small Store-Fixed Asset Balance'!K22/'Small Store-FAR'!$F3</f>
        <v>37500</v>
      </c>
      <c r="L10" s="26">
        <f>'Small Store-Fixed Asset Balance'!L22/'Small Store-FAR'!$F3</f>
        <v>41250</v>
      </c>
      <c r="M10" s="26">
        <f>'Small Store-Fixed Asset Balance'!M22/'Small Store-FAR'!$F3</f>
        <v>45000</v>
      </c>
      <c r="N10" s="26">
        <f>'Small Store-Fixed Asset Balance'!N22/'Small Store-FAR'!$F3</f>
        <v>48750</v>
      </c>
      <c r="O10" s="26">
        <f>'Small Store-Fixed Asset Balance'!O22/'Small Store-FAR'!$F3</f>
        <v>52500</v>
      </c>
      <c r="P10" s="26">
        <f>'Small Store-Fixed Asset Balance'!P22/'Small Store-FAR'!$F3</f>
        <v>56250</v>
      </c>
      <c r="Q10" s="26">
        <f>'Small Store-Fixed Asset Balance'!Q22/'Small Store-FAR'!$F3</f>
        <v>60000</v>
      </c>
      <c r="R10" s="26">
        <f>'Small Store-Fixed Asset Balance'!R22/'Small Store-FAR'!$F3</f>
        <v>60000</v>
      </c>
      <c r="S10" s="26">
        <f>'Small Store-Fixed Asset Balance'!S22/'Small Store-FAR'!$F3</f>
        <v>60000</v>
      </c>
      <c r="T10" s="26">
        <f>'Small Store-Fixed Asset Balance'!T22/'Small Store-FAR'!$F3</f>
        <v>60000</v>
      </c>
      <c r="U10" s="26">
        <f>'Small Store-Fixed Asset Balance'!U22/'Small Store-FAR'!$F3</f>
        <v>60000</v>
      </c>
      <c r="V10" s="26">
        <f>'Small Store-Fixed Asset Balance'!V22/'Small Store-FAR'!$F3</f>
        <v>60000</v>
      </c>
      <c r="W10" s="26">
        <f>'Small Store-Fixed Asset Balance'!W22/'Small Store-FAR'!$F3</f>
        <v>60000</v>
      </c>
      <c r="X10" s="26">
        <f>'Small Store-Fixed Asset Balance'!X22/'Small Store-FAR'!$F3</f>
        <v>60000</v>
      </c>
      <c r="Y10" s="26">
        <f>'Small Store-Fixed Asset Balance'!Y22/'Small Store-FAR'!$F3</f>
        <v>60000</v>
      </c>
      <c r="Z10" s="26">
        <f>'Small Store-Fixed Asset Balance'!Z22/'Small Store-FAR'!$F3</f>
        <v>60000</v>
      </c>
      <c r="AA10" s="26">
        <f>'Small Store-Fixed Asset Balance'!AA22/'Small Store-FAR'!$F3</f>
        <v>60000</v>
      </c>
      <c r="AB10" s="26">
        <f>'Small Store-Fixed Asset Balance'!AB22/'Small Store-FAR'!$F3</f>
        <v>60000</v>
      </c>
      <c r="AC10" s="26">
        <f>'Small Store-Fixed Asset Balance'!AC22/'Small Store-FAR'!$F3</f>
        <v>60000</v>
      </c>
      <c r="AD10" s="26">
        <f>'Small Store-Fixed Asset Balance'!AD22/'Small Store-FAR'!$F3</f>
        <v>60000</v>
      </c>
      <c r="AE10" s="26">
        <f>'Small Store-Fixed Asset Balance'!AE22/'Small Store-FAR'!$F3</f>
        <v>60000</v>
      </c>
    </row>
    <row r="11">
      <c r="A11" s="23" t="s">
        <v>114</v>
      </c>
      <c r="B11" s="26">
        <f>'Small Store-Fixed Asset Balance'!B23/'Small Store-FAR'!$F4</f>
        <v>5833.333333</v>
      </c>
      <c r="C11" s="26">
        <f>'Small Store-Fixed Asset Balance'!C23/'Small Store-FAR'!$F4</f>
        <v>11666.66667</v>
      </c>
      <c r="D11" s="26">
        <f>'Small Store-Fixed Asset Balance'!D23/'Small Store-FAR'!$F4</f>
        <v>17500</v>
      </c>
      <c r="E11" s="26">
        <f>'Small Store-Fixed Asset Balance'!E23/'Small Store-FAR'!$F4</f>
        <v>23333.33333</v>
      </c>
      <c r="F11" s="26">
        <f>'Small Store-Fixed Asset Balance'!F23/'Small Store-FAR'!$F4</f>
        <v>29166.66667</v>
      </c>
      <c r="G11" s="26">
        <f>'Small Store-Fixed Asset Balance'!G23/'Small Store-FAR'!$F4</f>
        <v>35000</v>
      </c>
      <c r="H11" s="26">
        <f>'Small Store-Fixed Asset Balance'!H23/'Small Store-FAR'!$F4</f>
        <v>40833.33333</v>
      </c>
      <c r="I11" s="26">
        <f>'Small Store-Fixed Asset Balance'!I23/'Small Store-FAR'!$F4</f>
        <v>46666.66667</v>
      </c>
      <c r="J11" s="26">
        <f>'Small Store-Fixed Asset Balance'!J23/'Small Store-FAR'!$F4</f>
        <v>52500</v>
      </c>
      <c r="K11" s="26">
        <f>'Small Store-Fixed Asset Balance'!K23/'Small Store-FAR'!$F4</f>
        <v>58333.33333</v>
      </c>
      <c r="L11" s="26">
        <f>'Small Store-Fixed Asset Balance'!L23/'Small Store-FAR'!$F4</f>
        <v>64166.66667</v>
      </c>
      <c r="M11" s="26">
        <f>'Small Store-Fixed Asset Balance'!M23/'Small Store-FAR'!$F4</f>
        <v>70000</v>
      </c>
      <c r="N11" s="26">
        <f>'Small Store-Fixed Asset Balance'!N23/'Small Store-FAR'!$F4</f>
        <v>70000</v>
      </c>
      <c r="O11" s="26">
        <f>'Small Store-Fixed Asset Balance'!O23/'Small Store-FAR'!$F4</f>
        <v>70000</v>
      </c>
      <c r="P11" s="26">
        <f>'Small Store-Fixed Asset Balance'!P23/'Small Store-FAR'!$F4</f>
        <v>70000</v>
      </c>
      <c r="Q11" s="26">
        <f>'Small Store-Fixed Asset Balance'!Q23/'Small Store-FAR'!$F4</f>
        <v>70000</v>
      </c>
      <c r="R11" s="26">
        <f>'Small Store-Fixed Asset Balance'!R23/'Small Store-FAR'!$F4</f>
        <v>70000</v>
      </c>
      <c r="S11" s="26">
        <f>'Small Store-Fixed Asset Balance'!S23/'Small Store-FAR'!$F4</f>
        <v>70000</v>
      </c>
      <c r="T11" s="26">
        <f>'Small Store-Fixed Asset Balance'!T23/'Small Store-FAR'!$F4</f>
        <v>70000</v>
      </c>
      <c r="U11" s="26">
        <f>'Small Store-Fixed Asset Balance'!U23/'Small Store-FAR'!$F4</f>
        <v>70000</v>
      </c>
      <c r="V11" s="26">
        <f>'Small Store-Fixed Asset Balance'!V23/'Small Store-FAR'!$F4</f>
        <v>70000</v>
      </c>
      <c r="W11" s="26">
        <f>'Small Store-Fixed Asset Balance'!W23/'Small Store-FAR'!$F4</f>
        <v>70000</v>
      </c>
      <c r="X11" s="26">
        <f>'Small Store-Fixed Asset Balance'!X23/'Small Store-FAR'!$F4</f>
        <v>70000</v>
      </c>
      <c r="Y11" s="26">
        <f>'Small Store-Fixed Asset Balance'!Y23/'Small Store-FAR'!$F4</f>
        <v>70000</v>
      </c>
      <c r="Z11" s="26">
        <f>'Small Store-Fixed Asset Balance'!Z23/'Small Store-FAR'!$F4</f>
        <v>70000</v>
      </c>
      <c r="AA11" s="26">
        <f>'Small Store-Fixed Asset Balance'!AA23/'Small Store-FAR'!$F4</f>
        <v>70000</v>
      </c>
      <c r="AB11" s="26">
        <f>'Small Store-Fixed Asset Balance'!AB23/'Small Store-FAR'!$F4</f>
        <v>70000</v>
      </c>
      <c r="AC11" s="26">
        <f>'Small Store-Fixed Asset Balance'!AC23/'Small Store-FAR'!$F4</f>
        <v>70000</v>
      </c>
      <c r="AD11" s="26">
        <f>'Small Store-Fixed Asset Balance'!AD23/'Small Store-FAR'!$F4</f>
        <v>70000</v>
      </c>
      <c r="AE11" s="26">
        <f>'Small Store-Fixed Asset Balance'!AE23/'Small Store-FAR'!$F4</f>
        <v>70000</v>
      </c>
    </row>
    <row r="12">
      <c r="A12" s="23" t="s">
        <v>90</v>
      </c>
      <c r="B12" s="26">
        <f t="shared" ref="B12:AE12" si="5">SUM(B9:B11)</f>
        <v>11369.04762</v>
      </c>
      <c r="C12" s="26">
        <f t="shared" si="5"/>
        <v>22738.09524</v>
      </c>
      <c r="D12" s="26">
        <f t="shared" si="5"/>
        <v>34107.14286</v>
      </c>
      <c r="E12" s="26">
        <f t="shared" si="5"/>
        <v>45476.19048</v>
      </c>
      <c r="F12" s="26">
        <f t="shared" si="5"/>
        <v>56845.2381</v>
      </c>
      <c r="G12" s="26">
        <f t="shared" si="5"/>
        <v>68214.28571</v>
      </c>
      <c r="H12" s="26">
        <f t="shared" si="5"/>
        <v>79583.33333</v>
      </c>
      <c r="I12" s="26">
        <f t="shared" si="5"/>
        <v>90952.38095</v>
      </c>
      <c r="J12" s="26">
        <f t="shared" si="5"/>
        <v>102321.4286</v>
      </c>
      <c r="K12" s="26">
        <f t="shared" si="5"/>
        <v>113690.4762</v>
      </c>
      <c r="L12" s="26">
        <f t="shared" si="5"/>
        <v>125059.5238</v>
      </c>
      <c r="M12" s="26">
        <f t="shared" si="5"/>
        <v>136428.5714</v>
      </c>
      <c r="N12" s="26">
        <f t="shared" si="5"/>
        <v>141964.2857</v>
      </c>
      <c r="O12" s="26">
        <f t="shared" si="5"/>
        <v>147500</v>
      </c>
      <c r="P12" s="26">
        <f t="shared" si="5"/>
        <v>151250</v>
      </c>
      <c r="Q12" s="26">
        <f t="shared" si="5"/>
        <v>155000</v>
      </c>
      <c r="R12" s="26">
        <f t="shared" si="5"/>
        <v>155000</v>
      </c>
      <c r="S12" s="26">
        <f t="shared" si="5"/>
        <v>155000</v>
      </c>
      <c r="T12" s="26">
        <f t="shared" si="5"/>
        <v>155000</v>
      </c>
      <c r="U12" s="26">
        <f t="shared" si="5"/>
        <v>155000</v>
      </c>
      <c r="V12" s="26">
        <f t="shared" si="5"/>
        <v>155000</v>
      </c>
      <c r="W12" s="26">
        <f t="shared" si="5"/>
        <v>155000</v>
      </c>
      <c r="X12" s="26">
        <f t="shared" si="5"/>
        <v>155000</v>
      </c>
      <c r="Y12" s="26">
        <f t="shared" si="5"/>
        <v>155000</v>
      </c>
      <c r="Z12" s="26">
        <f t="shared" si="5"/>
        <v>155000</v>
      </c>
      <c r="AA12" s="26">
        <f t="shared" si="5"/>
        <v>155000</v>
      </c>
      <c r="AB12" s="26">
        <f t="shared" si="5"/>
        <v>155000</v>
      </c>
      <c r="AC12" s="26">
        <f t="shared" si="5"/>
        <v>155000</v>
      </c>
      <c r="AD12" s="26">
        <f t="shared" si="5"/>
        <v>155000</v>
      </c>
      <c r="AE12" s="26">
        <f t="shared" si="5"/>
        <v>155000</v>
      </c>
    </row>
    <row r="14">
      <c r="A14" s="23" t="s">
        <v>108</v>
      </c>
    </row>
    <row r="15">
      <c r="A15" s="23" t="s">
        <v>110</v>
      </c>
      <c r="B15" s="23">
        <v>0.0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f>'Small Store-FAR'!H2</f>
        <v>25000</v>
      </c>
      <c r="Q15" s="23">
        <f>'Small Store-FAR'!H5</f>
        <v>25000</v>
      </c>
      <c r="R15" s="23">
        <f>'Small Store-FAR'!H8</f>
        <v>25000</v>
      </c>
      <c r="S15" s="23">
        <f>'Small Store-FAR'!H11</f>
        <v>25000</v>
      </c>
      <c r="T15" s="23">
        <f>'Small Store-FAR'!H14</f>
        <v>25000</v>
      </c>
      <c r="U15" s="23">
        <f>'Small Store-FAR'!H17</f>
        <v>25000</v>
      </c>
      <c r="V15" s="23">
        <f>'Small Store-FAR'!H20</f>
        <v>25000</v>
      </c>
      <c r="W15" s="23">
        <f>'Small Store-FAR'!H23</f>
        <v>25000</v>
      </c>
      <c r="X15" s="23">
        <f>'Small Store-FAR'!H26</f>
        <v>25000</v>
      </c>
      <c r="Y15" s="23">
        <f>'Small Store-FAR'!H29</f>
        <v>25000</v>
      </c>
      <c r="Z15" s="23">
        <f>'Small Store-FAR'!H32</f>
        <v>25000</v>
      </c>
      <c r="AA15" s="23">
        <f>'Small Store-FAR'!H35</f>
        <v>25000</v>
      </c>
      <c r="AB15" s="23">
        <f>'Small Store-FAR'!H38</f>
        <v>25000</v>
      </c>
      <c r="AC15" s="23">
        <f>'Small Store-FAR'!H41</f>
        <v>25000</v>
      </c>
      <c r="AD15" s="23">
        <f>'Small Store-FAR'!H44</f>
        <v>25000</v>
      </c>
      <c r="AE15" s="23">
        <f>'Small Store-FAR'!H47</f>
        <v>25000</v>
      </c>
    </row>
    <row r="16">
      <c r="A16" s="23" t="s">
        <v>112</v>
      </c>
      <c r="B16" s="23">
        <v>0.0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f>'Small Store-FAR'!H3</f>
        <v>60000</v>
      </c>
      <c r="S16" s="23">
        <f>'Small Store-FAR'!H6</f>
        <v>60000</v>
      </c>
      <c r="T16" s="23">
        <f>'Small Store-FAR'!H9</f>
        <v>60000</v>
      </c>
      <c r="U16" s="23">
        <f>'Small Store-FAR'!H12</f>
        <v>60000</v>
      </c>
      <c r="V16" s="23">
        <f>'Small Store-FAR'!H15</f>
        <v>60000</v>
      </c>
      <c r="W16" s="23">
        <f>'Small Store-FAR'!H18</f>
        <v>60000</v>
      </c>
      <c r="X16" s="23">
        <f>'Small Store-FAR'!H21</f>
        <v>60000</v>
      </c>
      <c r="Y16" s="23">
        <f>'Small Store-FAR'!H24</f>
        <v>60000</v>
      </c>
      <c r="Z16" s="23">
        <f>'Small Store-FAR'!H27</f>
        <v>60000</v>
      </c>
      <c r="AA16" s="23">
        <f>'Small Store-FAR'!H30</f>
        <v>60000</v>
      </c>
      <c r="AB16" s="23">
        <f>'Small Store-FAR'!H33</f>
        <v>60000</v>
      </c>
      <c r="AC16" s="23">
        <f>'Small Store-FAR'!H36</f>
        <v>60000</v>
      </c>
      <c r="AD16" s="23">
        <f>'Small Store-FAR'!H39</f>
        <v>60000</v>
      </c>
      <c r="AE16" s="23">
        <f>'Small Store-FAR'!H42</f>
        <v>60000</v>
      </c>
    </row>
    <row r="17">
      <c r="A17" s="23" t="s">
        <v>114</v>
      </c>
      <c r="B17" s="23">
        <v>0.0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f>'Small Store-FAR'!H4</f>
        <v>70000</v>
      </c>
      <c r="O17" s="23">
        <f>'Small Store-FAR'!H7</f>
        <v>70000</v>
      </c>
      <c r="P17" s="23">
        <f>'Small Store-FAR'!H10</f>
        <v>70000</v>
      </c>
      <c r="Q17" s="23">
        <f>'Small Store-FAR'!H13</f>
        <v>70000</v>
      </c>
      <c r="R17" s="23">
        <f>'Small Store-FAR'!H16</f>
        <v>70000</v>
      </c>
      <c r="S17" s="23">
        <f>'Small Store-FAR'!H19</f>
        <v>70000</v>
      </c>
      <c r="T17" s="23">
        <f>'Small Store-FAR'!H22</f>
        <v>70000</v>
      </c>
      <c r="U17" s="23">
        <f>'Small Store-FAR'!H25</f>
        <v>70000</v>
      </c>
      <c r="V17" s="23">
        <f>'Small Store-FAR'!H28</f>
        <v>70000</v>
      </c>
      <c r="W17" s="23">
        <f>'Small Store-FAR'!H31</f>
        <v>70000</v>
      </c>
      <c r="X17" s="23">
        <f>'Small Store-FAR'!H34</f>
        <v>70000</v>
      </c>
      <c r="Y17" s="23">
        <f>'Small Store-FAR'!H37</f>
        <v>70000</v>
      </c>
      <c r="Z17" s="23">
        <f>'Small Store-FAR'!H40</f>
        <v>70000</v>
      </c>
      <c r="AA17" s="23">
        <f>'Small Store-FAR'!H43</f>
        <v>70000</v>
      </c>
      <c r="AB17" s="23">
        <f>'Small Store-FAR'!H46</f>
        <v>70000</v>
      </c>
      <c r="AC17" s="23">
        <f>'Small Store-FAR'!H49</f>
        <v>70000</v>
      </c>
      <c r="AD17" s="23">
        <f>'Small Store-FAR'!H52</f>
        <v>70000</v>
      </c>
      <c r="AE17" s="23">
        <f>'Small Store-FAR'!H55</f>
        <v>70000</v>
      </c>
    </row>
    <row r="18">
      <c r="A18" s="23" t="s">
        <v>90</v>
      </c>
      <c r="B18" s="24">
        <f t="shared" ref="B18:AE18" si="6">SUM(B15:B17)</f>
        <v>0</v>
      </c>
      <c r="C18" s="24">
        <f t="shared" si="6"/>
        <v>0</v>
      </c>
      <c r="D18" s="24">
        <f t="shared" si="6"/>
        <v>0</v>
      </c>
      <c r="E18" s="24">
        <f t="shared" si="6"/>
        <v>0</v>
      </c>
      <c r="F18" s="24">
        <f t="shared" si="6"/>
        <v>0</v>
      </c>
      <c r="G18" s="24">
        <f t="shared" si="6"/>
        <v>0</v>
      </c>
      <c r="H18" s="24">
        <f t="shared" si="6"/>
        <v>0</v>
      </c>
      <c r="I18" s="24">
        <f t="shared" si="6"/>
        <v>0</v>
      </c>
      <c r="J18" s="24">
        <f t="shared" si="6"/>
        <v>0</v>
      </c>
      <c r="K18" s="24">
        <f t="shared" si="6"/>
        <v>0</v>
      </c>
      <c r="L18" s="24">
        <f t="shared" si="6"/>
        <v>0</v>
      </c>
      <c r="M18" s="24">
        <f t="shared" si="6"/>
        <v>0</v>
      </c>
      <c r="N18" s="24">
        <f t="shared" si="6"/>
        <v>70000</v>
      </c>
      <c r="O18" s="24">
        <f t="shared" si="6"/>
        <v>70000</v>
      </c>
      <c r="P18" s="24">
        <f t="shared" si="6"/>
        <v>95000</v>
      </c>
      <c r="Q18" s="24">
        <f t="shared" si="6"/>
        <v>95000</v>
      </c>
      <c r="R18" s="24">
        <f t="shared" si="6"/>
        <v>155000</v>
      </c>
      <c r="S18" s="24">
        <f t="shared" si="6"/>
        <v>155000</v>
      </c>
      <c r="T18" s="24">
        <f t="shared" si="6"/>
        <v>155000</v>
      </c>
      <c r="U18" s="24">
        <f t="shared" si="6"/>
        <v>155000</v>
      </c>
      <c r="V18" s="24">
        <f t="shared" si="6"/>
        <v>155000</v>
      </c>
      <c r="W18" s="24">
        <f t="shared" si="6"/>
        <v>155000</v>
      </c>
      <c r="X18" s="24">
        <f t="shared" si="6"/>
        <v>155000</v>
      </c>
      <c r="Y18" s="24">
        <f t="shared" si="6"/>
        <v>155000</v>
      </c>
      <c r="Z18" s="24">
        <f t="shared" si="6"/>
        <v>155000</v>
      </c>
      <c r="AA18" s="24">
        <f t="shared" si="6"/>
        <v>155000</v>
      </c>
      <c r="AB18" s="24">
        <f t="shared" si="6"/>
        <v>155000</v>
      </c>
      <c r="AC18" s="24">
        <f t="shared" si="6"/>
        <v>155000</v>
      </c>
      <c r="AD18" s="24">
        <f t="shared" si="6"/>
        <v>155000</v>
      </c>
      <c r="AE18" s="24">
        <f t="shared" si="6"/>
        <v>155000</v>
      </c>
    </row>
    <row r="20">
      <c r="A20" s="23" t="s">
        <v>204</v>
      </c>
    </row>
    <row r="21">
      <c r="A21" s="23" t="s">
        <v>110</v>
      </c>
      <c r="B21" s="26">
        <f t="shared" ref="B21:AE21" si="7">B3+B9-B15</f>
        <v>1785.714286</v>
      </c>
      <c r="C21" s="26">
        <f t="shared" si="7"/>
        <v>5357.142857</v>
      </c>
      <c r="D21" s="26">
        <f t="shared" si="7"/>
        <v>10714.28571</v>
      </c>
      <c r="E21" s="26">
        <f t="shared" si="7"/>
        <v>17857.14286</v>
      </c>
      <c r="F21" s="26">
        <f t="shared" si="7"/>
        <v>26785.71429</v>
      </c>
      <c r="G21" s="26">
        <f t="shared" si="7"/>
        <v>37500</v>
      </c>
      <c r="H21" s="26">
        <f t="shared" si="7"/>
        <v>50000</v>
      </c>
      <c r="I21" s="26">
        <f t="shared" si="7"/>
        <v>64285.71429</v>
      </c>
      <c r="J21" s="26">
        <f t="shared" si="7"/>
        <v>80357.14286</v>
      </c>
      <c r="K21" s="26">
        <f t="shared" si="7"/>
        <v>98214.28571</v>
      </c>
      <c r="L21" s="26">
        <f t="shared" si="7"/>
        <v>117857.1429</v>
      </c>
      <c r="M21" s="26">
        <f t="shared" si="7"/>
        <v>139285.7143</v>
      </c>
      <c r="N21" s="26">
        <f t="shared" si="7"/>
        <v>162500</v>
      </c>
      <c r="O21" s="26">
        <f t="shared" si="7"/>
        <v>187500</v>
      </c>
      <c r="P21" s="26">
        <f t="shared" si="7"/>
        <v>187500</v>
      </c>
      <c r="Q21" s="26">
        <f t="shared" si="7"/>
        <v>187500</v>
      </c>
      <c r="R21" s="26">
        <f t="shared" si="7"/>
        <v>187500</v>
      </c>
      <c r="S21" s="26">
        <f t="shared" si="7"/>
        <v>187500</v>
      </c>
      <c r="T21" s="26">
        <f t="shared" si="7"/>
        <v>187500</v>
      </c>
      <c r="U21" s="26">
        <f t="shared" si="7"/>
        <v>187500</v>
      </c>
      <c r="V21" s="26">
        <f t="shared" si="7"/>
        <v>187500</v>
      </c>
      <c r="W21" s="26">
        <f t="shared" si="7"/>
        <v>187500</v>
      </c>
      <c r="X21" s="26">
        <f t="shared" si="7"/>
        <v>187500</v>
      </c>
      <c r="Y21" s="26">
        <f t="shared" si="7"/>
        <v>187500</v>
      </c>
      <c r="Z21" s="26">
        <f t="shared" si="7"/>
        <v>187500</v>
      </c>
      <c r="AA21" s="26">
        <f t="shared" si="7"/>
        <v>187500</v>
      </c>
      <c r="AB21" s="26">
        <f t="shared" si="7"/>
        <v>187500</v>
      </c>
      <c r="AC21" s="26">
        <f t="shared" si="7"/>
        <v>187500</v>
      </c>
      <c r="AD21" s="26">
        <f t="shared" si="7"/>
        <v>187500</v>
      </c>
      <c r="AE21" s="26">
        <f t="shared" si="7"/>
        <v>187500</v>
      </c>
    </row>
    <row r="22">
      <c r="A22" s="23" t="s">
        <v>112</v>
      </c>
      <c r="B22" s="26">
        <f t="shared" ref="B22:AE22" si="8">B4+B10-B16</f>
        <v>3750</v>
      </c>
      <c r="C22" s="26">
        <f t="shared" si="8"/>
        <v>11250</v>
      </c>
      <c r="D22" s="26">
        <f t="shared" si="8"/>
        <v>22500</v>
      </c>
      <c r="E22" s="26">
        <f t="shared" si="8"/>
        <v>37500</v>
      </c>
      <c r="F22" s="26">
        <f t="shared" si="8"/>
        <v>56250</v>
      </c>
      <c r="G22" s="26">
        <f t="shared" si="8"/>
        <v>78750</v>
      </c>
      <c r="H22" s="26">
        <f t="shared" si="8"/>
        <v>105000</v>
      </c>
      <c r="I22" s="26">
        <f t="shared" si="8"/>
        <v>135000</v>
      </c>
      <c r="J22" s="26">
        <f t="shared" si="8"/>
        <v>168750</v>
      </c>
      <c r="K22" s="26">
        <f t="shared" si="8"/>
        <v>206250</v>
      </c>
      <c r="L22" s="26">
        <f t="shared" si="8"/>
        <v>247500</v>
      </c>
      <c r="M22" s="26">
        <f t="shared" si="8"/>
        <v>292500</v>
      </c>
      <c r="N22" s="26">
        <f t="shared" si="8"/>
        <v>341250</v>
      </c>
      <c r="O22" s="26">
        <f t="shared" si="8"/>
        <v>393750</v>
      </c>
      <c r="P22" s="26">
        <f t="shared" si="8"/>
        <v>450000</v>
      </c>
      <c r="Q22" s="26">
        <f t="shared" si="8"/>
        <v>510000</v>
      </c>
      <c r="R22" s="26">
        <f t="shared" si="8"/>
        <v>510000</v>
      </c>
      <c r="S22" s="26">
        <f t="shared" si="8"/>
        <v>510000</v>
      </c>
      <c r="T22" s="26">
        <f t="shared" si="8"/>
        <v>510000</v>
      </c>
      <c r="U22" s="26">
        <f t="shared" si="8"/>
        <v>510000</v>
      </c>
      <c r="V22" s="26">
        <f t="shared" si="8"/>
        <v>510000</v>
      </c>
      <c r="W22" s="26">
        <f t="shared" si="8"/>
        <v>510000</v>
      </c>
      <c r="X22" s="26">
        <f t="shared" si="8"/>
        <v>510000</v>
      </c>
      <c r="Y22" s="26">
        <f t="shared" si="8"/>
        <v>510000</v>
      </c>
      <c r="Z22" s="26">
        <f t="shared" si="8"/>
        <v>510000</v>
      </c>
      <c r="AA22" s="26">
        <f t="shared" si="8"/>
        <v>510000</v>
      </c>
      <c r="AB22" s="26">
        <f t="shared" si="8"/>
        <v>510000</v>
      </c>
      <c r="AC22" s="26">
        <f t="shared" si="8"/>
        <v>510000</v>
      </c>
      <c r="AD22" s="26">
        <f t="shared" si="8"/>
        <v>510000</v>
      </c>
      <c r="AE22" s="26">
        <f t="shared" si="8"/>
        <v>510000</v>
      </c>
    </row>
    <row r="23">
      <c r="A23" s="23" t="s">
        <v>114</v>
      </c>
      <c r="B23" s="26">
        <f t="shared" ref="B23:AE23" si="9">B5+B11-B17</f>
        <v>5833.333333</v>
      </c>
      <c r="C23" s="26">
        <f t="shared" si="9"/>
        <v>17500</v>
      </c>
      <c r="D23" s="26">
        <f t="shared" si="9"/>
        <v>35000</v>
      </c>
      <c r="E23" s="26">
        <f t="shared" si="9"/>
        <v>58333.33333</v>
      </c>
      <c r="F23" s="26">
        <f t="shared" si="9"/>
        <v>87500</v>
      </c>
      <c r="G23" s="26">
        <f t="shared" si="9"/>
        <v>122500</v>
      </c>
      <c r="H23" s="26">
        <f t="shared" si="9"/>
        <v>163333.3333</v>
      </c>
      <c r="I23" s="26">
        <f t="shared" si="9"/>
        <v>210000</v>
      </c>
      <c r="J23" s="26">
        <f t="shared" si="9"/>
        <v>262500</v>
      </c>
      <c r="K23" s="26">
        <f t="shared" si="9"/>
        <v>320833.3333</v>
      </c>
      <c r="L23" s="26">
        <f t="shared" si="9"/>
        <v>385000</v>
      </c>
      <c r="M23" s="26">
        <f t="shared" si="9"/>
        <v>455000</v>
      </c>
      <c r="N23" s="26">
        <f t="shared" si="9"/>
        <v>455000</v>
      </c>
      <c r="O23" s="26">
        <f t="shared" si="9"/>
        <v>455000</v>
      </c>
      <c r="P23" s="26">
        <f t="shared" si="9"/>
        <v>455000</v>
      </c>
      <c r="Q23" s="26">
        <f t="shared" si="9"/>
        <v>455000</v>
      </c>
      <c r="R23" s="26">
        <f t="shared" si="9"/>
        <v>455000</v>
      </c>
      <c r="S23" s="26">
        <f t="shared" si="9"/>
        <v>455000</v>
      </c>
      <c r="T23" s="26">
        <f t="shared" si="9"/>
        <v>455000</v>
      </c>
      <c r="U23" s="26">
        <f t="shared" si="9"/>
        <v>455000</v>
      </c>
      <c r="V23" s="26">
        <f t="shared" si="9"/>
        <v>455000</v>
      </c>
      <c r="W23" s="26">
        <f t="shared" si="9"/>
        <v>455000</v>
      </c>
      <c r="X23" s="26">
        <f t="shared" si="9"/>
        <v>455000</v>
      </c>
      <c r="Y23" s="26">
        <f t="shared" si="9"/>
        <v>455000</v>
      </c>
      <c r="Z23" s="26">
        <f t="shared" si="9"/>
        <v>455000</v>
      </c>
      <c r="AA23" s="26">
        <f t="shared" si="9"/>
        <v>455000</v>
      </c>
      <c r="AB23" s="26">
        <f t="shared" si="9"/>
        <v>455000</v>
      </c>
      <c r="AC23" s="26">
        <f t="shared" si="9"/>
        <v>455000</v>
      </c>
      <c r="AD23" s="26">
        <f t="shared" si="9"/>
        <v>455000</v>
      </c>
      <c r="AE23" s="26">
        <f t="shared" si="9"/>
        <v>455000</v>
      </c>
    </row>
    <row r="24">
      <c r="A24" s="23" t="s">
        <v>90</v>
      </c>
      <c r="B24" s="26">
        <f t="shared" ref="B24:AE24" si="10">SUM(B21:B23)</f>
        <v>11369.04762</v>
      </c>
      <c r="C24" s="26">
        <f t="shared" si="10"/>
        <v>34107.14286</v>
      </c>
      <c r="D24" s="26">
        <f t="shared" si="10"/>
        <v>68214.28571</v>
      </c>
      <c r="E24" s="26">
        <f t="shared" si="10"/>
        <v>113690.4762</v>
      </c>
      <c r="F24" s="26">
        <f t="shared" si="10"/>
        <v>170535.7143</v>
      </c>
      <c r="G24" s="26">
        <f t="shared" si="10"/>
        <v>238750</v>
      </c>
      <c r="H24" s="26">
        <f t="shared" si="10"/>
        <v>318333.3333</v>
      </c>
      <c r="I24" s="26">
        <f t="shared" si="10"/>
        <v>409285.7143</v>
      </c>
      <c r="J24" s="26">
        <f t="shared" si="10"/>
        <v>511607.1429</v>
      </c>
      <c r="K24" s="26">
        <f t="shared" si="10"/>
        <v>625297.619</v>
      </c>
      <c r="L24" s="26">
        <f t="shared" si="10"/>
        <v>750357.1429</v>
      </c>
      <c r="M24" s="26">
        <f t="shared" si="10"/>
        <v>886785.7143</v>
      </c>
      <c r="N24" s="26">
        <f t="shared" si="10"/>
        <v>958750</v>
      </c>
      <c r="O24" s="26">
        <f t="shared" si="10"/>
        <v>1036250</v>
      </c>
      <c r="P24" s="26">
        <f t="shared" si="10"/>
        <v>1092500</v>
      </c>
      <c r="Q24" s="26">
        <f t="shared" si="10"/>
        <v>1152500</v>
      </c>
      <c r="R24" s="26">
        <f t="shared" si="10"/>
        <v>1152500</v>
      </c>
      <c r="S24" s="26">
        <f t="shared" si="10"/>
        <v>1152500</v>
      </c>
      <c r="T24" s="26">
        <f t="shared" si="10"/>
        <v>1152500</v>
      </c>
      <c r="U24" s="26">
        <f t="shared" si="10"/>
        <v>1152500</v>
      </c>
      <c r="V24" s="26">
        <f t="shared" si="10"/>
        <v>1152500</v>
      </c>
      <c r="W24" s="26">
        <f t="shared" si="10"/>
        <v>1152500</v>
      </c>
      <c r="X24" s="26">
        <f t="shared" si="10"/>
        <v>1152500</v>
      </c>
      <c r="Y24" s="26">
        <f t="shared" si="10"/>
        <v>1152500</v>
      </c>
      <c r="Z24" s="26">
        <f t="shared" si="10"/>
        <v>1152500</v>
      </c>
      <c r="AA24" s="26">
        <f t="shared" si="10"/>
        <v>1152500</v>
      </c>
      <c r="AB24" s="26">
        <f t="shared" si="10"/>
        <v>1152500</v>
      </c>
      <c r="AC24" s="26">
        <f t="shared" si="10"/>
        <v>1152500</v>
      </c>
      <c r="AD24" s="26">
        <f t="shared" si="10"/>
        <v>1152500</v>
      </c>
      <c r="AE24" s="26">
        <f t="shared" si="10"/>
        <v>1152500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101</v>
      </c>
      <c r="B1" s="28" t="s">
        <v>102</v>
      </c>
      <c r="C1" s="23" t="s">
        <v>103</v>
      </c>
      <c r="D1" s="23" t="s">
        <v>104</v>
      </c>
      <c r="E1" s="23" t="s">
        <v>105</v>
      </c>
      <c r="F1" s="23" t="s">
        <v>106</v>
      </c>
      <c r="G1" s="23" t="s">
        <v>107</v>
      </c>
      <c r="H1" s="23" t="s">
        <v>108</v>
      </c>
    </row>
    <row r="2">
      <c r="A2" s="23" t="s">
        <v>205</v>
      </c>
      <c r="B2" s="28" t="s">
        <v>110</v>
      </c>
      <c r="D2" s="23">
        <v>6.0</v>
      </c>
      <c r="E2" s="23">
        <v>25000.0</v>
      </c>
      <c r="F2" s="23">
        <v>14.0</v>
      </c>
      <c r="G2" s="24">
        <f t="shared" ref="G2:G66" si="1">F2+D2</f>
        <v>20</v>
      </c>
      <c r="H2" s="24">
        <f t="shared" ref="H2:H66" si="2">E2/F2*F2</f>
        <v>25000</v>
      </c>
    </row>
    <row r="3">
      <c r="A3" s="23" t="s">
        <v>206</v>
      </c>
      <c r="B3" s="28" t="s">
        <v>110</v>
      </c>
      <c r="D3" s="23">
        <v>6.0</v>
      </c>
      <c r="E3" s="23">
        <v>25000.0</v>
      </c>
      <c r="F3" s="23">
        <v>14.0</v>
      </c>
      <c r="G3" s="24">
        <f t="shared" si="1"/>
        <v>20</v>
      </c>
      <c r="H3" s="24">
        <f t="shared" si="2"/>
        <v>25000</v>
      </c>
    </row>
    <row r="4">
      <c r="A4" s="23" t="s">
        <v>207</v>
      </c>
      <c r="B4" s="28" t="s">
        <v>112</v>
      </c>
      <c r="D4" s="23">
        <v>6.0</v>
      </c>
      <c r="E4" s="23">
        <v>60000.0</v>
      </c>
      <c r="F4" s="23">
        <v>16.0</v>
      </c>
      <c r="G4" s="24">
        <f t="shared" si="1"/>
        <v>22</v>
      </c>
      <c r="H4" s="24">
        <f t="shared" si="2"/>
        <v>60000</v>
      </c>
    </row>
    <row r="5">
      <c r="A5" s="23" t="s">
        <v>208</v>
      </c>
      <c r="B5" s="28" t="s">
        <v>112</v>
      </c>
      <c r="D5" s="23">
        <v>6.0</v>
      </c>
      <c r="E5" s="23">
        <v>60000.0</v>
      </c>
      <c r="F5" s="23">
        <v>16.0</v>
      </c>
      <c r="G5" s="24">
        <f t="shared" si="1"/>
        <v>22</v>
      </c>
      <c r="H5" s="24">
        <f t="shared" si="2"/>
        <v>60000</v>
      </c>
    </row>
    <row r="6">
      <c r="A6" s="23" t="s">
        <v>209</v>
      </c>
      <c r="B6" s="28" t="s">
        <v>114</v>
      </c>
      <c r="D6" s="23">
        <v>6.0</v>
      </c>
      <c r="E6" s="23">
        <v>90000.0</v>
      </c>
      <c r="F6" s="23">
        <v>15.0</v>
      </c>
      <c r="G6" s="24">
        <f t="shared" si="1"/>
        <v>21</v>
      </c>
      <c r="H6" s="24">
        <f t="shared" si="2"/>
        <v>90000</v>
      </c>
    </row>
    <row r="7">
      <c r="A7" s="23" t="s">
        <v>210</v>
      </c>
      <c r="B7" s="28" t="s">
        <v>110</v>
      </c>
      <c r="D7" s="24">
        <f t="shared" ref="D7:D66" si="3">D2+2</f>
        <v>8</v>
      </c>
      <c r="E7" s="23">
        <v>25000.0</v>
      </c>
      <c r="F7" s="23">
        <v>14.0</v>
      </c>
      <c r="G7" s="24">
        <f t="shared" si="1"/>
        <v>22</v>
      </c>
      <c r="H7" s="24">
        <f t="shared" si="2"/>
        <v>25000</v>
      </c>
    </row>
    <row r="8">
      <c r="A8" s="23" t="s">
        <v>211</v>
      </c>
      <c r="B8" s="28" t="s">
        <v>110</v>
      </c>
      <c r="D8" s="24">
        <f t="shared" si="3"/>
        <v>8</v>
      </c>
      <c r="E8" s="23">
        <v>25000.0</v>
      </c>
      <c r="F8" s="23">
        <v>14.0</v>
      </c>
      <c r="G8" s="24">
        <f t="shared" si="1"/>
        <v>22</v>
      </c>
      <c r="H8" s="24">
        <f t="shared" si="2"/>
        <v>25000</v>
      </c>
    </row>
    <row r="9">
      <c r="A9" s="23" t="s">
        <v>212</v>
      </c>
      <c r="B9" s="28" t="s">
        <v>112</v>
      </c>
      <c r="D9" s="24">
        <f t="shared" si="3"/>
        <v>8</v>
      </c>
      <c r="E9" s="23">
        <v>60000.0</v>
      </c>
      <c r="F9" s="23">
        <v>16.0</v>
      </c>
      <c r="G9" s="24">
        <f t="shared" si="1"/>
        <v>24</v>
      </c>
      <c r="H9" s="24">
        <f t="shared" si="2"/>
        <v>60000</v>
      </c>
    </row>
    <row r="10">
      <c r="A10" s="23" t="s">
        <v>213</v>
      </c>
      <c r="B10" s="28" t="s">
        <v>112</v>
      </c>
      <c r="D10" s="24">
        <f t="shared" si="3"/>
        <v>8</v>
      </c>
      <c r="E10" s="23">
        <v>60000.0</v>
      </c>
      <c r="F10" s="23">
        <v>16.0</v>
      </c>
      <c r="G10" s="24">
        <f t="shared" si="1"/>
        <v>24</v>
      </c>
      <c r="H10" s="24">
        <f t="shared" si="2"/>
        <v>60000</v>
      </c>
    </row>
    <row r="11">
      <c r="A11" s="23" t="s">
        <v>214</v>
      </c>
      <c r="B11" s="28" t="s">
        <v>114</v>
      </c>
      <c r="D11" s="24">
        <f t="shared" si="3"/>
        <v>8</v>
      </c>
      <c r="E11" s="23">
        <v>90000.0</v>
      </c>
      <c r="F11" s="23">
        <v>15.0</v>
      </c>
      <c r="G11" s="24">
        <f t="shared" si="1"/>
        <v>23</v>
      </c>
      <c r="H11" s="24">
        <f t="shared" si="2"/>
        <v>90000</v>
      </c>
    </row>
    <row r="12">
      <c r="A12" s="23" t="s">
        <v>215</v>
      </c>
      <c r="B12" s="28" t="s">
        <v>110</v>
      </c>
      <c r="D12" s="24">
        <f t="shared" si="3"/>
        <v>10</v>
      </c>
      <c r="E12" s="23">
        <v>25000.0</v>
      </c>
      <c r="F12" s="23">
        <v>14.0</v>
      </c>
      <c r="G12" s="24">
        <f t="shared" si="1"/>
        <v>24</v>
      </c>
      <c r="H12" s="24">
        <f t="shared" si="2"/>
        <v>25000</v>
      </c>
    </row>
    <row r="13">
      <c r="A13" s="23" t="s">
        <v>216</v>
      </c>
      <c r="B13" s="28" t="s">
        <v>110</v>
      </c>
      <c r="D13" s="24">
        <f t="shared" si="3"/>
        <v>10</v>
      </c>
      <c r="E13" s="23">
        <v>25000.0</v>
      </c>
      <c r="F13" s="23">
        <v>14.0</v>
      </c>
      <c r="G13" s="24">
        <f t="shared" si="1"/>
        <v>24</v>
      </c>
      <c r="H13" s="24">
        <f t="shared" si="2"/>
        <v>25000</v>
      </c>
    </row>
    <row r="14">
      <c r="A14" s="23" t="s">
        <v>217</v>
      </c>
      <c r="B14" s="28" t="s">
        <v>112</v>
      </c>
      <c r="D14" s="24">
        <f t="shared" si="3"/>
        <v>10</v>
      </c>
      <c r="E14" s="23">
        <v>60000.0</v>
      </c>
      <c r="F14" s="23">
        <v>16.0</v>
      </c>
      <c r="G14" s="24">
        <f t="shared" si="1"/>
        <v>26</v>
      </c>
      <c r="H14" s="24">
        <f t="shared" si="2"/>
        <v>60000</v>
      </c>
    </row>
    <row r="15">
      <c r="A15" s="23" t="s">
        <v>218</v>
      </c>
      <c r="B15" s="28" t="s">
        <v>112</v>
      </c>
      <c r="D15" s="24">
        <f t="shared" si="3"/>
        <v>10</v>
      </c>
      <c r="E15" s="23">
        <v>60000.0</v>
      </c>
      <c r="F15" s="23">
        <v>16.0</v>
      </c>
      <c r="G15" s="24">
        <f t="shared" si="1"/>
        <v>26</v>
      </c>
      <c r="H15" s="24">
        <f t="shared" si="2"/>
        <v>60000</v>
      </c>
    </row>
    <row r="16">
      <c r="A16" s="23" t="s">
        <v>219</v>
      </c>
      <c r="B16" s="28" t="s">
        <v>114</v>
      </c>
      <c r="D16" s="24">
        <f t="shared" si="3"/>
        <v>10</v>
      </c>
      <c r="E16" s="23">
        <v>90000.0</v>
      </c>
      <c r="F16" s="23">
        <v>15.0</v>
      </c>
      <c r="G16" s="24">
        <f t="shared" si="1"/>
        <v>25</v>
      </c>
      <c r="H16" s="24">
        <f t="shared" si="2"/>
        <v>90000</v>
      </c>
    </row>
    <row r="17">
      <c r="A17" s="23" t="s">
        <v>220</v>
      </c>
      <c r="B17" s="28" t="s">
        <v>110</v>
      </c>
      <c r="D17" s="24">
        <f t="shared" si="3"/>
        <v>12</v>
      </c>
      <c r="E17" s="23">
        <v>25000.0</v>
      </c>
      <c r="F17" s="23">
        <v>14.0</v>
      </c>
      <c r="G17" s="24">
        <f t="shared" si="1"/>
        <v>26</v>
      </c>
      <c r="H17" s="24">
        <f t="shared" si="2"/>
        <v>25000</v>
      </c>
    </row>
    <row r="18">
      <c r="A18" s="23" t="s">
        <v>221</v>
      </c>
      <c r="B18" s="28" t="s">
        <v>110</v>
      </c>
      <c r="D18" s="24">
        <f t="shared" si="3"/>
        <v>12</v>
      </c>
      <c r="E18" s="23">
        <v>25000.0</v>
      </c>
      <c r="F18" s="23">
        <v>14.0</v>
      </c>
      <c r="G18" s="24">
        <f t="shared" si="1"/>
        <v>26</v>
      </c>
      <c r="H18" s="24">
        <f t="shared" si="2"/>
        <v>25000</v>
      </c>
    </row>
    <row r="19">
      <c r="A19" s="23" t="s">
        <v>222</v>
      </c>
      <c r="B19" s="28" t="s">
        <v>112</v>
      </c>
      <c r="D19" s="24">
        <f t="shared" si="3"/>
        <v>12</v>
      </c>
      <c r="E19" s="23">
        <v>60000.0</v>
      </c>
      <c r="F19" s="23">
        <v>16.0</v>
      </c>
      <c r="G19" s="24">
        <f t="shared" si="1"/>
        <v>28</v>
      </c>
      <c r="H19" s="24">
        <f t="shared" si="2"/>
        <v>60000</v>
      </c>
    </row>
    <row r="20">
      <c r="A20" s="23" t="s">
        <v>223</v>
      </c>
      <c r="B20" s="28" t="s">
        <v>112</v>
      </c>
      <c r="D20" s="24">
        <f t="shared" si="3"/>
        <v>12</v>
      </c>
      <c r="E20" s="23">
        <v>60000.0</v>
      </c>
      <c r="F20" s="23">
        <v>16.0</v>
      </c>
      <c r="G20" s="24">
        <f t="shared" si="1"/>
        <v>28</v>
      </c>
      <c r="H20" s="24">
        <f t="shared" si="2"/>
        <v>60000</v>
      </c>
    </row>
    <row r="21">
      <c r="A21" s="23" t="s">
        <v>224</v>
      </c>
      <c r="B21" s="28" t="s">
        <v>114</v>
      </c>
      <c r="D21" s="24">
        <f t="shared" si="3"/>
        <v>12</v>
      </c>
      <c r="E21" s="23">
        <v>90000.0</v>
      </c>
      <c r="F21" s="23">
        <v>15.0</v>
      </c>
      <c r="G21" s="24">
        <f t="shared" si="1"/>
        <v>27</v>
      </c>
      <c r="H21" s="24">
        <f t="shared" si="2"/>
        <v>90000</v>
      </c>
    </row>
    <row r="22">
      <c r="A22" s="23" t="s">
        <v>225</v>
      </c>
      <c r="B22" s="28" t="s">
        <v>110</v>
      </c>
      <c r="D22" s="24">
        <f t="shared" si="3"/>
        <v>14</v>
      </c>
      <c r="E22" s="23">
        <v>25000.0</v>
      </c>
      <c r="F22" s="23">
        <v>14.0</v>
      </c>
      <c r="G22" s="24">
        <f t="shared" si="1"/>
        <v>28</v>
      </c>
      <c r="H22" s="24">
        <f t="shared" si="2"/>
        <v>25000</v>
      </c>
    </row>
    <row r="23">
      <c r="A23" s="23" t="s">
        <v>226</v>
      </c>
      <c r="B23" s="28" t="s">
        <v>110</v>
      </c>
      <c r="D23" s="24">
        <f t="shared" si="3"/>
        <v>14</v>
      </c>
      <c r="E23" s="23">
        <v>25000.0</v>
      </c>
      <c r="F23" s="23">
        <v>14.0</v>
      </c>
      <c r="G23" s="24">
        <f t="shared" si="1"/>
        <v>28</v>
      </c>
      <c r="H23" s="24">
        <f t="shared" si="2"/>
        <v>25000</v>
      </c>
    </row>
    <row r="24">
      <c r="A24" s="23" t="s">
        <v>227</v>
      </c>
      <c r="B24" s="28" t="s">
        <v>112</v>
      </c>
      <c r="D24" s="24">
        <f t="shared" si="3"/>
        <v>14</v>
      </c>
      <c r="E24" s="23">
        <v>60000.0</v>
      </c>
      <c r="F24" s="23">
        <v>16.0</v>
      </c>
      <c r="G24" s="24">
        <f t="shared" si="1"/>
        <v>30</v>
      </c>
      <c r="H24" s="24">
        <f t="shared" si="2"/>
        <v>60000</v>
      </c>
    </row>
    <row r="25">
      <c r="A25" s="23" t="s">
        <v>228</v>
      </c>
      <c r="B25" s="28" t="s">
        <v>112</v>
      </c>
      <c r="D25" s="24">
        <f t="shared" si="3"/>
        <v>14</v>
      </c>
      <c r="E25" s="23">
        <v>60000.0</v>
      </c>
      <c r="F25" s="23">
        <v>16.0</v>
      </c>
      <c r="G25" s="24">
        <f t="shared" si="1"/>
        <v>30</v>
      </c>
      <c r="H25" s="24">
        <f t="shared" si="2"/>
        <v>60000</v>
      </c>
    </row>
    <row r="26">
      <c r="A26" s="23" t="s">
        <v>229</v>
      </c>
      <c r="B26" s="28" t="s">
        <v>114</v>
      </c>
      <c r="D26" s="24">
        <f t="shared" si="3"/>
        <v>14</v>
      </c>
      <c r="E26" s="23">
        <v>90000.0</v>
      </c>
      <c r="F26" s="23">
        <v>15.0</v>
      </c>
      <c r="G26" s="24">
        <f t="shared" si="1"/>
        <v>29</v>
      </c>
      <c r="H26" s="24">
        <f t="shared" si="2"/>
        <v>90000</v>
      </c>
    </row>
    <row r="27">
      <c r="A27" s="23" t="s">
        <v>230</v>
      </c>
      <c r="B27" s="28" t="s">
        <v>110</v>
      </c>
      <c r="D27" s="24">
        <f t="shared" si="3"/>
        <v>16</v>
      </c>
      <c r="E27" s="23">
        <v>25000.0</v>
      </c>
      <c r="F27" s="23">
        <v>14.0</v>
      </c>
      <c r="G27" s="24">
        <f t="shared" si="1"/>
        <v>30</v>
      </c>
      <c r="H27" s="24">
        <f t="shared" si="2"/>
        <v>25000</v>
      </c>
    </row>
    <row r="28">
      <c r="A28" s="23" t="s">
        <v>231</v>
      </c>
      <c r="B28" s="28" t="s">
        <v>110</v>
      </c>
      <c r="D28" s="24">
        <f t="shared" si="3"/>
        <v>16</v>
      </c>
      <c r="E28" s="23">
        <v>25000.0</v>
      </c>
      <c r="F28" s="23">
        <v>14.0</v>
      </c>
      <c r="G28" s="24">
        <f t="shared" si="1"/>
        <v>30</v>
      </c>
      <c r="H28" s="24">
        <f t="shared" si="2"/>
        <v>25000</v>
      </c>
    </row>
    <row r="29">
      <c r="A29" s="23" t="s">
        <v>232</v>
      </c>
      <c r="B29" s="28" t="s">
        <v>112</v>
      </c>
      <c r="D29" s="24">
        <f t="shared" si="3"/>
        <v>16</v>
      </c>
      <c r="E29" s="23">
        <v>60000.0</v>
      </c>
      <c r="F29" s="23">
        <v>16.0</v>
      </c>
      <c r="G29" s="24">
        <f t="shared" si="1"/>
        <v>32</v>
      </c>
      <c r="H29" s="24">
        <f t="shared" si="2"/>
        <v>60000</v>
      </c>
    </row>
    <row r="30">
      <c r="A30" s="23" t="s">
        <v>233</v>
      </c>
      <c r="B30" s="28" t="s">
        <v>112</v>
      </c>
      <c r="D30" s="24">
        <f t="shared" si="3"/>
        <v>16</v>
      </c>
      <c r="E30" s="23">
        <v>60000.0</v>
      </c>
      <c r="F30" s="23">
        <v>16.0</v>
      </c>
      <c r="G30" s="24">
        <f t="shared" si="1"/>
        <v>32</v>
      </c>
      <c r="H30" s="24">
        <f t="shared" si="2"/>
        <v>60000</v>
      </c>
    </row>
    <row r="31">
      <c r="A31" s="23" t="s">
        <v>234</v>
      </c>
      <c r="B31" s="28" t="s">
        <v>114</v>
      </c>
      <c r="D31" s="24">
        <f t="shared" si="3"/>
        <v>16</v>
      </c>
      <c r="E31" s="23">
        <v>90000.0</v>
      </c>
      <c r="F31" s="23">
        <v>15.0</v>
      </c>
      <c r="G31" s="24">
        <f t="shared" si="1"/>
        <v>31</v>
      </c>
      <c r="H31" s="24">
        <f t="shared" si="2"/>
        <v>90000</v>
      </c>
    </row>
    <row r="32">
      <c r="A32" s="23" t="s">
        <v>235</v>
      </c>
      <c r="B32" s="28" t="s">
        <v>110</v>
      </c>
      <c r="D32" s="24">
        <f t="shared" si="3"/>
        <v>18</v>
      </c>
      <c r="E32" s="23">
        <v>25000.0</v>
      </c>
      <c r="F32" s="23">
        <v>14.0</v>
      </c>
      <c r="G32" s="24">
        <f t="shared" si="1"/>
        <v>32</v>
      </c>
      <c r="H32" s="24">
        <f t="shared" si="2"/>
        <v>25000</v>
      </c>
    </row>
    <row r="33">
      <c r="A33" s="23" t="s">
        <v>236</v>
      </c>
      <c r="B33" s="28" t="s">
        <v>110</v>
      </c>
      <c r="D33" s="24">
        <f t="shared" si="3"/>
        <v>18</v>
      </c>
      <c r="E33" s="23">
        <v>25000.0</v>
      </c>
      <c r="F33" s="23">
        <v>14.0</v>
      </c>
      <c r="G33" s="24">
        <f t="shared" si="1"/>
        <v>32</v>
      </c>
      <c r="H33" s="24">
        <f t="shared" si="2"/>
        <v>25000</v>
      </c>
    </row>
    <row r="34">
      <c r="A34" s="23" t="s">
        <v>237</v>
      </c>
      <c r="B34" s="28" t="s">
        <v>112</v>
      </c>
      <c r="D34" s="24">
        <f t="shared" si="3"/>
        <v>18</v>
      </c>
      <c r="E34" s="23">
        <v>60000.0</v>
      </c>
      <c r="F34" s="23">
        <v>16.0</v>
      </c>
      <c r="G34" s="24">
        <f t="shared" si="1"/>
        <v>34</v>
      </c>
      <c r="H34" s="24">
        <f t="shared" si="2"/>
        <v>60000</v>
      </c>
    </row>
    <row r="35">
      <c r="A35" s="23" t="s">
        <v>238</v>
      </c>
      <c r="B35" s="28" t="s">
        <v>112</v>
      </c>
      <c r="D35" s="24">
        <f t="shared" si="3"/>
        <v>18</v>
      </c>
      <c r="E35" s="23">
        <v>60000.0</v>
      </c>
      <c r="F35" s="23">
        <v>16.0</v>
      </c>
      <c r="G35" s="24">
        <f t="shared" si="1"/>
        <v>34</v>
      </c>
      <c r="H35" s="24">
        <f t="shared" si="2"/>
        <v>60000</v>
      </c>
    </row>
    <row r="36">
      <c r="A36" s="23" t="s">
        <v>239</v>
      </c>
      <c r="B36" s="28" t="s">
        <v>114</v>
      </c>
      <c r="D36" s="24">
        <f t="shared" si="3"/>
        <v>18</v>
      </c>
      <c r="E36" s="23">
        <v>90000.0</v>
      </c>
      <c r="F36" s="23">
        <v>15.0</v>
      </c>
      <c r="G36" s="24">
        <f t="shared" si="1"/>
        <v>33</v>
      </c>
      <c r="H36" s="24">
        <f t="shared" si="2"/>
        <v>90000</v>
      </c>
    </row>
    <row r="37">
      <c r="A37" s="23" t="s">
        <v>240</v>
      </c>
      <c r="B37" s="28" t="s">
        <v>110</v>
      </c>
      <c r="D37" s="24">
        <f t="shared" si="3"/>
        <v>20</v>
      </c>
      <c r="E37" s="23">
        <v>25000.0</v>
      </c>
      <c r="F37" s="23">
        <v>14.0</v>
      </c>
      <c r="G37" s="24">
        <f t="shared" si="1"/>
        <v>34</v>
      </c>
      <c r="H37" s="24">
        <f t="shared" si="2"/>
        <v>25000</v>
      </c>
    </row>
    <row r="38">
      <c r="A38" s="23" t="s">
        <v>241</v>
      </c>
      <c r="B38" s="28" t="s">
        <v>110</v>
      </c>
      <c r="D38" s="24">
        <f t="shared" si="3"/>
        <v>20</v>
      </c>
      <c r="E38" s="23">
        <v>25000.0</v>
      </c>
      <c r="F38" s="23">
        <v>14.0</v>
      </c>
      <c r="G38" s="24">
        <f t="shared" si="1"/>
        <v>34</v>
      </c>
      <c r="H38" s="24">
        <f t="shared" si="2"/>
        <v>25000</v>
      </c>
    </row>
    <row r="39">
      <c r="A39" s="23" t="s">
        <v>242</v>
      </c>
      <c r="B39" s="28" t="s">
        <v>112</v>
      </c>
      <c r="D39" s="24">
        <f t="shared" si="3"/>
        <v>20</v>
      </c>
      <c r="E39" s="23">
        <v>60000.0</v>
      </c>
      <c r="F39" s="23">
        <v>16.0</v>
      </c>
      <c r="G39" s="24">
        <f t="shared" si="1"/>
        <v>36</v>
      </c>
      <c r="H39" s="24">
        <f t="shared" si="2"/>
        <v>60000</v>
      </c>
    </row>
    <row r="40">
      <c r="A40" s="23" t="s">
        <v>243</v>
      </c>
      <c r="B40" s="28" t="s">
        <v>112</v>
      </c>
      <c r="D40" s="24">
        <f t="shared" si="3"/>
        <v>20</v>
      </c>
      <c r="E40" s="23">
        <v>60000.0</v>
      </c>
      <c r="F40" s="23">
        <v>16.0</v>
      </c>
      <c r="G40" s="24">
        <f t="shared" si="1"/>
        <v>36</v>
      </c>
      <c r="H40" s="24">
        <f t="shared" si="2"/>
        <v>60000</v>
      </c>
    </row>
    <row r="41">
      <c r="A41" s="23" t="s">
        <v>244</v>
      </c>
      <c r="B41" s="28" t="s">
        <v>114</v>
      </c>
      <c r="D41" s="24">
        <f t="shared" si="3"/>
        <v>20</v>
      </c>
      <c r="E41" s="23">
        <v>90000.0</v>
      </c>
      <c r="F41" s="23">
        <v>15.0</v>
      </c>
      <c r="G41" s="24">
        <f t="shared" si="1"/>
        <v>35</v>
      </c>
      <c r="H41" s="24">
        <f t="shared" si="2"/>
        <v>90000</v>
      </c>
    </row>
    <row r="42">
      <c r="A42" s="23" t="s">
        <v>245</v>
      </c>
      <c r="B42" s="28" t="s">
        <v>110</v>
      </c>
      <c r="D42" s="24">
        <f t="shared" si="3"/>
        <v>22</v>
      </c>
      <c r="E42" s="23">
        <v>25000.0</v>
      </c>
      <c r="F42" s="23">
        <v>14.0</v>
      </c>
      <c r="G42" s="24">
        <f t="shared" si="1"/>
        <v>36</v>
      </c>
      <c r="H42" s="24">
        <f t="shared" si="2"/>
        <v>25000</v>
      </c>
    </row>
    <row r="43">
      <c r="A43" s="23" t="s">
        <v>246</v>
      </c>
      <c r="B43" s="28" t="s">
        <v>110</v>
      </c>
      <c r="D43" s="24">
        <f t="shared" si="3"/>
        <v>22</v>
      </c>
      <c r="E43" s="23">
        <v>25000.0</v>
      </c>
      <c r="F43" s="23">
        <v>14.0</v>
      </c>
      <c r="G43" s="24">
        <f t="shared" si="1"/>
        <v>36</v>
      </c>
      <c r="H43" s="24">
        <f t="shared" si="2"/>
        <v>25000</v>
      </c>
    </row>
    <row r="44">
      <c r="A44" s="23" t="s">
        <v>247</v>
      </c>
      <c r="B44" s="28" t="s">
        <v>112</v>
      </c>
      <c r="D44" s="24">
        <f t="shared" si="3"/>
        <v>22</v>
      </c>
      <c r="E44" s="23">
        <v>60000.0</v>
      </c>
      <c r="F44" s="23">
        <v>16.0</v>
      </c>
      <c r="G44" s="24">
        <f t="shared" si="1"/>
        <v>38</v>
      </c>
      <c r="H44" s="24">
        <f t="shared" si="2"/>
        <v>60000</v>
      </c>
    </row>
    <row r="45">
      <c r="A45" s="23" t="s">
        <v>248</v>
      </c>
      <c r="B45" s="28" t="s">
        <v>112</v>
      </c>
      <c r="D45" s="24">
        <f t="shared" si="3"/>
        <v>22</v>
      </c>
      <c r="E45" s="23">
        <v>60000.0</v>
      </c>
      <c r="F45" s="23">
        <v>16.0</v>
      </c>
      <c r="G45" s="24">
        <f t="shared" si="1"/>
        <v>38</v>
      </c>
      <c r="H45" s="24">
        <f t="shared" si="2"/>
        <v>60000</v>
      </c>
    </row>
    <row r="46">
      <c r="A46" s="23" t="s">
        <v>249</v>
      </c>
      <c r="B46" s="28" t="s">
        <v>114</v>
      </c>
      <c r="D46" s="24">
        <f t="shared" si="3"/>
        <v>22</v>
      </c>
      <c r="E46" s="23">
        <v>90000.0</v>
      </c>
      <c r="F46" s="23">
        <v>15.0</v>
      </c>
      <c r="G46" s="24">
        <f t="shared" si="1"/>
        <v>37</v>
      </c>
      <c r="H46" s="24">
        <f t="shared" si="2"/>
        <v>90000</v>
      </c>
    </row>
    <row r="47">
      <c r="A47" s="23" t="s">
        <v>250</v>
      </c>
      <c r="B47" s="28" t="s">
        <v>110</v>
      </c>
      <c r="D47" s="24">
        <f t="shared" si="3"/>
        <v>24</v>
      </c>
      <c r="E47" s="23">
        <v>25000.0</v>
      </c>
      <c r="F47" s="23">
        <v>14.0</v>
      </c>
      <c r="G47" s="24">
        <f t="shared" si="1"/>
        <v>38</v>
      </c>
      <c r="H47" s="24">
        <f t="shared" si="2"/>
        <v>25000</v>
      </c>
    </row>
    <row r="48">
      <c r="A48" s="23" t="s">
        <v>251</v>
      </c>
      <c r="B48" s="28" t="s">
        <v>110</v>
      </c>
      <c r="D48" s="24">
        <f t="shared" si="3"/>
        <v>24</v>
      </c>
      <c r="E48" s="23">
        <v>25000.0</v>
      </c>
      <c r="F48" s="23">
        <v>14.0</v>
      </c>
      <c r="G48" s="24">
        <f t="shared" si="1"/>
        <v>38</v>
      </c>
      <c r="H48" s="24">
        <f t="shared" si="2"/>
        <v>25000</v>
      </c>
    </row>
    <row r="49">
      <c r="A49" s="23" t="s">
        <v>252</v>
      </c>
      <c r="B49" s="28" t="s">
        <v>112</v>
      </c>
      <c r="D49" s="24">
        <f t="shared" si="3"/>
        <v>24</v>
      </c>
      <c r="E49" s="23">
        <v>60000.0</v>
      </c>
      <c r="F49" s="23">
        <v>16.0</v>
      </c>
      <c r="G49" s="24">
        <f t="shared" si="1"/>
        <v>40</v>
      </c>
      <c r="H49" s="24">
        <f t="shared" si="2"/>
        <v>60000</v>
      </c>
    </row>
    <row r="50">
      <c r="A50" s="23" t="s">
        <v>253</v>
      </c>
      <c r="B50" s="28" t="s">
        <v>112</v>
      </c>
      <c r="D50" s="24">
        <f t="shared" si="3"/>
        <v>24</v>
      </c>
      <c r="E50" s="23">
        <v>60000.0</v>
      </c>
      <c r="F50" s="23">
        <v>16.0</v>
      </c>
      <c r="G50" s="24">
        <f t="shared" si="1"/>
        <v>40</v>
      </c>
      <c r="H50" s="24">
        <f t="shared" si="2"/>
        <v>60000</v>
      </c>
    </row>
    <row r="51">
      <c r="A51" s="23" t="s">
        <v>254</v>
      </c>
      <c r="B51" s="28" t="s">
        <v>114</v>
      </c>
      <c r="D51" s="24">
        <f t="shared" si="3"/>
        <v>24</v>
      </c>
      <c r="E51" s="23">
        <v>90000.0</v>
      </c>
      <c r="F51" s="23">
        <v>15.0</v>
      </c>
      <c r="G51" s="24">
        <f t="shared" si="1"/>
        <v>39</v>
      </c>
      <c r="H51" s="24">
        <f t="shared" si="2"/>
        <v>90000</v>
      </c>
    </row>
    <row r="52">
      <c r="A52" s="23" t="s">
        <v>255</v>
      </c>
      <c r="B52" s="28" t="s">
        <v>110</v>
      </c>
      <c r="D52" s="24">
        <f t="shared" si="3"/>
        <v>26</v>
      </c>
      <c r="E52" s="23">
        <v>25000.0</v>
      </c>
      <c r="F52" s="23">
        <v>14.0</v>
      </c>
      <c r="G52" s="24">
        <f t="shared" si="1"/>
        <v>40</v>
      </c>
      <c r="H52" s="24">
        <f t="shared" si="2"/>
        <v>25000</v>
      </c>
    </row>
    <row r="53">
      <c r="A53" s="23" t="s">
        <v>256</v>
      </c>
      <c r="B53" s="28" t="s">
        <v>110</v>
      </c>
      <c r="D53" s="24">
        <f t="shared" si="3"/>
        <v>26</v>
      </c>
      <c r="E53" s="23">
        <v>25000.0</v>
      </c>
      <c r="F53" s="23">
        <v>14.0</v>
      </c>
      <c r="G53" s="24">
        <f t="shared" si="1"/>
        <v>40</v>
      </c>
      <c r="H53" s="24">
        <f t="shared" si="2"/>
        <v>25000</v>
      </c>
    </row>
    <row r="54">
      <c r="A54" s="23" t="s">
        <v>257</v>
      </c>
      <c r="B54" s="28" t="s">
        <v>112</v>
      </c>
      <c r="D54" s="24">
        <f t="shared" si="3"/>
        <v>26</v>
      </c>
      <c r="E54" s="23">
        <v>60000.0</v>
      </c>
      <c r="F54" s="23">
        <v>16.0</v>
      </c>
      <c r="G54" s="24">
        <f t="shared" si="1"/>
        <v>42</v>
      </c>
      <c r="H54" s="24">
        <f t="shared" si="2"/>
        <v>60000</v>
      </c>
    </row>
    <row r="55">
      <c r="A55" s="23" t="s">
        <v>258</v>
      </c>
      <c r="B55" s="28" t="s">
        <v>112</v>
      </c>
      <c r="D55" s="24">
        <f t="shared" si="3"/>
        <v>26</v>
      </c>
      <c r="E55" s="23">
        <v>60000.0</v>
      </c>
      <c r="F55" s="23">
        <v>16.0</v>
      </c>
      <c r="G55" s="24">
        <f t="shared" si="1"/>
        <v>42</v>
      </c>
      <c r="H55" s="24">
        <f t="shared" si="2"/>
        <v>60000</v>
      </c>
    </row>
    <row r="56">
      <c r="A56" s="23" t="s">
        <v>259</v>
      </c>
      <c r="B56" s="28" t="s">
        <v>114</v>
      </c>
      <c r="D56" s="24">
        <f t="shared" si="3"/>
        <v>26</v>
      </c>
      <c r="E56" s="23">
        <v>90000.0</v>
      </c>
      <c r="F56" s="23">
        <v>15.0</v>
      </c>
      <c r="G56" s="24">
        <f t="shared" si="1"/>
        <v>41</v>
      </c>
      <c r="H56" s="24">
        <f t="shared" si="2"/>
        <v>90000</v>
      </c>
    </row>
    <row r="57">
      <c r="A57" s="23" t="s">
        <v>260</v>
      </c>
      <c r="B57" s="28" t="s">
        <v>110</v>
      </c>
      <c r="D57" s="24">
        <f t="shared" si="3"/>
        <v>28</v>
      </c>
      <c r="E57" s="23">
        <v>25000.0</v>
      </c>
      <c r="F57" s="23">
        <v>14.0</v>
      </c>
      <c r="G57" s="24">
        <f t="shared" si="1"/>
        <v>42</v>
      </c>
      <c r="H57" s="24">
        <f t="shared" si="2"/>
        <v>25000</v>
      </c>
    </row>
    <row r="58">
      <c r="A58" s="23" t="s">
        <v>261</v>
      </c>
      <c r="B58" s="28" t="s">
        <v>110</v>
      </c>
      <c r="D58" s="24">
        <f t="shared" si="3"/>
        <v>28</v>
      </c>
      <c r="E58" s="23">
        <v>25000.0</v>
      </c>
      <c r="F58" s="23">
        <v>14.0</v>
      </c>
      <c r="G58" s="24">
        <f t="shared" si="1"/>
        <v>42</v>
      </c>
      <c r="H58" s="24">
        <f t="shared" si="2"/>
        <v>25000</v>
      </c>
    </row>
    <row r="59">
      <c r="A59" s="23" t="s">
        <v>262</v>
      </c>
      <c r="B59" s="28" t="s">
        <v>112</v>
      </c>
      <c r="D59" s="24">
        <f t="shared" si="3"/>
        <v>28</v>
      </c>
      <c r="E59" s="23">
        <v>60000.0</v>
      </c>
      <c r="F59" s="23">
        <v>16.0</v>
      </c>
      <c r="G59" s="24">
        <f t="shared" si="1"/>
        <v>44</v>
      </c>
      <c r="H59" s="24">
        <f t="shared" si="2"/>
        <v>60000</v>
      </c>
    </row>
    <row r="60">
      <c r="A60" s="23" t="s">
        <v>263</v>
      </c>
      <c r="B60" s="28" t="s">
        <v>112</v>
      </c>
      <c r="D60" s="24">
        <f t="shared" si="3"/>
        <v>28</v>
      </c>
      <c r="E60" s="23">
        <v>60000.0</v>
      </c>
      <c r="F60" s="23">
        <v>16.0</v>
      </c>
      <c r="G60" s="24">
        <f t="shared" si="1"/>
        <v>44</v>
      </c>
      <c r="H60" s="24">
        <f t="shared" si="2"/>
        <v>60000</v>
      </c>
    </row>
    <row r="61">
      <c r="A61" s="23" t="s">
        <v>264</v>
      </c>
      <c r="B61" s="28" t="s">
        <v>114</v>
      </c>
      <c r="D61" s="24">
        <f t="shared" si="3"/>
        <v>28</v>
      </c>
      <c r="E61" s="23">
        <v>90000.0</v>
      </c>
      <c r="F61" s="23">
        <v>15.0</v>
      </c>
      <c r="G61" s="24">
        <f t="shared" si="1"/>
        <v>43</v>
      </c>
      <c r="H61" s="24">
        <f t="shared" si="2"/>
        <v>90000</v>
      </c>
    </row>
    <row r="62">
      <c r="A62" s="23" t="s">
        <v>265</v>
      </c>
      <c r="B62" s="28" t="s">
        <v>110</v>
      </c>
      <c r="D62" s="24">
        <f t="shared" si="3"/>
        <v>30</v>
      </c>
      <c r="E62" s="23">
        <v>25000.0</v>
      </c>
      <c r="F62" s="23">
        <v>14.0</v>
      </c>
      <c r="G62" s="24">
        <f t="shared" si="1"/>
        <v>44</v>
      </c>
      <c r="H62" s="24">
        <f t="shared" si="2"/>
        <v>25000</v>
      </c>
    </row>
    <row r="63">
      <c r="A63" s="23" t="s">
        <v>266</v>
      </c>
      <c r="B63" s="28" t="s">
        <v>110</v>
      </c>
      <c r="D63" s="24">
        <f t="shared" si="3"/>
        <v>30</v>
      </c>
      <c r="E63" s="23">
        <v>25000.0</v>
      </c>
      <c r="F63" s="23">
        <v>14.0</v>
      </c>
      <c r="G63" s="24">
        <f t="shared" si="1"/>
        <v>44</v>
      </c>
      <c r="H63" s="24">
        <f t="shared" si="2"/>
        <v>25000</v>
      </c>
    </row>
    <row r="64">
      <c r="A64" s="23" t="s">
        <v>267</v>
      </c>
      <c r="B64" s="28" t="s">
        <v>112</v>
      </c>
      <c r="D64" s="24">
        <f t="shared" si="3"/>
        <v>30</v>
      </c>
      <c r="E64" s="23">
        <v>60000.0</v>
      </c>
      <c r="F64" s="23">
        <v>16.0</v>
      </c>
      <c r="G64" s="24">
        <f t="shared" si="1"/>
        <v>46</v>
      </c>
      <c r="H64" s="24">
        <f t="shared" si="2"/>
        <v>60000</v>
      </c>
    </row>
    <row r="65">
      <c r="A65" s="23" t="s">
        <v>268</v>
      </c>
      <c r="B65" s="28" t="s">
        <v>112</v>
      </c>
      <c r="D65" s="24">
        <f t="shared" si="3"/>
        <v>30</v>
      </c>
      <c r="E65" s="23">
        <v>60000.0</v>
      </c>
      <c r="F65" s="23">
        <v>16.0</v>
      </c>
      <c r="G65" s="24">
        <f t="shared" si="1"/>
        <v>46</v>
      </c>
      <c r="H65" s="24">
        <f t="shared" si="2"/>
        <v>60000</v>
      </c>
    </row>
    <row r="66">
      <c r="A66" s="23" t="s">
        <v>269</v>
      </c>
      <c r="B66" s="28" t="s">
        <v>114</v>
      </c>
      <c r="D66" s="24">
        <f t="shared" si="3"/>
        <v>30</v>
      </c>
      <c r="E66" s="23">
        <v>90000.0</v>
      </c>
      <c r="F66" s="23">
        <v>15.0</v>
      </c>
      <c r="G66" s="24">
        <f t="shared" si="1"/>
        <v>45</v>
      </c>
      <c r="H66" s="24">
        <f t="shared" si="2"/>
        <v>90000</v>
      </c>
    </row>
    <row r="67">
      <c r="B67" s="27"/>
    </row>
    <row r="68">
      <c r="B68" s="27"/>
    </row>
    <row r="69">
      <c r="B69" s="27"/>
    </row>
    <row r="70">
      <c r="B70" s="27"/>
    </row>
    <row r="71">
      <c r="B71" s="27"/>
    </row>
    <row r="72">
      <c r="B72" s="27"/>
    </row>
    <row r="73">
      <c r="B73" s="27"/>
    </row>
    <row r="74">
      <c r="B74" s="27"/>
    </row>
    <row r="75">
      <c r="B75" s="27"/>
    </row>
    <row r="76">
      <c r="B76" s="27"/>
    </row>
    <row r="77">
      <c r="B77" s="27"/>
    </row>
    <row r="78">
      <c r="B78" s="27"/>
    </row>
    <row r="79">
      <c r="B79" s="27"/>
    </row>
    <row r="80">
      <c r="B80" s="27"/>
    </row>
    <row r="81">
      <c r="B81" s="27"/>
    </row>
    <row r="82">
      <c r="B82" s="27"/>
    </row>
    <row r="83">
      <c r="B83" s="27"/>
    </row>
    <row r="84">
      <c r="B84" s="27"/>
    </row>
    <row r="85">
      <c r="B85" s="27"/>
    </row>
    <row r="86">
      <c r="B86" s="27"/>
    </row>
    <row r="87">
      <c r="B87" s="27"/>
    </row>
    <row r="88">
      <c r="B88" s="27"/>
    </row>
    <row r="89">
      <c r="B89" s="27"/>
    </row>
    <row r="90">
      <c r="B90" s="27"/>
    </row>
    <row r="91">
      <c r="B91" s="27"/>
    </row>
    <row r="92">
      <c r="B92" s="27"/>
    </row>
    <row r="93">
      <c r="B93" s="27"/>
    </row>
    <row r="94">
      <c r="B94" s="27"/>
    </row>
    <row r="95">
      <c r="B95" s="27"/>
    </row>
    <row r="96">
      <c r="B96" s="27"/>
    </row>
    <row r="97">
      <c r="B97" s="27"/>
    </row>
    <row r="98">
      <c r="B98" s="27"/>
    </row>
    <row r="99">
      <c r="B99" s="27"/>
    </row>
    <row r="100">
      <c r="B100" s="27"/>
    </row>
    <row r="101">
      <c r="B101" s="27"/>
    </row>
    <row r="102">
      <c r="B102" s="27"/>
    </row>
    <row r="103">
      <c r="B103" s="27"/>
    </row>
    <row r="104">
      <c r="B104" s="27"/>
    </row>
    <row r="105">
      <c r="B105" s="27"/>
    </row>
    <row r="106">
      <c r="B106" s="27"/>
    </row>
    <row r="107">
      <c r="B107" s="27"/>
    </row>
    <row r="108">
      <c r="B108" s="27"/>
    </row>
    <row r="109">
      <c r="B109" s="27"/>
    </row>
    <row r="110">
      <c r="B110" s="27"/>
    </row>
    <row r="111">
      <c r="B111" s="27"/>
    </row>
    <row r="112">
      <c r="B112" s="27"/>
    </row>
    <row r="113">
      <c r="B113" s="27"/>
    </row>
    <row r="114">
      <c r="B114" s="27"/>
    </row>
    <row r="115">
      <c r="B115" s="27"/>
    </row>
    <row r="116">
      <c r="B116" s="27"/>
    </row>
    <row r="117">
      <c r="B117" s="27"/>
    </row>
    <row r="118">
      <c r="B118" s="27"/>
    </row>
    <row r="119">
      <c r="B119" s="27"/>
    </row>
    <row r="120">
      <c r="B120" s="27"/>
    </row>
    <row r="121">
      <c r="B121" s="27"/>
    </row>
    <row r="122">
      <c r="B122" s="27"/>
    </row>
    <row r="123">
      <c r="B123" s="27"/>
    </row>
    <row r="124">
      <c r="B124" s="27"/>
    </row>
    <row r="125">
      <c r="B125" s="27"/>
    </row>
    <row r="126">
      <c r="B126" s="27"/>
    </row>
    <row r="127">
      <c r="B127" s="27"/>
    </row>
    <row r="128">
      <c r="B128" s="27"/>
    </row>
    <row r="129">
      <c r="B129" s="27"/>
    </row>
    <row r="130">
      <c r="B130" s="27"/>
    </row>
    <row r="131">
      <c r="B131" s="27"/>
    </row>
    <row r="132">
      <c r="B132" s="27"/>
    </row>
    <row r="133">
      <c r="B133" s="27"/>
    </row>
    <row r="134">
      <c r="B134" s="27"/>
    </row>
    <row r="135">
      <c r="B135" s="27"/>
    </row>
    <row r="136">
      <c r="B136" s="27"/>
    </row>
    <row r="137">
      <c r="B137" s="27"/>
    </row>
    <row r="138">
      <c r="B138" s="27"/>
    </row>
    <row r="139">
      <c r="B139" s="27"/>
    </row>
    <row r="140">
      <c r="B140" s="27"/>
    </row>
    <row r="141">
      <c r="B141" s="27"/>
    </row>
    <row r="142">
      <c r="B142" s="27"/>
    </row>
    <row r="143">
      <c r="B143" s="27"/>
    </row>
    <row r="144">
      <c r="B144" s="27"/>
    </row>
    <row r="145">
      <c r="B145" s="27"/>
    </row>
    <row r="146">
      <c r="B146" s="27"/>
    </row>
    <row r="147">
      <c r="B147" s="27"/>
    </row>
    <row r="148">
      <c r="B148" s="27"/>
    </row>
    <row r="149">
      <c r="B149" s="27"/>
    </row>
    <row r="150">
      <c r="B150" s="27"/>
    </row>
    <row r="151">
      <c r="B151" s="27"/>
    </row>
    <row r="152">
      <c r="B152" s="27"/>
    </row>
    <row r="153">
      <c r="B153" s="27"/>
    </row>
    <row r="154">
      <c r="B154" s="27"/>
    </row>
    <row r="155">
      <c r="B155" s="27"/>
    </row>
    <row r="156">
      <c r="B156" s="27"/>
    </row>
    <row r="157">
      <c r="B157" s="27"/>
    </row>
    <row r="158">
      <c r="B158" s="27"/>
    </row>
    <row r="159">
      <c r="B159" s="27"/>
    </row>
    <row r="160">
      <c r="B160" s="27"/>
    </row>
    <row r="161">
      <c r="B161" s="27"/>
    </row>
    <row r="162">
      <c r="B162" s="27"/>
    </row>
    <row r="163">
      <c r="B163" s="27"/>
    </row>
    <row r="164">
      <c r="B164" s="27"/>
    </row>
    <row r="165">
      <c r="B165" s="27"/>
    </row>
    <row r="166">
      <c r="B166" s="27"/>
    </row>
    <row r="167">
      <c r="B167" s="27"/>
    </row>
    <row r="168">
      <c r="B168" s="27"/>
    </row>
    <row r="169">
      <c r="B169" s="27"/>
    </row>
    <row r="170">
      <c r="B170" s="27"/>
    </row>
    <row r="171">
      <c r="B171" s="27"/>
    </row>
    <row r="172">
      <c r="B172" s="27"/>
    </row>
    <row r="173">
      <c r="B173" s="27"/>
    </row>
    <row r="174">
      <c r="B174" s="27"/>
    </row>
    <row r="175">
      <c r="B175" s="27"/>
    </row>
    <row r="176">
      <c r="B176" s="27"/>
    </row>
    <row r="177">
      <c r="B177" s="27"/>
    </row>
    <row r="178">
      <c r="B178" s="27"/>
    </row>
    <row r="179">
      <c r="B179" s="27"/>
    </row>
    <row r="180">
      <c r="B180" s="27"/>
    </row>
    <row r="181">
      <c r="B181" s="27"/>
    </row>
    <row r="182">
      <c r="B182" s="27"/>
    </row>
    <row r="183">
      <c r="B183" s="27"/>
    </row>
    <row r="184">
      <c r="B184" s="27"/>
    </row>
    <row r="185">
      <c r="B185" s="27"/>
    </row>
    <row r="186">
      <c r="B186" s="27"/>
    </row>
    <row r="187">
      <c r="B187" s="27"/>
    </row>
    <row r="188">
      <c r="B188" s="27"/>
    </row>
    <row r="189">
      <c r="B189" s="27"/>
    </row>
    <row r="190">
      <c r="B190" s="27"/>
    </row>
    <row r="191">
      <c r="B191" s="27"/>
    </row>
    <row r="192">
      <c r="B192" s="27"/>
    </row>
    <row r="193">
      <c r="B193" s="27"/>
    </row>
    <row r="194">
      <c r="B194" s="27"/>
    </row>
    <row r="195">
      <c r="B195" s="27"/>
    </row>
    <row r="196">
      <c r="B196" s="27"/>
    </row>
    <row r="197">
      <c r="B197" s="27"/>
    </row>
    <row r="198">
      <c r="B198" s="27"/>
    </row>
    <row r="199">
      <c r="B199" s="27"/>
    </row>
    <row r="200">
      <c r="B200" s="27"/>
    </row>
    <row r="201">
      <c r="B201" s="27"/>
    </row>
    <row r="202">
      <c r="B202" s="27"/>
    </row>
    <row r="203">
      <c r="B203" s="27"/>
    </row>
    <row r="204">
      <c r="B204" s="27"/>
    </row>
    <row r="205">
      <c r="B205" s="27"/>
    </row>
    <row r="206">
      <c r="B206" s="27"/>
    </row>
    <row r="207">
      <c r="B207" s="27"/>
    </row>
    <row r="208">
      <c r="B208" s="27"/>
    </row>
    <row r="209">
      <c r="B209" s="27"/>
    </row>
    <row r="210">
      <c r="B210" s="27"/>
    </row>
    <row r="211">
      <c r="B211" s="27"/>
    </row>
    <row r="212">
      <c r="B212" s="27"/>
    </row>
    <row r="213">
      <c r="B213" s="27"/>
    </row>
    <row r="214">
      <c r="B214" s="27"/>
    </row>
    <row r="215">
      <c r="B215" s="27"/>
    </row>
    <row r="216">
      <c r="B216" s="27"/>
    </row>
    <row r="217">
      <c r="B217" s="27"/>
    </row>
    <row r="218">
      <c r="B218" s="27"/>
    </row>
    <row r="219">
      <c r="B219" s="27"/>
    </row>
    <row r="220">
      <c r="B220" s="27"/>
    </row>
    <row r="221">
      <c r="B221" s="27"/>
    </row>
    <row r="222">
      <c r="B222" s="27"/>
    </row>
    <row r="223">
      <c r="B223" s="27"/>
    </row>
    <row r="224">
      <c r="B224" s="27"/>
    </row>
    <row r="225">
      <c r="B225" s="27"/>
    </row>
    <row r="226">
      <c r="B226" s="27"/>
    </row>
    <row r="227">
      <c r="B227" s="27"/>
    </row>
    <row r="228">
      <c r="B228" s="27"/>
    </row>
    <row r="229">
      <c r="B229" s="27"/>
    </row>
    <row r="230">
      <c r="B230" s="27"/>
    </row>
    <row r="231">
      <c r="B231" s="27"/>
    </row>
    <row r="232">
      <c r="B232" s="27"/>
    </row>
    <row r="233">
      <c r="B233" s="27"/>
    </row>
    <row r="234">
      <c r="B234" s="27"/>
    </row>
    <row r="235">
      <c r="B235" s="27"/>
    </row>
    <row r="236">
      <c r="B236" s="27"/>
    </row>
    <row r="237">
      <c r="B237" s="27"/>
    </row>
    <row r="238">
      <c r="B238" s="27"/>
    </row>
    <row r="239">
      <c r="B239" s="27"/>
    </row>
    <row r="240">
      <c r="B240" s="27"/>
    </row>
    <row r="241">
      <c r="B241" s="27"/>
    </row>
    <row r="242">
      <c r="B242" s="27"/>
    </row>
    <row r="243">
      <c r="B243" s="27"/>
    </row>
    <row r="244">
      <c r="B244" s="27"/>
    </row>
    <row r="245">
      <c r="B245" s="27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202</v>
      </c>
    </row>
    <row r="3">
      <c r="A3" s="23" t="s">
        <v>110</v>
      </c>
      <c r="B3" s="23">
        <v>0.0</v>
      </c>
      <c r="C3" s="24">
        <f t="shared" ref="C3:AE3" si="1">B21</f>
        <v>0</v>
      </c>
      <c r="D3" s="24">
        <f t="shared" si="1"/>
        <v>0</v>
      </c>
      <c r="E3" s="24">
        <f t="shared" si="1"/>
        <v>0</v>
      </c>
      <c r="F3" s="24">
        <f t="shared" si="1"/>
        <v>0</v>
      </c>
      <c r="G3" s="24">
        <f t="shared" si="1"/>
        <v>0</v>
      </c>
      <c r="H3" s="24">
        <f t="shared" si="1"/>
        <v>50000</v>
      </c>
      <c r="I3" s="24">
        <f t="shared" si="1"/>
        <v>50000</v>
      </c>
      <c r="J3" s="24">
        <f t="shared" si="1"/>
        <v>100000</v>
      </c>
      <c r="K3" s="24">
        <f t="shared" si="1"/>
        <v>100000</v>
      </c>
      <c r="L3" s="24">
        <f t="shared" si="1"/>
        <v>150000</v>
      </c>
      <c r="M3" s="24">
        <f t="shared" si="1"/>
        <v>150000</v>
      </c>
      <c r="N3" s="24">
        <f t="shared" si="1"/>
        <v>200000</v>
      </c>
      <c r="O3" s="24">
        <f t="shared" si="1"/>
        <v>200000</v>
      </c>
      <c r="P3" s="24">
        <f t="shared" si="1"/>
        <v>250000</v>
      </c>
      <c r="Q3" s="24">
        <f t="shared" si="1"/>
        <v>250000</v>
      </c>
      <c r="R3" s="24">
        <f t="shared" si="1"/>
        <v>300000</v>
      </c>
      <c r="S3" s="24">
        <f t="shared" si="1"/>
        <v>300000</v>
      </c>
      <c r="T3" s="24">
        <f t="shared" si="1"/>
        <v>350000</v>
      </c>
      <c r="U3" s="24">
        <f t="shared" si="1"/>
        <v>350000</v>
      </c>
      <c r="V3" s="24">
        <f t="shared" si="1"/>
        <v>350000</v>
      </c>
      <c r="W3" s="24">
        <f t="shared" si="1"/>
        <v>350000</v>
      </c>
      <c r="X3" s="24">
        <f t="shared" si="1"/>
        <v>350000</v>
      </c>
      <c r="Y3" s="24">
        <f t="shared" si="1"/>
        <v>350000</v>
      </c>
      <c r="Z3" s="24">
        <f t="shared" si="1"/>
        <v>350000</v>
      </c>
      <c r="AA3" s="24">
        <f t="shared" si="1"/>
        <v>350000</v>
      </c>
      <c r="AB3" s="24">
        <f t="shared" si="1"/>
        <v>350000</v>
      </c>
      <c r="AC3" s="24">
        <f t="shared" si="1"/>
        <v>350000</v>
      </c>
      <c r="AD3" s="24">
        <f t="shared" si="1"/>
        <v>350000</v>
      </c>
      <c r="AE3" s="24">
        <f t="shared" si="1"/>
        <v>350000</v>
      </c>
    </row>
    <row r="4">
      <c r="A4" s="23" t="s">
        <v>112</v>
      </c>
      <c r="B4" s="23">
        <v>0.0</v>
      </c>
      <c r="C4" s="24">
        <f t="shared" ref="C4:AE4" si="2">B22</f>
        <v>0</v>
      </c>
      <c r="D4" s="24">
        <f t="shared" si="2"/>
        <v>0</v>
      </c>
      <c r="E4" s="24">
        <f t="shared" si="2"/>
        <v>0</v>
      </c>
      <c r="F4" s="24">
        <f t="shared" si="2"/>
        <v>0</v>
      </c>
      <c r="G4" s="24">
        <f t="shared" si="2"/>
        <v>0</v>
      </c>
      <c r="H4" s="24">
        <f t="shared" si="2"/>
        <v>120000</v>
      </c>
      <c r="I4" s="24">
        <f t="shared" si="2"/>
        <v>120000</v>
      </c>
      <c r="J4" s="24">
        <f t="shared" si="2"/>
        <v>240000</v>
      </c>
      <c r="K4" s="24">
        <f t="shared" si="2"/>
        <v>240000</v>
      </c>
      <c r="L4" s="24">
        <f t="shared" si="2"/>
        <v>360000</v>
      </c>
      <c r="M4" s="24">
        <f t="shared" si="2"/>
        <v>360000</v>
      </c>
      <c r="N4" s="24">
        <f t="shared" si="2"/>
        <v>480000</v>
      </c>
      <c r="O4" s="24">
        <f t="shared" si="2"/>
        <v>480000</v>
      </c>
      <c r="P4" s="24">
        <f t="shared" si="2"/>
        <v>600000</v>
      </c>
      <c r="Q4" s="24">
        <f t="shared" si="2"/>
        <v>600000</v>
      </c>
      <c r="R4" s="24">
        <f t="shared" si="2"/>
        <v>720000</v>
      </c>
      <c r="S4" s="24">
        <f t="shared" si="2"/>
        <v>720000</v>
      </c>
      <c r="T4" s="24">
        <f t="shared" si="2"/>
        <v>840000</v>
      </c>
      <c r="U4" s="24">
        <f t="shared" si="2"/>
        <v>840000</v>
      </c>
      <c r="V4" s="24">
        <f t="shared" si="2"/>
        <v>960000</v>
      </c>
      <c r="W4" s="24">
        <f t="shared" si="2"/>
        <v>960000</v>
      </c>
      <c r="X4" s="24">
        <f t="shared" si="2"/>
        <v>960000</v>
      </c>
      <c r="Y4" s="24">
        <f t="shared" si="2"/>
        <v>960000</v>
      </c>
      <c r="Z4" s="24">
        <f t="shared" si="2"/>
        <v>960000</v>
      </c>
      <c r="AA4" s="24">
        <f t="shared" si="2"/>
        <v>960000</v>
      </c>
      <c r="AB4" s="24">
        <f t="shared" si="2"/>
        <v>960000</v>
      </c>
      <c r="AC4" s="24">
        <f t="shared" si="2"/>
        <v>960000</v>
      </c>
      <c r="AD4" s="24">
        <f t="shared" si="2"/>
        <v>960000</v>
      </c>
      <c r="AE4" s="24">
        <f t="shared" si="2"/>
        <v>960000</v>
      </c>
    </row>
    <row r="5">
      <c r="A5" s="23" t="s">
        <v>114</v>
      </c>
      <c r="B5" s="23">
        <v>0.0</v>
      </c>
      <c r="C5" s="24">
        <f t="shared" ref="C5:AE5" si="3">B23</f>
        <v>0</v>
      </c>
      <c r="D5" s="24">
        <f t="shared" si="3"/>
        <v>0</v>
      </c>
      <c r="E5" s="24">
        <f t="shared" si="3"/>
        <v>0</v>
      </c>
      <c r="F5" s="24">
        <f t="shared" si="3"/>
        <v>0</v>
      </c>
      <c r="G5" s="24">
        <f t="shared" si="3"/>
        <v>0</v>
      </c>
      <c r="H5" s="24">
        <f t="shared" si="3"/>
        <v>90000</v>
      </c>
      <c r="I5" s="24">
        <f t="shared" si="3"/>
        <v>90000</v>
      </c>
      <c r="J5" s="24">
        <f t="shared" si="3"/>
        <v>180000</v>
      </c>
      <c r="K5" s="24">
        <f t="shared" si="3"/>
        <v>180000</v>
      </c>
      <c r="L5" s="24">
        <f t="shared" si="3"/>
        <v>270000</v>
      </c>
      <c r="M5" s="24">
        <f t="shared" si="3"/>
        <v>270000</v>
      </c>
      <c r="N5" s="24">
        <f t="shared" si="3"/>
        <v>360000</v>
      </c>
      <c r="O5" s="24">
        <f t="shared" si="3"/>
        <v>360000</v>
      </c>
      <c r="P5" s="24">
        <f t="shared" si="3"/>
        <v>450000</v>
      </c>
      <c r="Q5" s="24">
        <f t="shared" si="3"/>
        <v>450000</v>
      </c>
      <c r="R5" s="24">
        <f t="shared" si="3"/>
        <v>540000</v>
      </c>
      <c r="S5" s="24">
        <f t="shared" si="3"/>
        <v>540000</v>
      </c>
      <c r="T5" s="24">
        <f t="shared" si="3"/>
        <v>630000</v>
      </c>
      <c r="U5" s="24">
        <f t="shared" si="3"/>
        <v>630000</v>
      </c>
      <c r="V5" s="24">
        <f t="shared" si="3"/>
        <v>720000</v>
      </c>
      <c r="W5" s="24">
        <f t="shared" si="3"/>
        <v>630000</v>
      </c>
      <c r="X5" s="24">
        <f t="shared" si="3"/>
        <v>720000</v>
      </c>
      <c r="Y5" s="24">
        <f t="shared" si="3"/>
        <v>630000</v>
      </c>
      <c r="Z5" s="24">
        <f t="shared" si="3"/>
        <v>720000</v>
      </c>
      <c r="AA5" s="24">
        <f t="shared" si="3"/>
        <v>630000</v>
      </c>
      <c r="AB5" s="24">
        <f t="shared" si="3"/>
        <v>720000</v>
      </c>
      <c r="AC5" s="24">
        <f t="shared" si="3"/>
        <v>630000</v>
      </c>
      <c r="AD5" s="24">
        <f t="shared" si="3"/>
        <v>720000</v>
      </c>
      <c r="AE5" s="24">
        <f t="shared" si="3"/>
        <v>630000</v>
      </c>
    </row>
    <row r="6">
      <c r="A6" s="23" t="s">
        <v>90</v>
      </c>
      <c r="B6" s="24">
        <f t="shared" ref="B6:AE6" si="4">SUM(B3:B5)</f>
        <v>0</v>
      </c>
      <c r="C6" s="24">
        <f t="shared" si="4"/>
        <v>0</v>
      </c>
      <c r="D6" s="24">
        <f t="shared" si="4"/>
        <v>0</v>
      </c>
      <c r="E6" s="24">
        <f t="shared" si="4"/>
        <v>0</v>
      </c>
      <c r="F6" s="24">
        <f t="shared" si="4"/>
        <v>0</v>
      </c>
      <c r="G6" s="24">
        <f t="shared" si="4"/>
        <v>0</v>
      </c>
      <c r="H6" s="24">
        <f t="shared" si="4"/>
        <v>260000</v>
      </c>
      <c r="I6" s="24">
        <f t="shared" si="4"/>
        <v>260000</v>
      </c>
      <c r="J6" s="24">
        <f t="shared" si="4"/>
        <v>520000</v>
      </c>
      <c r="K6" s="24">
        <f t="shared" si="4"/>
        <v>520000</v>
      </c>
      <c r="L6" s="24">
        <f t="shared" si="4"/>
        <v>780000</v>
      </c>
      <c r="M6" s="24">
        <f t="shared" si="4"/>
        <v>780000</v>
      </c>
      <c r="N6" s="24">
        <f t="shared" si="4"/>
        <v>1040000</v>
      </c>
      <c r="O6" s="24">
        <f t="shared" si="4"/>
        <v>1040000</v>
      </c>
      <c r="P6" s="24">
        <f t="shared" si="4"/>
        <v>1300000</v>
      </c>
      <c r="Q6" s="24">
        <f t="shared" si="4"/>
        <v>1300000</v>
      </c>
      <c r="R6" s="24">
        <f t="shared" si="4"/>
        <v>1560000</v>
      </c>
      <c r="S6" s="24">
        <f t="shared" si="4"/>
        <v>1560000</v>
      </c>
      <c r="T6" s="24">
        <f t="shared" si="4"/>
        <v>1820000</v>
      </c>
      <c r="U6" s="24">
        <f t="shared" si="4"/>
        <v>1820000</v>
      </c>
      <c r="V6" s="24">
        <f t="shared" si="4"/>
        <v>2030000</v>
      </c>
      <c r="W6" s="24">
        <f t="shared" si="4"/>
        <v>1940000</v>
      </c>
      <c r="X6" s="24">
        <f t="shared" si="4"/>
        <v>2030000</v>
      </c>
      <c r="Y6" s="24">
        <f t="shared" si="4"/>
        <v>1940000</v>
      </c>
      <c r="Z6" s="24">
        <f t="shared" si="4"/>
        <v>2030000</v>
      </c>
      <c r="AA6" s="24">
        <f t="shared" si="4"/>
        <v>1940000</v>
      </c>
      <c r="AB6" s="24">
        <f t="shared" si="4"/>
        <v>2030000</v>
      </c>
      <c r="AC6" s="24">
        <f t="shared" si="4"/>
        <v>1940000</v>
      </c>
      <c r="AD6" s="24">
        <f t="shared" si="4"/>
        <v>2030000</v>
      </c>
      <c r="AE6" s="24">
        <f t="shared" si="4"/>
        <v>1940000</v>
      </c>
    </row>
    <row r="8">
      <c r="A8" s="23" t="s">
        <v>97</v>
      </c>
    </row>
    <row r="9">
      <c r="A9" s="23" t="s">
        <v>110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f>'Medium Store-FAR'!E2+'Medium Store-FAR'!E3</f>
        <v>50000</v>
      </c>
      <c r="H9" s="23">
        <v>0.0</v>
      </c>
      <c r="I9" s="23">
        <f>'Medium Store-FAR'!E7+'Medium Store-FAR'!E8</f>
        <v>50000</v>
      </c>
      <c r="J9" s="23">
        <v>0.0</v>
      </c>
      <c r="K9" s="23">
        <f>'Medium Store-FAR'!E12+'Medium Store-FAR'!E13</f>
        <v>50000</v>
      </c>
      <c r="L9" s="23">
        <v>0.0</v>
      </c>
      <c r="M9" s="23">
        <f>'Medium Store-FAR'!E17+'Medium Store-FAR'!E18</f>
        <v>50000</v>
      </c>
      <c r="N9" s="23">
        <v>0.0</v>
      </c>
      <c r="O9" s="23">
        <f>'Medium Store-FAR'!E22+'Medium Store-FAR'!E23</f>
        <v>50000</v>
      </c>
      <c r="P9" s="23">
        <v>0.0</v>
      </c>
      <c r="Q9" s="23">
        <f>'Medium Store-FAR'!E27+'Medium Store-FAR'!E28</f>
        <v>50000</v>
      </c>
      <c r="R9" s="23">
        <v>0.0</v>
      </c>
      <c r="S9" s="23">
        <f>'Medium Store-FAR'!E32+'Medium Store-FAR'!E33</f>
        <v>50000</v>
      </c>
      <c r="T9" s="23">
        <v>0.0</v>
      </c>
      <c r="U9" s="23">
        <f>'Medium Store-FAR'!E37+'Medium Store-FAR'!E38</f>
        <v>50000</v>
      </c>
      <c r="V9" s="23">
        <v>0.0</v>
      </c>
      <c r="W9" s="23">
        <f>'Medium Store-FAR'!E42+'Medium Store-FAR'!E43</f>
        <v>50000</v>
      </c>
      <c r="X9" s="23">
        <v>0.0</v>
      </c>
      <c r="Y9" s="23">
        <f>'Medium Store-FAR'!E47+'Medium Store-FAR'!E48</f>
        <v>50000</v>
      </c>
      <c r="Z9" s="23">
        <v>0.0</v>
      </c>
      <c r="AA9" s="23">
        <f>'Medium Store-FAR'!E52+'Medium Store-FAR'!E53</f>
        <v>50000</v>
      </c>
      <c r="AB9" s="23">
        <v>0.0</v>
      </c>
      <c r="AC9" s="23">
        <f>'Medium Store-FAR'!E57+'Medium Store-FAR'!E58</f>
        <v>50000</v>
      </c>
      <c r="AD9" s="23">
        <v>0.0</v>
      </c>
      <c r="AE9" s="23">
        <f>'Medium Store-FAR'!E62+'Medium Store-FAR'!E63</f>
        <v>50000</v>
      </c>
    </row>
    <row r="10">
      <c r="A10" s="23" t="s">
        <v>112</v>
      </c>
      <c r="B10" s="23">
        <v>0.0</v>
      </c>
      <c r="C10" s="23">
        <v>0.0</v>
      </c>
      <c r="D10" s="23">
        <v>0.0</v>
      </c>
      <c r="E10" s="23">
        <v>0.0</v>
      </c>
      <c r="F10" s="23">
        <v>0.0</v>
      </c>
      <c r="G10" s="23">
        <f>'Medium Store-FAR'!E4+'Medium Store-FAR'!E5</f>
        <v>120000</v>
      </c>
      <c r="H10" s="23">
        <v>0.0</v>
      </c>
      <c r="I10" s="23">
        <f>'Medium Store-FAR'!E9+'Medium Store-FAR'!E10</f>
        <v>120000</v>
      </c>
      <c r="J10" s="23">
        <v>0.0</v>
      </c>
      <c r="K10" s="23">
        <f>'Medium Store-FAR'!E14+'Medium Store-FAR'!E15</f>
        <v>120000</v>
      </c>
      <c r="L10" s="23">
        <v>0.0</v>
      </c>
      <c r="M10" s="23">
        <f>'Medium Store-FAR'!E19+'Medium Store-FAR'!E20</f>
        <v>120000</v>
      </c>
      <c r="N10" s="23">
        <v>0.0</v>
      </c>
      <c r="O10" s="23">
        <f>'Medium Store-FAR'!E24+'Medium Store-FAR'!E25</f>
        <v>120000</v>
      </c>
      <c r="P10" s="23">
        <v>0.0</v>
      </c>
      <c r="Q10" s="23">
        <f>'Medium Store-FAR'!E29+'Medium Store-FAR'!E30</f>
        <v>120000</v>
      </c>
      <c r="R10" s="23">
        <v>0.0</v>
      </c>
      <c r="S10" s="23">
        <f>'Medium Store-FAR'!E34+'Medium Store-FAR'!E35</f>
        <v>120000</v>
      </c>
      <c r="T10" s="23">
        <v>0.0</v>
      </c>
      <c r="U10" s="23">
        <f>'Medium Store-FAR'!E39+'Medium Store-FAR'!E40</f>
        <v>120000</v>
      </c>
      <c r="V10" s="23">
        <v>0.0</v>
      </c>
      <c r="W10" s="23">
        <f>'Medium Store-FAR'!E44+'Medium Store-FAR'!E45</f>
        <v>120000</v>
      </c>
      <c r="X10" s="23">
        <v>0.0</v>
      </c>
      <c r="Y10" s="23">
        <f>'Medium Store-FAR'!E49+'Medium Store-FAR'!E50</f>
        <v>120000</v>
      </c>
      <c r="Z10" s="23">
        <v>0.0</v>
      </c>
      <c r="AA10" s="23">
        <f>'Medium Store-FAR'!E54+'Medium Store-FAR'!E55</f>
        <v>120000</v>
      </c>
      <c r="AB10" s="23">
        <v>0.0</v>
      </c>
      <c r="AC10" s="23">
        <f>'Medium Store-FAR'!E59+'Medium Store-FAR'!E60</f>
        <v>120000</v>
      </c>
      <c r="AD10" s="23">
        <v>0.0</v>
      </c>
      <c r="AE10" s="23">
        <f>'Medium Store-FAR'!E64+'Medium Store-FAR'!E65</f>
        <v>120000</v>
      </c>
    </row>
    <row r="11">
      <c r="A11" s="23" t="s">
        <v>114</v>
      </c>
      <c r="B11" s="23">
        <v>0.0</v>
      </c>
      <c r="C11" s="23">
        <v>0.0</v>
      </c>
      <c r="D11" s="23">
        <v>0.0</v>
      </c>
      <c r="E11" s="23">
        <v>0.0</v>
      </c>
      <c r="F11" s="23">
        <v>0.0</v>
      </c>
      <c r="G11" s="23">
        <f>'Medium Store-FAR'!E6</f>
        <v>90000</v>
      </c>
      <c r="H11" s="23">
        <v>0.0</v>
      </c>
      <c r="I11" s="23">
        <f>'Medium Store-FAR'!E11</f>
        <v>90000</v>
      </c>
      <c r="J11" s="23">
        <v>0.0</v>
      </c>
      <c r="K11" s="23">
        <f>'Medium Store-FAR'!E16</f>
        <v>90000</v>
      </c>
      <c r="L11" s="23">
        <v>0.0</v>
      </c>
      <c r="M11" s="23">
        <f>'Medium Store-FAR'!E21</f>
        <v>90000</v>
      </c>
      <c r="N11" s="23">
        <v>0.0</v>
      </c>
      <c r="O11" s="23">
        <f>'Medium Store-FAR'!E26</f>
        <v>90000</v>
      </c>
      <c r="P11" s="23">
        <v>0.0</v>
      </c>
      <c r="Q11" s="23">
        <f>'Medium Store-FAR'!E31</f>
        <v>90000</v>
      </c>
      <c r="R11" s="23">
        <v>0.0</v>
      </c>
      <c r="S11" s="23">
        <f>'Medium Store-FAR'!E36</f>
        <v>90000</v>
      </c>
      <c r="T11" s="23">
        <v>0.0</v>
      </c>
      <c r="U11" s="23">
        <f>'Medium Store-FAR'!E41</f>
        <v>90000</v>
      </c>
      <c r="V11" s="23">
        <v>0.0</v>
      </c>
      <c r="W11" s="23">
        <f>'Medium Store-FAR'!E46</f>
        <v>90000</v>
      </c>
      <c r="X11" s="23">
        <v>0.0</v>
      </c>
      <c r="Y11" s="23">
        <f>'Medium Store-FAR'!E51</f>
        <v>90000</v>
      </c>
      <c r="Z11" s="23">
        <v>0.0</v>
      </c>
      <c r="AA11" s="23">
        <f>'Medium Store-FAR'!E56</f>
        <v>90000</v>
      </c>
      <c r="AB11" s="23">
        <v>0.0</v>
      </c>
      <c r="AC11" s="23">
        <f>'Medium Store-FAR'!E61</f>
        <v>90000</v>
      </c>
      <c r="AD11" s="23">
        <v>0.0</v>
      </c>
      <c r="AE11" s="23">
        <f>'Medium Store-FAR'!E66</f>
        <v>90000</v>
      </c>
    </row>
    <row r="12">
      <c r="A12" s="23" t="s">
        <v>90</v>
      </c>
      <c r="B12" s="24">
        <f t="shared" ref="B12:AE12" si="5">SUM(B9:B11)</f>
        <v>0</v>
      </c>
      <c r="C12" s="24">
        <f t="shared" si="5"/>
        <v>0</v>
      </c>
      <c r="D12" s="24">
        <f t="shared" si="5"/>
        <v>0</v>
      </c>
      <c r="E12" s="24">
        <f t="shared" si="5"/>
        <v>0</v>
      </c>
      <c r="F12" s="24">
        <f t="shared" si="5"/>
        <v>0</v>
      </c>
      <c r="G12" s="24">
        <f t="shared" si="5"/>
        <v>260000</v>
      </c>
      <c r="H12" s="24">
        <f t="shared" si="5"/>
        <v>0</v>
      </c>
      <c r="I12" s="24">
        <f t="shared" si="5"/>
        <v>260000</v>
      </c>
      <c r="J12" s="24">
        <f t="shared" si="5"/>
        <v>0</v>
      </c>
      <c r="K12" s="24">
        <f t="shared" si="5"/>
        <v>260000</v>
      </c>
      <c r="L12" s="24">
        <f t="shared" si="5"/>
        <v>0</v>
      </c>
      <c r="M12" s="24">
        <f t="shared" si="5"/>
        <v>260000</v>
      </c>
      <c r="N12" s="24">
        <f t="shared" si="5"/>
        <v>0</v>
      </c>
      <c r="O12" s="24">
        <f t="shared" si="5"/>
        <v>260000</v>
      </c>
      <c r="P12" s="24">
        <f t="shared" si="5"/>
        <v>0</v>
      </c>
      <c r="Q12" s="24">
        <f t="shared" si="5"/>
        <v>260000</v>
      </c>
      <c r="R12" s="24">
        <f t="shared" si="5"/>
        <v>0</v>
      </c>
      <c r="S12" s="24">
        <f t="shared" si="5"/>
        <v>260000</v>
      </c>
      <c r="T12" s="24">
        <f t="shared" si="5"/>
        <v>0</v>
      </c>
      <c r="U12" s="24">
        <f t="shared" si="5"/>
        <v>260000</v>
      </c>
      <c r="V12" s="24">
        <f t="shared" si="5"/>
        <v>0</v>
      </c>
      <c r="W12" s="24">
        <f t="shared" si="5"/>
        <v>260000</v>
      </c>
      <c r="X12" s="24">
        <f t="shared" si="5"/>
        <v>0</v>
      </c>
      <c r="Y12" s="24">
        <f t="shared" si="5"/>
        <v>260000</v>
      </c>
      <c r="Z12" s="24">
        <f t="shared" si="5"/>
        <v>0</v>
      </c>
      <c r="AA12" s="24">
        <f t="shared" si="5"/>
        <v>260000</v>
      </c>
      <c r="AB12" s="24">
        <f t="shared" si="5"/>
        <v>0</v>
      </c>
      <c r="AC12" s="24">
        <f t="shared" si="5"/>
        <v>260000</v>
      </c>
      <c r="AD12" s="24">
        <f t="shared" si="5"/>
        <v>0</v>
      </c>
      <c r="AE12" s="24">
        <f t="shared" si="5"/>
        <v>260000</v>
      </c>
    </row>
    <row r="14">
      <c r="A14" s="23" t="s">
        <v>203</v>
      </c>
    </row>
    <row r="15">
      <c r="A15" s="23" t="s">
        <v>110</v>
      </c>
      <c r="B15" s="23">
        <v>0.0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  <c r="T15" s="23">
        <v>0.0</v>
      </c>
      <c r="U15" s="23">
        <f>'Medium Store-FAR'!E2+'Medium Store-FAR'!E3</f>
        <v>50000</v>
      </c>
      <c r="V15" s="23">
        <v>0.0</v>
      </c>
      <c r="W15" s="23">
        <f>'Medium Store-FAR'!E7+'Medium Store-FAR'!E8</f>
        <v>50000</v>
      </c>
      <c r="X15" s="23">
        <v>0.0</v>
      </c>
      <c r="Y15" s="23">
        <f>'Medium Store-FAR'!E12+'Medium Store-FAR'!E13</f>
        <v>50000</v>
      </c>
      <c r="Z15" s="23">
        <v>0.0</v>
      </c>
      <c r="AA15" s="23">
        <f>'Medium Store-FAR'!E17+'Medium Store-FAR'!E18</f>
        <v>50000</v>
      </c>
      <c r="AB15" s="23">
        <v>0.0</v>
      </c>
      <c r="AC15" s="23">
        <f>'Medium Store-FAR'!E22+'Medium Store-FAR'!E23</f>
        <v>50000</v>
      </c>
      <c r="AD15" s="23">
        <v>0.0</v>
      </c>
      <c r="AE15" s="23">
        <f>'Medium Store-FAR'!E27+'Medium Store-FAR'!E28</f>
        <v>50000</v>
      </c>
    </row>
    <row r="16">
      <c r="A16" s="23" t="s">
        <v>112</v>
      </c>
      <c r="B16" s="23">
        <v>0.0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  <c r="T16" s="23">
        <v>0.0</v>
      </c>
      <c r="U16" s="23">
        <v>0.0</v>
      </c>
      <c r="V16" s="23">
        <v>0.0</v>
      </c>
      <c r="W16" s="23">
        <f>'Medium Store-FAR'!E4+'Medium Store-FAR'!E5</f>
        <v>120000</v>
      </c>
      <c r="X16" s="23">
        <v>0.0</v>
      </c>
      <c r="Y16" s="23">
        <f>'Medium Store-FAR'!E9+'Medium Store-FAR'!E10</f>
        <v>120000</v>
      </c>
      <c r="Z16" s="23">
        <v>0.0</v>
      </c>
      <c r="AA16" s="23">
        <f>'Medium Store-FAR'!E14+'Medium Store-FAR'!E15</f>
        <v>120000</v>
      </c>
      <c r="AB16" s="23">
        <v>0.0</v>
      </c>
      <c r="AC16" s="23">
        <f>'Medium Store-FAR'!E19+'Medium Store-FAR'!E20</f>
        <v>120000</v>
      </c>
      <c r="AD16" s="23">
        <v>0.0</v>
      </c>
      <c r="AE16" s="23">
        <f>'Medium Store-FAR'!E24+'Medium Store-FAR'!E25</f>
        <v>120000</v>
      </c>
    </row>
    <row r="17">
      <c r="A17" s="23" t="s">
        <v>114</v>
      </c>
      <c r="B17" s="23">
        <v>0.0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f>'Medium Store-FAR'!E6</f>
        <v>90000</v>
      </c>
      <c r="W17" s="23">
        <v>0.0</v>
      </c>
      <c r="X17" s="23">
        <f>'Medium Store-FAR'!E11</f>
        <v>90000</v>
      </c>
      <c r="Y17" s="23">
        <v>0.0</v>
      </c>
      <c r="Z17" s="23">
        <f>'Medium Store-FAR'!E16</f>
        <v>90000</v>
      </c>
      <c r="AA17" s="23">
        <v>0.0</v>
      </c>
      <c r="AB17" s="23">
        <f>'Medium Store-FAR'!E21</f>
        <v>90000</v>
      </c>
      <c r="AC17" s="23">
        <v>0.0</v>
      </c>
      <c r="AD17" s="23">
        <f>'Medium Store-FAR'!E26</f>
        <v>90000</v>
      </c>
      <c r="AE17" s="23">
        <v>0.0</v>
      </c>
    </row>
    <row r="18">
      <c r="A18" s="23" t="s">
        <v>90</v>
      </c>
      <c r="B18" s="24">
        <f t="shared" ref="B18:AE18" si="6">SUM(B15:B17)</f>
        <v>0</v>
      </c>
      <c r="C18" s="24">
        <f t="shared" si="6"/>
        <v>0</v>
      </c>
      <c r="D18" s="24">
        <f t="shared" si="6"/>
        <v>0</v>
      </c>
      <c r="E18" s="24">
        <f t="shared" si="6"/>
        <v>0</v>
      </c>
      <c r="F18" s="24">
        <f t="shared" si="6"/>
        <v>0</v>
      </c>
      <c r="G18" s="24">
        <f t="shared" si="6"/>
        <v>0</v>
      </c>
      <c r="H18" s="24">
        <f t="shared" si="6"/>
        <v>0</v>
      </c>
      <c r="I18" s="24">
        <f t="shared" si="6"/>
        <v>0</v>
      </c>
      <c r="J18" s="24">
        <f t="shared" si="6"/>
        <v>0</v>
      </c>
      <c r="K18" s="24">
        <f t="shared" si="6"/>
        <v>0</v>
      </c>
      <c r="L18" s="24">
        <f t="shared" si="6"/>
        <v>0</v>
      </c>
      <c r="M18" s="24">
        <f t="shared" si="6"/>
        <v>0</v>
      </c>
      <c r="N18" s="24">
        <f t="shared" si="6"/>
        <v>0</v>
      </c>
      <c r="O18" s="24">
        <f t="shared" si="6"/>
        <v>0</v>
      </c>
      <c r="P18" s="24">
        <f t="shared" si="6"/>
        <v>0</v>
      </c>
      <c r="Q18" s="24">
        <f t="shared" si="6"/>
        <v>0</v>
      </c>
      <c r="R18" s="24">
        <f t="shared" si="6"/>
        <v>0</v>
      </c>
      <c r="S18" s="24">
        <f t="shared" si="6"/>
        <v>0</v>
      </c>
      <c r="T18" s="24">
        <f t="shared" si="6"/>
        <v>0</v>
      </c>
      <c r="U18" s="24">
        <f t="shared" si="6"/>
        <v>50000</v>
      </c>
      <c r="V18" s="24">
        <f t="shared" si="6"/>
        <v>90000</v>
      </c>
      <c r="W18" s="24">
        <f t="shared" si="6"/>
        <v>170000</v>
      </c>
      <c r="X18" s="24">
        <f t="shared" si="6"/>
        <v>90000</v>
      </c>
      <c r="Y18" s="24">
        <f t="shared" si="6"/>
        <v>170000</v>
      </c>
      <c r="Z18" s="24">
        <f t="shared" si="6"/>
        <v>90000</v>
      </c>
      <c r="AA18" s="24">
        <f t="shared" si="6"/>
        <v>170000</v>
      </c>
      <c r="AB18" s="24">
        <f t="shared" si="6"/>
        <v>90000</v>
      </c>
      <c r="AC18" s="24">
        <f t="shared" si="6"/>
        <v>170000</v>
      </c>
      <c r="AD18" s="24">
        <f t="shared" si="6"/>
        <v>90000</v>
      </c>
      <c r="AE18" s="24">
        <f t="shared" si="6"/>
        <v>170000</v>
      </c>
    </row>
    <row r="20">
      <c r="A20" s="23" t="s">
        <v>204</v>
      </c>
    </row>
    <row r="21">
      <c r="A21" s="23" t="s">
        <v>110</v>
      </c>
      <c r="B21" s="24">
        <f t="shared" ref="B21:AE21" si="7">B3+B9-B15</f>
        <v>0</v>
      </c>
      <c r="C21" s="24">
        <f t="shared" si="7"/>
        <v>0</v>
      </c>
      <c r="D21" s="24">
        <f t="shared" si="7"/>
        <v>0</v>
      </c>
      <c r="E21" s="24">
        <f t="shared" si="7"/>
        <v>0</v>
      </c>
      <c r="F21" s="24">
        <f t="shared" si="7"/>
        <v>0</v>
      </c>
      <c r="G21" s="24">
        <f t="shared" si="7"/>
        <v>50000</v>
      </c>
      <c r="H21" s="24">
        <f t="shared" si="7"/>
        <v>50000</v>
      </c>
      <c r="I21" s="24">
        <f t="shared" si="7"/>
        <v>100000</v>
      </c>
      <c r="J21" s="24">
        <f t="shared" si="7"/>
        <v>100000</v>
      </c>
      <c r="K21" s="24">
        <f t="shared" si="7"/>
        <v>150000</v>
      </c>
      <c r="L21" s="24">
        <f t="shared" si="7"/>
        <v>150000</v>
      </c>
      <c r="M21" s="24">
        <f t="shared" si="7"/>
        <v>200000</v>
      </c>
      <c r="N21" s="24">
        <f t="shared" si="7"/>
        <v>200000</v>
      </c>
      <c r="O21" s="24">
        <f t="shared" si="7"/>
        <v>250000</v>
      </c>
      <c r="P21" s="24">
        <f t="shared" si="7"/>
        <v>250000</v>
      </c>
      <c r="Q21" s="24">
        <f t="shared" si="7"/>
        <v>300000</v>
      </c>
      <c r="R21" s="24">
        <f t="shared" si="7"/>
        <v>300000</v>
      </c>
      <c r="S21" s="24">
        <f t="shared" si="7"/>
        <v>350000</v>
      </c>
      <c r="T21" s="24">
        <f t="shared" si="7"/>
        <v>350000</v>
      </c>
      <c r="U21" s="24">
        <f t="shared" si="7"/>
        <v>350000</v>
      </c>
      <c r="V21" s="24">
        <f t="shared" si="7"/>
        <v>350000</v>
      </c>
      <c r="W21" s="24">
        <f t="shared" si="7"/>
        <v>350000</v>
      </c>
      <c r="X21" s="24">
        <f t="shared" si="7"/>
        <v>350000</v>
      </c>
      <c r="Y21" s="24">
        <f t="shared" si="7"/>
        <v>350000</v>
      </c>
      <c r="Z21" s="24">
        <f t="shared" si="7"/>
        <v>350000</v>
      </c>
      <c r="AA21" s="24">
        <f t="shared" si="7"/>
        <v>350000</v>
      </c>
      <c r="AB21" s="24">
        <f t="shared" si="7"/>
        <v>350000</v>
      </c>
      <c r="AC21" s="24">
        <f t="shared" si="7"/>
        <v>350000</v>
      </c>
      <c r="AD21" s="24">
        <f t="shared" si="7"/>
        <v>350000</v>
      </c>
      <c r="AE21" s="24">
        <f t="shared" si="7"/>
        <v>350000</v>
      </c>
    </row>
    <row r="22">
      <c r="A22" s="23" t="s">
        <v>112</v>
      </c>
      <c r="B22" s="24">
        <f t="shared" ref="B22:AE22" si="8">B4+B10-B16</f>
        <v>0</v>
      </c>
      <c r="C22" s="24">
        <f t="shared" si="8"/>
        <v>0</v>
      </c>
      <c r="D22" s="24">
        <f t="shared" si="8"/>
        <v>0</v>
      </c>
      <c r="E22" s="24">
        <f t="shared" si="8"/>
        <v>0</v>
      </c>
      <c r="F22" s="24">
        <f t="shared" si="8"/>
        <v>0</v>
      </c>
      <c r="G22" s="24">
        <f t="shared" si="8"/>
        <v>120000</v>
      </c>
      <c r="H22" s="24">
        <f t="shared" si="8"/>
        <v>120000</v>
      </c>
      <c r="I22" s="24">
        <f t="shared" si="8"/>
        <v>240000</v>
      </c>
      <c r="J22" s="24">
        <f t="shared" si="8"/>
        <v>240000</v>
      </c>
      <c r="K22" s="24">
        <f t="shared" si="8"/>
        <v>360000</v>
      </c>
      <c r="L22" s="24">
        <f t="shared" si="8"/>
        <v>360000</v>
      </c>
      <c r="M22" s="24">
        <f t="shared" si="8"/>
        <v>480000</v>
      </c>
      <c r="N22" s="24">
        <f t="shared" si="8"/>
        <v>480000</v>
      </c>
      <c r="O22" s="24">
        <f t="shared" si="8"/>
        <v>600000</v>
      </c>
      <c r="P22" s="24">
        <f t="shared" si="8"/>
        <v>600000</v>
      </c>
      <c r="Q22" s="24">
        <f t="shared" si="8"/>
        <v>720000</v>
      </c>
      <c r="R22" s="24">
        <f t="shared" si="8"/>
        <v>720000</v>
      </c>
      <c r="S22" s="24">
        <f t="shared" si="8"/>
        <v>840000</v>
      </c>
      <c r="T22" s="24">
        <f t="shared" si="8"/>
        <v>840000</v>
      </c>
      <c r="U22" s="24">
        <f t="shared" si="8"/>
        <v>960000</v>
      </c>
      <c r="V22" s="24">
        <f t="shared" si="8"/>
        <v>960000</v>
      </c>
      <c r="W22" s="24">
        <f t="shared" si="8"/>
        <v>960000</v>
      </c>
      <c r="X22" s="24">
        <f t="shared" si="8"/>
        <v>960000</v>
      </c>
      <c r="Y22" s="24">
        <f t="shared" si="8"/>
        <v>960000</v>
      </c>
      <c r="Z22" s="24">
        <f t="shared" si="8"/>
        <v>960000</v>
      </c>
      <c r="AA22" s="24">
        <f t="shared" si="8"/>
        <v>960000</v>
      </c>
      <c r="AB22" s="24">
        <f t="shared" si="8"/>
        <v>960000</v>
      </c>
      <c r="AC22" s="24">
        <f t="shared" si="8"/>
        <v>960000</v>
      </c>
      <c r="AD22" s="24">
        <f t="shared" si="8"/>
        <v>960000</v>
      </c>
      <c r="AE22" s="24">
        <f t="shared" si="8"/>
        <v>960000</v>
      </c>
    </row>
    <row r="23">
      <c r="A23" s="23" t="s">
        <v>114</v>
      </c>
      <c r="B23" s="24">
        <f t="shared" ref="B23:AE23" si="9">B5+B11-B17</f>
        <v>0</v>
      </c>
      <c r="C23" s="24">
        <f t="shared" si="9"/>
        <v>0</v>
      </c>
      <c r="D23" s="24">
        <f t="shared" si="9"/>
        <v>0</v>
      </c>
      <c r="E23" s="24">
        <f t="shared" si="9"/>
        <v>0</v>
      </c>
      <c r="F23" s="24">
        <f t="shared" si="9"/>
        <v>0</v>
      </c>
      <c r="G23" s="24">
        <f t="shared" si="9"/>
        <v>90000</v>
      </c>
      <c r="H23" s="24">
        <f t="shared" si="9"/>
        <v>90000</v>
      </c>
      <c r="I23" s="24">
        <f t="shared" si="9"/>
        <v>180000</v>
      </c>
      <c r="J23" s="24">
        <f t="shared" si="9"/>
        <v>180000</v>
      </c>
      <c r="K23" s="24">
        <f t="shared" si="9"/>
        <v>270000</v>
      </c>
      <c r="L23" s="24">
        <f t="shared" si="9"/>
        <v>270000</v>
      </c>
      <c r="M23" s="24">
        <f t="shared" si="9"/>
        <v>360000</v>
      </c>
      <c r="N23" s="24">
        <f t="shared" si="9"/>
        <v>360000</v>
      </c>
      <c r="O23" s="24">
        <f t="shared" si="9"/>
        <v>450000</v>
      </c>
      <c r="P23" s="24">
        <f t="shared" si="9"/>
        <v>450000</v>
      </c>
      <c r="Q23" s="24">
        <f t="shared" si="9"/>
        <v>540000</v>
      </c>
      <c r="R23" s="24">
        <f t="shared" si="9"/>
        <v>540000</v>
      </c>
      <c r="S23" s="24">
        <f t="shared" si="9"/>
        <v>630000</v>
      </c>
      <c r="T23" s="24">
        <f t="shared" si="9"/>
        <v>630000</v>
      </c>
      <c r="U23" s="24">
        <f t="shared" si="9"/>
        <v>720000</v>
      </c>
      <c r="V23" s="24">
        <f t="shared" si="9"/>
        <v>630000</v>
      </c>
      <c r="W23" s="24">
        <f t="shared" si="9"/>
        <v>720000</v>
      </c>
      <c r="X23" s="24">
        <f t="shared" si="9"/>
        <v>630000</v>
      </c>
      <c r="Y23" s="24">
        <f t="shared" si="9"/>
        <v>720000</v>
      </c>
      <c r="Z23" s="24">
        <f t="shared" si="9"/>
        <v>630000</v>
      </c>
      <c r="AA23" s="24">
        <f t="shared" si="9"/>
        <v>720000</v>
      </c>
      <c r="AB23" s="24">
        <f t="shared" si="9"/>
        <v>630000</v>
      </c>
      <c r="AC23" s="24">
        <f t="shared" si="9"/>
        <v>720000</v>
      </c>
      <c r="AD23" s="24">
        <f t="shared" si="9"/>
        <v>630000</v>
      </c>
      <c r="AE23" s="24">
        <f t="shared" si="9"/>
        <v>720000</v>
      </c>
    </row>
    <row r="24">
      <c r="A24" s="23" t="s">
        <v>90</v>
      </c>
      <c r="B24" s="24">
        <f t="shared" ref="B24:AE24" si="10">SUM(B21:B23)</f>
        <v>0</v>
      </c>
      <c r="C24" s="24">
        <f t="shared" si="10"/>
        <v>0</v>
      </c>
      <c r="D24" s="24">
        <f t="shared" si="10"/>
        <v>0</v>
      </c>
      <c r="E24" s="24">
        <f t="shared" si="10"/>
        <v>0</v>
      </c>
      <c r="F24" s="24">
        <f t="shared" si="10"/>
        <v>0</v>
      </c>
      <c r="G24" s="24">
        <f t="shared" si="10"/>
        <v>260000</v>
      </c>
      <c r="H24" s="24">
        <f t="shared" si="10"/>
        <v>260000</v>
      </c>
      <c r="I24" s="24">
        <f t="shared" si="10"/>
        <v>520000</v>
      </c>
      <c r="J24" s="24">
        <f t="shared" si="10"/>
        <v>520000</v>
      </c>
      <c r="K24" s="24">
        <f t="shared" si="10"/>
        <v>780000</v>
      </c>
      <c r="L24" s="24">
        <f t="shared" si="10"/>
        <v>780000</v>
      </c>
      <c r="M24" s="24">
        <f t="shared" si="10"/>
        <v>1040000</v>
      </c>
      <c r="N24" s="24">
        <f t="shared" si="10"/>
        <v>1040000</v>
      </c>
      <c r="O24" s="24">
        <f t="shared" si="10"/>
        <v>1300000</v>
      </c>
      <c r="P24" s="24">
        <f t="shared" si="10"/>
        <v>1300000</v>
      </c>
      <c r="Q24" s="24">
        <f t="shared" si="10"/>
        <v>1560000</v>
      </c>
      <c r="R24" s="24">
        <f t="shared" si="10"/>
        <v>1560000</v>
      </c>
      <c r="S24" s="24">
        <f t="shared" si="10"/>
        <v>1820000</v>
      </c>
      <c r="T24" s="24">
        <f t="shared" si="10"/>
        <v>1820000</v>
      </c>
      <c r="U24" s="24">
        <f t="shared" si="10"/>
        <v>2030000</v>
      </c>
      <c r="V24" s="24">
        <f t="shared" si="10"/>
        <v>1940000</v>
      </c>
      <c r="W24" s="24">
        <f t="shared" si="10"/>
        <v>2030000</v>
      </c>
      <c r="X24" s="24">
        <f t="shared" si="10"/>
        <v>1940000</v>
      </c>
      <c r="Y24" s="24">
        <f t="shared" si="10"/>
        <v>2030000</v>
      </c>
      <c r="Z24" s="24">
        <f t="shared" si="10"/>
        <v>1940000</v>
      </c>
      <c r="AA24" s="24">
        <f t="shared" si="10"/>
        <v>2030000</v>
      </c>
      <c r="AB24" s="24">
        <f t="shared" si="10"/>
        <v>1940000</v>
      </c>
      <c r="AC24" s="24">
        <f t="shared" si="10"/>
        <v>2030000</v>
      </c>
      <c r="AD24" s="24">
        <f t="shared" si="10"/>
        <v>1940000</v>
      </c>
      <c r="AE24" s="24">
        <f t="shared" si="10"/>
        <v>2030000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5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5" t="s">
        <v>83</v>
      </c>
      <c r="AE1" s="25" t="s">
        <v>84</v>
      </c>
      <c r="AF1" s="23"/>
    </row>
    <row r="2">
      <c r="A2" s="23" t="s">
        <v>202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>
      <c r="A3" s="23" t="s">
        <v>110</v>
      </c>
      <c r="B3" s="25">
        <v>0.0</v>
      </c>
      <c r="C3" s="26">
        <f t="shared" ref="C3:AE3" si="1">B21</f>
        <v>0</v>
      </c>
      <c r="D3" s="26">
        <f t="shared" si="1"/>
        <v>0</v>
      </c>
      <c r="E3" s="26">
        <f t="shared" si="1"/>
        <v>0</v>
      </c>
      <c r="F3" s="26">
        <f t="shared" si="1"/>
        <v>0</v>
      </c>
      <c r="G3" s="26">
        <f t="shared" si="1"/>
        <v>0</v>
      </c>
      <c r="H3" s="26">
        <f t="shared" si="1"/>
        <v>3571.428571</v>
      </c>
      <c r="I3" s="26">
        <f t="shared" si="1"/>
        <v>7142.857143</v>
      </c>
      <c r="J3" s="26">
        <f t="shared" si="1"/>
        <v>14285.71429</v>
      </c>
      <c r="K3" s="26">
        <f t="shared" si="1"/>
        <v>21428.57143</v>
      </c>
      <c r="L3" s="26">
        <f t="shared" si="1"/>
        <v>32142.85714</v>
      </c>
      <c r="M3" s="26">
        <f t="shared" si="1"/>
        <v>42857.14286</v>
      </c>
      <c r="N3" s="26">
        <f t="shared" si="1"/>
        <v>57142.85714</v>
      </c>
      <c r="O3" s="26">
        <f t="shared" si="1"/>
        <v>71428.57143</v>
      </c>
      <c r="P3" s="26">
        <f t="shared" si="1"/>
        <v>89285.71429</v>
      </c>
      <c r="Q3" s="26">
        <f t="shared" si="1"/>
        <v>107142.8571</v>
      </c>
      <c r="R3" s="26">
        <f t="shared" si="1"/>
        <v>128571.4286</v>
      </c>
      <c r="S3" s="26">
        <f t="shared" si="1"/>
        <v>150000</v>
      </c>
      <c r="T3" s="26">
        <f t="shared" si="1"/>
        <v>175000</v>
      </c>
      <c r="U3" s="26">
        <f t="shared" si="1"/>
        <v>200000</v>
      </c>
      <c r="V3" s="26">
        <f t="shared" si="1"/>
        <v>175000</v>
      </c>
      <c r="W3" s="26">
        <f t="shared" si="1"/>
        <v>200000</v>
      </c>
      <c r="X3" s="26">
        <f t="shared" si="1"/>
        <v>175000</v>
      </c>
      <c r="Y3" s="26">
        <f t="shared" si="1"/>
        <v>200000</v>
      </c>
      <c r="Z3" s="26">
        <f t="shared" si="1"/>
        <v>175000</v>
      </c>
      <c r="AA3" s="26">
        <f t="shared" si="1"/>
        <v>200000</v>
      </c>
      <c r="AB3" s="26">
        <f t="shared" si="1"/>
        <v>175000</v>
      </c>
      <c r="AC3" s="26">
        <f t="shared" si="1"/>
        <v>200000</v>
      </c>
      <c r="AD3" s="26">
        <f t="shared" si="1"/>
        <v>175000</v>
      </c>
      <c r="AE3" s="26">
        <f t="shared" si="1"/>
        <v>200000</v>
      </c>
    </row>
    <row r="4">
      <c r="A4" s="23" t="s">
        <v>112</v>
      </c>
      <c r="B4" s="25">
        <v>0.0</v>
      </c>
      <c r="C4" s="26">
        <f t="shared" ref="C4:AE4" si="2">B22</f>
        <v>0</v>
      </c>
      <c r="D4" s="26">
        <f t="shared" si="2"/>
        <v>0</v>
      </c>
      <c r="E4" s="26">
        <f t="shared" si="2"/>
        <v>0</v>
      </c>
      <c r="F4" s="26">
        <f t="shared" si="2"/>
        <v>0</v>
      </c>
      <c r="G4" s="26">
        <f t="shared" si="2"/>
        <v>0</v>
      </c>
      <c r="H4" s="26">
        <f t="shared" si="2"/>
        <v>7500</v>
      </c>
      <c r="I4" s="26">
        <f t="shared" si="2"/>
        <v>15000</v>
      </c>
      <c r="J4" s="26">
        <f t="shared" si="2"/>
        <v>30000</v>
      </c>
      <c r="K4" s="26">
        <f t="shared" si="2"/>
        <v>45000</v>
      </c>
      <c r="L4" s="26">
        <f t="shared" si="2"/>
        <v>67500</v>
      </c>
      <c r="M4" s="26">
        <f t="shared" si="2"/>
        <v>90000</v>
      </c>
      <c r="N4" s="26">
        <f t="shared" si="2"/>
        <v>120000</v>
      </c>
      <c r="O4" s="26">
        <f t="shared" si="2"/>
        <v>150000</v>
      </c>
      <c r="P4" s="26">
        <f t="shared" si="2"/>
        <v>187500</v>
      </c>
      <c r="Q4" s="26">
        <f t="shared" si="2"/>
        <v>225000</v>
      </c>
      <c r="R4" s="26">
        <f t="shared" si="2"/>
        <v>270000</v>
      </c>
      <c r="S4" s="26">
        <f t="shared" si="2"/>
        <v>315000</v>
      </c>
      <c r="T4" s="26">
        <f t="shared" si="2"/>
        <v>367500</v>
      </c>
      <c r="U4" s="26">
        <f t="shared" si="2"/>
        <v>420000</v>
      </c>
      <c r="V4" s="26">
        <f t="shared" si="2"/>
        <v>480000</v>
      </c>
      <c r="W4" s="26">
        <f t="shared" si="2"/>
        <v>540000</v>
      </c>
      <c r="X4" s="26">
        <f t="shared" si="2"/>
        <v>480000</v>
      </c>
      <c r="Y4" s="26">
        <f t="shared" si="2"/>
        <v>540000</v>
      </c>
      <c r="Z4" s="26">
        <f t="shared" si="2"/>
        <v>480000</v>
      </c>
      <c r="AA4" s="26">
        <f t="shared" si="2"/>
        <v>540000</v>
      </c>
      <c r="AB4" s="26">
        <f t="shared" si="2"/>
        <v>480000</v>
      </c>
      <c r="AC4" s="26">
        <f t="shared" si="2"/>
        <v>540000</v>
      </c>
      <c r="AD4" s="26">
        <f t="shared" si="2"/>
        <v>480000</v>
      </c>
      <c r="AE4" s="26">
        <f t="shared" si="2"/>
        <v>540000</v>
      </c>
    </row>
    <row r="5">
      <c r="A5" s="23" t="s">
        <v>114</v>
      </c>
      <c r="B5" s="25">
        <v>0.0</v>
      </c>
      <c r="C5" s="26">
        <f t="shared" ref="C5:AE5" si="3">B23</f>
        <v>0</v>
      </c>
      <c r="D5" s="26">
        <f t="shared" si="3"/>
        <v>0</v>
      </c>
      <c r="E5" s="26">
        <f t="shared" si="3"/>
        <v>0</v>
      </c>
      <c r="F5" s="26">
        <f t="shared" si="3"/>
        <v>0</v>
      </c>
      <c r="G5" s="26">
        <f t="shared" si="3"/>
        <v>0</v>
      </c>
      <c r="H5" s="26">
        <f t="shared" si="3"/>
        <v>6000</v>
      </c>
      <c r="I5" s="26">
        <f t="shared" si="3"/>
        <v>12000</v>
      </c>
      <c r="J5" s="26">
        <f t="shared" si="3"/>
        <v>24000</v>
      </c>
      <c r="K5" s="26">
        <f t="shared" si="3"/>
        <v>36000</v>
      </c>
      <c r="L5" s="26">
        <f t="shared" si="3"/>
        <v>54000</v>
      </c>
      <c r="M5" s="26">
        <f t="shared" si="3"/>
        <v>72000</v>
      </c>
      <c r="N5" s="26">
        <f t="shared" si="3"/>
        <v>96000</v>
      </c>
      <c r="O5" s="26">
        <f t="shared" si="3"/>
        <v>120000</v>
      </c>
      <c r="P5" s="26">
        <f t="shared" si="3"/>
        <v>150000</v>
      </c>
      <c r="Q5" s="26">
        <f t="shared" si="3"/>
        <v>180000</v>
      </c>
      <c r="R5" s="26">
        <f t="shared" si="3"/>
        <v>216000</v>
      </c>
      <c r="S5" s="26">
        <f t="shared" si="3"/>
        <v>252000</v>
      </c>
      <c r="T5" s="26">
        <f t="shared" si="3"/>
        <v>294000</v>
      </c>
      <c r="U5" s="26">
        <f t="shared" si="3"/>
        <v>336000</v>
      </c>
      <c r="V5" s="26">
        <f t="shared" si="3"/>
        <v>384000</v>
      </c>
      <c r="W5" s="26">
        <f t="shared" si="3"/>
        <v>336000</v>
      </c>
      <c r="X5" s="26">
        <f t="shared" si="3"/>
        <v>384000</v>
      </c>
      <c r="Y5" s="26">
        <f t="shared" si="3"/>
        <v>336000</v>
      </c>
      <c r="Z5" s="26">
        <f t="shared" si="3"/>
        <v>384000</v>
      </c>
      <c r="AA5" s="26">
        <f t="shared" si="3"/>
        <v>336000</v>
      </c>
      <c r="AB5" s="26">
        <f t="shared" si="3"/>
        <v>384000</v>
      </c>
      <c r="AC5" s="26">
        <f t="shared" si="3"/>
        <v>336000</v>
      </c>
      <c r="AD5" s="26">
        <f t="shared" si="3"/>
        <v>384000</v>
      </c>
      <c r="AE5" s="26">
        <f t="shared" si="3"/>
        <v>336000</v>
      </c>
    </row>
    <row r="6">
      <c r="A6" s="23" t="s">
        <v>90</v>
      </c>
      <c r="B6" s="26">
        <f t="shared" ref="B6:AE6" si="4">SUM(B3:B5)</f>
        <v>0</v>
      </c>
      <c r="C6" s="26">
        <f t="shared" si="4"/>
        <v>0</v>
      </c>
      <c r="D6" s="26">
        <f t="shared" si="4"/>
        <v>0</v>
      </c>
      <c r="E6" s="26">
        <f t="shared" si="4"/>
        <v>0</v>
      </c>
      <c r="F6" s="26">
        <f t="shared" si="4"/>
        <v>0</v>
      </c>
      <c r="G6" s="26">
        <f t="shared" si="4"/>
        <v>0</v>
      </c>
      <c r="H6" s="26">
        <f t="shared" si="4"/>
        <v>17071.42857</v>
      </c>
      <c r="I6" s="26">
        <f t="shared" si="4"/>
        <v>34142.85714</v>
      </c>
      <c r="J6" s="26">
        <f t="shared" si="4"/>
        <v>68285.71429</v>
      </c>
      <c r="K6" s="26">
        <f t="shared" si="4"/>
        <v>102428.5714</v>
      </c>
      <c r="L6" s="26">
        <f t="shared" si="4"/>
        <v>153642.8571</v>
      </c>
      <c r="M6" s="26">
        <f t="shared" si="4"/>
        <v>204857.1429</v>
      </c>
      <c r="N6" s="26">
        <f t="shared" si="4"/>
        <v>273142.8571</v>
      </c>
      <c r="O6" s="26">
        <f t="shared" si="4"/>
        <v>341428.5714</v>
      </c>
      <c r="P6" s="26">
        <f t="shared" si="4"/>
        <v>426785.7143</v>
      </c>
      <c r="Q6" s="26">
        <f t="shared" si="4"/>
        <v>512142.8571</v>
      </c>
      <c r="R6" s="26">
        <f t="shared" si="4"/>
        <v>614571.4286</v>
      </c>
      <c r="S6" s="26">
        <f t="shared" si="4"/>
        <v>717000</v>
      </c>
      <c r="T6" s="26">
        <f t="shared" si="4"/>
        <v>836500</v>
      </c>
      <c r="U6" s="26">
        <f t="shared" si="4"/>
        <v>956000</v>
      </c>
      <c r="V6" s="26">
        <f t="shared" si="4"/>
        <v>1039000</v>
      </c>
      <c r="W6" s="26">
        <f t="shared" si="4"/>
        <v>1076000</v>
      </c>
      <c r="X6" s="26">
        <f t="shared" si="4"/>
        <v>1039000</v>
      </c>
      <c r="Y6" s="26">
        <f t="shared" si="4"/>
        <v>1076000</v>
      </c>
      <c r="Z6" s="26">
        <f t="shared" si="4"/>
        <v>1039000</v>
      </c>
      <c r="AA6" s="26">
        <f t="shared" si="4"/>
        <v>1076000</v>
      </c>
      <c r="AB6" s="26">
        <f t="shared" si="4"/>
        <v>1039000</v>
      </c>
      <c r="AC6" s="26">
        <f t="shared" si="4"/>
        <v>1076000</v>
      </c>
      <c r="AD6" s="26">
        <f t="shared" si="4"/>
        <v>1039000</v>
      </c>
      <c r="AE6" s="26">
        <f t="shared" si="4"/>
        <v>1076000</v>
      </c>
    </row>
    <row r="7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3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3" t="s">
        <v>110</v>
      </c>
      <c r="B9" s="26">
        <f>'Medium Store-Fixed Asset Balanc'!B21/'Medium Store-FAR'!$F3</f>
        <v>0</v>
      </c>
      <c r="C9" s="26">
        <f>'Medium Store-Fixed Asset Balanc'!C21/'Medium Store-FAR'!$F3</f>
        <v>0</v>
      </c>
      <c r="D9" s="26">
        <f>'Medium Store-Fixed Asset Balanc'!D21/'Medium Store-FAR'!$F3</f>
        <v>0</v>
      </c>
      <c r="E9" s="26">
        <f>'Medium Store-Fixed Asset Balanc'!E21/'Medium Store-FAR'!$F3</f>
        <v>0</v>
      </c>
      <c r="F9" s="26">
        <f>'Medium Store-Fixed Asset Balanc'!F21/'Medium Store-FAR'!$F3</f>
        <v>0</v>
      </c>
      <c r="G9" s="26">
        <f>'Medium Store-Fixed Asset Balanc'!G21/'Medium Store-FAR'!$F3</f>
        <v>3571.428571</v>
      </c>
      <c r="H9" s="26">
        <f>'Medium Store-Fixed Asset Balanc'!H21/'Medium Store-FAR'!$F3</f>
        <v>3571.428571</v>
      </c>
      <c r="I9" s="26">
        <f>'Medium Store-Fixed Asset Balanc'!I21/'Medium Store-FAR'!$F3</f>
        <v>7142.857143</v>
      </c>
      <c r="J9" s="26">
        <f>'Medium Store-Fixed Asset Balanc'!J21/'Medium Store-FAR'!$F3</f>
        <v>7142.857143</v>
      </c>
      <c r="K9" s="26">
        <f>'Medium Store-Fixed Asset Balanc'!K21/'Medium Store-FAR'!$F3</f>
        <v>10714.28571</v>
      </c>
      <c r="L9" s="26">
        <f>'Medium Store-Fixed Asset Balanc'!L21/'Medium Store-FAR'!$F3</f>
        <v>10714.28571</v>
      </c>
      <c r="M9" s="26">
        <f>'Medium Store-Fixed Asset Balanc'!M21/'Medium Store-FAR'!$F3</f>
        <v>14285.71429</v>
      </c>
      <c r="N9" s="26">
        <f>'Medium Store-Fixed Asset Balanc'!N21/'Medium Store-FAR'!$F3</f>
        <v>14285.71429</v>
      </c>
      <c r="O9" s="26">
        <f>'Medium Store-Fixed Asset Balanc'!O21/'Medium Store-FAR'!$F3</f>
        <v>17857.14286</v>
      </c>
      <c r="P9" s="26">
        <f>'Medium Store-Fixed Asset Balanc'!P21/'Medium Store-FAR'!$F3</f>
        <v>17857.14286</v>
      </c>
      <c r="Q9" s="26">
        <f>'Medium Store-Fixed Asset Balanc'!Q21/'Medium Store-FAR'!$F3</f>
        <v>21428.57143</v>
      </c>
      <c r="R9" s="26">
        <f>'Medium Store-Fixed Asset Balanc'!R21/'Medium Store-FAR'!$F3</f>
        <v>21428.57143</v>
      </c>
      <c r="S9" s="26">
        <f>'Medium Store-Fixed Asset Balanc'!S21/'Medium Store-FAR'!$F3</f>
        <v>25000</v>
      </c>
      <c r="T9" s="26">
        <f>'Medium Store-Fixed Asset Balanc'!T21/'Medium Store-FAR'!$F3</f>
        <v>25000</v>
      </c>
      <c r="U9" s="26">
        <f>'Medium Store-Fixed Asset Balanc'!U21/'Medium Store-FAR'!$F3</f>
        <v>25000</v>
      </c>
      <c r="V9" s="26">
        <f>'Medium Store-Fixed Asset Balanc'!V21/'Medium Store-FAR'!$F3</f>
        <v>25000</v>
      </c>
      <c r="W9" s="26">
        <f>'Medium Store-Fixed Asset Balanc'!W21/'Medium Store-FAR'!$F3</f>
        <v>25000</v>
      </c>
      <c r="X9" s="26">
        <f>'Medium Store-Fixed Asset Balanc'!X21/'Medium Store-FAR'!$F3</f>
        <v>25000</v>
      </c>
      <c r="Y9" s="26">
        <f>'Medium Store-Fixed Asset Balanc'!Y21/'Medium Store-FAR'!$F3</f>
        <v>25000</v>
      </c>
      <c r="Z9" s="26">
        <f>'Medium Store-Fixed Asset Balanc'!Z21/'Medium Store-FAR'!$F3</f>
        <v>25000</v>
      </c>
      <c r="AA9" s="26">
        <f>'Medium Store-Fixed Asset Balanc'!AA21/'Medium Store-FAR'!$F3</f>
        <v>25000</v>
      </c>
      <c r="AB9" s="26">
        <f>'Medium Store-Fixed Asset Balanc'!AB21/'Medium Store-FAR'!$F3</f>
        <v>25000</v>
      </c>
      <c r="AC9" s="26">
        <f>'Medium Store-Fixed Asset Balanc'!AC21/'Medium Store-FAR'!$F3</f>
        <v>25000</v>
      </c>
      <c r="AD9" s="26">
        <f>'Medium Store-Fixed Asset Balanc'!AD21/'Medium Store-FAR'!$F3</f>
        <v>25000</v>
      </c>
      <c r="AE9" s="26">
        <f>'Medium Store-Fixed Asset Balanc'!AE21/'Medium Store-FAR'!$F3</f>
        <v>25000</v>
      </c>
    </row>
    <row r="10">
      <c r="A10" s="23" t="s">
        <v>112</v>
      </c>
      <c r="B10" s="26">
        <f>'Medium Store-Fixed Asset Balanc'!B22/'Medium Store-FAR'!$F4</f>
        <v>0</v>
      </c>
      <c r="C10" s="26">
        <f>'Medium Store-Fixed Asset Balanc'!C22/'Medium Store-FAR'!$F4</f>
        <v>0</v>
      </c>
      <c r="D10" s="26">
        <f>'Medium Store-Fixed Asset Balanc'!D22/'Medium Store-FAR'!$F4</f>
        <v>0</v>
      </c>
      <c r="E10" s="26">
        <f>'Medium Store-Fixed Asset Balanc'!E22/'Medium Store-FAR'!$F4</f>
        <v>0</v>
      </c>
      <c r="F10" s="26">
        <f>'Medium Store-Fixed Asset Balanc'!F22/'Medium Store-FAR'!$F4</f>
        <v>0</v>
      </c>
      <c r="G10" s="26">
        <f>'Medium Store-Fixed Asset Balanc'!G22/'Medium Store-FAR'!$F4</f>
        <v>7500</v>
      </c>
      <c r="H10" s="26">
        <f>'Medium Store-Fixed Asset Balanc'!H22/'Medium Store-FAR'!$F4</f>
        <v>7500</v>
      </c>
      <c r="I10" s="26">
        <f>'Medium Store-Fixed Asset Balanc'!I22/'Medium Store-FAR'!$F4</f>
        <v>15000</v>
      </c>
      <c r="J10" s="26">
        <f>'Medium Store-Fixed Asset Balanc'!J22/'Medium Store-FAR'!$F4</f>
        <v>15000</v>
      </c>
      <c r="K10" s="26">
        <f>'Medium Store-Fixed Asset Balanc'!K22/'Medium Store-FAR'!$F4</f>
        <v>22500</v>
      </c>
      <c r="L10" s="26">
        <f>'Medium Store-Fixed Asset Balanc'!L22/'Medium Store-FAR'!$F4</f>
        <v>22500</v>
      </c>
      <c r="M10" s="26">
        <f>'Medium Store-Fixed Asset Balanc'!M22/'Medium Store-FAR'!$F4</f>
        <v>30000</v>
      </c>
      <c r="N10" s="26">
        <f>'Medium Store-Fixed Asset Balanc'!N22/'Medium Store-FAR'!$F4</f>
        <v>30000</v>
      </c>
      <c r="O10" s="26">
        <f>'Medium Store-Fixed Asset Balanc'!O22/'Medium Store-FAR'!$F4</f>
        <v>37500</v>
      </c>
      <c r="P10" s="26">
        <f>'Medium Store-Fixed Asset Balanc'!P22/'Medium Store-FAR'!$F4</f>
        <v>37500</v>
      </c>
      <c r="Q10" s="26">
        <f>'Medium Store-Fixed Asset Balanc'!Q22/'Medium Store-FAR'!$F4</f>
        <v>45000</v>
      </c>
      <c r="R10" s="26">
        <f>'Medium Store-Fixed Asset Balanc'!R22/'Medium Store-FAR'!$F4</f>
        <v>45000</v>
      </c>
      <c r="S10" s="26">
        <f>'Medium Store-Fixed Asset Balanc'!S22/'Medium Store-FAR'!$F4</f>
        <v>52500</v>
      </c>
      <c r="T10" s="26">
        <f>'Medium Store-Fixed Asset Balanc'!T22/'Medium Store-FAR'!$F4</f>
        <v>52500</v>
      </c>
      <c r="U10" s="26">
        <f>'Medium Store-Fixed Asset Balanc'!U22/'Medium Store-FAR'!$F4</f>
        <v>60000</v>
      </c>
      <c r="V10" s="26">
        <f>'Medium Store-Fixed Asset Balanc'!V22/'Medium Store-FAR'!$F4</f>
        <v>60000</v>
      </c>
      <c r="W10" s="26">
        <f>'Medium Store-Fixed Asset Balanc'!W22/'Medium Store-FAR'!$F4</f>
        <v>60000</v>
      </c>
      <c r="X10" s="26">
        <f>'Medium Store-Fixed Asset Balanc'!X22/'Medium Store-FAR'!$F4</f>
        <v>60000</v>
      </c>
      <c r="Y10" s="26">
        <f>'Medium Store-Fixed Asset Balanc'!Y22/'Medium Store-FAR'!$F4</f>
        <v>60000</v>
      </c>
      <c r="Z10" s="26">
        <f>'Medium Store-Fixed Asset Balanc'!Z22/'Medium Store-FAR'!$F4</f>
        <v>60000</v>
      </c>
      <c r="AA10" s="26">
        <f>'Medium Store-Fixed Asset Balanc'!AA22/'Medium Store-FAR'!$F4</f>
        <v>60000</v>
      </c>
      <c r="AB10" s="26">
        <f>'Medium Store-Fixed Asset Balanc'!AB22/'Medium Store-FAR'!$F4</f>
        <v>60000</v>
      </c>
      <c r="AC10" s="26">
        <f>'Medium Store-Fixed Asset Balanc'!AC22/'Medium Store-FAR'!$F4</f>
        <v>60000</v>
      </c>
      <c r="AD10" s="26">
        <f>'Medium Store-Fixed Asset Balanc'!AD22/'Medium Store-FAR'!$F4</f>
        <v>60000</v>
      </c>
      <c r="AE10" s="26">
        <f>'Medium Store-Fixed Asset Balanc'!AE22/'Medium Store-FAR'!$F4</f>
        <v>60000</v>
      </c>
    </row>
    <row r="11">
      <c r="A11" s="23" t="s">
        <v>114</v>
      </c>
      <c r="B11" s="26">
        <f>'Medium Store-Fixed Asset Balanc'!B23/'Medium Store-FAR'!$F6</f>
        <v>0</v>
      </c>
      <c r="C11" s="26">
        <f>'Medium Store-Fixed Asset Balanc'!C23/'Medium Store-FAR'!$F6</f>
        <v>0</v>
      </c>
      <c r="D11" s="26">
        <f>'Medium Store-Fixed Asset Balanc'!D23/'Medium Store-FAR'!$F6</f>
        <v>0</v>
      </c>
      <c r="E11" s="26">
        <f>'Medium Store-Fixed Asset Balanc'!E23/'Medium Store-FAR'!$F6</f>
        <v>0</v>
      </c>
      <c r="F11" s="26">
        <f>'Medium Store-Fixed Asset Balanc'!F23/'Medium Store-FAR'!$F6</f>
        <v>0</v>
      </c>
      <c r="G11" s="26">
        <f>'Medium Store-Fixed Asset Balanc'!G23/'Medium Store-FAR'!$F6</f>
        <v>6000</v>
      </c>
      <c r="H11" s="26">
        <f>'Medium Store-Fixed Asset Balanc'!H23/'Medium Store-FAR'!$F6</f>
        <v>6000</v>
      </c>
      <c r="I11" s="26">
        <f>'Medium Store-Fixed Asset Balanc'!I23/'Medium Store-FAR'!$F6</f>
        <v>12000</v>
      </c>
      <c r="J11" s="26">
        <f>'Medium Store-Fixed Asset Balanc'!J23/'Medium Store-FAR'!$F6</f>
        <v>12000</v>
      </c>
      <c r="K11" s="26">
        <f>'Medium Store-Fixed Asset Balanc'!K23/'Medium Store-FAR'!$F6</f>
        <v>18000</v>
      </c>
      <c r="L11" s="26">
        <f>'Medium Store-Fixed Asset Balanc'!L23/'Medium Store-FAR'!$F6</f>
        <v>18000</v>
      </c>
      <c r="M11" s="26">
        <f>'Medium Store-Fixed Asset Balanc'!M23/'Medium Store-FAR'!$F6</f>
        <v>24000</v>
      </c>
      <c r="N11" s="26">
        <f>'Medium Store-Fixed Asset Balanc'!N23/'Medium Store-FAR'!$F6</f>
        <v>24000</v>
      </c>
      <c r="O11" s="26">
        <f>'Medium Store-Fixed Asset Balanc'!O23/'Medium Store-FAR'!$F6</f>
        <v>30000</v>
      </c>
      <c r="P11" s="26">
        <f>'Medium Store-Fixed Asset Balanc'!P23/'Medium Store-FAR'!$F6</f>
        <v>30000</v>
      </c>
      <c r="Q11" s="26">
        <f>'Medium Store-Fixed Asset Balanc'!Q23/'Medium Store-FAR'!$F6</f>
        <v>36000</v>
      </c>
      <c r="R11" s="26">
        <f>'Medium Store-Fixed Asset Balanc'!R23/'Medium Store-FAR'!$F6</f>
        <v>36000</v>
      </c>
      <c r="S11" s="26">
        <f>'Medium Store-Fixed Asset Balanc'!S23/'Medium Store-FAR'!$F6</f>
        <v>42000</v>
      </c>
      <c r="T11" s="26">
        <f>'Medium Store-Fixed Asset Balanc'!T23/'Medium Store-FAR'!$F6</f>
        <v>42000</v>
      </c>
      <c r="U11" s="26">
        <f>'Medium Store-Fixed Asset Balanc'!U23/'Medium Store-FAR'!$F6</f>
        <v>48000</v>
      </c>
      <c r="V11" s="26">
        <f>'Medium Store-Fixed Asset Balanc'!V23/'Medium Store-FAR'!$F6</f>
        <v>42000</v>
      </c>
      <c r="W11" s="26">
        <f>'Medium Store-Fixed Asset Balanc'!W23/'Medium Store-FAR'!$F6</f>
        <v>48000</v>
      </c>
      <c r="X11" s="26">
        <f>'Medium Store-Fixed Asset Balanc'!X23/'Medium Store-FAR'!$F6</f>
        <v>42000</v>
      </c>
      <c r="Y11" s="26">
        <f>'Medium Store-Fixed Asset Balanc'!Y23/'Medium Store-FAR'!$F6</f>
        <v>48000</v>
      </c>
      <c r="Z11" s="26">
        <f>'Medium Store-Fixed Asset Balanc'!Z23/'Medium Store-FAR'!$F6</f>
        <v>42000</v>
      </c>
      <c r="AA11" s="26">
        <f>'Medium Store-Fixed Asset Balanc'!AA23/'Medium Store-FAR'!$F6</f>
        <v>48000</v>
      </c>
      <c r="AB11" s="26">
        <f>'Medium Store-Fixed Asset Balanc'!AB23/'Medium Store-FAR'!$F6</f>
        <v>42000</v>
      </c>
      <c r="AC11" s="26">
        <f>'Medium Store-Fixed Asset Balanc'!AC23/'Medium Store-FAR'!$F6</f>
        <v>48000</v>
      </c>
      <c r="AD11" s="26">
        <f>'Medium Store-Fixed Asset Balanc'!AD23/'Medium Store-FAR'!$F6</f>
        <v>42000</v>
      </c>
      <c r="AE11" s="26">
        <f>'Medium Store-Fixed Asset Balanc'!AE23/'Medium Store-FAR'!$F6</f>
        <v>48000</v>
      </c>
    </row>
    <row r="12">
      <c r="A12" s="23" t="s">
        <v>90</v>
      </c>
      <c r="B12" s="26">
        <f t="shared" ref="B12:AE12" si="5">SUM(B9:B11)</f>
        <v>0</v>
      </c>
      <c r="C12" s="26">
        <f t="shared" si="5"/>
        <v>0</v>
      </c>
      <c r="D12" s="26">
        <f t="shared" si="5"/>
        <v>0</v>
      </c>
      <c r="E12" s="26">
        <f t="shared" si="5"/>
        <v>0</v>
      </c>
      <c r="F12" s="26">
        <f t="shared" si="5"/>
        <v>0</v>
      </c>
      <c r="G12" s="26">
        <f t="shared" si="5"/>
        <v>17071.42857</v>
      </c>
      <c r="H12" s="26">
        <f t="shared" si="5"/>
        <v>17071.42857</v>
      </c>
      <c r="I12" s="26">
        <f t="shared" si="5"/>
        <v>34142.85714</v>
      </c>
      <c r="J12" s="26">
        <f t="shared" si="5"/>
        <v>34142.85714</v>
      </c>
      <c r="K12" s="26">
        <f t="shared" si="5"/>
        <v>51214.28571</v>
      </c>
      <c r="L12" s="26">
        <f t="shared" si="5"/>
        <v>51214.28571</v>
      </c>
      <c r="M12" s="26">
        <f t="shared" si="5"/>
        <v>68285.71429</v>
      </c>
      <c r="N12" s="26">
        <f t="shared" si="5"/>
        <v>68285.71429</v>
      </c>
      <c r="O12" s="26">
        <f t="shared" si="5"/>
        <v>85357.14286</v>
      </c>
      <c r="P12" s="26">
        <f t="shared" si="5"/>
        <v>85357.14286</v>
      </c>
      <c r="Q12" s="26">
        <f t="shared" si="5"/>
        <v>102428.5714</v>
      </c>
      <c r="R12" s="26">
        <f t="shared" si="5"/>
        <v>102428.5714</v>
      </c>
      <c r="S12" s="26">
        <f t="shared" si="5"/>
        <v>119500</v>
      </c>
      <c r="T12" s="26">
        <f t="shared" si="5"/>
        <v>119500</v>
      </c>
      <c r="U12" s="26">
        <f t="shared" si="5"/>
        <v>133000</v>
      </c>
      <c r="V12" s="26">
        <f t="shared" si="5"/>
        <v>127000</v>
      </c>
      <c r="W12" s="26">
        <f t="shared" si="5"/>
        <v>133000</v>
      </c>
      <c r="X12" s="26">
        <f t="shared" si="5"/>
        <v>127000</v>
      </c>
      <c r="Y12" s="26">
        <f t="shared" si="5"/>
        <v>133000</v>
      </c>
      <c r="Z12" s="26">
        <f t="shared" si="5"/>
        <v>127000</v>
      </c>
      <c r="AA12" s="26">
        <f t="shared" si="5"/>
        <v>133000</v>
      </c>
      <c r="AB12" s="26">
        <f t="shared" si="5"/>
        <v>127000</v>
      </c>
      <c r="AC12" s="26">
        <f t="shared" si="5"/>
        <v>133000</v>
      </c>
      <c r="AD12" s="26">
        <f t="shared" si="5"/>
        <v>127000</v>
      </c>
      <c r="AE12" s="26">
        <f t="shared" si="5"/>
        <v>133000</v>
      </c>
    </row>
    <row r="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3" t="s">
        <v>108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3" t="s">
        <v>110</v>
      </c>
      <c r="B15" s="25">
        <v>0.0</v>
      </c>
      <c r="C15" s="25">
        <v>0.0</v>
      </c>
      <c r="D15" s="25">
        <v>0.0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f>'Medium Store-FAR'!H2+'Medium Store-FAR'!H3</f>
        <v>50000</v>
      </c>
      <c r="V15" s="25">
        <v>0.0</v>
      </c>
      <c r="W15" s="25">
        <f>'Medium Store-FAR'!H7+'Medium Store-FAR'!H8</f>
        <v>50000</v>
      </c>
      <c r="X15" s="25">
        <v>0.0</v>
      </c>
      <c r="Y15" s="25">
        <f>'Medium Store-FAR'!H12+'Medium Store-FAR'!H13</f>
        <v>50000</v>
      </c>
      <c r="Z15" s="25">
        <v>0.0</v>
      </c>
      <c r="AA15" s="25">
        <f>'Medium Store-FAR'!H17+'Medium Store-FAR'!H18</f>
        <v>50000</v>
      </c>
      <c r="AB15" s="25">
        <v>0.0</v>
      </c>
      <c r="AC15" s="25">
        <f>'Medium Store-FAR'!H22+'Medium Store-FAR'!H23</f>
        <v>50000</v>
      </c>
      <c r="AD15" s="25">
        <v>0.0</v>
      </c>
      <c r="AE15" s="25">
        <f>'Medium Store-FAR'!H27+'Medium Store-FAR'!H28</f>
        <v>50000</v>
      </c>
    </row>
    <row r="16">
      <c r="A16" s="23" t="s">
        <v>112</v>
      </c>
      <c r="B16" s="25">
        <v>0.0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f>'Medium Store-FAR'!H4+'Medium Store-FAR'!H5</f>
        <v>120000</v>
      </c>
      <c r="X16" s="25">
        <v>0.0</v>
      </c>
      <c r="Y16" s="25">
        <f>'Medium Store-FAR'!H9+'Medium Store-FAR'!H10</f>
        <v>120000</v>
      </c>
      <c r="Z16" s="25">
        <v>0.0</v>
      </c>
      <c r="AA16" s="25">
        <f>'Medium Store-FAR'!H14+'Medium Store-FAR'!H15</f>
        <v>120000</v>
      </c>
      <c r="AB16" s="25">
        <v>0.0</v>
      </c>
      <c r="AC16" s="25">
        <f>'Medium Store-FAR'!H19+'Medium Store-FAR'!H20</f>
        <v>120000</v>
      </c>
      <c r="AD16" s="25">
        <v>0.0</v>
      </c>
      <c r="AE16" s="25">
        <f>'Medium Store-FAR'!H24+'Medium Store-FAR'!H25</f>
        <v>120000</v>
      </c>
    </row>
    <row r="17">
      <c r="A17" s="23" t="s">
        <v>114</v>
      </c>
      <c r="B17" s="25">
        <v>0.0</v>
      </c>
      <c r="C17" s="25">
        <v>0.0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f>'Medium Store-FAR'!H6</f>
        <v>90000</v>
      </c>
      <c r="W17" s="25">
        <v>0.0</v>
      </c>
      <c r="X17" s="25">
        <f>'Medium Store-FAR'!H11</f>
        <v>90000</v>
      </c>
      <c r="Y17" s="25">
        <v>0.0</v>
      </c>
      <c r="Z17" s="25">
        <f>'Medium Store-FAR'!H16</f>
        <v>90000</v>
      </c>
      <c r="AA17" s="25">
        <v>0.0</v>
      </c>
      <c r="AB17" s="25">
        <f>'Medium Store-FAR'!H21</f>
        <v>90000</v>
      </c>
      <c r="AC17" s="25">
        <v>0.0</v>
      </c>
      <c r="AD17" s="25">
        <f>'Medium Store-FAR'!H21</f>
        <v>90000</v>
      </c>
      <c r="AE17" s="25">
        <v>0.0</v>
      </c>
    </row>
    <row r="18">
      <c r="A18" s="23" t="s">
        <v>90</v>
      </c>
      <c r="B18" s="26">
        <f t="shared" ref="B18:AE18" si="6">SUM(B15:B17)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26">
        <f t="shared" si="6"/>
        <v>0</v>
      </c>
      <c r="J18" s="26">
        <f t="shared" si="6"/>
        <v>0</v>
      </c>
      <c r="K18" s="26">
        <f t="shared" si="6"/>
        <v>0</v>
      </c>
      <c r="L18" s="26">
        <f t="shared" si="6"/>
        <v>0</v>
      </c>
      <c r="M18" s="26">
        <f t="shared" si="6"/>
        <v>0</v>
      </c>
      <c r="N18" s="26">
        <f t="shared" si="6"/>
        <v>0</v>
      </c>
      <c r="O18" s="26">
        <f t="shared" si="6"/>
        <v>0</v>
      </c>
      <c r="P18" s="26">
        <f t="shared" si="6"/>
        <v>0</v>
      </c>
      <c r="Q18" s="26">
        <f t="shared" si="6"/>
        <v>0</v>
      </c>
      <c r="R18" s="26">
        <f t="shared" si="6"/>
        <v>0</v>
      </c>
      <c r="S18" s="26">
        <f t="shared" si="6"/>
        <v>0</v>
      </c>
      <c r="T18" s="26">
        <f t="shared" si="6"/>
        <v>0</v>
      </c>
      <c r="U18" s="26">
        <f t="shared" si="6"/>
        <v>50000</v>
      </c>
      <c r="V18" s="26">
        <f t="shared" si="6"/>
        <v>90000</v>
      </c>
      <c r="W18" s="26">
        <f t="shared" si="6"/>
        <v>170000</v>
      </c>
      <c r="X18" s="26">
        <f t="shared" si="6"/>
        <v>90000</v>
      </c>
      <c r="Y18" s="26">
        <f t="shared" si="6"/>
        <v>170000</v>
      </c>
      <c r="Z18" s="26">
        <f t="shared" si="6"/>
        <v>90000</v>
      </c>
      <c r="AA18" s="26">
        <f t="shared" si="6"/>
        <v>170000</v>
      </c>
      <c r="AB18" s="26">
        <f t="shared" si="6"/>
        <v>90000</v>
      </c>
      <c r="AC18" s="26">
        <f t="shared" si="6"/>
        <v>170000</v>
      </c>
      <c r="AD18" s="26">
        <f t="shared" si="6"/>
        <v>90000</v>
      </c>
      <c r="AE18" s="26">
        <f t="shared" si="6"/>
        <v>170000</v>
      </c>
    </row>
    <row r="19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>
      <c r="A20" s="23" t="s">
        <v>204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>
      <c r="A21" s="23" t="s">
        <v>110</v>
      </c>
      <c r="B21" s="26">
        <f t="shared" ref="B21:AE21" si="7">B3+B9-B15</f>
        <v>0</v>
      </c>
      <c r="C21" s="26">
        <f t="shared" si="7"/>
        <v>0</v>
      </c>
      <c r="D21" s="26">
        <f t="shared" si="7"/>
        <v>0</v>
      </c>
      <c r="E21" s="26">
        <f t="shared" si="7"/>
        <v>0</v>
      </c>
      <c r="F21" s="26">
        <f t="shared" si="7"/>
        <v>0</v>
      </c>
      <c r="G21" s="26">
        <f t="shared" si="7"/>
        <v>3571.428571</v>
      </c>
      <c r="H21" s="26">
        <f t="shared" si="7"/>
        <v>7142.857143</v>
      </c>
      <c r="I21" s="26">
        <f t="shared" si="7"/>
        <v>14285.71429</v>
      </c>
      <c r="J21" s="26">
        <f t="shared" si="7"/>
        <v>21428.57143</v>
      </c>
      <c r="K21" s="26">
        <f t="shared" si="7"/>
        <v>32142.85714</v>
      </c>
      <c r="L21" s="26">
        <f t="shared" si="7"/>
        <v>42857.14286</v>
      </c>
      <c r="M21" s="26">
        <f t="shared" si="7"/>
        <v>57142.85714</v>
      </c>
      <c r="N21" s="26">
        <f t="shared" si="7"/>
        <v>71428.57143</v>
      </c>
      <c r="O21" s="26">
        <f t="shared" si="7"/>
        <v>89285.71429</v>
      </c>
      <c r="P21" s="26">
        <f t="shared" si="7"/>
        <v>107142.8571</v>
      </c>
      <c r="Q21" s="26">
        <f t="shared" si="7"/>
        <v>128571.4286</v>
      </c>
      <c r="R21" s="26">
        <f t="shared" si="7"/>
        <v>150000</v>
      </c>
      <c r="S21" s="26">
        <f t="shared" si="7"/>
        <v>175000</v>
      </c>
      <c r="T21" s="26">
        <f t="shared" si="7"/>
        <v>200000</v>
      </c>
      <c r="U21" s="26">
        <f t="shared" si="7"/>
        <v>175000</v>
      </c>
      <c r="V21" s="26">
        <f t="shared" si="7"/>
        <v>200000</v>
      </c>
      <c r="W21" s="26">
        <f t="shared" si="7"/>
        <v>175000</v>
      </c>
      <c r="X21" s="26">
        <f t="shared" si="7"/>
        <v>200000</v>
      </c>
      <c r="Y21" s="26">
        <f t="shared" si="7"/>
        <v>175000</v>
      </c>
      <c r="Z21" s="26">
        <f t="shared" si="7"/>
        <v>200000</v>
      </c>
      <c r="AA21" s="26">
        <f t="shared" si="7"/>
        <v>175000</v>
      </c>
      <c r="AB21" s="26">
        <f t="shared" si="7"/>
        <v>200000</v>
      </c>
      <c r="AC21" s="26">
        <f t="shared" si="7"/>
        <v>175000</v>
      </c>
      <c r="AD21" s="26">
        <f t="shared" si="7"/>
        <v>200000</v>
      </c>
      <c r="AE21" s="26">
        <f t="shared" si="7"/>
        <v>175000</v>
      </c>
    </row>
    <row r="22">
      <c r="A22" s="23" t="s">
        <v>112</v>
      </c>
      <c r="B22" s="26">
        <f t="shared" ref="B22:AE22" si="8">B4+B10-B16</f>
        <v>0</v>
      </c>
      <c r="C22" s="26">
        <f t="shared" si="8"/>
        <v>0</v>
      </c>
      <c r="D22" s="26">
        <f t="shared" si="8"/>
        <v>0</v>
      </c>
      <c r="E22" s="26">
        <f t="shared" si="8"/>
        <v>0</v>
      </c>
      <c r="F22" s="26">
        <f t="shared" si="8"/>
        <v>0</v>
      </c>
      <c r="G22" s="26">
        <f t="shared" si="8"/>
        <v>7500</v>
      </c>
      <c r="H22" s="26">
        <f t="shared" si="8"/>
        <v>15000</v>
      </c>
      <c r="I22" s="26">
        <f t="shared" si="8"/>
        <v>30000</v>
      </c>
      <c r="J22" s="26">
        <f t="shared" si="8"/>
        <v>45000</v>
      </c>
      <c r="K22" s="26">
        <f t="shared" si="8"/>
        <v>67500</v>
      </c>
      <c r="L22" s="26">
        <f t="shared" si="8"/>
        <v>90000</v>
      </c>
      <c r="M22" s="26">
        <f t="shared" si="8"/>
        <v>120000</v>
      </c>
      <c r="N22" s="26">
        <f t="shared" si="8"/>
        <v>150000</v>
      </c>
      <c r="O22" s="26">
        <f t="shared" si="8"/>
        <v>187500</v>
      </c>
      <c r="P22" s="26">
        <f t="shared" si="8"/>
        <v>225000</v>
      </c>
      <c r="Q22" s="26">
        <f t="shared" si="8"/>
        <v>270000</v>
      </c>
      <c r="R22" s="26">
        <f t="shared" si="8"/>
        <v>315000</v>
      </c>
      <c r="S22" s="26">
        <f t="shared" si="8"/>
        <v>367500</v>
      </c>
      <c r="T22" s="26">
        <f t="shared" si="8"/>
        <v>420000</v>
      </c>
      <c r="U22" s="26">
        <f t="shared" si="8"/>
        <v>480000</v>
      </c>
      <c r="V22" s="26">
        <f t="shared" si="8"/>
        <v>540000</v>
      </c>
      <c r="W22" s="26">
        <f t="shared" si="8"/>
        <v>480000</v>
      </c>
      <c r="X22" s="26">
        <f t="shared" si="8"/>
        <v>540000</v>
      </c>
      <c r="Y22" s="26">
        <f t="shared" si="8"/>
        <v>480000</v>
      </c>
      <c r="Z22" s="26">
        <f t="shared" si="8"/>
        <v>540000</v>
      </c>
      <c r="AA22" s="26">
        <f t="shared" si="8"/>
        <v>480000</v>
      </c>
      <c r="AB22" s="26">
        <f t="shared" si="8"/>
        <v>540000</v>
      </c>
      <c r="AC22" s="26">
        <f t="shared" si="8"/>
        <v>480000</v>
      </c>
      <c r="AD22" s="26">
        <f t="shared" si="8"/>
        <v>540000</v>
      </c>
      <c r="AE22" s="26">
        <f t="shared" si="8"/>
        <v>480000</v>
      </c>
    </row>
    <row r="23">
      <c r="A23" s="23" t="s">
        <v>114</v>
      </c>
      <c r="B23" s="26">
        <f t="shared" ref="B23:AE23" si="9">B5+B11-B17</f>
        <v>0</v>
      </c>
      <c r="C23" s="26">
        <f t="shared" si="9"/>
        <v>0</v>
      </c>
      <c r="D23" s="26">
        <f t="shared" si="9"/>
        <v>0</v>
      </c>
      <c r="E23" s="26">
        <f t="shared" si="9"/>
        <v>0</v>
      </c>
      <c r="F23" s="26">
        <f t="shared" si="9"/>
        <v>0</v>
      </c>
      <c r="G23" s="26">
        <f t="shared" si="9"/>
        <v>6000</v>
      </c>
      <c r="H23" s="26">
        <f t="shared" si="9"/>
        <v>12000</v>
      </c>
      <c r="I23" s="26">
        <f t="shared" si="9"/>
        <v>24000</v>
      </c>
      <c r="J23" s="26">
        <f t="shared" si="9"/>
        <v>36000</v>
      </c>
      <c r="K23" s="26">
        <f t="shared" si="9"/>
        <v>54000</v>
      </c>
      <c r="L23" s="26">
        <f t="shared" si="9"/>
        <v>72000</v>
      </c>
      <c r="M23" s="26">
        <f t="shared" si="9"/>
        <v>96000</v>
      </c>
      <c r="N23" s="26">
        <f t="shared" si="9"/>
        <v>120000</v>
      </c>
      <c r="O23" s="26">
        <f t="shared" si="9"/>
        <v>150000</v>
      </c>
      <c r="P23" s="26">
        <f t="shared" si="9"/>
        <v>180000</v>
      </c>
      <c r="Q23" s="26">
        <f t="shared" si="9"/>
        <v>216000</v>
      </c>
      <c r="R23" s="26">
        <f t="shared" si="9"/>
        <v>252000</v>
      </c>
      <c r="S23" s="26">
        <f t="shared" si="9"/>
        <v>294000</v>
      </c>
      <c r="T23" s="26">
        <f t="shared" si="9"/>
        <v>336000</v>
      </c>
      <c r="U23" s="26">
        <f t="shared" si="9"/>
        <v>384000</v>
      </c>
      <c r="V23" s="26">
        <f t="shared" si="9"/>
        <v>336000</v>
      </c>
      <c r="W23" s="26">
        <f t="shared" si="9"/>
        <v>384000</v>
      </c>
      <c r="X23" s="26">
        <f t="shared" si="9"/>
        <v>336000</v>
      </c>
      <c r="Y23" s="26">
        <f t="shared" si="9"/>
        <v>384000</v>
      </c>
      <c r="Z23" s="26">
        <f t="shared" si="9"/>
        <v>336000</v>
      </c>
      <c r="AA23" s="26">
        <f t="shared" si="9"/>
        <v>384000</v>
      </c>
      <c r="AB23" s="26">
        <f t="shared" si="9"/>
        <v>336000</v>
      </c>
      <c r="AC23" s="26">
        <f t="shared" si="9"/>
        <v>384000</v>
      </c>
      <c r="AD23" s="26">
        <f t="shared" si="9"/>
        <v>336000</v>
      </c>
      <c r="AE23" s="26">
        <f t="shared" si="9"/>
        <v>384000</v>
      </c>
    </row>
    <row r="24">
      <c r="A24" s="23" t="s">
        <v>90</v>
      </c>
      <c r="B24" s="26">
        <f t="shared" ref="B24:AE24" si="10">SUM(B21:B23)</f>
        <v>0</v>
      </c>
      <c r="C24" s="26">
        <f t="shared" si="10"/>
        <v>0</v>
      </c>
      <c r="D24" s="26">
        <f t="shared" si="10"/>
        <v>0</v>
      </c>
      <c r="E24" s="26">
        <f t="shared" si="10"/>
        <v>0</v>
      </c>
      <c r="F24" s="26">
        <f t="shared" si="10"/>
        <v>0</v>
      </c>
      <c r="G24" s="26">
        <f t="shared" si="10"/>
        <v>17071.42857</v>
      </c>
      <c r="H24" s="26">
        <f t="shared" si="10"/>
        <v>34142.85714</v>
      </c>
      <c r="I24" s="26">
        <f t="shared" si="10"/>
        <v>68285.71429</v>
      </c>
      <c r="J24" s="26">
        <f t="shared" si="10"/>
        <v>102428.5714</v>
      </c>
      <c r="K24" s="26">
        <f t="shared" si="10"/>
        <v>153642.8571</v>
      </c>
      <c r="L24" s="26">
        <f t="shared" si="10"/>
        <v>204857.1429</v>
      </c>
      <c r="M24" s="26">
        <f t="shared" si="10"/>
        <v>273142.8571</v>
      </c>
      <c r="N24" s="26">
        <f t="shared" si="10"/>
        <v>341428.5714</v>
      </c>
      <c r="O24" s="26">
        <f t="shared" si="10"/>
        <v>426785.7143</v>
      </c>
      <c r="P24" s="26">
        <f t="shared" si="10"/>
        <v>512142.8571</v>
      </c>
      <c r="Q24" s="26">
        <f t="shared" si="10"/>
        <v>614571.4286</v>
      </c>
      <c r="R24" s="26">
        <f t="shared" si="10"/>
        <v>717000</v>
      </c>
      <c r="S24" s="26">
        <f t="shared" si="10"/>
        <v>836500</v>
      </c>
      <c r="T24" s="26">
        <f t="shared" si="10"/>
        <v>956000</v>
      </c>
      <c r="U24" s="26">
        <f t="shared" si="10"/>
        <v>1039000</v>
      </c>
      <c r="V24" s="26">
        <f t="shared" si="10"/>
        <v>1076000</v>
      </c>
      <c r="W24" s="26">
        <f t="shared" si="10"/>
        <v>1039000</v>
      </c>
      <c r="X24" s="26">
        <f t="shared" si="10"/>
        <v>1076000</v>
      </c>
      <c r="Y24" s="26">
        <f t="shared" si="10"/>
        <v>1039000</v>
      </c>
      <c r="Z24" s="26">
        <f t="shared" si="10"/>
        <v>1076000</v>
      </c>
      <c r="AA24" s="26">
        <f t="shared" si="10"/>
        <v>1039000</v>
      </c>
      <c r="AB24" s="26">
        <f t="shared" si="10"/>
        <v>1076000</v>
      </c>
      <c r="AC24" s="26">
        <f t="shared" si="10"/>
        <v>1039000</v>
      </c>
      <c r="AD24" s="26">
        <f t="shared" si="10"/>
        <v>1076000</v>
      </c>
      <c r="AE24" s="26">
        <f t="shared" si="10"/>
        <v>1039000</v>
      </c>
    </row>
    <row r="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101</v>
      </c>
      <c r="B1" s="23" t="s">
        <v>102</v>
      </c>
      <c r="C1" s="23" t="s">
        <v>103</v>
      </c>
      <c r="D1" s="23" t="s">
        <v>104</v>
      </c>
      <c r="E1" s="23" t="s">
        <v>105</v>
      </c>
      <c r="F1" s="23" t="s">
        <v>106</v>
      </c>
      <c r="G1" s="23" t="s">
        <v>107</v>
      </c>
      <c r="H1" s="23" t="s">
        <v>108</v>
      </c>
    </row>
    <row r="2">
      <c r="A2" s="23" t="s">
        <v>270</v>
      </c>
      <c r="B2" s="23" t="s">
        <v>110</v>
      </c>
      <c r="D2" s="23">
        <v>8.0</v>
      </c>
      <c r="E2" s="23">
        <v>25000.0</v>
      </c>
      <c r="F2" s="23">
        <v>14.0</v>
      </c>
      <c r="G2" s="24">
        <f t="shared" ref="G2:G49" si="1">F2+D2</f>
        <v>22</v>
      </c>
      <c r="H2" s="24">
        <f t="shared" ref="H2:H49" si="2">E2/F2*F2</f>
        <v>25000</v>
      </c>
    </row>
    <row r="3">
      <c r="A3" s="23" t="s">
        <v>271</v>
      </c>
      <c r="B3" s="23" t="s">
        <v>110</v>
      </c>
      <c r="D3" s="23">
        <v>8.0</v>
      </c>
      <c r="E3" s="23">
        <v>25000.0</v>
      </c>
      <c r="F3" s="23">
        <v>14.0</v>
      </c>
      <c r="G3" s="24">
        <f t="shared" si="1"/>
        <v>22</v>
      </c>
      <c r="H3" s="24">
        <f t="shared" si="2"/>
        <v>25000</v>
      </c>
    </row>
    <row r="4">
      <c r="A4" s="23" t="s">
        <v>272</v>
      </c>
      <c r="B4" s="23" t="s">
        <v>110</v>
      </c>
      <c r="D4" s="23">
        <v>8.0</v>
      </c>
      <c r="E4" s="23">
        <v>25000.0</v>
      </c>
      <c r="F4" s="23">
        <v>14.0</v>
      </c>
      <c r="G4" s="24">
        <f t="shared" si="1"/>
        <v>22</v>
      </c>
      <c r="H4" s="24">
        <f t="shared" si="2"/>
        <v>25000</v>
      </c>
    </row>
    <row r="5">
      <c r="A5" s="23" t="s">
        <v>273</v>
      </c>
      <c r="B5" s="23" t="s">
        <v>110</v>
      </c>
      <c r="D5" s="23">
        <v>8.0</v>
      </c>
      <c r="E5" s="23">
        <v>25000.0</v>
      </c>
      <c r="F5" s="23">
        <v>14.0</v>
      </c>
      <c r="G5" s="24">
        <f t="shared" si="1"/>
        <v>22</v>
      </c>
      <c r="H5" s="24">
        <f t="shared" si="2"/>
        <v>25000</v>
      </c>
    </row>
    <row r="6">
      <c r="A6" s="23" t="s">
        <v>274</v>
      </c>
      <c r="B6" s="23" t="s">
        <v>112</v>
      </c>
      <c r="D6" s="23">
        <v>8.0</v>
      </c>
      <c r="E6" s="23">
        <v>60000.0</v>
      </c>
      <c r="F6" s="23">
        <v>16.0</v>
      </c>
      <c r="G6" s="24">
        <f t="shared" si="1"/>
        <v>24</v>
      </c>
      <c r="H6" s="24">
        <f t="shared" si="2"/>
        <v>60000</v>
      </c>
    </row>
    <row r="7">
      <c r="A7" s="23" t="s">
        <v>275</v>
      </c>
      <c r="B7" s="23" t="s">
        <v>112</v>
      </c>
      <c r="D7" s="23">
        <v>8.0</v>
      </c>
      <c r="E7" s="23">
        <v>60000.0</v>
      </c>
      <c r="F7" s="23">
        <v>16.0</v>
      </c>
      <c r="G7" s="24">
        <f t="shared" si="1"/>
        <v>24</v>
      </c>
      <c r="H7" s="24">
        <f t="shared" si="2"/>
        <v>60000</v>
      </c>
    </row>
    <row r="8">
      <c r="A8" s="23" t="s">
        <v>276</v>
      </c>
      <c r="B8" s="23" t="s">
        <v>114</v>
      </c>
      <c r="D8" s="23">
        <v>8.0</v>
      </c>
      <c r="E8" s="23">
        <v>90000.0</v>
      </c>
      <c r="F8" s="23">
        <v>15.0</v>
      </c>
      <c r="G8" s="24">
        <f t="shared" si="1"/>
        <v>23</v>
      </c>
      <c r="H8" s="24">
        <f t="shared" si="2"/>
        <v>90000</v>
      </c>
    </row>
    <row r="9">
      <c r="A9" s="23" t="s">
        <v>277</v>
      </c>
      <c r="B9" s="23" t="s">
        <v>114</v>
      </c>
      <c r="D9" s="23">
        <v>8.0</v>
      </c>
      <c r="E9" s="23">
        <v>90000.0</v>
      </c>
      <c r="F9" s="23">
        <v>15.0</v>
      </c>
      <c r="G9" s="24">
        <f t="shared" si="1"/>
        <v>23</v>
      </c>
      <c r="H9" s="24">
        <f t="shared" si="2"/>
        <v>90000</v>
      </c>
    </row>
    <row r="10">
      <c r="A10" s="23" t="s">
        <v>278</v>
      </c>
      <c r="B10" s="23" t="s">
        <v>110</v>
      </c>
      <c r="D10" s="24">
        <f t="shared" ref="D10:D49" si="3">D2+4</f>
        <v>12</v>
      </c>
      <c r="E10" s="23">
        <v>25000.0</v>
      </c>
      <c r="F10" s="23">
        <v>14.0</v>
      </c>
      <c r="G10" s="24">
        <f t="shared" si="1"/>
        <v>26</v>
      </c>
      <c r="H10" s="24">
        <f t="shared" si="2"/>
        <v>25000</v>
      </c>
    </row>
    <row r="11">
      <c r="A11" s="23" t="s">
        <v>279</v>
      </c>
      <c r="B11" s="23" t="s">
        <v>110</v>
      </c>
      <c r="D11" s="24">
        <f t="shared" si="3"/>
        <v>12</v>
      </c>
      <c r="E11" s="23">
        <v>25000.0</v>
      </c>
      <c r="F11" s="23">
        <v>14.0</v>
      </c>
      <c r="G11" s="24">
        <f t="shared" si="1"/>
        <v>26</v>
      </c>
      <c r="H11" s="24">
        <f t="shared" si="2"/>
        <v>25000</v>
      </c>
    </row>
    <row r="12">
      <c r="A12" s="23" t="s">
        <v>280</v>
      </c>
      <c r="B12" s="23" t="s">
        <v>110</v>
      </c>
      <c r="D12" s="24">
        <f t="shared" si="3"/>
        <v>12</v>
      </c>
      <c r="E12" s="23">
        <v>25000.0</v>
      </c>
      <c r="F12" s="23">
        <v>14.0</v>
      </c>
      <c r="G12" s="24">
        <f t="shared" si="1"/>
        <v>26</v>
      </c>
      <c r="H12" s="24">
        <f t="shared" si="2"/>
        <v>25000</v>
      </c>
    </row>
    <row r="13">
      <c r="A13" s="23" t="s">
        <v>281</v>
      </c>
      <c r="B13" s="23" t="s">
        <v>110</v>
      </c>
      <c r="D13" s="24">
        <f t="shared" si="3"/>
        <v>12</v>
      </c>
      <c r="E13" s="23">
        <v>25000.0</v>
      </c>
      <c r="F13" s="23">
        <v>14.0</v>
      </c>
      <c r="G13" s="24">
        <f t="shared" si="1"/>
        <v>26</v>
      </c>
      <c r="H13" s="24">
        <f t="shared" si="2"/>
        <v>25000</v>
      </c>
    </row>
    <row r="14">
      <c r="A14" s="23" t="s">
        <v>282</v>
      </c>
      <c r="B14" s="23" t="s">
        <v>112</v>
      </c>
      <c r="D14" s="24">
        <f t="shared" si="3"/>
        <v>12</v>
      </c>
      <c r="E14" s="23">
        <v>60000.0</v>
      </c>
      <c r="F14" s="23">
        <v>16.0</v>
      </c>
      <c r="G14" s="24">
        <f t="shared" si="1"/>
        <v>28</v>
      </c>
      <c r="H14" s="24">
        <f t="shared" si="2"/>
        <v>60000</v>
      </c>
    </row>
    <row r="15">
      <c r="A15" s="23" t="s">
        <v>283</v>
      </c>
      <c r="B15" s="23" t="s">
        <v>112</v>
      </c>
      <c r="D15" s="24">
        <f t="shared" si="3"/>
        <v>12</v>
      </c>
      <c r="E15" s="23">
        <v>60000.0</v>
      </c>
      <c r="F15" s="23">
        <v>16.0</v>
      </c>
      <c r="G15" s="24">
        <f t="shared" si="1"/>
        <v>28</v>
      </c>
      <c r="H15" s="24">
        <f t="shared" si="2"/>
        <v>60000</v>
      </c>
    </row>
    <row r="16">
      <c r="A16" s="23" t="s">
        <v>284</v>
      </c>
      <c r="B16" s="23" t="s">
        <v>114</v>
      </c>
      <c r="D16" s="24">
        <f t="shared" si="3"/>
        <v>12</v>
      </c>
      <c r="E16" s="23">
        <v>90000.0</v>
      </c>
      <c r="F16" s="23">
        <v>15.0</v>
      </c>
      <c r="G16" s="24">
        <f t="shared" si="1"/>
        <v>27</v>
      </c>
      <c r="H16" s="24">
        <f t="shared" si="2"/>
        <v>90000</v>
      </c>
    </row>
    <row r="17">
      <c r="A17" s="23" t="s">
        <v>285</v>
      </c>
      <c r="B17" s="23" t="s">
        <v>114</v>
      </c>
      <c r="D17" s="24">
        <f t="shared" si="3"/>
        <v>12</v>
      </c>
      <c r="E17" s="23">
        <v>90000.0</v>
      </c>
      <c r="F17" s="23">
        <v>15.0</v>
      </c>
      <c r="G17" s="24">
        <f t="shared" si="1"/>
        <v>27</v>
      </c>
      <c r="H17" s="24">
        <f t="shared" si="2"/>
        <v>90000</v>
      </c>
    </row>
    <row r="18">
      <c r="A18" s="23" t="s">
        <v>286</v>
      </c>
      <c r="B18" s="23" t="s">
        <v>110</v>
      </c>
      <c r="D18" s="24">
        <f t="shared" si="3"/>
        <v>16</v>
      </c>
      <c r="E18" s="23">
        <v>25000.0</v>
      </c>
      <c r="F18" s="23">
        <v>14.0</v>
      </c>
      <c r="G18" s="24">
        <f t="shared" si="1"/>
        <v>30</v>
      </c>
      <c r="H18" s="24">
        <f t="shared" si="2"/>
        <v>25000</v>
      </c>
    </row>
    <row r="19">
      <c r="A19" s="23" t="s">
        <v>287</v>
      </c>
      <c r="B19" s="23" t="s">
        <v>110</v>
      </c>
      <c r="D19" s="24">
        <f t="shared" si="3"/>
        <v>16</v>
      </c>
      <c r="E19" s="23">
        <v>25000.0</v>
      </c>
      <c r="F19" s="23">
        <v>14.0</v>
      </c>
      <c r="G19" s="24">
        <f t="shared" si="1"/>
        <v>30</v>
      </c>
      <c r="H19" s="24">
        <f t="shared" si="2"/>
        <v>25000</v>
      </c>
    </row>
    <row r="20">
      <c r="A20" s="23" t="s">
        <v>288</v>
      </c>
      <c r="B20" s="23" t="s">
        <v>110</v>
      </c>
      <c r="D20" s="24">
        <f t="shared" si="3"/>
        <v>16</v>
      </c>
      <c r="E20" s="23">
        <v>25000.0</v>
      </c>
      <c r="F20" s="23">
        <v>14.0</v>
      </c>
      <c r="G20" s="24">
        <f t="shared" si="1"/>
        <v>30</v>
      </c>
      <c r="H20" s="24">
        <f t="shared" si="2"/>
        <v>25000</v>
      </c>
    </row>
    <row r="21">
      <c r="A21" s="23" t="s">
        <v>289</v>
      </c>
      <c r="B21" s="23" t="s">
        <v>110</v>
      </c>
      <c r="D21" s="24">
        <f t="shared" si="3"/>
        <v>16</v>
      </c>
      <c r="E21" s="23">
        <v>25000.0</v>
      </c>
      <c r="F21" s="23">
        <v>14.0</v>
      </c>
      <c r="G21" s="24">
        <f t="shared" si="1"/>
        <v>30</v>
      </c>
      <c r="H21" s="24">
        <f t="shared" si="2"/>
        <v>25000</v>
      </c>
    </row>
    <row r="22">
      <c r="A22" s="23" t="s">
        <v>290</v>
      </c>
      <c r="B22" s="23" t="s">
        <v>112</v>
      </c>
      <c r="D22" s="24">
        <f t="shared" si="3"/>
        <v>16</v>
      </c>
      <c r="E22" s="23">
        <v>60000.0</v>
      </c>
      <c r="F22" s="23">
        <v>16.0</v>
      </c>
      <c r="G22" s="24">
        <f t="shared" si="1"/>
        <v>32</v>
      </c>
      <c r="H22" s="24">
        <f t="shared" si="2"/>
        <v>60000</v>
      </c>
    </row>
    <row r="23">
      <c r="A23" s="23" t="s">
        <v>291</v>
      </c>
      <c r="B23" s="23" t="s">
        <v>112</v>
      </c>
      <c r="D23" s="24">
        <f t="shared" si="3"/>
        <v>16</v>
      </c>
      <c r="E23" s="23">
        <v>60000.0</v>
      </c>
      <c r="F23" s="23">
        <v>16.0</v>
      </c>
      <c r="G23" s="24">
        <f t="shared" si="1"/>
        <v>32</v>
      </c>
      <c r="H23" s="24">
        <f t="shared" si="2"/>
        <v>60000</v>
      </c>
    </row>
    <row r="24">
      <c r="A24" s="23" t="s">
        <v>292</v>
      </c>
      <c r="B24" s="23" t="s">
        <v>114</v>
      </c>
      <c r="D24" s="24">
        <f t="shared" si="3"/>
        <v>16</v>
      </c>
      <c r="E24" s="23">
        <v>90000.0</v>
      </c>
      <c r="F24" s="23">
        <v>15.0</v>
      </c>
      <c r="G24" s="24">
        <f t="shared" si="1"/>
        <v>31</v>
      </c>
      <c r="H24" s="24">
        <f t="shared" si="2"/>
        <v>90000</v>
      </c>
    </row>
    <row r="25">
      <c r="A25" s="23" t="s">
        <v>293</v>
      </c>
      <c r="B25" s="23" t="s">
        <v>114</v>
      </c>
      <c r="D25" s="24">
        <f t="shared" si="3"/>
        <v>16</v>
      </c>
      <c r="E25" s="23">
        <v>90000.0</v>
      </c>
      <c r="F25" s="23">
        <v>15.0</v>
      </c>
      <c r="G25" s="24">
        <f t="shared" si="1"/>
        <v>31</v>
      </c>
      <c r="H25" s="24">
        <f t="shared" si="2"/>
        <v>90000</v>
      </c>
    </row>
    <row r="26">
      <c r="A26" s="23" t="s">
        <v>294</v>
      </c>
      <c r="B26" s="23" t="s">
        <v>110</v>
      </c>
      <c r="D26" s="24">
        <f t="shared" si="3"/>
        <v>20</v>
      </c>
      <c r="E26" s="23">
        <v>25000.0</v>
      </c>
      <c r="F26" s="23">
        <v>14.0</v>
      </c>
      <c r="G26" s="24">
        <f t="shared" si="1"/>
        <v>34</v>
      </c>
      <c r="H26" s="24">
        <f t="shared" si="2"/>
        <v>25000</v>
      </c>
    </row>
    <row r="27">
      <c r="A27" s="23" t="s">
        <v>295</v>
      </c>
      <c r="B27" s="23" t="s">
        <v>110</v>
      </c>
      <c r="D27" s="24">
        <f t="shared" si="3"/>
        <v>20</v>
      </c>
      <c r="E27" s="23">
        <v>25000.0</v>
      </c>
      <c r="F27" s="23">
        <v>14.0</v>
      </c>
      <c r="G27" s="24">
        <f t="shared" si="1"/>
        <v>34</v>
      </c>
      <c r="H27" s="24">
        <f t="shared" si="2"/>
        <v>25000</v>
      </c>
    </row>
    <row r="28">
      <c r="A28" s="23" t="s">
        <v>296</v>
      </c>
      <c r="B28" s="23" t="s">
        <v>110</v>
      </c>
      <c r="D28" s="24">
        <f t="shared" si="3"/>
        <v>20</v>
      </c>
      <c r="E28" s="23">
        <v>25000.0</v>
      </c>
      <c r="F28" s="23">
        <v>14.0</v>
      </c>
      <c r="G28" s="24">
        <f t="shared" si="1"/>
        <v>34</v>
      </c>
      <c r="H28" s="24">
        <f t="shared" si="2"/>
        <v>25000</v>
      </c>
    </row>
    <row r="29">
      <c r="A29" s="23" t="s">
        <v>297</v>
      </c>
      <c r="B29" s="23" t="s">
        <v>110</v>
      </c>
      <c r="D29" s="24">
        <f t="shared" si="3"/>
        <v>20</v>
      </c>
      <c r="E29" s="23">
        <v>25000.0</v>
      </c>
      <c r="F29" s="23">
        <v>14.0</v>
      </c>
      <c r="G29" s="24">
        <f t="shared" si="1"/>
        <v>34</v>
      </c>
      <c r="H29" s="24">
        <f t="shared" si="2"/>
        <v>25000</v>
      </c>
    </row>
    <row r="30">
      <c r="A30" s="23" t="s">
        <v>298</v>
      </c>
      <c r="B30" s="23" t="s">
        <v>112</v>
      </c>
      <c r="D30" s="24">
        <f t="shared" si="3"/>
        <v>20</v>
      </c>
      <c r="E30" s="23">
        <v>60000.0</v>
      </c>
      <c r="F30" s="23">
        <v>16.0</v>
      </c>
      <c r="G30" s="24">
        <f t="shared" si="1"/>
        <v>36</v>
      </c>
      <c r="H30" s="24">
        <f t="shared" si="2"/>
        <v>60000</v>
      </c>
    </row>
    <row r="31">
      <c r="A31" s="23" t="s">
        <v>299</v>
      </c>
      <c r="B31" s="23" t="s">
        <v>112</v>
      </c>
      <c r="D31" s="24">
        <f t="shared" si="3"/>
        <v>20</v>
      </c>
      <c r="E31" s="23">
        <v>60000.0</v>
      </c>
      <c r="F31" s="23">
        <v>16.0</v>
      </c>
      <c r="G31" s="24">
        <f t="shared" si="1"/>
        <v>36</v>
      </c>
      <c r="H31" s="24">
        <f t="shared" si="2"/>
        <v>60000</v>
      </c>
    </row>
    <row r="32">
      <c r="A32" s="23" t="s">
        <v>300</v>
      </c>
      <c r="B32" s="23" t="s">
        <v>114</v>
      </c>
      <c r="D32" s="24">
        <f t="shared" si="3"/>
        <v>20</v>
      </c>
      <c r="E32" s="23">
        <v>90000.0</v>
      </c>
      <c r="F32" s="23">
        <v>15.0</v>
      </c>
      <c r="G32" s="24">
        <f t="shared" si="1"/>
        <v>35</v>
      </c>
      <c r="H32" s="24">
        <f t="shared" si="2"/>
        <v>90000</v>
      </c>
    </row>
    <row r="33">
      <c r="A33" s="23" t="s">
        <v>301</v>
      </c>
      <c r="B33" s="23" t="s">
        <v>114</v>
      </c>
      <c r="D33" s="24">
        <f t="shared" si="3"/>
        <v>20</v>
      </c>
      <c r="E33" s="23">
        <v>90000.0</v>
      </c>
      <c r="F33" s="23">
        <v>15.0</v>
      </c>
      <c r="G33" s="24">
        <f t="shared" si="1"/>
        <v>35</v>
      </c>
      <c r="H33" s="24">
        <f t="shared" si="2"/>
        <v>90000</v>
      </c>
    </row>
    <row r="34">
      <c r="A34" s="23" t="s">
        <v>302</v>
      </c>
      <c r="B34" s="23" t="s">
        <v>110</v>
      </c>
      <c r="D34" s="24">
        <f t="shared" si="3"/>
        <v>24</v>
      </c>
      <c r="E34" s="23">
        <v>25000.0</v>
      </c>
      <c r="F34" s="23">
        <v>14.0</v>
      </c>
      <c r="G34" s="24">
        <f t="shared" si="1"/>
        <v>38</v>
      </c>
      <c r="H34" s="24">
        <f t="shared" si="2"/>
        <v>25000</v>
      </c>
    </row>
    <row r="35">
      <c r="A35" s="23" t="s">
        <v>303</v>
      </c>
      <c r="B35" s="23" t="s">
        <v>110</v>
      </c>
      <c r="D35" s="24">
        <f t="shared" si="3"/>
        <v>24</v>
      </c>
      <c r="E35" s="23">
        <v>25000.0</v>
      </c>
      <c r="F35" s="23">
        <v>14.0</v>
      </c>
      <c r="G35" s="24">
        <f t="shared" si="1"/>
        <v>38</v>
      </c>
      <c r="H35" s="24">
        <f t="shared" si="2"/>
        <v>25000</v>
      </c>
    </row>
    <row r="36">
      <c r="A36" s="23" t="s">
        <v>304</v>
      </c>
      <c r="B36" s="23" t="s">
        <v>110</v>
      </c>
      <c r="D36" s="24">
        <f t="shared" si="3"/>
        <v>24</v>
      </c>
      <c r="E36" s="23">
        <v>25000.0</v>
      </c>
      <c r="F36" s="23">
        <v>14.0</v>
      </c>
      <c r="G36" s="24">
        <f t="shared" si="1"/>
        <v>38</v>
      </c>
      <c r="H36" s="24">
        <f t="shared" si="2"/>
        <v>25000</v>
      </c>
    </row>
    <row r="37">
      <c r="A37" s="23" t="s">
        <v>305</v>
      </c>
      <c r="B37" s="23" t="s">
        <v>110</v>
      </c>
      <c r="D37" s="24">
        <f t="shared" si="3"/>
        <v>24</v>
      </c>
      <c r="E37" s="23">
        <v>25000.0</v>
      </c>
      <c r="F37" s="23">
        <v>14.0</v>
      </c>
      <c r="G37" s="24">
        <f t="shared" si="1"/>
        <v>38</v>
      </c>
      <c r="H37" s="24">
        <f t="shared" si="2"/>
        <v>25000</v>
      </c>
    </row>
    <row r="38">
      <c r="A38" s="23" t="s">
        <v>306</v>
      </c>
      <c r="B38" s="23" t="s">
        <v>112</v>
      </c>
      <c r="D38" s="24">
        <f t="shared" si="3"/>
        <v>24</v>
      </c>
      <c r="E38" s="23">
        <v>60000.0</v>
      </c>
      <c r="F38" s="23">
        <v>16.0</v>
      </c>
      <c r="G38" s="24">
        <f t="shared" si="1"/>
        <v>40</v>
      </c>
      <c r="H38" s="24">
        <f t="shared" si="2"/>
        <v>60000</v>
      </c>
    </row>
    <row r="39">
      <c r="A39" s="23" t="s">
        <v>307</v>
      </c>
      <c r="B39" s="23" t="s">
        <v>112</v>
      </c>
      <c r="D39" s="24">
        <f t="shared" si="3"/>
        <v>24</v>
      </c>
      <c r="E39" s="23">
        <v>60000.0</v>
      </c>
      <c r="F39" s="23">
        <v>16.0</v>
      </c>
      <c r="G39" s="24">
        <f t="shared" si="1"/>
        <v>40</v>
      </c>
      <c r="H39" s="24">
        <f t="shared" si="2"/>
        <v>60000</v>
      </c>
    </row>
    <row r="40">
      <c r="A40" s="23" t="s">
        <v>308</v>
      </c>
      <c r="B40" s="23" t="s">
        <v>114</v>
      </c>
      <c r="D40" s="24">
        <f t="shared" si="3"/>
        <v>24</v>
      </c>
      <c r="E40" s="23">
        <v>90000.0</v>
      </c>
      <c r="F40" s="23">
        <v>15.0</v>
      </c>
      <c r="G40" s="24">
        <f t="shared" si="1"/>
        <v>39</v>
      </c>
      <c r="H40" s="24">
        <f t="shared" si="2"/>
        <v>90000</v>
      </c>
    </row>
    <row r="41">
      <c r="A41" s="23" t="s">
        <v>309</v>
      </c>
      <c r="B41" s="23" t="s">
        <v>114</v>
      </c>
      <c r="D41" s="24">
        <f t="shared" si="3"/>
        <v>24</v>
      </c>
      <c r="E41" s="23">
        <v>90000.0</v>
      </c>
      <c r="F41" s="23">
        <v>15.0</v>
      </c>
      <c r="G41" s="24">
        <f t="shared" si="1"/>
        <v>39</v>
      </c>
      <c r="H41" s="24">
        <f t="shared" si="2"/>
        <v>90000</v>
      </c>
    </row>
    <row r="42">
      <c r="A42" s="23" t="s">
        <v>310</v>
      </c>
      <c r="B42" s="23" t="s">
        <v>110</v>
      </c>
      <c r="D42" s="24">
        <f t="shared" si="3"/>
        <v>28</v>
      </c>
      <c r="E42" s="23">
        <v>25000.0</v>
      </c>
      <c r="F42" s="23">
        <v>14.0</v>
      </c>
      <c r="G42" s="24">
        <f t="shared" si="1"/>
        <v>42</v>
      </c>
      <c r="H42" s="24">
        <f t="shared" si="2"/>
        <v>25000</v>
      </c>
    </row>
    <row r="43">
      <c r="A43" s="23" t="s">
        <v>311</v>
      </c>
      <c r="B43" s="23" t="s">
        <v>110</v>
      </c>
      <c r="D43" s="24">
        <f t="shared" si="3"/>
        <v>28</v>
      </c>
      <c r="E43" s="23">
        <v>25000.0</v>
      </c>
      <c r="F43" s="23">
        <v>14.0</v>
      </c>
      <c r="G43" s="24">
        <f t="shared" si="1"/>
        <v>42</v>
      </c>
      <c r="H43" s="24">
        <f t="shared" si="2"/>
        <v>25000</v>
      </c>
    </row>
    <row r="44">
      <c r="A44" s="23" t="s">
        <v>312</v>
      </c>
      <c r="B44" s="23" t="s">
        <v>110</v>
      </c>
      <c r="D44" s="24">
        <f t="shared" si="3"/>
        <v>28</v>
      </c>
      <c r="E44" s="23">
        <v>25000.0</v>
      </c>
      <c r="F44" s="23">
        <v>14.0</v>
      </c>
      <c r="G44" s="24">
        <f t="shared" si="1"/>
        <v>42</v>
      </c>
      <c r="H44" s="24">
        <f t="shared" si="2"/>
        <v>25000</v>
      </c>
    </row>
    <row r="45">
      <c r="A45" s="23" t="s">
        <v>313</v>
      </c>
      <c r="B45" s="23" t="s">
        <v>110</v>
      </c>
      <c r="D45" s="24">
        <f t="shared" si="3"/>
        <v>28</v>
      </c>
      <c r="E45" s="23">
        <v>25000.0</v>
      </c>
      <c r="F45" s="23">
        <v>14.0</v>
      </c>
      <c r="G45" s="24">
        <f t="shared" si="1"/>
        <v>42</v>
      </c>
      <c r="H45" s="24">
        <f t="shared" si="2"/>
        <v>25000</v>
      </c>
    </row>
    <row r="46">
      <c r="A46" s="23" t="s">
        <v>314</v>
      </c>
      <c r="B46" s="23" t="s">
        <v>112</v>
      </c>
      <c r="D46" s="24">
        <f t="shared" si="3"/>
        <v>28</v>
      </c>
      <c r="E46" s="23">
        <v>60000.0</v>
      </c>
      <c r="F46" s="23">
        <v>16.0</v>
      </c>
      <c r="G46" s="24">
        <f t="shared" si="1"/>
        <v>44</v>
      </c>
      <c r="H46" s="24">
        <f t="shared" si="2"/>
        <v>60000</v>
      </c>
    </row>
    <row r="47">
      <c r="A47" s="23" t="s">
        <v>315</v>
      </c>
      <c r="B47" s="23" t="s">
        <v>112</v>
      </c>
      <c r="D47" s="24">
        <f t="shared" si="3"/>
        <v>28</v>
      </c>
      <c r="E47" s="23">
        <v>60000.0</v>
      </c>
      <c r="F47" s="23">
        <v>16.0</v>
      </c>
      <c r="G47" s="24">
        <f t="shared" si="1"/>
        <v>44</v>
      </c>
      <c r="H47" s="24">
        <f t="shared" si="2"/>
        <v>60000</v>
      </c>
    </row>
    <row r="48">
      <c r="A48" s="23" t="s">
        <v>316</v>
      </c>
      <c r="B48" s="23" t="s">
        <v>114</v>
      </c>
      <c r="D48" s="24">
        <f t="shared" si="3"/>
        <v>28</v>
      </c>
      <c r="E48" s="23">
        <v>90000.0</v>
      </c>
      <c r="F48" s="23">
        <v>15.0</v>
      </c>
      <c r="G48" s="24">
        <f t="shared" si="1"/>
        <v>43</v>
      </c>
      <c r="H48" s="24">
        <f t="shared" si="2"/>
        <v>90000</v>
      </c>
    </row>
    <row r="49">
      <c r="A49" s="23" t="s">
        <v>317</v>
      </c>
      <c r="B49" s="23" t="s">
        <v>114</v>
      </c>
      <c r="D49" s="24">
        <f t="shared" si="3"/>
        <v>28</v>
      </c>
      <c r="E49" s="23">
        <v>90000.0</v>
      </c>
      <c r="F49" s="23">
        <v>15.0</v>
      </c>
      <c r="G49" s="24">
        <f t="shared" si="1"/>
        <v>43</v>
      </c>
      <c r="H49" s="24">
        <f t="shared" si="2"/>
        <v>90000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202</v>
      </c>
    </row>
    <row r="3">
      <c r="A3" s="23" t="s">
        <v>110</v>
      </c>
      <c r="B3" s="23">
        <v>0.0</v>
      </c>
      <c r="C3" s="24">
        <f t="shared" ref="C3:AE3" si="1">B21</f>
        <v>0</v>
      </c>
      <c r="D3" s="24">
        <f t="shared" si="1"/>
        <v>0</v>
      </c>
      <c r="E3" s="24">
        <f t="shared" si="1"/>
        <v>0</v>
      </c>
      <c r="F3" s="24">
        <f t="shared" si="1"/>
        <v>0</v>
      </c>
      <c r="G3" s="24">
        <f t="shared" si="1"/>
        <v>0</v>
      </c>
      <c r="H3" s="24">
        <f t="shared" si="1"/>
        <v>0</v>
      </c>
      <c r="I3" s="24">
        <f t="shared" si="1"/>
        <v>0</v>
      </c>
      <c r="J3" s="24">
        <f t="shared" si="1"/>
        <v>100000</v>
      </c>
      <c r="K3" s="24">
        <f t="shared" si="1"/>
        <v>100000</v>
      </c>
      <c r="L3" s="24">
        <f t="shared" si="1"/>
        <v>100000</v>
      </c>
      <c r="M3" s="24">
        <f t="shared" si="1"/>
        <v>100000</v>
      </c>
      <c r="N3" s="24">
        <f t="shared" si="1"/>
        <v>200000</v>
      </c>
      <c r="O3" s="24">
        <f t="shared" si="1"/>
        <v>200000</v>
      </c>
      <c r="P3" s="24">
        <f t="shared" si="1"/>
        <v>200000</v>
      </c>
      <c r="Q3" s="24">
        <f t="shared" si="1"/>
        <v>200000</v>
      </c>
      <c r="R3" s="24">
        <f t="shared" si="1"/>
        <v>300000</v>
      </c>
      <c r="S3" s="24">
        <f t="shared" si="1"/>
        <v>300000</v>
      </c>
      <c r="T3" s="24">
        <f t="shared" si="1"/>
        <v>300000</v>
      </c>
      <c r="U3" s="24">
        <f t="shared" si="1"/>
        <v>300000</v>
      </c>
      <c r="V3" s="24">
        <f t="shared" si="1"/>
        <v>400000</v>
      </c>
      <c r="W3" s="24">
        <f t="shared" si="1"/>
        <v>400000</v>
      </c>
      <c r="X3" s="24">
        <f t="shared" si="1"/>
        <v>300000</v>
      </c>
      <c r="Y3" s="24">
        <f t="shared" si="1"/>
        <v>300000</v>
      </c>
      <c r="Z3" s="24">
        <f t="shared" si="1"/>
        <v>400000</v>
      </c>
      <c r="AA3" s="24">
        <f t="shared" si="1"/>
        <v>400000</v>
      </c>
      <c r="AB3" s="24">
        <f t="shared" si="1"/>
        <v>300000</v>
      </c>
      <c r="AC3" s="24">
        <f t="shared" si="1"/>
        <v>300000</v>
      </c>
      <c r="AD3" s="24">
        <f t="shared" si="1"/>
        <v>400000</v>
      </c>
      <c r="AE3" s="24">
        <f t="shared" si="1"/>
        <v>400000</v>
      </c>
    </row>
    <row r="4">
      <c r="A4" s="23" t="s">
        <v>112</v>
      </c>
      <c r="B4" s="23">
        <v>0.0</v>
      </c>
      <c r="C4" s="24">
        <f t="shared" ref="C4:AE4" si="2">B22</f>
        <v>0</v>
      </c>
      <c r="D4" s="24">
        <f t="shared" si="2"/>
        <v>0</v>
      </c>
      <c r="E4" s="24">
        <f t="shared" si="2"/>
        <v>0</v>
      </c>
      <c r="F4" s="24">
        <f t="shared" si="2"/>
        <v>0</v>
      </c>
      <c r="G4" s="24">
        <f t="shared" si="2"/>
        <v>0</v>
      </c>
      <c r="H4" s="24">
        <f t="shared" si="2"/>
        <v>0</v>
      </c>
      <c r="I4" s="24">
        <f t="shared" si="2"/>
        <v>0</v>
      </c>
      <c r="J4" s="24">
        <f t="shared" si="2"/>
        <v>120000</v>
      </c>
      <c r="K4" s="24">
        <f t="shared" si="2"/>
        <v>120000</v>
      </c>
      <c r="L4" s="24">
        <f t="shared" si="2"/>
        <v>120000</v>
      </c>
      <c r="M4" s="24">
        <f t="shared" si="2"/>
        <v>120000</v>
      </c>
      <c r="N4" s="24">
        <f t="shared" si="2"/>
        <v>240000</v>
      </c>
      <c r="O4" s="24">
        <f t="shared" si="2"/>
        <v>240000</v>
      </c>
      <c r="P4" s="24">
        <f t="shared" si="2"/>
        <v>240000</v>
      </c>
      <c r="Q4" s="24">
        <f t="shared" si="2"/>
        <v>240000</v>
      </c>
      <c r="R4" s="24">
        <f t="shared" si="2"/>
        <v>360000</v>
      </c>
      <c r="S4" s="24">
        <f t="shared" si="2"/>
        <v>360000</v>
      </c>
      <c r="T4" s="24">
        <f t="shared" si="2"/>
        <v>360000</v>
      </c>
      <c r="U4" s="24">
        <f t="shared" si="2"/>
        <v>360000</v>
      </c>
      <c r="V4" s="24">
        <f t="shared" si="2"/>
        <v>480000</v>
      </c>
      <c r="W4" s="24">
        <f t="shared" si="2"/>
        <v>480000</v>
      </c>
      <c r="X4" s="24">
        <f t="shared" si="2"/>
        <v>480000</v>
      </c>
      <c r="Y4" s="24">
        <f t="shared" si="2"/>
        <v>480000</v>
      </c>
      <c r="Z4" s="24">
        <f t="shared" si="2"/>
        <v>480000</v>
      </c>
      <c r="AA4" s="24">
        <f t="shared" si="2"/>
        <v>480000</v>
      </c>
      <c r="AB4" s="24">
        <f t="shared" si="2"/>
        <v>480000</v>
      </c>
      <c r="AC4" s="24">
        <f t="shared" si="2"/>
        <v>480000</v>
      </c>
      <c r="AD4" s="24">
        <f t="shared" si="2"/>
        <v>480000</v>
      </c>
      <c r="AE4" s="24">
        <f t="shared" si="2"/>
        <v>480000</v>
      </c>
    </row>
    <row r="5">
      <c r="A5" s="23" t="s">
        <v>114</v>
      </c>
      <c r="B5" s="23">
        <v>0.0</v>
      </c>
      <c r="C5" s="24">
        <f t="shared" ref="C5:AE5" si="3">B23</f>
        <v>0</v>
      </c>
      <c r="D5" s="24">
        <f t="shared" si="3"/>
        <v>0</v>
      </c>
      <c r="E5" s="24">
        <f t="shared" si="3"/>
        <v>0</v>
      </c>
      <c r="F5" s="24">
        <f t="shared" si="3"/>
        <v>0</v>
      </c>
      <c r="G5" s="24">
        <f t="shared" si="3"/>
        <v>0</v>
      </c>
      <c r="H5" s="24">
        <f t="shared" si="3"/>
        <v>0</v>
      </c>
      <c r="I5" s="24">
        <f t="shared" si="3"/>
        <v>0</v>
      </c>
      <c r="J5" s="24">
        <f t="shared" si="3"/>
        <v>180000</v>
      </c>
      <c r="K5" s="24">
        <f t="shared" si="3"/>
        <v>180000</v>
      </c>
      <c r="L5" s="24">
        <f t="shared" si="3"/>
        <v>180000</v>
      </c>
      <c r="M5" s="24">
        <f t="shared" si="3"/>
        <v>180000</v>
      </c>
      <c r="N5" s="24">
        <f t="shared" si="3"/>
        <v>360000</v>
      </c>
      <c r="O5" s="24">
        <f t="shared" si="3"/>
        <v>360000</v>
      </c>
      <c r="P5" s="24">
        <f t="shared" si="3"/>
        <v>360000</v>
      </c>
      <c r="Q5" s="24">
        <f t="shared" si="3"/>
        <v>360000</v>
      </c>
      <c r="R5" s="24">
        <f t="shared" si="3"/>
        <v>540000</v>
      </c>
      <c r="S5" s="24">
        <f t="shared" si="3"/>
        <v>540000</v>
      </c>
      <c r="T5" s="24">
        <f t="shared" si="3"/>
        <v>540000</v>
      </c>
      <c r="U5" s="24">
        <f t="shared" si="3"/>
        <v>540000</v>
      </c>
      <c r="V5" s="24">
        <f t="shared" si="3"/>
        <v>720000</v>
      </c>
      <c r="W5" s="24">
        <f t="shared" si="3"/>
        <v>720000</v>
      </c>
      <c r="X5" s="24">
        <f t="shared" si="3"/>
        <v>720000</v>
      </c>
      <c r="Y5" s="24">
        <f t="shared" si="3"/>
        <v>540000</v>
      </c>
      <c r="Z5" s="24">
        <f t="shared" si="3"/>
        <v>720000</v>
      </c>
      <c r="AA5" s="24">
        <f t="shared" si="3"/>
        <v>720000</v>
      </c>
      <c r="AB5" s="24">
        <f t="shared" si="3"/>
        <v>720000</v>
      </c>
      <c r="AC5" s="24">
        <f t="shared" si="3"/>
        <v>540000</v>
      </c>
      <c r="AD5" s="24">
        <f t="shared" si="3"/>
        <v>720000</v>
      </c>
      <c r="AE5" s="24">
        <f t="shared" si="3"/>
        <v>720000</v>
      </c>
    </row>
    <row r="6">
      <c r="A6" s="23" t="s">
        <v>90</v>
      </c>
      <c r="B6" s="24">
        <f t="shared" ref="B6:AE6" si="4">SUM(B3:B5)</f>
        <v>0</v>
      </c>
      <c r="C6" s="24">
        <f t="shared" si="4"/>
        <v>0</v>
      </c>
      <c r="D6" s="24">
        <f t="shared" si="4"/>
        <v>0</v>
      </c>
      <c r="E6" s="24">
        <f t="shared" si="4"/>
        <v>0</v>
      </c>
      <c r="F6" s="24">
        <f t="shared" si="4"/>
        <v>0</v>
      </c>
      <c r="G6" s="24">
        <f t="shared" si="4"/>
        <v>0</v>
      </c>
      <c r="H6" s="24">
        <f t="shared" si="4"/>
        <v>0</v>
      </c>
      <c r="I6" s="24">
        <f t="shared" si="4"/>
        <v>0</v>
      </c>
      <c r="J6" s="24">
        <f t="shared" si="4"/>
        <v>400000</v>
      </c>
      <c r="K6" s="24">
        <f t="shared" si="4"/>
        <v>400000</v>
      </c>
      <c r="L6" s="24">
        <f t="shared" si="4"/>
        <v>400000</v>
      </c>
      <c r="M6" s="24">
        <f t="shared" si="4"/>
        <v>400000</v>
      </c>
      <c r="N6" s="24">
        <f t="shared" si="4"/>
        <v>800000</v>
      </c>
      <c r="O6" s="24">
        <f t="shared" si="4"/>
        <v>800000</v>
      </c>
      <c r="P6" s="24">
        <f t="shared" si="4"/>
        <v>800000</v>
      </c>
      <c r="Q6" s="24">
        <f t="shared" si="4"/>
        <v>800000</v>
      </c>
      <c r="R6" s="24">
        <f t="shared" si="4"/>
        <v>1200000</v>
      </c>
      <c r="S6" s="24">
        <f t="shared" si="4"/>
        <v>1200000</v>
      </c>
      <c r="T6" s="24">
        <f t="shared" si="4"/>
        <v>1200000</v>
      </c>
      <c r="U6" s="24">
        <f t="shared" si="4"/>
        <v>1200000</v>
      </c>
      <c r="V6" s="24">
        <f t="shared" si="4"/>
        <v>1600000</v>
      </c>
      <c r="W6" s="24">
        <f t="shared" si="4"/>
        <v>1600000</v>
      </c>
      <c r="X6" s="24">
        <f t="shared" si="4"/>
        <v>1500000</v>
      </c>
      <c r="Y6" s="24">
        <f t="shared" si="4"/>
        <v>1320000</v>
      </c>
      <c r="Z6" s="24">
        <f t="shared" si="4"/>
        <v>1600000</v>
      </c>
      <c r="AA6" s="24">
        <f t="shared" si="4"/>
        <v>1600000</v>
      </c>
      <c r="AB6" s="24">
        <f t="shared" si="4"/>
        <v>1500000</v>
      </c>
      <c r="AC6" s="24">
        <f t="shared" si="4"/>
        <v>1320000</v>
      </c>
      <c r="AD6" s="24">
        <f t="shared" si="4"/>
        <v>1600000</v>
      </c>
      <c r="AE6" s="24">
        <f t="shared" si="4"/>
        <v>1600000</v>
      </c>
    </row>
    <row r="8">
      <c r="A8" s="23" t="s">
        <v>97</v>
      </c>
    </row>
    <row r="9">
      <c r="A9" s="23" t="s">
        <v>110</v>
      </c>
      <c r="B9" s="23">
        <v>0.0</v>
      </c>
      <c r="C9" s="23">
        <v>0.0</v>
      </c>
      <c r="D9" s="23">
        <v>0.0</v>
      </c>
      <c r="E9" s="23">
        <v>0.0</v>
      </c>
      <c r="F9" s="23">
        <v>0.0</v>
      </c>
      <c r="G9" s="23">
        <v>0.0</v>
      </c>
      <c r="H9" s="23">
        <v>0.0</v>
      </c>
      <c r="I9" s="24">
        <f>'Large Store-FAR'!E2+'Large Store-FAR'!E3+'Large Store-FAR'!E4+'Large Store-FAR'!E5</f>
        <v>100000</v>
      </c>
      <c r="J9" s="23">
        <v>0.0</v>
      </c>
      <c r="K9" s="23">
        <v>0.0</v>
      </c>
      <c r="L9" s="23">
        <v>0.0</v>
      </c>
      <c r="M9" s="24">
        <f>'Large Store-FAR'!E10+'Large Store-FAR'!E11+'Large Store-FAR'!E12+'Large Store-FAR'!E13</f>
        <v>100000</v>
      </c>
      <c r="N9" s="23">
        <v>0.0</v>
      </c>
      <c r="O9" s="23">
        <v>0.0</v>
      </c>
      <c r="P9" s="23">
        <v>0.0</v>
      </c>
      <c r="Q9" s="23">
        <f>'Large Store-FAR'!E18+'Large Store-FAR'!E19+'Large Store-FAR'!E20+'Large Store-FAR'!E21</f>
        <v>100000</v>
      </c>
      <c r="R9" s="23">
        <v>0.0</v>
      </c>
      <c r="S9" s="23">
        <v>0.0</v>
      </c>
      <c r="T9" s="23">
        <v>0.0</v>
      </c>
      <c r="U9" s="23">
        <f>'Large Store-FAR'!E26+'Large Store-FAR'!E27+'Large Store-FAR'!E28+'Large Store-FAR'!E29</f>
        <v>100000</v>
      </c>
      <c r="V9" s="23">
        <v>0.0</v>
      </c>
      <c r="W9" s="23">
        <v>0.0</v>
      </c>
      <c r="X9" s="23">
        <v>0.0</v>
      </c>
      <c r="Y9" s="23">
        <f>'Large Store-FAR'!E34+'Large Store-FAR'!E35+'Large Store-FAR'!E36+'Large Store-FAR'!E37</f>
        <v>100000</v>
      </c>
      <c r="Z9" s="23">
        <v>0.0</v>
      </c>
      <c r="AA9" s="23">
        <v>0.0</v>
      </c>
      <c r="AB9" s="23">
        <v>0.0</v>
      </c>
      <c r="AC9" s="23">
        <f>'Large Store-FAR'!E42+'Large Store-FAR'!E43+'Large Store-FAR'!E44+'Large Store-FAR'!E45</f>
        <v>100000</v>
      </c>
      <c r="AD9" s="23">
        <v>0.0</v>
      </c>
      <c r="AE9" s="23">
        <v>0.0</v>
      </c>
    </row>
    <row r="10">
      <c r="A10" s="23" t="s">
        <v>112</v>
      </c>
      <c r="B10" s="23">
        <v>0.0</v>
      </c>
      <c r="C10" s="23">
        <v>0.0</v>
      </c>
      <c r="D10" s="23">
        <v>0.0</v>
      </c>
      <c r="E10" s="23">
        <v>0.0</v>
      </c>
      <c r="F10" s="23">
        <v>0.0</v>
      </c>
      <c r="G10" s="23">
        <v>0.0</v>
      </c>
      <c r="H10" s="23">
        <v>0.0</v>
      </c>
      <c r="I10" s="23">
        <f>'Large Store-FAR'!E6+'Large Store-FAR'!E7</f>
        <v>120000</v>
      </c>
      <c r="J10" s="23">
        <v>0.0</v>
      </c>
      <c r="K10" s="23">
        <v>0.0</v>
      </c>
      <c r="L10" s="23">
        <v>0.0</v>
      </c>
      <c r="M10" s="23">
        <f>'Large Store-FAR'!E14+'Large Store-FAR'!E15</f>
        <v>120000</v>
      </c>
      <c r="N10" s="23">
        <v>0.0</v>
      </c>
      <c r="O10" s="23">
        <v>0.0</v>
      </c>
      <c r="P10" s="23">
        <v>0.0</v>
      </c>
      <c r="Q10" s="23">
        <f>'Large Store-FAR'!E22+'Large Store-FAR'!E23</f>
        <v>120000</v>
      </c>
      <c r="R10" s="23">
        <v>0.0</v>
      </c>
      <c r="S10" s="23">
        <v>0.0</v>
      </c>
      <c r="T10" s="23">
        <v>0.0</v>
      </c>
      <c r="U10" s="23">
        <f>'Large Store-FAR'!E30+'Large Store-FAR'!E31</f>
        <v>120000</v>
      </c>
      <c r="V10" s="23">
        <v>0.0</v>
      </c>
      <c r="W10" s="23">
        <v>0.0</v>
      </c>
      <c r="X10" s="23">
        <v>0.0</v>
      </c>
      <c r="Y10" s="23">
        <f>'Large Store-FAR'!E38+'Large Store-FAR'!E39</f>
        <v>120000</v>
      </c>
      <c r="Z10" s="23">
        <v>0.0</v>
      </c>
      <c r="AA10" s="23">
        <v>0.0</v>
      </c>
      <c r="AB10" s="23">
        <v>0.0</v>
      </c>
      <c r="AC10" s="23">
        <f>'Large Store-FAR'!E46+'Large Store-FAR'!E47</f>
        <v>120000</v>
      </c>
      <c r="AD10" s="23">
        <v>0.0</v>
      </c>
      <c r="AE10" s="23">
        <v>0.0</v>
      </c>
    </row>
    <row r="11">
      <c r="A11" s="23" t="s">
        <v>114</v>
      </c>
      <c r="B11" s="23">
        <v>0.0</v>
      </c>
      <c r="C11" s="23">
        <v>0.0</v>
      </c>
      <c r="D11" s="23">
        <v>0.0</v>
      </c>
      <c r="E11" s="23">
        <v>0.0</v>
      </c>
      <c r="F11" s="23">
        <v>0.0</v>
      </c>
      <c r="G11" s="23">
        <v>0.0</v>
      </c>
      <c r="H11" s="23">
        <v>0.0</v>
      </c>
      <c r="I11" s="23">
        <f>'Large Store-FAR'!E8+'Large Store-FAR'!E9</f>
        <v>180000</v>
      </c>
      <c r="J11" s="23">
        <v>0.0</v>
      </c>
      <c r="K11" s="23">
        <v>0.0</v>
      </c>
      <c r="L11" s="23">
        <v>0.0</v>
      </c>
      <c r="M11" s="23">
        <f>'Large Store-FAR'!E16+'Large Store-FAR'!E17</f>
        <v>180000</v>
      </c>
      <c r="N11" s="23">
        <v>0.0</v>
      </c>
      <c r="O11" s="23">
        <v>0.0</v>
      </c>
      <c r="P11" s="23">
        <v>0.0</v>
      </c>
      <c r="Q11" s="23">
        <f>'Large Store-FAR'!E24+'Large Store-FAR'!E25</f>
        <v>180000</v>
      </c>
      <c r="R11" s="23">
        <v>0.0</v>
      </c>
      <c r="S11" s="23">
        <v>0.0</v>
      </c>
      <c r="T11" s="23">
        <v>0.0</v>
      </c>
      <c r="U11" s="23">
        <f>'Large Store-FAR'!E32+'Large Store-FAR'!E33</f>
        <v>180000</v>
      </c>
      <c r="V11" s="23">
        <v>0.0</v>
      </c>
      <c r="W11" s="23">
        <v>0.0</v>
      </c>
      <c r="X11" s="23">
        <v>0.0</v>
      </c>
      <c r="Y11" s="23">
        <f>'Large Store-FAR'!E40+'Large Store-FAR'!E41</f>
        <v>180000</v>
      </c>
      <c r="Z11" s="23">
        <v>0.0</v>
      </c>
      <c r="AA11" s="23">
        <v>0.0</v>
      </c>
      <c r="AB11" s="23">
        <v>0.0</v>
      </c>
      <c r="AC11" s="23">
        <f>'Large Store-FAR'!E48+'Large Store-FAR'!E49</f>
        <v>180000</v>
      </c>
      <c r="AD11" s="23">
        <v>0.0</v>
      </c>
      <c r="AE11" s="23">
        <v>0.0</v>
      </c>
    </row>
    <row r="12">
      <c r="A12" s="23" t="s">
        <v>90</v>
      </c>
      <c r="B12" s="24">
        <f t="shared" ref="B12:AE12" si="5">SUM(B9:B11)</f>
        <v>0</v>
      </c>
      <c r="C12" s="24">
        <f t="shared" si="5"/>
        <v>0</v>
      </c>
      <c r="D12" s="24">
        <f t="shared" si="5"/>
        <v>0</v>
      </c>
      <c r="E12" s="24">
        <f t="shared" si="5"/>
        <v>0</v>
      </c>
      <c r="F12" s="24">
        <f t="shared" si="5"/>
        <v>0</v>
      </c>
      <c r="G12" s="24">
        <f t="shared" si="5"/>
        <v>0</v>
      </c>
      <c r="H12" s="24">
        <f t="shared" si="5"/>
        <v>0</v>
      </c>
      <c r="I12" s="24">
        <f t="shared" si="5"/>
        <v>400000</v>
      </c>
      <c r="J12" s="24">
        <f t="shared" si="5"/>
        <v>0</v>
      </c>
      <c r="K12" s="24">
        <f t="shared" si="5"/>
        <v>0</v>
      </c>
      <c r="L12" s="24">
        <f t="shared" si="5"/>
        <v>0</v>
      </c>
      <c r="M12" s="24">
        <f t="shared" si="5"/>
        <v>400000</v>
      </c>
      <c r="N12" s="24">
        <f t="shared" si="5"/>
        <v>0</v>
      </c>
      <c r="O12" s="24">
        <f t="shared" si="5"/>
        <v>0</v>
      </c>
      <c r="P12" s="24">
        <f t="shared" si="5"/>
        <v>0</v>
      </c>
      <c r="Q12" s="24">
        <f t="shared" si="5"/>
        <v>400000</v>
      </c>
      <c r="R12" s="24">
        <f t="shared" si="5"/>
        <v>0</v>
      </c>
      <c r="S12" s="24">
        <f t="shared" si="5"/>
        <v>0</v>
      </c>
      <c r="T12" s="24">
        <f t="shared" si="5"/>
        <v>0</v>
      </c>
      <c r="U12" s="24">
        <f t="shared" si="5"/>
        <v>400000</v>
      </c>
      <c r="V12" s="24">
        <f t="shared" si="5"/>
        <v>0</v>
      </c>
      <c r="W12" s="24">
        <f t="shared" si="5"/>
        <v>0</v>
      </c>
      <c r="X12" s="24">
        <f t="shared" si="5"/>
        <v>0</v>
      </c>
      <c r="Y12" s="24">
        <f t="shared" si="5"/>
        <v>400000</v>
      </c>
      <c r="Z12" s="24">
        <f t="shared" si="5"/>
        <v>0</v>
      </c>
      <c r="AA12" s="24">
        <f t="shared" si="5"/>
        <v>0</v>
      </c>
      <c r="AB12" s="24">
        <f t="shared" si="5"/>
        <v>0</v>
      </c>
      <c r="AC12" s="24">
        <f t="shared" si="5"/>
        <v>400000</v>
      </c>
      <c r="AD12" s="24">
        <f t="shared" si="5"/>
        <v>0</v>
      </c>
      <c r="AE12" s="24">
        <f t="shared" si="5"/>
        <v>0</v>
      </c>
    </row>
    <row r="14">
      <c r="A14" s="23" t="s">
        <v>203</v>
      </c>
    </row>
    <row r="15">
      <c r="A15" s="23" t="s">
        <v>110</v>
      </c>
      <c r="B15" s="23">
        <v>0.0</v>
      </c>
      <c r="C15" s="23">
        <v>0.0</v>
      </c>
      <c r="D15" s="23">
        <v>0.0</v>
      </c>
      <c r="E15" s="23">
        <v>0.0</v>
      </c>
      <c r="F15" s="23">
        <v>0.0</v>
      </c>
      <c r="G15" s="23">
        <v>0.0</v>
      </c>
      <c r="H15" s="23">
        <v>0.0</v>
      </c>
      <c r="I15" s="23">
        <v>0.0</v>
      </c>
      <c r="J15" s="23">
        <v>0.0</v>
      </c>
      <c r="K15" s="23">
        <v>0.0</v>
      </c>
      <c r="L15" s="23">
        <v>0.0</v>
      </c>
      <c r="M15" s="23">
        <v>0.0</v>
      </c>
      <c r="N15" s="23">
        <v>0.0</v>
      </c>
      <c r="O15" s="23">
        <v>0.0</v>
      </c>
      <c r="P15" s="23">
        <v>0.0</v>
      </c>
      <c r="Q15" s="23">
        <v>0.0</v>
      </c>
      <c r="R15" s="23">
        <v>0.0</v>
      </c>
      <c r="S15" s="23">
        <v>0.0</v>
      </c>
      <c r="T15" s="23">
        <v>0.0</v>
      </c>
      <c r="U15" s="23">
        <v>0.0</v>
      </c>
      <c r="V15" s="23">
        <v>0.0</v>
      </c>
      <c r="W15" s="23">
        <f>'Large Store-FAR'!E2+'Large Store-FAR'!E3+'Large Store-FAR'!E4+'Large Store-FAR'!E5</f>
        <v>100000</v>
      </c>
      <c r="X15" s="23">
        <v>0.0</v>
      </c>
      <c r="Y15" s="23">
        <v>0.0</v>
      </c>
      <c r="Z15" s="23">
        <v>0.0</v>
      </c>
      <c r="AA15" s="23">
        <f>'Large Store-FAR'!E10+'Large Store-FAR'!E11+'Large Store-FAR'!E12+'Large Store-FAR'!E13</f>
        <v>100000</v>
      </c>
      <c r="AB15" s="23">
        <v>0.0</v>
      </c>
      <c r="AC15" s="23">
        <v>0.0</v>
      </c>
      <c r="AD15" s="23">
        <v>0.0</v>
      </c>
      <c r="AE15" s="23">
        <f>'Large Store-FAR'!E18+'Large Store-FAR'!E19+'Large Store-FAR'!E20+'Large Store-FAR'!E21</f>
        <v>100000</v>
      </c>
    </row>
    <row r="16">
      <c r="A16" s="23" t="s">
        <v>112</v>
      </c>
      <c r="B16" s="23">
        <v>0.0</v>
      </c>
      <c r="C16" s="23">
        <v>0.0</v>
      </c>
      <c r="D16" s="23">
        <v>0.0</v>
      </c>
      <c r="E16" s="23">
        <v>0.0</v>
      </c>
      <c r="F16" s="23">
        <v>0.0</v>
      </c>
      <c r="G16" s="23">
        <v>0.0</v>
      </c>
      <c r="H16" s="23">
        <v>0.0</v>
      </c>
      <c r="I16" s="23">
        <v>0.0</v>
      </c>
      <c r="J16" s="23">
        <v>0.0</v>
      </c>
      <c r="K16" s="23">
        <v>0.0</v>
      </c>
      <c r="L16" s="23">
        <v>0.0</v>
      </c>
      <c r="M16" s="23">
        <v>0.0</v>
      </c>
      <c r="N16" s="23">
        <v>0.0</v>
      </c>
      <c r="O16" s="23">
        <v>0.0</v>
      </c>
      <c r="P16" s="23">
        <v>0.0</v>
      </c>
      <c r="Q16" s="23">
        <v>0.0</v>
      </c>
      <c r="R16" s="23">
        <v>0.0</v>
      </c>
      <c r="S16" s="23">
        <v>0.0</v>
      </c>
      <c r="T16" s="23">
        <v>0.0</v>
      </c>
      <c r="U16" s="23">
        <v>0.0</v>
      </c>
      <c r="V16" s="23">
        <v>0.0</v>
      </c>
      <c r="W16" s="23">
        <v>0.0</v>
      </c>
      <c r="X16" s="23">
        <v>0.0</v>
      </c>
      <c r="Y16" s="23">
        <f>'Large Store-FAR'!E6+'Large Store-FAR'!E7</f>
        <v>120000</v>
      </c>
      <c r="Z16" s="23">
        <v>0.0</v>
      </c>
      <c r="AA16" s="23">
        <v>0.0</v>
      </c>
      <c r="AB16" s="23">
        <v>0.0</v>
      </c>
      <c r="AC16" s="23">
        <f>'Large Store-FAR'!E14+'Large Store-FAR'!E15</f>
        <v>120000</v>
      </c>
      <c r="AD16" s="23">
        <v>0.0</v>
      </c>
      <c r="AE16" s="23">
        <v>0.0</v>
      </c>
    </row>
    <row r="17">
      <c r="A17" s="23" t="s">
        <v>114</v>
      </c>
      <c r="B17" s="23">
        <v>0.0</v>
      </c>
      <c r="C17" s="23">
        <v>0.0</v>
      </c>
      <c r="D17" s="23">
        <v>0.0</v>
      </c>
      <c r="E17" s="23">
        <v>0.0</v>
      </c>
      <c r="F17" s="23">
        <v>0.0</v>
      </c>
      <c r="G17" s="23">
        <v>0.0</v>
      </c>
      <c r="H17" s="23">
        <v>0.0</v>
      </c>
      <c r="I17" s="23">
        <v>0.0</v>
      </c>
      <c r="J17" s="23">
        <v>0.0</v>
      </c>
      <c r="K17" s="23">
        <v>0.0</v>
      </c>
      <c r="L17" s="23">
        <v>0.0</v>
      </c>
      <c r="M17" s="23">
        <v>0.0</v>
      </c>
      <c r="N17" s="23">
        <v>0.0</v>
      </c>
      <c r="O17" s="23">
        <v>0.0</v>
      </c>
      <c r="P17" s="23">
        <v>0.0</v>
      </c>
      <c r="Q17" s="23">
        <v>0.0</v>
      </c>
      <c r="R17" s="23">
        <v>0.0</v>
      </c>
      <c r="S17" s="23">
        <v>0.0</v>
      </c>
      <c r="T17" s="23">
        <v>0.0</v>
      </c>
      <c r="U17" s="23">
        <v>0.0</v>
      </c>
      <c r="V17" s="23">
        <v>0.0</v>
      </c>
      <c r="W17" s="23">
        <v>0.0</v>
      </c>
      <c r="X17" s="23">
        <f>'Large Store-FAR'!E8+'Large Store-FAR'!E9</f>
        <v>180000</v>
      </c>
      <c r="Y17" s="23">
        <v>0.0</v>
      </c>
      <c r="Z17" s="23">
        <v>0.0</v>
      </c>
      <c r="AA17" s="23">
        <v>0.0</v>
      </c>
      <c r="AB17" s="23">
        <f>'Large Store-FAR'!E16+'Large Store-FAR'!E17</f>
        <v>180000</v>
      </c>
      <c r="AC17" s="23">
        <v>0.0</v>
      </c>
      <c r="AD17" s="23">
        <v>0.0</v>
      </c>
      <c r="AE17" s="23">
        <v>0.0</v>
      </c>
    </row>
    <row r="18">
      <c r="A18" s="23" t="s">
        <v>90</v>
      </c>
      <c r="B18" s="24">
        <f t="shared" ref="B18:AE18" si="6">SUM(B15:B17)</f>
        <v>0</v>
      </c>
      <c r="C18" s="24">
        <f t="shared" si="6"/>
        <v>0</v>
      </c>
      <c r="D18" s="24">
        <f t="shared" si="6"/>
        <v>0</v>
      </c>
      <c r="E18" s="24">
        <f t="shared" si="6"/>
        <v>0</v>
      </c>
      <c r="F18" s="24">
        <f t="shared" si="6"/>
        <v>0</v>
      </c>
      <c r="G18" s="24">
        <f t="shared" si="6"/>
        <v>0</v>
      </c>
      <c r="H18" s="24">
        <f t="shared" si="6"/>
        <v>0</v>
      </c>
      <c r="I18" s="24">
        <f t="shared" si="6"/>
        <v>0</v>
      </c>
      <c r="J18" s="24">
        <f t="shared" si="6"/>
        <v>0</v>
      </c>
      <c r="K18" s="24">
        <f t="shared" si="6"/>
        <v>0</v>
      </c>
      <c r="L18" s="24">
        <f t="shared" si="6"/>
        <v>0</v>
      </c>
      <c r="M18" s="24">
        <f t="shared" si="6"/>
        <v>0</v>
      </c>
      <c r="N18" s="24">
        <f t="shared" si="6"/>
        <v>0</v>
      </c>
      <c r="O18" s="24">
        <f t="shared" si="6"/>
        <v>0</v>
      </c>
      <c r="P18" s="24">
        <f t="shared" si="6"/>
        <v>0</v>
      </c>
      <c r="Q18" s="24">
        <f t="shared" si="6"/>
        <v>0</v>
      </c>
      <c r="R18" s="24">
        <f t="shared" si="6"/>
        <v>0</v>
      </c>
      <c r="S18" s="24">
        <f t="shared" si="6"/>
        <v>0</v>
      </c>
      <c r="T18" s="24">
        <f t="shared" si="6"/>
        <v>0</v>
      </c>
      <c r="U18" s="24">
        <f t="shared" si="6"/>
        <v>0</v>
      </c>
      <c r="V18" s="24">
        <f t="shared" si="6"/>
        <v>0</v>
      </c>
      <c r="W18" s="24">
        <f t="shared" si="6"/>
        <v>100000</v>
      </c>
      <c r="X18" s="24">
        <f t="shared" si="6"/>
        <v>180000</v>
      </c>
      <c r="Y18" s="24">
        <f t="shared" si="6"/>
        <v>120000</v>
      </c>
      <c r="Z18" s="24">
        <f t="shared" si="6"/>
        <v>0</v>
      </c>
      <c r="AA18" s="24">
        <f t="shared" si="6"/>
        <v>100000</v>
      </c>
      <c r="AB18" s="24">
        <f t="shared" si="6"/>
        <v>180000</v>
      </c>
      <c r="AC18" s="24">
        <f t="shared" si="6"/>
        <v>120000</v>
      </c>
      <c r="AD18" s="24">
        <f t="shared" si="6"/>
        <v>0</v>
      </c>
      <c r="AE18" s="24">
        <f t="shared" si="6"/>
        <v>100000</v>
      </c>
    </row>
    <row r="20">
      <c r="A20" s="23" t="s">
        <v>204</v>
      </c>
    </row>
    <row r="21">
      <c r="A21" s="23" t="s">
        <v>110</v>
      </c>
      <c r="B21" s="24">
        <f t="shared" ref="B21:AE21" si="7">B3+B9-B15</f>
        <v>0</v>
      </c>
      <c r="C21" s="24">
        <f t="shared" si="7"/>
        <v>0</v>
      </c>
      <c r="D21" s="24">
        <f t="shared" si="7"/>
        <v>0</v>
      </c>
      <c r="E21" s="24">
        <f t="shared" si="7"/>
        <v>0</v>
      </c>
      <c r="F21" s="24">
        <f t="shared" si="7"/>
        <v>0</v>
      </c>
      <c r="G21" s="24">
        <f t="shared" si="7"/>
        <v>0</v>
      </c>
      <c r="H21" s="24">
        <f t="shared" si="7"/>
        <v>0</v>
      </c>
      <c r="I21" s="24">
        <f t="shared" si="7"/>
        <v>100000</v>
      </c>
      <c r="J21" s="24">
        <f t="shared" si="7"/>
        <v>100000</v>
      </c>
      <c r="K21" s="24">
        <f t="shared" si="7"/>
        <v>100000</v>
      </c>
      <c r="L21" s="24">
        <f t="shared" si="7"/>
        <v>100000</v>
      </c>
      <c r="M21" s="24">
        <f t="shared" si="7"/>
        <v>200000</v>
      </c>
      <c r="N21" s="24">
        <f t="shared" si="7"/>
        <v>200000</v>
      </c>
      <c r="O21" s="24">
        <f t="shared" si="7"/>
        <v>200000</v>
      </c>
      <c r="P21" s="24">
        <f t="shared" si="7"/>
        <v>200000</v>
      </c>
      <c r="Q21" s="24">
        <f t="shared" si="7"/>
        <v>300000</v>
      </c>
      <c r="R21" s="24">
        <f t="shared" si="7"/>
        <v>300000</v>
      </c>
      <c r="S21" s="24">
        <f t="shared" si="7"/>
        <v>300000</v>
      </c>
      <c r="T21" s="24">
        <f t="shared" si="7"/>
        <v>300000</v>
      </c>
      <c r="U21" s="24">
        <f t="shared" si="7"/>
        <v>400000</v>
      </c>
      <c r="V21" s="24">
        <f t="shared" si="7"/>
        <v>400000</v>
      </c>
      <c r="W21" s="24">
        <f t="shared" si="7"/>
        <v>300000</v>
      </c>
      <c r="X21" s="24">
        <f t="shared" si="7"/>
        <v>300000</v>
      </c>
      <c r="Y21" s="24">
        <f t="shared" si="7"/>
        <v>400000</v>
      </c>
      <c r="Z21" s="24">
        <f t="shared" si="7"/>
        <v>400000</v>
      </c>
      <c r="AA21" s="24">
        <f t="shared" si="7"/>
        <v>300000</v>
      </c>
      <c r="AB21" s="24">
        <f t="shared" si="7"/>
        <v>300000</v>
      </c>
      <c r="AC21" s="24">
        <f t="shared" si="7"/>
        <v>400000</v>
      </c>
      <c r="AD21" s="24">
        <f t="shared" si="7"/>
        <v>400000</v>
      </c>
      <c r="AE21" s="24">
        <f t="shared" si="7"/>
        <v>300000</v>
      </c>
    </row>
    <row r="22">
      <c r="A22" s="23" t="s">
        <v>112</v>
      </c>
      <c r="B22" s="24">
        <f t="shared" ref="B22:AE22" si="8">B4+B10-B16</f>
        <v>0</v>
      </c>
      <c r="C22" s="24">
        <f t="shared" si="8"/>
        <v>0</v>
      </c>
      <c r="D22" s="24">
        <f t="shared" si="8"/>
        <v>0</v>
      </c>
      <c r="E22" s="24">
        <f t="shared" si="8"/>
        <v>0</v>
      </c>
      <c r="F22" s="24">
        <f t="shared" si="8"/>
        <v>0</v>
      </c>
      <c r="G22" s="24">
        <f t="shared" si="8"/>
        <v>0</v>
      </c>
      <c r="H22" s="24">
        <f t="shared" si="8"/>
        <v>0</v>
      </c>
      <c r="I22" s="24">
        <f t="shared" si="8"/>
        <v>120000</v>
      </c>
      <c r="J22" s="24">
        <f t="shared" si="8"/>
        <v>120000</v>
      </c>
      <c r="K22" s="24">
        <f t="shared" si="8"/>
        <v>120000</v>
      </c>
      <c r="L22" s="24">
        <f t="shared" si="8"/>
        <v>120000</v>
      </c>
      <c r="M22" s="24">
        <f t="shared" si="8"/>
        <v>240000</v>
      </c>
      <c r="N22" s="24">
        <f t="shared" si="8"/>
        <v>240000</v>
      </c>
      <c r="O22" s="24">
        <f t="shared" si="8"/>
        <v>240000</v>
      </c>
      <c r="P22" s="24">
        <f t="shared" si="8"/>
        <v>240000</v>
      </c>
      <c r="Q22" s="24">
        <f t="shared" si="8"/>
        <v>360000</v>
      </c>
      <c r="R22" s="24">
        <f t="shared" si="8"/>
        <v>360000</v>
      </c>
      <c r="S22" s="24">
        <f t="shared" si="8"/>
        <v>360000</v>
      </c>
      <c r="T22" s="24">
        <f t="shared" si="8"/>
        <v>360000</v>
      </c>
      <c r="U22" s="24">
        <f t="shared" si="8"/>
        <v>480000</v>
      </c>
      <c r="V22" s="24">
        <f t="shared" si="8"/>
        <v>480000</v>
      </c>
      <c r="W22" s="24">
        <f t="shared" si="8"/>
        <v>480000</v>
      </c>
      <c r="X22" s="24">
        <f t="shared" si="8"/>
        <v>480000</v>
      </c>
      <c r="Y22" s="24">
        <f t="shared" si="8"/>
        <v>480000</v>
      </c>
      <c r="Z22" s="24">
        <f t="shared" si="8"/>
        <v>480000</v>
      </c>
      <c r="AA22" s="24">
        <f t="shared" si="8"/>
        <v>480000</v>
      </c>
      <c r="AB22" s="24">
        <f t="shared" si="8"/>
        <v>480000</v>
      </c>
      <c r="AC22" s="24">
        <f t="shared" si="8"/>
        <v>480000</v>
      </c>
      <c r="AD22" s="24">
        <f t="shared" si="8"/>
        <v>480000</v>
      </c>
      <c r="AE22" s="24">
        <f t="shared" si="8"/>
        <v>480000</v>
      </c>
    </row>
    <row r="23">
      <c r="A23" s="23" t="s">
        <v>114</v>
      </c>
      <c r="B23" s="24">
        <f t="shared" ref="B23:AE23" si="9">B5+B11-B17</f>
        <v>0</v>
      </c>
      <c r="C23" s="24">
        <f t="shared" si="9"/>
        <v>0</v>
      </c>
      <c r="D23" s="24">
        <f t="shared" si="9"/>
        <v>0</v>
      </c>
      <c r="E23" s="24">
        <f t="shared" si="9"/>
        <v>0</v>
      </c>
      <c r="F23" s="24">
        <f t="shared" si="9"/>
        <v>0</v>
      </c>
      <c r="G23" s="24">
        <f t="shared" si="9"/>
        <v>0</v>
      </c>
      <c r="H23" s="24">
        <f t="shared" si="9"/>
        <v>0</v>
      </c>
      <c r="I23" s="24">
        <f t="shared" si="9"/>
        <v>180000</v>
      </c>
      <c r="J23" s="24">
        <f t="shared" si="9"/>
        <v>180000</v>
      </c>
      <c r="K23" s="24">
        <f t="shared" si="9"/>
        <v>180000</v>
      </c>
      <c r="L23" s="24">
        <f t="shared" si="9"/>
        <v>180000</v>
      </c>
      <c r="M23" s="24">
        <f t="shared" si="9"/>
        <v>360000</v>
      </c>
      <c r="N23" s="24">
        <f t="shared" si="9"/>
        <v>360000</v>
      </c>
      <c r="O23" s="24">
        <f t="shared" si="9"/>
        <v>360000</v>
      </c>
      <c r="P23" s="24">
        <f t="shared" si="9"/>
        <v>360000</v>
      </c>
      <c r="Q23" s="24">
        <f t="shared" si="9"/>
        <v>540000</v>
      </c>
      <c r="R23" s="24">
        <f t="shared" si="9"/>
        <v>540000</v>
      </c>
      <c r="S23" s="24">
        <f t="shared" si="9"/>
        <v>540000</v>
      </c>
      <c r="T23" s="24">
        <f t="shared" si="9"/>
        <v>540000</v>
      </c>
      <c r="U23" s="24">
        <f t="shared" si="9"/>
        <v>720000</v>
      </c>
      <c r="V23" s="24">
        <f t="shared" si="9"/>
        <v>720000</v>
      </c>
      <c r="W23" s="24">
        <f t="shared" si="9"/>
        <v>720000</v>
      </c>
      <c r="X23" s="24">
        <f t="shared" si="9"/>
        <v>540000</v>
      </c>
      <c r="Y23" s="24">
        <f t="shared" si="9"/>
        <v>720000</v>
      </c>
      <c r="Z23" s="24">
        <f t="shared" si="9"/>
        <v>720000</v>
      </c>
      <c r="AA23" s="24">
        <f t="shared" si="9"/>
        <v>720000</v>
      </c>
      <c r="AB23" s="24">
        <f t="shared" si="9"/>
        <v>540000</v>
      </c>
      <c r="AC23" s="24">
        <f t="shared" si="9"/>
        <v>720000</v>
      </c>
      <c r="AD23" s="24">
        <f t="shared" si="9"/>
        <v>720000</v>
      </c>
      <c r="AE23" s="24">
        <f t="shared" si="9"/>
        <v>720000</v>
      </c>
    </row>
    <row r="24">
      <c r="A24" s="23" t="s">
        <v>90</v>
      </c>
      <c r="B24" s="24">
        <f t="shared" ref="B24:AE24" si="10">SUM(B21:B23)</f>
        <v>0</v>
      </c>
      <c r="C24" s="24">
        <f t="shared" si="10"/>
        <v>0</v>
      </c>
      <c r="D24" s="24">
        <f t="shared" si="10"/>
        <v>0</v>
      </c>
      <c r="E24" s="24">
        <f t="shared" si="10"/>
        <v>0</v>
      </c>
      <c r="F24" s="24">
        <f t="shared" si="10"/>
        <v>0</v>
      </c>
      <c r="G24" s="24">
        <f t="shared" si="10"/>
        <v>0</v>
      </c>
      <c r="H24" s="24">
        <f t="shared" si="10"/>
        <v>0</v>
      </c>
      <c r="I24" s="24">
        <f t="shared" si="10"/>
        <v>400000</v>
      </c>
      <c r="J24" s="24">
        <f t="shared" si="10"/>
        <v>400000</v>
      </c>
      <c r="K24" s="24">
        <f t="shared" si="10"/>
        <v>400000</v>
      </c>
      <c r="L24" s="24">
        <f t="shared" si="10"/>
        <v>400000</v>
      </c>
      <c r="M24" s="24">
        <f t="shared" si="10"/>
        <v>800000</v>
      </c>
      <c r="N24" s="24">
        <f t="shared" si="10"/>
        <v>800000</v>
      </c>
      <c r="O24" s="24">
        <f t="shared" si="10"/>
        <v>800000</v>
      </c>
      <c r="P24" s="24">
        <f t="shared" si="10"/>
        <v>800000</v>
      </c>
      <c r="Q24" s="24">
        <f t="shared" si="10"/>
        <v>1200000</v>
      </c>
      <c r="R24" s="24">
        <f t="shared" si="10"/>
        <v>1200000</v>
      </c>
      <c r="S24" s="24">
        <f t="shared" si="10"/>
        <v>1200000</v>
      </c>
      <c r="T24" s="24">
        <f t="shared" si="10"/>
        <v>1200000</v>
      </c>
      <c r="U24" s="24">
        <f t="shared" si="10"/>
        <v>1600000</v>
      </c>
      <c r="V24" s="24">
        <f t="shared" si="10"/>
        <v>1600000</v>
      </c>
      <c r="W24" s="24">
        <f t="shared" si="10"/>
        <v>1500000</v>
      </c>
      <c r="X24" s="24">
        <f t="shared" si="10"/>
        <v>1320000</v>
      </c>
      <c r="Y24" s="24">
        <f t="shared" si="10"/>
        <v>1600000</v>
      </c>
      <c r="Z24" s="24">
        <f t="shared" si="10"/>
        <v>1600000</v>
      </c>
      <c r="AA24" s="24">
        <f t="shared" si="10"/>
        <v>1500000</v>
      </c>
      <c r="AB24" s="24">
        <f t="shared" si="10"/>
        <v>1320000</v>
      </c>
      <c r="AC24" s="24">
        <f t="shared" si="10"/>
        <v>1600000</v>
      </c>
      <c r="AD24" s="24">
        <f t="shared" si="10"/>
        <v>1600000</v>
      </c>
      <c r="AE24" s="24">
        <f t="shared" si="10"/>
        <v>1500000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8" t="s">
        <v>202</v>
      </c>
    </row>
    <row r="3">
      <c r="A3" s="28" t="s">
        <v>110</v>
      </c>
      <c r="B3" s="23">
        <v>0.0</v>
      </c>
      <c r="C3" s="26">
        <f t="shared" ref="C3:AE3" si="1">B21</f>
        <v>0</v>
      </c>
      <c r="D3" s="26">
        <f t="shared" si="1"/>
        <v>0</v>
      </c>
      <c r="E3" s="26">
        <f t="shared" si="1"/>
        <v>0</v>
      </c>
      <c r="F3" s="26">
        <f t="shared" si="1"/>
        <v>0</v>
      </c>
      <c r="G3" s="26">
        <f t="shared" si="1"/>
        <v>0</v>
      </c>
      <c r="H3" s="26">
        <f t="shared" si="1"/>
        <v>0</v>
      </c>
      <c r="I3" s="26">
        <f t="shared" si="1"/>
        <v>0</v>
      </c>
      <c r="J3" s="26">
        <f t="shared" si="1"/>
        <v>7142.857143</v>
      </c>
      <c r="K3" s="26">
        <f t="shared" si="1"/>
        <v>14285.71429</v>
      </c>
      <c r="L3" s="26">
        <f t="shared" si="1"/>
        <v>21428.57143</v>
      </c>
      <c r="M3" s="26">
        <f t="shared" si="1"/>
        <v>28571.42857</v>
      </c>
      <c r="N3" s="26">
        <f t="shared" si="1"/>
        <v>42857.14286</v>
      </c>
      <c r="O3" s="26">
        <f t="shared" si="1"/>
        <v>57142.85714</v>
      </c>
      <c r="P3" s="26">
        <f t="shared" si="1"/>
        <v>71428.57143</v>
      </c>
      <c r="Q3" s="26">
        <f t="shared" si="1"/>
        <v>85714.28571</v>
      </c>
      <c r="R3" s="26">
        <f t="shared" si="1"/>
        <v>107142.8571</v>
      </c>
      <c r="S3" s="26">
        <f t="shared" si="1"/>
        <v>128571.4286</v>
      </c>
      <c r="T3" s="26">
        <f t="shared" si="1"/>
        <v>150000</v>
      </c>
      <c r="U3" s="26">
        <f t="shared" si="1"/>
        <v>171428.5714</v>
      </c>
      <c r="V3" s="26">
        <f t="shared" si="1"/>
        <v>200000</v>
      </c>
      <c r="W3" s="26">
        <f t="shared" si="1"/>
        <v>228571.4286</v>
      </c>
      <c r="X3" s="26">
        <f t="shared" si="1"/>
        <v>150000</v>
      </c>
      <c r="Y3" s="26">
        <f t="shared" si="1"/>
        <v>171428.5714</v>
      </c>
      <c r="Z3" s="26">
        <f t="shared" si="1"/>
        <v>200000</v>
      </c>
      <c r="AA3" s="26">
        <f t="shared" si="1"/>
        <v>228571.4286</v>
      </c>
      <c r="AB3" s="26">
        <f t="shared" si="1"/>
        <v>150000</v>
      </c>
      <c r="AC3" s="26">
        <f t="shared" si="1"/>
        <v>171428.5714</v>
      </c>
      <c r="AD3" s="26">
        <f t="shared" si="1"/>
        <v>200000</v>
      </c>
      <c r="AE3" s="26">
        <f t="shared" si="1"/>
        <v>228571.4286</v>
      </c>
    </row>
    <row r="4">
      <c r="A4" s="28" t="s">
        <v>112</v>
      </c>
      <c r="B4" s="23">
        <v>0.0</v>
      </c>
      <c r="C4" s="26">
        <f t="shared" ref="C4:AE4" si="2">B22</f>
        <v>0</v>
      </c>
      <c r="D4" s="26">
        <f t="shared" si="2"/>
        <v>0</v>
      </c>
      <c r="E4" s="26">
        <f t="shared" si="2"/>
        <v>0</v>
      </c>
      <c r="F4" s="26">
        <f t="shared" si="2"/>
        <v>0</v>
      </c>
      <c r="G4" s="26">
        <f t="shared" si="2"/>
        <v>0</v>
      </c>
      <c r="H4" s="26">
        <f t="shared" si="2"/>
        <v>0</v>
      </c>
      <c r="I4" s="26">
        <f t="shared" si="2"/>
        <v>0</v>
      </c>
      <c r="J4" s="26">
        <f t="shared" si="2"/>
        <v>7500</v>
      </c>
      <c r="K4" s="26">
        <f t="shared" si="2"/>
        <v>15000</v>
      </c>
      <c r="L4" s="26">
        <f t="shared" si="2"/>
        <v>22500</v>
      </c>
      <c r="M4" s="26">
        <f t="shared" si="2"/>
        <v>30000</v>
      </c>
      <c r="N4" s="26">
        <f t="shared" si="2"/>
        <v>45000</v>
      </c>
      <c r="O4" s="26">
        <f t="shared" si="2"/>
        <v>60000</v>
      </c>
      <c r="P4" s="26">
        <f t="shared" si="2"/>
        <v>75000</v>
      </c>
      <c r="Q4" s="26">
        <f t="shared" si="2"/>
        <v>90000</v>
      </c>
      <c r="R4" s="26">
        <f t="shared" si="2"/>
        <v>112500</v>
      </c>
      <c r="S4" s="26">
        <f t="shared" si="2"/>
        <v>135000</v>
      </c>
      <c r="T4" s="26">
        <f t="shared" si="2"/>
        <v>157500</v>
      </c>
      <c r="U4" s="26">
        <f t="shared" si="2"/>
        <v>180000</v>
      </c>
      <c r="V4" s="26">
        <f t="shared" si="2"/>
        <v>210000</v>
      </c>
      <c r="W4" s="26">
        <f t="shared" si="2"/>
        <v>240000</v>
      </c>
      <c r="X4" s="26">
        <f t="shared" si="2"/>
        <v>270000</v>
      </c>
      <c r="Y4" s="26">
        <f t="shared" si="2"/>
        <v>300000</v>
      </c>
      <c r="Z4" s="26">
        <f t="shared" si="2"/>
        <v>210000</v>
      </c>
      <c r="AA4" s="26">
        <f t="shared" si="2"/>
        <v>240000</v>
      </c>
      <c r="AB4" s="26">
        <f t="shared" si="2"/>
        <v>270000</v>
      </c>
      <c r="AC4" s="26">
        <f t="shared" si="2"/>
        <v>300000</v>
      </c>
      <c r="AD4" s="26">
        <f t="shared" si="2"/>
        <v>210000</v>
      </c>
      <c r="AE4" s="26">
        <f t="shared" si="2"/>
        <v>240000</v>
      </c>
    </row>
    <row r="5">
      <c r="A5" s="28" t="s">
        <v>114</v>
      </c>
      <c r="B5" s="23">
        <v>0.0</v>
      </c>
      <c r="C5" s="26">
        <f t="shared" ref="C5:AE5" si="3">B23</f>
        <v>0</v>
      </c>
      <c r="D5" s="26">
        <f t="shared" si="3"/>
        <v>0</v>
      </c>
      <c r="E5" s="26">
        <f t="shared" si="3"/>
        <v>0</v>
      </c>
      <c r="F5" s="26">
        <f t="shared" si="3"/>
        <v>0</v>
      </c>
      <c r="G5" s="26">
        <f t="shared" si="3"/>
        <v>0</v>
      </c>
      <c r="H5" s="26">
        <f t="shared" si="3"/>
        <v>0</v>
      </c>
      <c r="I5" s="26">
        <f t="shared" si="3"/>
        <v>0</v>
      </c>
      <c r="J5" s="26">
        <f t="shared" si="3"/>
        <v>12000</v>
      </c>
      <c r="K5" s="26">
        <f t="shared" si="3"/>
        <v>24000</v>
      </c>
      <c r="L5" s="26">
        <f t="shared" si="3"/>
        <v>36000</v>
      </c>
      <c r="M5" s="26">
        <f t="shared" si="3"/>
        <v>48000</v>
      </c>
      <c r="N5" s="26">
        <f t="shared" si="3"/>
        <v>72000</v>
      </c>
      <c r="O5" s="26">
        <f t="shared" si="3"/>
        <v>96000</v>
      </c>
      <c r="P5" s="26">
        <f t="shared" si="3"/>
        <v>120000</v>
      </c>
      <c r="Q5" s="26">
        <f t="shared" si="3"/>
        <v>144000</v>
      </c>
      <c r="R5" s="26">
        <f t="shared" si="3"/>
        <v>180000</v>
      </c>
      <c r="S5" s="26">
        <f t="shared" si="3"/>
        <v>216000</v>
      </c>
      <c r="T5" s="26">
        <f t="shared" si="3"/>
        <v>252000</v>
      </c>
      <c r="U5" s="26">
        <f t="shared" si="3"/>
        <v>288000</v>
      </c>
      <c r="V5" s="26">
        <f t="shared" si="3"/>
        <v>336000</v>
      </c>
      <c r="W5" s="26">
        <f t="shared" si="3"/>
        <v>384000</v>
      </c>
      <c r="X5" s="26">
        <f t="shared" si="3"/>
        <v>432000</v>
      </c>
      <c r="Y5" s="26">
        <f t="shared" si="3"/>
        <v>288000</v>
      </c>
      <c r="Z5" s="26">
        <f t="shared" si="3"/>
        <v>336000</v>
      </c>
      <c r="AA5" s="26">
        <f t="shared" si="3"/>
        <v>384000</v>
      </c>
      <c r="AB5" s="26">
        <f t="shared" si="3"/>
        <v>432000</v>
      </c>
      <c r="AC5" s="26">
        <f t="shared" si="3"/>
        <v>288000</v>
      </c>
      <c r="AD5" s="26">
        <f t="shared" si="3"/>
        <v>336000</v>
      </c>
      <c r="AE5" s="26">
        <f t="shared" si="3"/>
        <v>384000</v>
      </c>
    </row>
    <row r="6">
      <c r="A6" s="28" t="s">
        <v>90</v>
      </c>
      <c r="B6" s="24">
        <f t="shared" ref="B6:AE6" si="4">SUM(B3:B5)</f>
        <v>0</v>
      </c>
      <c r="C6" s="26">
        <f t="shared" si="4"/>
        <v>0</v>
      </c>
      <c r="D6" s="26">
        <f t="shared" si="4"/>
        <v>0</v>
      </c>
      <c r="E6" s="26">
        <f t="shared" si="4"/>
        <v>0</v>
      </c>
      <c r="F6" s="26">
        <f t="shared" si="4"/>
        <v>0</v>
      </c>
      <c r="G6" s="26">
        <f t="shared" si="4"/>
        <v>0</v>
      </c>
      <c r="H6" s="26">
        <f t="shared" si="4"/>
        <v>0</v>
      </c>
      <c r="I6" s="26">
        <f t="shared" si="4"/>
        <v>0</v>
      </c>
      <c r="J6" s="26">
        <f t="shared" si="4"/>
        <v>26642.85714</v>
      </c>
      <c r="K6" s="26">
        <f t="shared" si="4"/>
        <v>53285.71429</v>
      </c>
      <c r="L6" s="26">
        <f t="shared" si="4"/>
        <v>79928.57143</v>
      </c>
      <c r="M6" s="26">
        <f t="shared" si="4"/>
        <v>106571.4286</v>
      </c>
      <c r="N6" s="26">
        <f t="shared" si="4"/>
        <v>159857.1429</v>
      </c>
      <c r="O6" s="26">
        <f t="shared" si="4"/>
        <v>213142.8571</v>
      </c>
      <c r="P6" s="26">
        <f t="shared" si="4"/>
        <v>266428.5714</v>
      </c>
      <c r="Q6" s="26">
        <f t="shared" si="4"/>
        <v>319714.2857</v>
      </c>
      <c r="R6" s="26">
        <f t="shared" si="4"/>
        <v>399642.8571</v>
      </c>
      <c r="S6" s="26">
        <f t="shared" si="4"/>
        <v>479571.4286</v>
      </c>
      <c r="T6" s="26">
        <f t="shared" si="4"/>
        <v>559500</v>
      </c>
      <c r="U6" s="26">
        <f t="shared" si="4"/>
        <v>639428.5714</v>
      </c>
      <c r="V6" s="26">
        <f t="shared" si="4"/>
        <v>746000</v>
      </c>
      <c r="W6" s="26">
        <f t="shared" si="4"/>
        <v>852571.4286</v>
      </c>
      <c r="X6" s="26">
        <f t="shared" si="4"/>
        <v>852000</v>
      </c>
      <c r="Y6" s="26">
        <f t="shared" si="4"/>
        <v>759428.5714</v>
      </c>
      <c r="Z6" s="26">
        <f t="shared" si="4"/>
        <v>746000</v>
      </c>
      <c r="AA6" s="26">
        <f t="shared" si="4"/>
        <v>852571.4286</v>
      </c>
      <c r="AB6" s="26">
        <f t="shared" si="4"/>
        <v>852000</v>
      </c>
      <c r="AC6" s="26">
        <f t="shared" si="4"/>
        <v>759428.5714</v>
      </c>
      <c r="AD6" s="26">
        <f t="shared" si="4"/>
        <v>746000</v>
      </c>
      <c r="AE6" s="26">
        <f t="shared" si="4"/>
        <v>852571.4286</v>
      </c>
    </row>
    <row r="7">
      <c r="A7" s="27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8" t="s">
        <v>94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8" t="s">
        <v>110</v>
      </c>
      <c r="B9" s="24">
        <f>'Large Store-Fixed Asset Balance'!B21/'Large Store-FAR'!$F5</f>
        <v>0</v>
      </c>
      <c r="C9" s="26">
        <f>'Large Store-Fixed Asset Balance'!C21/'Large Store-FAR'!$F5</f>
        <v>0</v>
      </c>
      <c r="D9" s="26">
        <f>'Large Store-Fixed Asset Balance'!D21/'Large Store-FAR'!$F5</f>
        <v>0</v>
      </c>
      <c r="E9" s="26">
        <f>'Large Store-Fixed Asset Balance'!E21/'Large Store-FAR'!$F5</f>
        <v>0</v>
      </c>
      <c r="F9" s="26">
        <f>'Large Store-Fixed Asset Balance'!F21/'Large Store-FAR'!$F5</f>
        <v>0</v>
      </c>
      <c r="G9" s="26">
        <f>'Large Store-Fixed Asset Balance'!G21/'Large Store-FAR'!$F5</f>
        <v>0</v>
      </c>
      <c r="H9" s="26">
        <f>'Large Store-Fixed Asset Balance'!H21/'Large Store-FAR'!$F5</f>
        <v>0</v>
      </c>
      <c r="I9" s="26">
        <f>'Large Store-Fixed Asset Balance'!I21/'Large Store-FAR'!$F5</f>
        <v>7142.857143</v>
      </c>
      <c r="J9" s="26">
        <f>'Large Store-Fixed Asset Balance'!J21/'Large Store-FAR'!$F5</f>
        <v>7142.857143</v>
      </c>
      <c r="K9" s="26">
        <f>'Large Store-Fixed Asset Balance'!K21/'Large Store-FAR'!$F5</f>
        <v>7142.857143</v>
      </c>
      <c r="L9" s="26">
        <f>'Large Store-Fixed Asset Balance'!L21/'Large Store-FAR'!$F5</f>
        <v>7142.857143</v>
      </c>
      <c r="M9" s="26">
        <f>'Large Store-Fixed Asset Balance'!M21/'Large Store-FAR'!$F5</f>
        <v>14285.71429</v>
      </c>
      <c r="N9" s="26">
        <f>'Large Store-Fixed Asset Balance'!N21/'Large Store-FAR'!$F5</f>
        <v>14285.71429</v>
      </c>
      <c r="O9" s="26">
        <f>'Large Store-Fixed Asset Balance'!O21/'Large Store-FAR'!$F5</f>
        <v>14285.71429</v>
      </c>
      <c r="P9" s="26">
        <f>'Large Store-Fixed Asset Balance'!P21/'Large Store-FAR'!$F5</f>
        <v>14285.71429</v>
      </c>
      <c r="Q9" s="26">
        <f>'Large Store-Fixed Asset Balance'!Q21/'Large Store-FAR'!$F5</f>
        <v>21428.57143</v>
      </c>
      <c r="R9" s="26">
        <f>'Large Store-Fixed Asset Balance'!R21/'Large Store-FAR'!$F5</f>
        <v>21428.57143</v>
      </c>
      <c r="S9" s="26">
        <f>'Large Store-Fixed Asset Balance'!S21/'Large Store-FAR'!$F5</f>
        <v>21428.57143</v>
      </c>
      <c r="T9" s="26">
        <f>'Large Store-Fixed Asset Balance'!T21/'Large Store-FAR'!$F5</f>
        <v>21428.57143</v>
      </c>
      <c r="U9" s="26">
        <f>'Large Store-Fixed Asset Balance'!U21/'Large Store-FAR'!$F5</f>
        <v>28571.42857</v>
      </c>
      <c r="V9" s="26">
        <f>'Large Store-Fixed Asset Balance'!V21/'Large Store-FAR'!$F5</f>
        <v>28571.42857</v>
      </c>
      <c r="W9" s="26">
        <f>'Large Store-Fixed Asset Balance'!W21/'Large Store-FAR'!$F5</f>
        <v>21428.57143</v>
      </c>
      <c r="X9" s="26">
        <f>'Large Store-Fixed Asset Balance'!X21/'Large Store-FAR'!$F5</f>
        <v>21428.57143</v>
      </c>
      <c r="Y9" s="26">
        <f>'Large Store-Fixed Asset Balance'!Y21/'Large Store-FAR'!$F5</f>
        <v>28571.42857</v>
      </c>
      <c r="Z9" s="26">
        <f>'Large Store-Fixed Asset Balance'!Z21/'Large Store-FAR'!$F5</f>
        <v>28571.42857</v>
      </c>
      <c r="AA9" s="26">
        <f>'Large Store-Fixed Asset Balance'!AA21/'Large Store-FAR'!$F5</f>
        <v>21428.57143</v>
      </c>
      <c r="AB9" s="26">
        <f>'Large Store-Fixed Asset Balance'!AB21/'Large Store-FAR'!$F5</f>
        <v>21428.57143</v>
      </c>
      <c r="AC9" s="26">
        <f>'Large Store-Fixed Asset Balance'!AC21/'Large Store-FAR'!$F5</f>
        <v>28571.42857</v>
      </c>
      <c r="AD9" s="26">
        <f>'Large Store-Fixed Asset Balance'!AD21/'Large Store-FAR'!$F5</f>
        <v>28571.42857</v>
      </c>
      <c r="AE9" s="26">
        <f>'Large Store-Fixed Asset Balance'!AE21/'Large Store-FAR'!$F5</f>
        <v>21428.57143</v>
      </c>
    </row>
    <row r="10">
      <c r="A10" s="28" t="s">
        <v>112</v>
      </c>
      <c r="B10" s="24">
        <f>'Large Store-Fixed Asset Balance'!B22/'Large Store-FAR'!$F6</f>
        <v>0</v>
      </c>
      <c r="C10" s="26">
        <f>'Large Store-Fixed Asset Balance'!C22/'Large Store-FAR'!$F6</f>
        <v>0</v>
      </c>
      <c r="D10" s="26">
        <f>'Large Store-Fixed Asset Balance'!D22/'Large Store-FAR'!$F6</f>
        <v>0</v>
      </c>
      <c r="E10" s="26">
        <f>'Large Store-Fixed Asset Balance'!E22/'Large Store-FAR'!$F6</f>
        <v>0</v>
      </c>
      <c r="F10" s="26">
        <f>'Large Store-Fixed Asset Balance'!F22/'Large Store-FAR'!$F6</f>
        <v>0</v>
      </c>
      <c r="G10" s="26">
        <f>'Large Store-Fixed Asset Balance'!G22/'Large Store-FAR'!$F6</f>
        <v>0</v>
      </c>
      <c r="H10" s="26">
        <f>'Large Store-Fixed Asset Balance'!H22/'Large Store-FAR'!$F6</f>
        <v>0</v>
      </c>
      <c r="I10" s="26">
        <f>'Large Store-Fixed Asset Balance'!I22/'Large Store-FAR'!$F6</f>
        <v>7500</v>
      </c>
      <c r="J10" s="26">
        <f>'Large Store-Fixed Asset Balance'!J22/'Large Store-FAR'!$F6</f>
        <v>7500</v>
      </c>
      <c r="K10" s="26">
        <f>'Large Store-Fixed Asset Balance'!K22/'Large Store-FAR'!$F6</f>
        <v>7500</v>
      </c>
      <c r="L10" s="26">
        <f>'Large Store-Fixed Asset Balance'!L22/'Large Store-FAR'!$F6</f>
        <v>7500</v>
      </c>
      <c r="M10" s="26">
        <f>'Large Store-Fixed Asset Balance'!M22/'Large Store-FAR'!$F6</f>
        <v>15000</v>
      </c>
      <c r="N10" s="26">
        <f>'Large Store-Fixed Asset Balance'!N22/'Large Store-FAR'!$F6</f>
        <v>15000</v>
      </c>
      <c r="O10" s="26">
        <f>'Large Store-Fixed Asset Balance'!O22/'Large Store-FAR'!$F6</f>
        <v>15000</v>
      </c>
      <c r="P10" s="26">
        <f>'Large Store-Fixed Asset Balance'!P22/'Large Store-FAR'!$F6</f>
        <v>15000</v>
      </c>
      <c r="Q10" s="26">
        <f>'Large Store-Fixed Asset Balance'!Q22/'Large Store-FAR'!$F6</f>
        <v>22500</v>
      </c>
      <c r="R10" s="26">
        <f>'Large Store-Fixed Asset Balance'!R22/'Large Store-FAR'!$F6</f>
        <v>22500</v>
      </c>
      <c r="S10" s="26">
        <f>'Large Store-Fixed Asset Balance'!S22/'Large Store-FAR'!$F6</f>
        <v>22500</v>
      </c>
      <c r="T10" s="26">
        <f>'Large Store-Fixed Asset Balance'!T22/'Large Store-FAR'!$F6</f>
        <v>22500</v>
      </c>
      <c r="U10" s="26">
        <f>'Large Store-Fixed Asset Balance'!U22/'Large Store-FAR'!$F6</f>
        <v>30000</v>
      </c>
      <c r="V10" s="26">
        <f>'Large Store-Fixed Asset Balance'!V22/'Large Store-FAR'!$F6</f>
        <v>30000</v>
      </c>
      <c r="W10" s="26">
        <f>'Large Store-Fixed Asset Balance'!W22/'Large Store-FAR'!$F6</f>
        <v>30000</v>
      </c>
      <c r="X10" s="26">
        <f>'Large Store-Fixed Asset Balance'!X22/'Large Store-FAR'!$F6</f>
        <v>30000</v>
      </c>
      <c r="Y10" s="26">
        <f>'Large Store-Fixed Asset Balance'!Y22/'Large Store-FAR'!$F6</f>
        <v>30000</v>
      </c>
      <c r="Z10" s="26">
        <f>'Large Store-Fixed Asset Balance'!Z22/'Large Store-FAR'!$F6</f>
        <v>30000</v>
      </c>
      <c r="AA10" s="26">
        <f>'Large Store-Fixed Asset Balance'!AA22/'Large Store-FAR'!$F6</f>
        <v>30000</v>
      </c>
      <c r="AB10" s="26">
        <f>'Large Store-Fixed Asset Balance'!AB22/'Large Store-FAR'!$F6</f>
        <v>30000</v>
      </c>
      <c r="AC10" s="26">
        <f>'Large Store-Fixed Asset Balance'!AC22/'Large Store-FAR'!$F6</f>
        <v>30000</v>
      </c>
      <c r="AD10" s="26">
        <f>'Large Store-Fixed Asset Balance'!AD22/'Large Store-FAR'!$F6</f>
        <v>30000</v>
      </c>
      <c r="AE10" s="26">
        <f>'Large Store-Fixed Asset Balance'!AE22/'Large Store-FAR'!$F6</f>
        <v>30000</v>
      </c>
    </row>
    <row r="11">
      <c r="A11" s="28" t="s">
        <v>114</v>
      </c>
      <c r="B11" s="24">
        <f>'Large Store-Fixed Asset Balance'!B23/'Large Store-FAR'!$F8</f>
        <v>0</v>
      </c>
      <c r="C11" s="26">
        <f>'Large Store-Fixed Asset Balance'!C23/'Large Store-FAR'!$F8</f>
        <v>0</v>
      </c>
      <c r="D11" s="26">
        <f>'Large Store-Fixed Asset Balance'!D23/'Large Store-FAR'!$F8</f>
        <v>0</v>
      </c>
      <c r="E11" s="26">
        <f>'Large Store-Fixed Asset Balance'!E23/'Large Store-FAR'!$F8</f>
        <v>0</v>
      </c>
      <c r="F11" s="26">
        <f>'Large Store-Fixed Asset Balance'!F23/'Large Store-FAR'!$F8</f>
        <v>0</v>
      </c>
      <c r="G11" s="26">
        <f>'Large Store-Fixed Asset Balance'!G23/'Large Store-FAR'!$F8</f>
        <v>0</v>
      </c>
      <c r="H11" s="26">
        <f>'Large Store-Fixed Asset Balance'!H23/'Large Store-FAR'!$F8</f>
        <v>0</v>
      </c>
      <c r="I11" s="26">
        <f>'Large Store-Fixed Asset Balance'!I23/'Large Store-FAR'!$F8</f>
        <v>12000</v>
      </c>
      <c r="J11" s="26">
        <f>'Large Store-Fixed Asset Balance'!J23/'Large Store-FAR'!$F8</f>
        <v>12000</v>
      </c>
      <c r="K11" s="26">
        <f>'Large Store-Fixed Asset Balance'!K23/'Large Store-FAR'!$F8</f>
        <v>12000</v>
      </c>
      <c r="L11" s="26">
        <f>'Large Store-Fixed Asset Balance'!L23/'Large Store-FAR'!$F8</f>
        <v>12000</v>
      </c>
      <c r="M11" s="26">
        <f>'Large Store-Fixed Asset Balance'!M23/'Large Store-FAR'!$F8</f>
        <v>24000</v>
      </c>
      <c r="N11" s="26">
        <f>'Large Store-Fixed Asset Balance'!N23/'Large Store-FAR'!$F8</f>
        <v>24000</v>
      </c>
      <c r="O11" s="26">
        <f>'Large Store-Fixed Asset Balance'!O23/'Large Store-FAR'!$F8</f>
        <v>24000</v>
      </c>
      <c r="P11" s="26">
        <f>'Large Store-Fixed Asset Balance'!P23/'Large Store-FAR'!$F8</f>
        <v>24000</v>
      </c>
      <c r="Q11" s="26">
        <f>'Large Store-Fixed Asset Balance'!Q23/'Large Store-FAR'!$F8</f>
        <v>36000</v>
      </c>
      <c r="R11" s="26">
        <f>'Large Store-Fixed Asset Balance'!R23/'Large Store-FAR'!$F8</f>
        <v>36000</v>
      </c>
      <c r="S11" s="26">
        <f>'Large Store-Fixed Asset Balance'!S23/'Large Store-FAR'!$F8</f>
        <v>36000</v>
      </c>
      <c r="T11" s="26">
        <f>'Large Store-Fixed Asset Balance'!T23/'Large Store-FAR'!$F8</f>
        <v>36000</v>
      </c>
      <c r="U11" s="26">
        <f>'Large Store-Fixed Asset Balance'!U23/'Large Store-FAR'!$F8</f>
        <v>48000</v>
      </c>
      <c r="V11" s="26">
        <f>'Large Store-Fixed Asset Balance'!V23/'Large Store-FAR'!$F8</f>
        <v>48000</v>
      </c>
      <c r="W11" s="26">
        <f>'Large Store-Fixed Asset Balance'!W23/'Large Store-FAR'!$F8</f>
        <v>48000</v>
      </c>
      <c r="X11" s="26">
        <f>'Large Store-Fixed Asset Balance'!X23/'Large Store-FAR'!$F8</f>
        <v>36000</v>
      </c>
      <c r="Y11" s="26">
        <f>'Large Store-Fixed Asset Balance'!Y23/'Large Store-FAR'!$F8</f>
        <v>48000</v>
      </c>
      <c r="Z11" s="26">
        <f>'Large Store-Fixed Asset Balance'!Z23/'Large Store-FAR'!$F8</f>
        <v>48000</v>
      </c>
      <c r="AA11" s="26">
        <f>'Large Store-Fixed Asset Balance'!AA23/'Large Store-FAR'!$F8</f>
        <v>48000</v>
      </c>
      <c r="AB11" s="26">
        <f>'Large Store-Fixed Asset Balance'!AB23/'Large Store-FAR'!$F8</f>
        <v>36000</v>
      </c>
      <c r="AC11" s="26">
        <f>'Large Store-Fixed Asset Balance'!AC23/'Large Store-FAR'!$F8</f>
        <v>48000</v>
      </c>
      <c r="AD11" s="26">
        <f>'Large Store-Fixed Asset Balance'!AD23/'Large Store-FAR'!$F8</f>
        <v>48000</v>
      </c>
      <c r="AE11" s="26">
        <f>'Large Store-Fixed Asset Balance'!AE23/'Large Store-FAR'!$F8</f>
        <v>48000</v>
      </c>
    </row>
    <row r="12">
      <c r="A12" s="28" t="s">
        <v>90</v>
      </c>
      <c r="B12" s="24">
        <f t="shared" ref="B12:AE12" si="5">SUM(B9:B11)</f>
        <v>0</v>
      </c>
      <c r="C12" s="26">
        <f t="shared" si="5"/>
        <v>0</v>
      </c>
      <c r="D12" s="26">
        <f t="shared" si="5"/>
        <v>0</v>
      </c>
      <c r="E12" s="26">
        <f t="shared" si="5"/>
        <v>0</v>
      </c>
      <c r="F12" s="26">
        <f t="shared" si="5"/>
        <v>0</v>
      </c>
      <c r="G12" s="26">
        <f t="shared" si="5"/>
        <v>0</v>
      </c>
      <c r="H12" s="26">
        <f t="shared" si="5"/>
        <v>0</v>
      </c>
      <c r="I12" s="26">
        <f t="shared" si="5"/>
        <v>26642.85714</v>
      </c>
      <c r="J12" s="26">
        <f t="shared" si="5"/>
        <v>26642.85714</v>
      </c>
      <c r="K12" s="26">
        <f t="shared" si="5"/>
        <v>26642.85714</v>
      </c>
      <c r="L12" s="26">
        <f t="shared" si="5"/>
        <v>26642.85714</v>
      </c>
      <c r="M12" s="26">
        <f t="shared" si="5"/>
        <v>53285.71429</v>
      </c>
      <c r="N12" s="26">
        <f t="shared" si="5"/>
        <v>53285.71429</v>
      </c>
      <c r="O12" s="26">
        <f t="shared" si="5"/>
        <v>53285.71429</v>
      </c>
      <c r="P12" s="26">
        <f t="shared" si="5"/>
        <v>53285.71429</v>
      </c>
      <c r="Q12" s="26">
        <f t="shared" si="5"/>
        <v>79928.57143</v>
      </c>
      <c r="R12" s="26">
        <f t="shared" si="5"/>
        <v>79928.57143</v>
      </c>
      <c r="S12" s="26">
        <f t="shared" si="5"/>
        <v>79928.57143</v>
      </c>
      <c r="T12" s="26">
        <f t="shared" si="5"/>
        <v>79928.57143</v>
      </c>
      <c r="U12" s="26">
        <f t="shared" si="5"/>
        <v>106571.4286</v>
      </c>
      <c r="V12" s="26">
        <f t="shared" si="5"/>
        <v>106571.4286</v>
      </c>
      <c r="W12" s="26">
        <f t="shared" si="5"/>
        <v>99428.57143</v>
      </c>
      <c r="X12" s="26">
        <f t="shared" si="5"/>
        <v>87428.57143</v>
      </c>
      <c r="Y12" s="26">
        <f t="shared" si="5"/>
        <v>106571.4286</v>
      </c>
      <c r="Z12" s="26">
        <f t="shared" si="5"/>
        <v>106571.4286</v>
      </c>
      <c r="AA12" s="26">
        <f t="shared" si="5"/>
        <v>99428.57143</v>
      </c>
      <c r="AB12" s="26">
        <f t="shared" si="5"/>
        <v>87428.57143</v>
      </c>
      <c r="AC12" s="26">
        <f t="shared" si="5"/>
        <v>106571.4286</v>
      </c>
      <c r="AD12" s="26">
        <f t="shared" si="5"/>
        <v>106571.4286</v>
      </c>
      <c r="AE12" s="26">
        <f t="shared" si="5"/>
        <v>99428.57143</v>
      </c>
    </row>
    <row r="13">
      <c r="A13" s="27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8" t="s">
        <v>203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8" t="s">
        <v>110</v>
      </c>
      <c r="B15" s="23">
        <v>0.0</v>
      </c>
      <c r="C15" s="25">
        <v>0.0</v>
      </c>
      <c r="D15" s="25">
        <v>0.0</v>
      </c>
      <c r="E15" s="25">
        <v>0.0</v>
      </c>
      <c r="F15" s="25">
        <v>0.0</v>
      </c>
      <c r="G15" s="25">
        <v>0.0</v>
      </c>
      <c r="H15" s="25">
        <v>0.0</v>
      </c>
      <c r="I15" s="25">
        <v>0.0</v>
      </c>
      <c r="J15" s="25">
        <v>0.0</v>
      </c>
      <c r="K15" s="25">
        <v>0.0</v>
      </c>
      <c r="L15" s="25">
        <v>0.0</v>
      </c>
      <c r="M15" s="25">
        <v>0.0</v>
      </c>
      <c r="N15" s="25">
        <v>0.0</v>
      </c>
      <c r="O15" s="25">
        <v>0.0</v>
      </c>
      <c r="P15" s="25">
        <v>0.0</v>
      </c>
      <c r="Q15" s="25">
        <v>0.0</v>
      </c>
      <c r="R15" s="25">
        <v>0.0</v>
      </c>
      <c r="S15" s="25">
        <v>0.0</v>
      </c>
      <c r="T15" s="25">
        <v>0.0</v>
      </c>
      <c r="U15" s="25">
        <v>0.0</v>
      </c>
      <c r="V15" s="25">
        <v>0.0</v>
      </c>
      <c r="W15" s="25">
        <f>'Large Store-FAR'!H2+'Large Store-FAR'!H3+'Large Store-FAR'!H4+'Large Store-FAR'!H5</f>
        <v>100000</v>
      </c>
      <c r="X15" s="25">
        <v>0.0</v>
      </c>
      <c r="Y15" s="25">
        <v>0.0</v>
      </c>
      <c r="Z15" s="25">
        <v>0.0</v>
      </c>
      <c r="AA15" s="25">
        <f>'Large Store-FAR'!H10+'Large Store-FAR'!H11+'Large Store-FAR'!H12+'Large Store-FAR'!H13</f>
        <v>100000</v>
      </c>
      <c r="AB15" s="25">
        <v>0.0</v>
      </c>
      <c r="AC15" s="25">
        <v>0.0</v>
      </c>
      <c r="AD15" s="25">
        <v>0.0</v>
      </c>
      <c r="AE15" s="25">
        <f>'Large Store-FAR'!H18+'Large Store-FAR'!H19+'Large Store-FAR'!H20+'Large Store-FAR'!H21</f>
        <v>100000</v>
      </c>
    </row>
    <row r="16">
      <c r="A16" s="28" t="s">
        <v>112</v>
      </c>
      <c r="B16" s="23">
        <v>0.0</v>
      </c>
      <c r="C16" s="25">
        <v>0.0</v>
      </c>
      <c r="D16" s="25">
        <v>0.0</v>
      </c>
      <c r="E16" s="25">
        <v>0.0</v>
      </c>
      <c r="F16" s="25">
        <v>0.0</v>
      </c>
      <c r="G16" s="25">
        <v>0.0</v>
      </c>
      <c r="H16" s="25">
        <v>0.0</v>
      </c>
      <c r="I16" s="25">
        <v>0.0</v>
      </c>
      <c r="J16" s="25">
        <v>0.0</v>
      </c>
      <c r="K16" s="25">
        <v>0.0</v>
      </c>
      <c r="L16" s="25">
        <v>0.0</v>
      </c>
      <c r="M16" s="25">
        <v>0.0</v>
      </c>
      <c r="N16" s="25">
        <v>0.0</v>
      </c>
      <c r="O16" s="25">
        <v>0.0</v>
      </c>
      <c r="P16" s="25">
        <v>0.0</v>
      </c>
      <c r="Q16" s="25">
        <v>0.0</v>
      </c>
      <c r="R16" s="25">
        <v>0.0</v>
      </c>
      <c r="S16" s="25">
        <v>0.0</v>
      </c>
      <c r="T16" s="25">
        <v>0.0</v>
      </c>
      <c r="U16" s="25">
        <v>0.0</v>
      </c>
      <c r="V16" s="25">
        <v>0.0</v>
      </c>
      <c r="W16" s="25">
        <v>0.0</v>
      </c>
      <c r="X16" s="25">
        <v>0.0</v>
      </c>
      <c r="Y16" s="25">
        <f>'Large Store-FAR'!H6+'Large Store-FAR'!H7</f>
        <v>120000</v>
      </c>
      <c r="Z16" s="25">
        <v>0.0</v>
      </c>
      <c r="AA16" s="25">
        <v>0.0</v>
      </c>
      <c r="AB16" s="25">
        <v>0.0</v>
      </c>
      <c r="AC16" s="25">
        <f>'Large Store-FAR'!H14+'Large Store-FAR'!H15</f>
        <v>120000</v>
      </c>
      <c r="AD16" s="25">
        <v>0.0</v>
      </c>
      <c r="AE16" s="25">
        <v>0.0</v>
      </c>
    </row>
    <row r="17">
      <c r="A17" s="28" t="s">
        <v>114</v>
      </c>
      <c r="B17" s="23">
        <v>0.0</v>
      </c>
      <c r="C17" s="25">
        <v>0.0</v>
      </c>
      <c r="D17" s="25">
        <v>0.0</v>
      </c>
      <c r="E17" s="25">
        <v>0.0</v>
      </c>
      <c r="F17" s="25">
        <v>0.0</v>
      </c>
      <c r="G17" s="25">
        <v>0.0</v>
      </c>
      <c r="H17" s="25">
        <v>0.0</v>
      </c>
      <c r="I17" s="25">
        <v>0.0</v>
      </c>
      <c r="J17" s="25">
        <v>0.0</v>
      </c>
      <c r="K17" s="25">
        <v>0.0</v>
      </c>
      <c r="L17" s="25">
        <v>0.0</v>
      </c>
      <c r="M17" s="25">
        <v>0.0</v>
      </c>
      <c r="N17" s="25">
        <v>0.0</v>
      </c>
      <c r="O17" s="25">
        <v>0.0</v>
      </c>
      <c r="P17" s="25">
        <v>0.0</v>
      </c>
      <c r="Q17" s="25">
        <v>0.0</v>
      </c>
      <c r="R17" s="25">
        <v>0.0</v>
      </c>
      <c r="S17" s="25">
        <v>0.0</v>
      </c>
      <c r="T17" s="25">
        <v>0.0</v>
      </c>
      <c r="U17" s="25">
        <v>0.0</v>
      </c>
      <c r="V17" s="25">
        <v>0.0</v>
      </c>
      <c r="W17" s="25">
        <v>0.0</v>
      </c>
      <c r="X17" s="25">
        <f>'Large Store-FAR'!H8+'Large Store-FAR'!H9</f>
        <v>180000</v>
      </c>
      <c r="Y17" s="25">
        <v>0.0</v>
      </c>
      <c r="Z17" s="25">
        <v>0.0</v>
      </c>
      <c r="AA17" s="25">
        <v>0.0</v>
      </c>
      <c r="AB17" s="25">
        <f>'Large Store-FAR'!H16+'Large Store-FAR'!H17</f>
        <v>180000</v>
      </c>
      <c r="AC17" s="25">
        <v>0.0</v>
      </c>
      <c r="AD17" s="25">
        <v>0.0</v>
      </c>
      <c r="AE17" s="25">
        <v>0.0</v>
      </c>
    </row>
    <row r="18">
      <c r="A18" s="28" t="s">
        <v>90</v>
      </c>
      <c r="B18" s="24">
        <f t="shared" ref="B18:AE18" si="6">SUM(B15:B17)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26">
        <f t="shared" si="6"/>
        <v>0</v>
      </c>
      <c r="J18" s="26">
        <f t="shared" si="6"/>
        <v>0</v>
      </c>
      <c r="K18" s="26">
        <f t="shared" si="6"/>
        <v>0</v>
      </c>
      <c r="L18" s="26">
        <f t="shared" si="6"/>
        <v>0</v>
      </c>
      <c r="M18" s="26">
        <f t="shared" si="6"/>
        <v>0</v>
      </c>
      <c r="N18" s="26">
        <f t="shared" si="6"/>
        <v>0</v>
      </c>
      <c r="O18" s="26">
        <f t="shared" si="6"/>
        <v>0</v>
      </c>
      <c r="P18" s="26">
        <f t="shared" si="6"/>
        <v>0</v>
      </c>
      <c r="Q18" s="26">
        <f t="shared" si="6"/>
        <v>0</v>
      </c>
      <c r="R18" s="26">
        <f t="shared" si="6"/>
        <v>0</v>
      </c>
      <c r="S18" s="26">
        <f t="shared" si="6"/>
        <v>0</v>
      </c>
      <c r="T18" s="26">
        <f t="shared" si="6"/>
        <v>0</v>
      </c>
      <c r="U18" s="26">
        <f t="shared" si="6"/>
        <v>0</v>
      </c>
      <c r="V18" s="26">
        <f t="shared" si="6"/>
        <v>0</v>
      </c>
      <c r="W18" s="26">
        <f t="shared" si="6"/>
        <v>100000</v>
      </c>
      <c r="X18" s="26">
        <f t="shared" si="6"/>
        <v>180000</v>
      </c>
      <c r="Y18" s="26">
        <f t="shared" si="6"/>
        <v>120000</v>
      </c>
      <c r="Z18" s="26">
        <f t="shared" si="6"/>
        <v>0</v>
      </c>
      <c r="AA18" s="26">
        <f t="shared" si="6"/>
        <v>100000</v>
      </c>
      <c r="AB18" s="26">
        <f t="shared" si="6"/>
        <v>180000</v>
      </c>
      <c r="AC18" s="26">
        <f t="shared" si="6"/>
        <v>120000</v>
      </c>
      <c r="AD18" s="26">
        <f t="shared" si="6"/>
        <v>0</v>
      </c>
      <c r="AE18" s="26">
        <f t="shared" si="6"/>
        <v>100000</v>
      </c>
    </row>
    <row r="19">
      <c r="A19" s="27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</row>
    <row r="20">
      <c r="A20" s="28" t="s">
        <v>204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</row>
    <row r="21">
      <c r="A21" s="28" t="s">
        <v>110</v>
      </c>
      <c r="B21" s="24">
        <f t="shared" ref="B21:AE21" si="7">B3+B9-B15</f>
        <v>0</v>
      </c>
      <c r="C21" s="26">
        <f t="shared" si="7"/>
        <v>0</v>
      </c>
      <c r="D21" s="26">
        <f t="shared" si="7"/>
        <v>0</v>
      </c>
      <c r="E21" s="26">
        <f t="shared" si="7"/>
        <v>0</v>
      </c>
      <c r="F21" s="26">
        <f t="shared" si="7"/>
        <v>0</v>
      </c>
      <c r="G21" s="26">
        <f t="shared" si="7"/>
        <v>0</v>
      </c>
      <c r="H21" s="26">
        <f t="shared" si="7"/>
        <v>0</v>
      </c>
      <c r="I21" s="26">
        <f t="shared" si="7"/>
        <v>7142.857143</v>
      </c>
      <c r="J21" s="26">
        <f t="shared" si="7"/>
        <v>14285.71429</v>
      </c>
      <c r="K21" s="26">
        <f t="shared" si="7"/>
        <v>21428.57143</v>
      </c>
      <c r="L21" s="26">
        <f t="shared" si="7"/>
        <v>28571.42857</v>
      </c>
      <c r="M21" s="26">
        <f t="shared" si="7"/>
        <v>42857.14286</v>
      </c>
      <c r="N21" s="26">
        <f t="shared" si="7"/>
        <v>57142.85714</v>
      </c>
      <c r="O21" s="26">
        <f t="shared" si="7"/>
        <v>71428.57143</v>
      </c>
      <c r="P21" s="26">
        <f t="shared" si="7"/>
        <v>85714.28571</v>
      </c>
      <c r="Q21" s="26">
        <f t="shared" si="7"/>
        <v>107142.8571</v>
      </c>
      <c r="R21" s="26">
        <f t="shared" si="7"/>
        <v>128571.4286</v>
      </c>
      <c r="S21" s="26">
        <f t="shared" si="7"/>
        <v>150000</v>
      </c>
      <c r="T21" s="26">
        <f t="shared" si="7"/>
        <v>171428.5714</v>
      </c>
      <c r="U21" s="26">
        <f t="shared" si="7"/>
        <v>200000</v>
      </c>
      <c r="V21" s="26">
        <f t="shared" si="7"/>
        <v>228571.4286</v>
      </c>
      <c r="W21" s="26">
        <f t="shared" si="7"/>
        <v>150000</v>
      </c>
      <c r="X21" s="26">
        <f t="shared" si="7"/>
        <v>171428.5714</v>
      </c>
      <c r="Y21" s="26">
        <f t="shared" si="7"/>
        <v>200000</v>
      </c>
      <c r="Z21" s="26">
        <f t="shared" si="7"/>
        <v>228571.4286</v>
      </c>
      <c r="AA21" s="26">
        <f t="shared" si="7"/>
        <v>150000</v>
      </c>
      <c r="AB21" s="26">
        <f t="shared" si="7"/>
        <v>171428.5714</v>
      </c>
      <c r="AC21" s="26">
        <f t="shared" si="7"/>
        <v>200000</v>
      </c>
      <c r="AD21" s="26">
        <f t="shared" si="7"/>
        <v>228571.4286</v>
      </c>
      <c r="AE21" s="26">
        <f t="shared" si="7"/>
        <v>150000</v>
      </c>
    </row>
    <row r="22">
      <c r="A22" s="28" t="s">
        <v>112</v>
      </c>
      <c r="B22" s="24">
        <f t="shared" ref="B22:AE22" si="8">B4+B10-B16</f>
        <v>0</v>
      </c>
      <c r="C22" s="26">
        <f t="shared" si="8"/>
        <v>0</v>
      </c>
      <c r="D22" s="26">
        <f t="shared" si="8"/>
        <v>0</v>
      </c>
      <c r="E22" s="26">
        <f t="shared" si="8"/>
        <v>0</v>
      </c>
      <c r="F22" s="26">
        <f t="shared" si="8"/>
        <v>0</v>
      </c>
      <c r="G22" s="26">
        <f t="shared" si="8"/>
        <v>0</v>
      </c>
      <c r="H22" s="26">
        <f t="shared" si="8"/>
        <v>0</v>
      </c>
      <c r="I22" s="26">
        <f t="shared" si="8"/>
        <v>7500</v>
      </c>
      <c r="J22" s="26">
        <f t="shared" si="8"/>
        <v>15000</v>
      </c>
      <c r="K22" s="26">
        <f t="shared" si="8"/>
        <v>22500</v>
      </c>
      <c r="L22" s="26">
        <f t="shared" si="8"/>
        <v>30000</v>
      </c>
      <c r="M22" s="26">
        <f t="shared" si="8"/>
        <v>45000</v>
      </c>
      <c r="N22" s="26">
        <f t="shared" si="8"/>
        <v>60000</v>
      </c>
      <c r="O22" s="26">
        <f t="shared" si="8"/>
        <v>75000</v>
      </c>
      <c r="P22" s="26">
        <f t="shared" si="8"/>
        <v>90000</v>
      </c>
      <c r="Q22" s="26">
        <f t="shared" si="8"/>
        <v>112500</v>
      </c>
      <c r="R22" s="26">
        <f t="shared" si="8"/>
        <v>135000</v>
      </c>
      <c r="S22" s="26">
        <f t="shared" si="8"/>
        <v>157500</v>
      </c>
      <c r="T22" s="26">
        <f t="shared" si="8"/>
        <v>180000</v>
      </c>
      <c r="U22" s="26">
        <f t="shared" si="8"/>
        <v>210000</v>
      </c>
      <c r="V22" s="26">
        <f t="shared" si="8"/>
        <v>240000</v>
      </c>
      <c r="W22" s="26">
        <f t="shared" si="8"/>
        <v>270000</v>
      </c>
      <c r="X22" s="26">
        <f t="shared" si="8"/>
        <v>300000</v>
      </c>
      <c r="Y22" s="26">
        <f t="shared" si="8"/>
        <v>210000</v>
      </c>
      <c r="Z22" s="26">
        <f t="shared" si="8"/>
        <v>240000</v>
      </c>
      <c r="AA22" s="26">
        <f t="shared" si="8"/>
        <v>270000</v>
      </c>
      <c r="AB22" s="26">
        <f t="shared" si="8"/>
        <v>300000</v>
      </c>
      <c r="AC22" s="26">
        <f t="shared" si="8"/>
        <v>210000</v>
      </c>
      <c r="AD22" s="26">
        <f t="shared" si="8"/>
        <v>240000</v>
      </c>
      <c r="AE22" s="26">
        <f t="shared" si="8"/>
        <v>270000</v>
      </c>
    </row>
    <row r="23">
      <c r="A23" s="28" t="s">
        <v>114</v>
      </c>
      <c r="B23" s="24">
        <f t="shared" ref="B23:AE23" si="9">B5+B11-B17</f>
        <v>0</v>
      </c>
      <c r="C23" s="26">
        <f t="shared" si="9"/>
        <v>0</v>
      </c>
      <c r="D23" s="26">
        <f t="shared" si="9"/>
        <v>0</v>
      </c>
      <c r="E23" s="26">
        <f t="shared" si="9"/>
        <v>0</v>
      </c>
      <c r="F23" s="26">
        <f t="shared" si="9"/>
        <v>0</v>
      </c>
      <c r="G23" s="26">
        <f t="shared" si="9"/>
        <v>0</v>
      </c>
      <c r="H23" s="26">
        <f t="shared" si="9"/>
        <v>0</v>
      </c>
      <c r="I23" s="26">
        <f t="shared" si="9"/>
        <v>12000</v>
      </c>
      <c r="J23" s="26">
        <f t="shared" si="9"/>
        <v>24000</v>
      </c>
      <c r="K23" s="26">
        <f t="shared" si="9"/>
        <v>36000</v>
      </c>
      <c r="L23" s="26">
        <f t="shared" si="9"/>
        <v>48000</v>
      </c>
      <c r="M23" s="26">
        <f t="shared" si="9"/>
        <v>72000</v>
      </c>
      <c r="N23" s="26">
        <f t="shared" si="9"/>
        <v>96000</v>
      </c>
      <c r="O23" s="26">
        <f t="shared" si="9"/>
        <v>120000</v>
      </c>
      <c r="P23" s="26">
        <f t="shared" si="9"/>
        <v>144000</v>
      </c>
      <c r="Q23" s="26">
        <f t="shared" si="9"/>
        <v>180000</v>
      </c>
      <c r="R23" s="26">
        <f t="shared" si="9"/>
        <v>216000</v>
      </c>
      <c r="S23" s="26">
        <f t="shared" si="9"/>
        <v>252000</v>
      </c>
      <c r="T23" s="26">
        <f t="shared" si="9"/>
        <v>288000</v>
      </c>
      <c r="U23" s="26">
        <f t="shared" si="9"/>
        <v>336000</v>
      </c>
      <c r="V23" s="26">
        <f t="shared" si="9"/>
        <v>384000</v>
      </c>
      <c r="W23" s="26">
        <f t="shared" si="9"/>
        <v>432000</v>
      </c>
      <c r="X23" s="26">
        <f t="shared" si="9"/>
        <v>288000</v>
      </c>
      <c r="Y23" s="26">
        <f t="shared" si="9"/>
        <v>336000</v>
      </c>
      <c r="Z23" s="26">
        <f t="shared" si="9"/>
        <v>384000</v>
      </c>
      <c r="AA23" s="26">
        <f t="shared" si="9"/>
        <v>432000</v>
      </c>
      <c r="AB23" s="26">
        <f t="shared" si="9"/>
        <v>288000</v>
      </c>
      <c r="AC23" s="26">
        <f t="shared" si="9"/>
        <v>336000</v>
      </c>
      <c r="AD23" s="26">
        <f t="shared" si="9"/>
        <v>384000</v>
      </c>
      <c r="AE23" s="26">
        <f t="shared" si="9"/>
        <v>432000</v>
      </c>
    </row>
    <row r="24">
      <c r="A24" s="28" t="s">
        <v>90</v>
      </c>
      <c r="B24" s="24">
        <f t="shared" ref="B24:AE24" si="10">SUM(B21:B23)</f>
        <v>0</v>
      </c>
      <c r="C24" s="26">
        <f t="shared" si="10"/>
        <v>0</v>
      </c>
      <c r="D24" s="26">
        <f t="shared" si="10"/>
        <v>0</v>
      </c>
      <c r="E24" s="26">
        <f t="shared" si="10"/>
        <v>0</v>
      </c>
      <c r="F24" s="26">
        <f t="shared" si="10"/>
        <v>0</v>
      </c>
      <c r="G24" s="26">
        <f t="shared" si="10"/>
        <v>0</v>
      </c>
      <c r="H24" s="26">
        <f t="shared" si="10"/>
        <v>0</v>
      </c>
      <c r="I24" s="26">
        <f t="shared" si="10"/>
        <v>26642.85714</v>
      </c>
      <c r="J24" s="26">
        <f t="shared" si="10"/>
        <v>53285.71429</v>
      </c>
      <c r="K24" s="26">
        <f t="shared" si="10"/>
        <v>79928.57143</v>
      </c>
      <c r="L24" s="26">
        <f t="shared" si="10"/>
        <v>106571.4286</v>
      </c>
      <c r="M24" s="26">
        <f t="shared" si="10"/>
        <v>159857.1429</v>
      </c>
      <c r="N24" s="26">
        <f t="shared" si="10"/>
        <v>213142.8571</v>
      </c>
      <c r="O24" s="26">
        <f t="shared" si="10"/>
        <v>266428.5714</v>
      </c>
      <c r="P24" s="26">
        <f t="shared" si="10"/>
        <v>319714.2857</v>
      </c>
      <c r="Q24" s="26">
        <f t="shared" si="10"/>
        <v>399642.8571</v>
      </c>
      <c r="R24" s="26">
        <f t="shared" si="10"/>
        <v>479571.4286</v>
      </c>
      <c r="S24" s="26">
        <f t="shared" si="10"/>
        <v>559500</v>
      </c>
      <c r="T24" s="26">
        <f t="shared" si="10"/>
        <v>639428.5714</v>
      </c>
      <c r="U24" s="26">
        <f t="shared" si="10"/>
        <v>746000</v>
      </c>
      <c r="V24" s="26">
        <f t="shared" si="10"/>
        <v>852571.4286</v>
      </c>
      <c r="W24" s="26">
        <f t="shared" si="10"/>
        <v>852000</v>
      </c>
      <c r="X24" s="26">
        <f t="shared" si="10"/>
        <v>759428.5714</v>
      </c>
      <c r="Y24" s="26">
        <f t="shared" si="10"/>
        <v>746000</v>
      </c>
      <c r="Z24" s="26">
        <f t="shared" si="10"/>
        <v>852571.4286</v>
      </c>
      <c r="AA24" s="26">
        <f t="shared" si="10"/>
        <v>852000</v>
      </c>
      <c r="AB24" s="26">
        <f t="shared" si="10"/>
        <v>759428.5714</v>
      </c>
      <c r="AC24" s="26">
        <f t="shared" si="10"/>
        <v>746000</v>
      </c>
      <c r="AD24" s="26">
        <f t="shared" si="10"/>
        <v>852571.4286</v>
      </c>
      <c r="AE24" s="26">
        <f t="shared" si="10"/>
        <v>852000</v>
      </c>
    </row>
    <row r="25">
      <c r="A25" s="27"/>
    </row>
    <row r="26">
      <c r="A26" s="27"/>
    </row>
    <row r="27">
      <c r="A27" s="27"/>
    </row>
    <row r="28">
      <c r="A28" s="27"/>
    </row>
    <row r="29">
      <c r="A29" s="27"/>
    </row>
    <row r="30">
      <c r="A30" s="27"/>
    </row>
    <row r="31">
      <c r="A31" s="27"/>
    </row>
    <row r="32">
      <c r="A32" s="27"/>
    </row>
    <row r="33">
      <c r="A33" s="27"/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318</v>
      </c>
    </row>
    <row r="4">
      <c r="A4" s="23" t="s">
        <v>319</v>
      </c>
      <c r="B4" s="24">
        <f>'Large Store-Fixed Asset Balance'!B12+'Medium Store-Fixed Asset Balanc'!B12+'Small Store-Fixed Asset Balance'!B12</f>
        <v>155000</v>
      </c>
      <c r="C4" s="24">
        <f>'Large Store-Fixed Asset Balance'!C12+'Medium Store-Fixed Asset Balanc'!C12+'Small Store-Fixed Asset Balance'!C12</f>
        <v>155000</v>
      </c>
      <c r="D4" s="24">
        <f>'Large Store-Fixed Asset Balance'!D12+'Medium Store-Fixed Asset Balanc'!D12+'Small Store-Fixed Asset Balance'!D12</f>
        <v>155000</v>
      </c>
      <c r="E4" s="24">
        <f>'Large Store-Fixed Asset Balance'!E12+'Medium Store-Fixed Asset Balanc'!E12+'Small Store-Fixed Asset Balance'!E12</f>
        <v>155000</v>
      </c>
      <c r="F4" s="24">
        <f>'Large Store-Fixed Asset Balance'!F12+'Medium Store-Fixed Asset Balanc'!F12+'Small Store-Fixed Asset Balance'!F12</f>
        <v>155000</v>
      </c>
      <c r="G4" s="24">
        <f>'Large Store-Fixed Asset Balance'!G12+'Medium Store-Fixed Asset Balanc'!G12+'Small Store-Fixed Asset Balance'!G12</f>
        <v>415000</v>
      </c>
      <c r="H4" s="24">
        <f>'Large Store-Fixed Asset Balance'!H12+'Medium Store-Fixed Asset Balanc'!H12+'Small Store-Fixed Asset Balance'!H12</f>
        <v>155000</v>
      </c>
      <c r="I4" s="24">
        <f>'Large Store-Fixed Asset Balance'!I12+'Medium Store-Fixed Asset Balanc'!I12+'Small Store-Fixed Asset Balance'!I12</f>
        <v>815000</v>
      </c>
      <c r="J4" s="24">
        <f>'Large Store-Fixed Asset Balance'!J12+'Medium Store-Fixed Asset Balanc'!J12+'Small Store-Fixed Asset Balance'!J12</f>
        <v>155000</v>
      </c>
      <c r="K4" s="24">
        <f>'Large Store-Fixed Asset Balance'!K12+'Medium Store-Fixed Asset Balanc'!K12+'Small Store-Fixed Asset Balance'!K12</f>
        <v>415000</v>
      </c>
      <c r="L4" s="24">
        <f>'Large Store-Fixed Asset Balance'!L12+'Medium Store-Fixed Asset Balanc'!L12+'Small Store-Fixed Asset Balance'!L12</f>
        <v>155000</v>
      </c>
      <c r="M4" s="24">
        <f>'Large Store-Fixed Asset Balance'!M12+'Medium Store-Fixed Asset Balanc'!M12+'Small Store-Fixed Asset Balance'!M12</f>
        <v>815000</v>
      </c>
      <c r="N4" s="24">
        <f>'Large Store-Fixed Asset Balance'!N12+'Medium Store-Fixed Asset Balanc'!N12+'Small Store-Fixed Asset Balance'!N12</f>
        <v>155000</v>
      </c>
      <c r="O4" s="24">
        <f>'Large Store-Fixed Asset Balance'!O12+'Medium Store-Fixed Asset Balanc'!O12+'Small Store-Fixed Asset Balance'!O12</f>
        <v>415000</v>
      </c>
      <c r="P4" s="24">
        <f>'Large Store-Fixed Asset Balance'!P12+'Medium Store-Fixed Asset Balanc'!P12+'Small Store-Fixed Asset Balance'!P12</f>
        <v>155000</v>
      </c>
      <c r="Q4" s="24">
        <f>'Large Store-Fixed Asset Balance'!Q12+'Medium Store-Fixed Asset Balanc'!Q12+'Small Store-Fixed Asset Balance'!Q12</f>
        <v>815000</v>
      </c>
      <c r="R4" s="24">
        <f>'Large Store-Fixed Asset Balance'!R12+'Medium Store-Fixed Asset Balanc'!R12+'Small Store-Fixed Asset Balance'!R12</f>
        <v>155000</v>
      </c>
      <c r="S4" s="24">
        <f>'Large Store-Fixed Asset Balance'!S12+'Medium Store-Fixed Asset Balanc'!S12+'Small Store-Fixed Asset Balance'!S12</f>
        <v>415000</v>
      </c>
      <c r="T4" s="24">
        <f>'Large Store-Fixed Asset Balance'!T12+'Medium Store-Fixed Asset Balanc'!T12+'Small Store-Fixed Asset Balance'!T12</f>
        <v>155000</v>
      </c>
      <c r="U4" s="24">
        <f>'Large Store-Fixed Asset Balance'!U12+'Medium Store-Fixed Asset Balanc'!U12+'Small Store-Fixed Asset Balance'!U12</f>
        <v>815000</v>
      </c>
      <c r="V4" s="24">
        <f>'Large Store-Fixed Asset Balance'!V12+'Medium Store-Fixed Asset Balanc'!V12+'Small Store-Fixed Asset Balance'!V12</f>
        <v>155000</v>
      </c>
      <c r="W4" s="24">
        <f>'Large Store-Fixed Asset Balance'!W12+'Medium Store-Fixed Asset Balanc'!W12+'Small Store-Fixed Asset Balance'!W12</f>
        <v>415000</v>
      </c>
      <c r="X4" s="24">
        <f>'Large Store-Fixed Asset Balance'!X12+'Medium Store-Fixed Asset Balanc'!X12+'Small Store-Fixed Asset Balance'!X12</f>
        <v>155000</v>
      </c>
      <c r="Y4" s="24">
        <f>'Large Store-Fixed Asset Balance'!Y12+'Medium Store-Fixed Asset Balanc'!Y12+'Small Store-Fixed Asset Balance'!Y12</f>
        <v>815000</v>
      </c>
      <c r="Z4" s="24">
        <f>'Large Store-Fixed Asset Balance'!Z12+'Medium Store-Fixed Asset Balanc'!Z12+'Small Store-Fixed Asset Balance'!Z12</f>
        <v>155000</v>
      </c>
      <c r="AA4" s="24">
        <f>'Large Store-Fixed Asset Balance'!AA12+'Medium Store-Fixed Asset Balanc'!AA12+'Small Store-Fixed Asset Balance'!AA12</f>
        <v>415000</v>
      </c>
      <c r="AB4" s="24">
        <f>'Large Store-Fixed Asset Balance'!AB12+'Medium Store-Fixed Asset Balanc'!AB12+'Small Store-Fixed Asset Balance'!AB12</f>
        <v>155000</v>
      </c>
      <c r="AC4" s="24">
        <f>'Large Store-Fixed Asset Balance'!AC12+'Medium Store-Fixed Asset Balanc'!AC12+'Small Store-Fixed Asset Balance'!AC12</f>
        <v>815000</v>
      </c>
      <c r="AD4" s="24">
        <f>'Large Store-Fixed Asset Balance'!AD12+'Medium Store-Fixed Asset Balanc'!AD12+'Small Store-Fixed Asset Balance'!AD12</f>
        <v>155000</v>
      </c>
      <c r="AE4" s="24">
        <f>'Large Store-Fixed Asset Balance'!AE12+'Medium Store-Fixed Asset Balanc'!AE12+'Small Store-Fixed Asset Balance'!AE12</f>
        <v>415000</v>
      </c>
    </row>
    <row r="6">
      <c r="A6" s="23" t="s">
        <v>204</v>
      </c>
      <c r="B6" s="24">
        <f>'Large Store-Fixed Asset Balance'!B24+'Medium Store-Fixed Asset Balanc'!B24+'Small Store-Fixed Asset Balance'!B24</f>
        <v>155000</v>
      </c>
      <c r="C6" s="24">
        <f>'Large Store-Fixed Asset Balance'!C24+'Medium Store-Fixed Asset Balanc'!C24+'Small Store-Fixed Asset Balance'!C24</f>
        <v>310000</v>
      </c>
      <c r="D6" s="24">
        <f>'Large Store-Fixed Asset Balance'!D24+'Medium Store-Fixed Asset Balanc'!D24+'Small Store-Fixed Asset Balance'!D24</f>
        <v>465000</v>
      </c>
      <c r="E6" s="24">
        <f>'Large Store-Fixed Asset Balance'!E24+'Medium Store-Fixed Asset Balanc'!E24+'Small Store-Fixed Asset Balance'!E24</f>
        <v>620000</v>
      </c>
      <c r="F6" s="24">
        <f>'Large Store-Fixed Asset Balance'!F24+'Medium Store-Fixed Asset Balanc'!F24+'Small Store-Fixed Asset Balance'!F24</f>
        <v>775000</v>
      </c>
      <c r="G6" s="24">
        <f>'Large Store-Fixed Asset Balance'!G24+'Medium Store-Fixed Asset Balanc'!G24+'Small Store-Fixed Asset Balance'!G24</f>
        <v>1190000</v>
      </c>
      <c r="H6" s="24">
        <f>'Large Store-Fixed Asset Balance'!H24+'Medium Store-Fixed Asset Balanc'!H24+'Small Store-Fixed Asset Balance'!H24</f>
        <v>1345000</v>
      </c>
      <c r="I6" s="24">
        <f>'Large Store-Fixed Asset Balance'!I24+'Medium Store-Fixed Asset Balanc'!I24+'Small Store-Fixed Asset Balance'!I24</f>
        <v>2160000</v>
      </c>
      <c r="J6" s="24">
        <f>'Large Store-Fixed Asset Balance'!J24+'Medium Store-Fixed Asset Balanc'!J24+'Small Store-Fixed Asset Balance'!J24</f>
        <v>2315000</v>
      </c>
      <c r="K6" s="24">
        <f>'Large Store-Fixed Asset Balance'!K24+'Medium Store-Fixed Asset Balanc'!K24+'Small Store-Fixed Asset Balance'!K24</f>
        <v>2730000</v>
      </c>
      <c r="L6" s="24">
        <f>'Large Store-Fixed Asset Balance'!L24+'Medium Store-Fixed Asset Balanc'!L24+'Small Store-Fixed Asset Balance'!L24</f>
        <v>2885000</v>
      </c>
      <c r="M6" s="24">
        <f>'Large Store-Fixed Asset Balance'!M24+'Medium Store-Fixed Asset Balanc'!M24+'Small Store-Fixed Asset Balance'!M24</f>
        <v>3700000</v>
      </c>
      <c r="N6" s="24">
        <f>'Large Store-Fixed Asset Balance'!N24+'Medium Store-Fixed Asset Balanc'!N24+'Small Store-Fixed Asset Balance'!N24</f>
        <v>3785000</v>
      </c>
      <c r="O6" s="24">
        <f>'Large Store-Fixed Asset Balance'!O24+'Medium Store-Fixed Asset Balanc'!O24+'Small Store-Fixed Asset Balance'!O24</f>
        <v>4130000</v>
      </c>
      <c r="P6" s="24">
        <f>'Large Store-Fixed Asset Balance'!P24+'Medium Store-Fixed Asset Balanc'!P24+'Small Store-Fixed Asset Balance'!P24</f>
        <v>4190000</v>
      </c>
      <c r="Q6" s="24">
        <f>'Large Store-Fixed Asset Balance'!Q24+'Medium Store-Fixed Asset Balanc'!Q24+'Small Store-Fixed Asset Balance'!Q24</f>
        <v>4910000</v>
      </c>
      <c r="R6" s="24">
        <f>'Large Store-Fixed Asset Balance'!R24+'Medium Store-Fixed Asset Balanc'!R24+'Small Store-Fixed Asset Balance'!R24</f>
        <v>4910000</v>
      </c>
      <c r="S6" s="24">
        <f>'Large Store-Fixed Asset Balance'!S24+'Medium Store-Fixed Asset Balanc'!S24+'Small Store-Fixed Asset Balance'!S24</f>
        <v>5170000</v>
      </c>
      <c r="T6" s="24">
        <f>'Large Store-Fixed Asset Balance'!T24+'Medium Store-Fixed Asset Balanc'!T24+'Small Store-Fixed Asset Balance'!T24</f>
        <v>5170000</v>
      </c>
      <c r="U6" s="24">
        <f>'Large Store-Fixed Asset Balance'!U24+'Medium Store-Fixed Asset Balanc'!U24+'Small Store-Fixed Asset Balance'!U24</f>
        <v>5780000</v>
      </c>
      <c r="V6" s="24">
        <f>'Large Store-Fixed Asset Balance'!V24+'Medium Store-Fixed Asset Balanc'!V24+'Small Store-Fixed Asset Balance'!V24</f>
        <v>5690000</v>
      </c>
      <c r="W6" s="24">
        <f>'Large Store-Fixed Asset Balance'!W24+'Medium Store-Fixed Asset Balanc'!W24+'Small Store-Fixed Asset Balance'!W24</f>
        <v>5680000</v>
      </c>
      <c r="X6" s="24">
        <f>'Large Store-Fixed Asset Balance'!X24+'Medium Store-Fixed Asset Balanc'!X24+'Small Store-Fixed Asset Balance'!X24</f>
        <v>5410000</v>
      </c>
      <c r="Y6" s="24">
        <f>'Large Store-Fixed Asset Balance'!Y24+'Medium Store-Fixed Asset Balanc'!Y24+'Small Store-Fixed Asset Balance'!Y24</f>
        <v>5780000</v>
      </c>
      <c r="Z6" s="24">
        <f>'Large Store-Fixed Asset Balance'!Z24+'Medium Store-Fixed Asset Balanc'!Z24+'Small Store-Fixed Asset Balance'!Z24</f>
        <v>5690000</v>
      </c>
      <c r="AA6" s="24">
        <f>'Large Store-Fixed Asset Balance'!AA24+'Medium Store-Fixed Asset Balanc'!AA24+'Small Store-Fixed Asset Balance'!AA24</f>
        <v>5680000</v>
      </c>
      <c r="AB6" s="24">
        <f>'Large Store-Fixed Asset Balance'!AB24+'Medium Store-Fixed Asset Balanc'!AB24+'Small Store-Fixed Asset Balance'!AB24</f>
        <v>5410000</v>
      </c>
      <c r="AC6" s="24">
        <f>'Large Store-Fixed Asset Balance'!AC24+'Medium Store-Fixed Asset Balanc'!AC24+'Small Store-Fixed Asset Balance'!AC24</f>
        <v>5780000</v>
      </c>
      <c r="AD6" s="24">
        <f>'Large Store-Fixed Asset Balance'!AD24+'Medium Store-Fixed Asset Balanc'!AD24+'Small Store-Fixed Asset Balance'!AD24</f>
        <v>5690000</v>
      </c>
      <c r="AE6" s="24">
        <f>'Large Store-Fixed Asset Balance'!AE24+'Medium Store-Fixed Asset Balanc'!AE24+'Small Store-Fixed Asset Balance'!AE24</f>
        <v>5680000</v>
      </c>
    </row>
    <row r="8">
      <c r="A8" s="23" t="s">
        <v>320</v>
      </c>
      <c r="B8" s="26">
        <f>'Large Store-Depreciation'!B12+'Medium Store-Depreciation '!B12+'Small Store-Depreciation'!B12</f>
        <v>11369.04762</v>
      </c>
      <c r="C8" s="26">
        <f>'Large Store-Depreciation'!C12+'Medium Store-Depreciation '!C12+'Small Store-Depreciation'!C12</f>
        <v>22738.09524</v>
      </c>
      <c r="D8" s="26">
        <f>'Large Store-Depreciation'!D12+'Medium Store-Depreciation '!D12+'Small Store-Depreciation'!D12</f>
        <v>34107.14286</v>
      </c>
      <c r="E8" s="26">
        <f>'Large Store-Depreciation'!E12+'Medium Store-Depreciation '!E12+'Small Store-Depreciation'!E12</f>
        <v>45476.19048</v>
      </c>
      <c r="F8" s="26">
        <f>'Large Store-Depreciation'!F12+'Medium Store-Depreciation '!F12+'Small Store-Depreciation'!F12</f>
        <v>56845.2381</v>
      </c>
      <c r="G8" s="26">
        <f>'Large Store-Depreciation'!G12+'Medium Store-Depreciation '!G12+'Small Store-Depreciation'!G12</f>
        <v>85285.71429</v>
      </c>
      <c r="H8" s="26">
        <f>'Large Store-Depreciation'!H12+'Medium Store-Depreciation '!H12+'Small Store-Depreciation'!H12</f>
        <v>96654.7619</v>
      </c>
      <c r="I8" s="26">
        <f>'Large Store-Depreciation'!I12+'Medium Store-Depreciation '!I12+'Small Store-Depreciation'!I12</f>
        <v>151738.0952</v>
      </c>
      <c r="J8" s="26">
        <f>'Large Store-Depreciation'!J12+'Medium Store-Depreciation '!J12+'Small Store-Depreciation'!J12</f>
        <v>163107.1429</v>
      </c>
      <c r="K8" s="26">
        <f>'Large Store-Depreciation'!K12+'Medium Store-Depreciation '!K12+'Small Store-Depreciation'!K12</f>
        <v>191547.619</v>
      </c>
      <c r="L8" s="26">
        <f>'Large Store-Depreciation'!L12+'Medium Store-Depreciation '!L12+'Small Store-Depreciation'!L12</f>
        <v>202916.6667</v>
      </c>
      <c r="M8" s="26">
        <f>'Large Store-Depreciation'!M12+'Medium Store-Depreciation '!M12+'Small Store-Depreciation'!M12</f>
        <v>258000</v>
      </c>
      <c r="N8" s="26">
        <f>'Large Store-Depreciation'!N12+'Medium Store-Depreciation '!N12+'Small Store-Depreciation'!N12</f>
        <v>263535.7143</v>
      </c>
      <c r="O8" s="26">
        <f>'Large Store-Depreciation'!O12+'Medium Store-Depreciation '!O12+'Small Store-Depreciation'!O12</f>
        <v>286142.8571</v>
      </c>
      <c r="P8" s="26">
        <f>'Large Store-Depreciation'!P12+'Medium Store-Depreciation '!P12+'Small Store-Depreciation'!P12</f>
        <v>289892.8571</v>
      </c>
      <c r="Q8" s="26">
        <f>'Large Store-Depreciation'!Q12+'Medium Store-Depreciation '!Q12+'Small Store-Depreciation'!Q12</f>
        <v>337357.1429</v>
      </c>
      <c r="R8" s="26">
        <f>'Large Store-Depreciation'!R12+'Medium Store-Depreciation '!R12+'Small Store-Depreciation'!R12</f>
        <v>337357.1429</v>
      </c>
      <c r="S8" s="26">
        <f>'Large Store-Depreciation'!S12+'Medium Store-Depreciation '!S12+'Small Store-Depreciation'!S12</f>
        <v>354428.5714</v>
      </c>
      <c r="T8" s="26">
        <f>'Large Store-Depreciation'!T12+'Medium Store-Depreciation '!T12+'Small Store-Depreciation'!T12</f>
        <v>354428.5714</v>
      </c>
      <c r="U8" s="26">
        <f>'Large Store-Depreciation'!U12+'Medium Store-Depreciation '!U12+'Small Store-Depreciation'!U12</f>
        <v>394571.4286</v>
      </c>
      <c r="V8" s="26">
        <f>'Large Store-Depreciation'!V12+'Medium Store-Depreciation '!V12+'Small Store-Depreciation'!V12</f>
        <v>388571.4286</v>
      </c>
      <c r="W8" s="26">
        <f>'Large Store-Depreciation'!W12+'Medium Store-Depreciation '!W12+'Small Store-Depreciation'!W12</f>
        <v>387428.5714</v>
      </c>
      <c r="X8" s="26">
        <f>'Large Store-Depreciation'!X12+'Medium Store-Depreciation '!X12+'Small Store-Depreciation'!X12</f>
        <v>369428.5714</v>
      </c>
      <c r="Y8" s="26">
        <f>'Large Store-Depreciation'!Y12+'Medium Store-Depreciation '!Y12+'Small Store-Depreciation'!Y12</f>
        <v>394571.4286</v>
      </c>
      <c r="Z8" s="26">
        <f>'Large Store-Depreciation'!Z12+'Medium Store-Depreciation '!Z12+'Small Store-Depreciation'!Z12</f>
        <v>388571.4286</v>
      </c>
      <c r="AA8" s="26">
        <f>'Large Store-Depreciation'!AA12+'Medium Store-Depreciation '!AA12+'Small Store-Depreciation'!AA12</f>
        <v>387428.5714</v>
      </c>
      <c r="AB8" s="26">
        <f>'Large Store-Depreciation'!AB12+'Medium Store-Depreciation '!AB12+'Small Store-Depreciation'!AB12</f>
        <v>369428.5714</v>
      </c>
      <c r="AC8" s="26">
        <f>'Large Store-Depreciation'!AC12+'Medium Store-Depreciation '!AC12+'Small Store-Depreciation'!AC12</f>
        <v>394571.4286</v>
      </c>
      <c r="AD8" s="26">
        <f>'Large Store-Depreciation'!AD12+'Medium Store-Depreciation '!AD12+'Small Store-Depreciation'!AD12</f>
        <v>388571.4286</v>
      </c>
      <c r="AE8" s="26">
        <f>'Large Store-Depreciation'!AE12+'Medium Store-Depreciation '!AE12+'Small Store-Depreciation'!AE12</f>
        <v>387428.5714</v>
      </c>
    </row>
    <row r="10">
      <c r="A10" s="23" t="s">
        <v>204</v>
      </c>
      <c r="B10" s="26">
        <f>'Large Store-Depreciation'!B24+'Medium Store-Depreciation '!B24+'Small Store-Depreciation'!B24</f>
        <v>11369.04762</v>
      </c>
      <c r="C10" s="26">
        <f>'Large Store-Depreciation'!C24+'Medium Store-Depreciation '!C24+'Small Store-Depreciation'!C24</f>
        <v>34107.14286</v>
      </c>
      <c r="D10" s="26">
        <f>'Large Store-Depreciation'!D24+'Medium Store-Depreciation '!D24+'Small Store-Depreciation'!D24</f>
        <v>68214.28571</v>
      </c>
      <c r="E10" s="26">
        <f>'Large Store-Depreciation'!E24+'Medium Store-Depreciation '!E24+'Small Store-Depreciation'!E24</f>
        <v>113690.4762</v>
      </c>
      <c r="F10" s="26">
        <f>'Large Store-Depreciation'!F24+'Medium Store-Depreciation '!F24+'Small Store-Depreciation'!F24</f>
        <v>170535.7143</v>
      </c>
      <c r="G10" s="26">
        <f>'Large Store-Depreciation'!G24+'Medium Store-Depreciation '!G24+'Small Store-Depreciation'!G24</f>
        <v>255821.4286</v>
      </c>
      <c r="H10" s="26">
        <f>'Large Store-Depreciation'!H24+'Medium Store-Depreciation '!H24+'Small Store-Depreciation'!H24</f>
        <v>352476.1905</v>
      </c>
      <c r="I10" s="26">
        <f>'Large Store-Depreciation'!I24+'Medium Store-Depreciation '!I24+'Small Store-Depreciation'!I24</f>
        <v>504214.2857</v>
      </c>
      <c r="J10" s="26">
        <f>'Large Store-Depreciation'!J24+'Medium Store-Depreciation '!J24+'Small Store-Depreciation'!J24</f>
        <v>667321.4286</v>
      </c>
      <c r="K10" s="26">
        <f>'Large Store-Depreciation'!K24+'Medium Store-Depreciation '!K24+'Small Store-Depreciation'!K24</f>
        <v>858869.0476</v>
      </c>
      <c r="L10" s="26">
        <f>'Large Store-Depreciation'!L24+'Medium Store-Depreciation '!L24+'Small Store-Depreciation'!L24</f>
        <v>1061785.714</v>
      </c>
      <c r="M10" s="26">
        <f>'Large Store-Depreciation'!M24+'Medium Store-Depreciation '!M24+'Small Store-Depreciation'!M24</f>
        <v>1319785.714</v>
      </c>
      <c r="N10" s="26">
        <f>'Large Store-Depreciation'!N24+'Medium Store-Depreciation '!N24+'Small Store-Depreciation'!N24</f>
        <v>1513321.429</v>
      </c>
      <c r="O10" s="26">
        <f>'Large Store-Depreciation'!O24+'Medium Store-Depreciation '!O24+'Small Store-Depreciation'!O24</f>
        <v>1729464.286</v>
      </c>
      <c r="P10" s="26">
        <f>'Large Store-Depreciation'!P24+'Medium Store-Depreciation '!P24+'Small Store-Depreciation'!P24</f>
        <v>1924357.143</v>
      </c>
      <c r="Q10" s="26">
        <f>'Large Store-Depreciation'!Q24+'Medium Store-Depreciation '!Q24+'Small Store-Depreciation'!Q24</f>
        <v>2166714.286</v>
      </c>
      <c r="R10" s="26">
        <f>'Large Store-Depreciation'!R24+'Medium Store-Depreciation '!R24+'Small Store-Depreciation'!R24</f>
        <v>2349071.429</v>
      </c>
      <c r="S10" s="26">
        <f>'Large Store-Depreciation'!S24+'Medium Store-Depreciation '!S24+'Small Store-Depreciation'!S24</f>
        <v>2548500</v>
      </c>
      <c r="T10" s="26">
        <f>'Large Store-Depreciation'!T24+'Medium Store-Depreciation '!T24+'Small Store-Depreciation'!T24</f>
        <v>2747928.571</v>
      </c>
      <c r="U10" s="26">
        <f>'Large Store-Depreciation'!U24+'Medium Store-Depreciation '!U24+'Small Store-Depreciation'!U24</f>
        <v>2937500</v>
      </c>
      <c r="V10" s="26">
        <f>'Large Store-Depreciation'!V24+'Medium Store-Depreciation '!V24+'Small Store-Depreciation'!V24</f>
        <v>3081071.429</v>
      </c>
      <c r="W10" s="26">
        <f>'Large Store-Depreciation'!W24+'Medium Store-Depreciation '!W24+'Small Store-Depreciation'!W24</f>
        <v>3043500</v>
      </c>
      <c r="X10" s="26">
        <f>'Large Store-Depreciation'!X24+'Medium Store-Depreciation '!X24+'Small Store-Depreciation'!X24</f>
        <v>2987928.571</v>
      </c>
      <c r="Y10" s="26">
        <f>'Large Store-Depreciation'!Y24+'Medium Store-Depreciation '!Y24+'Small Store-Depreciation'!Y24</f>
        <v>2937500</v>
      </c>
      <c r="Z10" s="26">
        <f>'Large Store-Depreciation'!Z24+'Medium Store-Depreciation '!Z24+'Small Store-Depreciation'!Z24</f>
        <v>3081071.429</v>
      </c>
      <c r="AA10" s="26">
        <f>'Large Store-Depreciation'!AA24+'Medium Store-Depreciation '!AA24+'Small Store-Depreciation'!AA24</f>
        <v>3043500</v>
      </c>
      <c r="AB10" s="26">
        <f>'Large Store-Depreciation'!AB24+'Medium Store-Depreciation '!AB24+'Small Store-Depreciation'!AB24</f>
        <v>2987928.571</v>
      </c>
      <c r="AC10" s="26">
        <f>'Large Store-Depreciation'!AC24+'Medium Store-Depreciation '!AC24+'Small Store-Depreciation'!AC24</f>
        <v>2937500</v>
      </c>
      <c r="AD10" s="26">
        <f>'Large Store-Depreciation'!AD24+'Medium Store-Depreciation '!AD24+'Small Store-Depreciation'!AD24</f>
        <v>3081071.429</v>
      </c>
      <c r="AE10" s="26">
        <f>'Large Store-Depreciation'!AE24+'Medium Store-Depreciation '!AE24+'Small Store-Depreciation'!AE24</f>
        <v>3043500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23</v>
      </c>
      <c r="B1" s="23" t="s">
        <v>24</v>
      </c>
      <c r="C1" s="23" t="s">
        <v>25</v>
      </c>
    </row>
    <row r="2">
      <c r="A2" s="23" t="s">
        <v>26</v>
      </c>
      <c r="B2" s="23">
        <v>1200.0</v>
      </c>
      <c r="C2" s="22">
        <v>0.4</v>
      </c>
    </row>
    <row r="3">
      <c r="A3" s="23" t="s">
        <v>27</v>
      </c>
      <c r="B3" s="23">
        <v>1000.0</v>
      </c>
      <c r="C3" s="22">
        <v>0.45</v>
      </c>
    </row>
    <row r="4">
      <c r="A4" s="23" t="s">
        <v>28</v>
      </c>
      <c r="B4" s="23">
        <v>1700.0</v>
      </c>
      <c r="C4" s="22">
        <v>0.5</v>
      </c>
    </row>
    <row r="6">
      <c r="A6" s="23" t="s">
        <v>29</v>
      </c>
      <c r="B6" s="23" t="s">
        <v>30</v>
      </c>
      <c r="C6" s="23" t="s">
        <v>31</v>
      </c>
      <c r="D6" s="23" t="s">
        <v>32</v>
      </c>
    </row>
    <row r="7">
      <c r="B7" s="23">
        <v>200.0</v>
      </c>
      <c r="C7" s="23">
        <v>300.0</v>
      </c>
      <c r="D7" s="23">
        <v>400.0</v>
      </c>
    </row>
    <row r="9">
      <c r="A9" s="23" t="s">
        <v>33</v>
      </c>
      <c r="B9" s="23" t="s">
        <v>30</v>
      </c>
      <c r="C9" s="23" t="s">
        <v>31</v>
      </c>
      <c r="D9" s="23" t="s">
        <v>32</v>
      </c>
    </row>
    <row r="10">
      <c r="A10" s="23" t="s">
        <v>26</v>
      </c>
      <c r="B10" s="23">
        <v>1.0</v>
      </c>
      <c r="C10" s="23">
        <v>1.3</v>
      </c>
      <c r="D10" s="23">
        <v>1.6</v>
      </c>
    </row>
    <row r="11">
      <c r="A11" s="23" t="s">
        <v>27</v>
      </c>
      <c r="B11" s="23">
        <v>0.3</v>
      </c>
      <c r="C11" s="23">
        <v>0.4</v>
      </c>
      <c r="D11" s="23">
        <v>0.7</v>
      </c>
    </row>
    <row r="12">
      <c r="A12" s="23" t="s">
        <v>28</v>
      </c>
      <c r="B12" s="23">
        <v>0.5</v>
      </c>
      <c r="C12" s="23">
        <v>0.8</v>
      </c>
      <c r="D12" s="23">
        <v>1.0</v>
      </c>
    </row>
    <row r="14">
      <c r="A14" s="23" t="s">
        <v>34</v>
      </c>
      <c r="B14" s="23">
        <v>50.0</v>
      </c>
      <c r="C14" s="23">
        <v>50.0</v>
      </c>
      <c r="D14" s="23">
        <v>50.0</v>
      </c>
    </row>
    <row r="16">
      <c r="A16" s="23" t="s">
        <v>35</v>
      </c>
      <c r="B16" s="23" t="s">
        <v>30</v>
      </c>
      <c r="C16" s="23" t="s">
        <v>31</v>
      </c>
      <c r="D16" s="23" t="s">
        <v>32</v>
      </c>
    </row>
    <row r="17">
      <c r="A17" s="23" t="s">
        <v>36</v>
      </c>
      <c r="B17" s="23">
        <v>1.0</v>
      </c>
      <c r="C17" s="23">
        <v>2.0</v>
      </c>
      <c r="D17" s="23">
        <v>4.0</v>
      </c>
    </row>
    <row r="19">
      <c r="A19" s="23" t="s">
        <v>37</v>
      </c>
      <c r="B19" s="23" t="s">
        <v>30</v>
      </c>
      <c r="C19" s="23" t="s">
        <v>31</v>
      </c>
      <c r="D19" s="23" t="s">
        <v>32</v>
      </c>
    </row>
    <row r="20">
      <c r="A20" s="23" t="s">
        <v>36</v>
      </c>
      <c r="B20" s="23">
        <v>19000.0</v>
      </c>
      <c r="C20" s="23">
        <v>19000.0</v>
      </c>
      <c r="D20" s="23">
        <v>19000.0</v>
      </c>
    </row>
    <row r="22">
      <c r="A22" s="23" t="s">
        <v>38</v>
      </c>
      <c r="B22" s="23" t="s">
        <v>30</v>
      </c>
      <c r="C22" s="23" t="s">
        <v>31</v>
      </c>
      <c r="D22" s="23" t="s">
        <v>32</v>
      </c>
    </row>
    <row r="23">
      <c r="A23" s="23" t="s">
        <v>39</v>
      </c>
      <c r="B23" s="23">
        <v>22500.0</v>
      </c>
      <c r="C23" s="23">
        <v>30000.0</v>
      </c>
      <c r="D23" s="23">
        <v>50000.0</v>
      </c>
    </row>
    <row r="24">
      <c r="A24" s="23" t="s">
        <v>40</v>
      </c>
      <c r="B24" s="23">
        <v>7000.0</v>
      </c>
      <c r="C24" s="23">
        <v>10000.0</v>
      </c>
      <c r="D24" s="23">
        <v>15000.0</v>
      </c>
    </row>
    <row r="26">
      <c r="A26" s="23" t="s">
        <v>41</v>
      </c>
      <c r="B26" s="23" t="s">
        <v>30</v>
      </c>
      <c r="C26" s="23" t="s">
        <v>31</v>
      </c>
      <c r="D26" s="23" t="s">
        <v>32</v>
      </c>
    </row>
    <row r="27">
      <c r="A27" s="23" t="s">
        <v>42</v>
      </c>
      <c r="B27" s="23">
        <v>0.0</v>
      </c>
      <c r="C27" s="23">
        <v>0.0</v>
      </c>
      <c r="D27" s="23">
        <v>0.0</v>
      </c>
    </row>
    <row r="28">
      <c r="A28" s="23" t="s">
        <v>43</v>
      </c>
      <c r="B28" s="23">
        <v>1.0</v>
      </c>
      <c r="C28" s="23">
        <v>1.0</v>
      </c>
      <c r="D28" s="23">
        <v>1.0</v>
      </c>
    </row>
    <row r="29">
      <c r="B29" s="23" t="s">
        <v>44</v>
      </c>
      <c r="C29" s="23" t="s">
        <v>45</v>
      </c>
      <c r="D29" s="23" t="s">
        <v>46</v>
      </c>
    </row>
    <row r="30">
      <c r="C30" s="23" t="s">
        <v>47</v>
      </c>
      <c r="D30" s="23" t="s">
        <v>48</v>
      </c>
    </row>
    <row r="32">
      <c r="A32" s="23" t="s">
        <v>49</v>
      </c>
      <c r="B32" s="23" t="s">
        <v>50</v>
      </c>
      <c r="C32" s="23" t="s">
        <v>51</v>
      </c>
    </row>
    <row r="33">
      <c r="A33" s="23" t="s">
        <v>52</v>
      </c>
      <c r="B33" s="22">
        <v>0.3</v>
      </c>
      <c r="C33" s="23">
        <v>1.0</v>
      </c>
    </row>
    <row r="34">
      <c r="A34" s="23" t="s">
        <v>53</v>
      </c>
      <c r="B34" s="22">
        <v>0.3</v>
      </c>
      <c r="C34" s="23">
        <v>2.0</v>
      </c>
    </row>
    <row r="35">
      <c r="A35" s="23" t="s">
        <v>54</v>
      </c>
      <c r="B35" s="22">
        <v>0.4</v>
      </c>
      <c r="C35" s="23">
        <v>0.0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9" t="s">
        <v>321</v>
      </c>
    </row>
    <row r="3">
      <c r="A3" s="29" t="s">
        <v>322</v>
      </c>
      <c r="B3" s="24">
        <f>'Cons-Collections'!B12</f>
        <v>188000</v>
      </c>
      <c r="C3" s="24">
        <f>'Cons-Collections'!C12</f>
        <v>517000</v>
      </c>
      <c r="D3" s="24">
        <f>'Cons-Collections'!D12</f>
        <v>987000</v>
      </c>
      <c r="E3" s="24">
        <f>'Cons-Collections'!E12</f>
        <v>1457000</v>
      </c>
      <c r="F3" s="24">
        <f>'Cons-Collections'!F12</f>
        <v>1927000</v>
      </c>
      <c r="G3" s="24">
        <f>'Cons-Collections'!G12</f>
        <v>2795400</v>
      </c>
      <c r="H3" s="24">
        <f>'Cons-Collections'!H12</f>
        <v>3564200</v>
      </c>
      <c r="I3" s="24">
        <f>'Cons-Collections'!I12</f>
        <v>5422600</v>
      </c>
      <c r="J3" s="24">
        <f>'Cons-Collections'!J12</f>
        <v>6709800</v>
      </c>
      <c r="K3" s="24">
        <f>'Cons-Collections'!K12</f>
        <v>8395400</v>
      </c>
      <c r="L3" s="24">
        <f>'Cons-Collections'!L12</f>
        <v>9164200</v>
      </c>
      <c r="M3" s="24">
        <f>'Cons-Collections'!M12</f>
        <v>11022600</v>
      </c>
      <c r="N3" s="24">
        <f>'Cons-Collections'!N12</f>
        <v>12309800</v>
      </c>
      <c r="O3" s="24">
        <f>'Cons-Collections'!O12</f>
        <v>13995400</v>
      </c>
      <c r="P3" s="24">
        <f>'Cons-Collections'!P12</f>
        <v>14764200</v>
      </c>
      <c r="Q3" s="24">
        <f>'Cons-Collections'!Q12</f>
        <v>16622600</v>
      </c>
      <c r="R3" s="24">
        <f>'Cons-Collections'!R12</f>
        <v>17909800</v>
      </c>
      <c r="S3" s="24">
        <f>'Cons-Collections'!S12</f>
        <v>19595400</v>
      </c>
      <c r="T3" s="24">
        <f>'Cons-Collections'!T12</f>
        <v>20364200</v>
      </c>
      <c r="U3" s="24">
        <f>'Cons-Collections'!U12</f>
        <v>22222600</v>
      </c>
      <c r="V3" s="24">
        <f>'Cons-Collections'!V12</f>
        <v>23509800</v>
      </c>
      <c r="W3" s="24">
        <f>'Cons-Collections'!W12</f>
        <v>25195400</v>
      </c>
      <c r="X3" s="24">
        <f>'Cons-Collections'!X12</f>
        <v>25964200</v>
      </c>
      <c r="Y3" s="24">
        <f>'Cons-Collections'!Y12</f>
        <v>27822600</v>
      </c>
      <c r="Z3" s="24">
        <f>'Cons-Collections'!Z12</f>
        <v>29109800</v>
      </c>
      <c r="AA3" s="24">
        <f>'Cons-Collections'!AA12</f>
        <v>30795400</v>
      </c>
      <c r="AB3" s="24">
        <f>'Cons-Collections'!AB12</f>
        <v>31564200</v>
      </c>
      <c r="AC3" s="24">
        <f>'Cons-Collections'!AC12</f>
        <v>33422600</v>
      </c>
      <c r="AD3" s="24">
        <f>'Cons-Collections'!AD12</f>
        <v>34709800</v>
      </c>
      <c r="AE3" s="24">
        <f>'Cons-Collections'!AE12</f>
        <v>36395400</v>
      </c>
    </row>
    <row r="4">
      <c r="A4" s="29" t="s">
        <v>323</v>
      </c>
      <c r="B4" s="24">
        <f t="shared" ref="B4:AE4" si="1">SUM(B3)</f>
        <v>188000</v>
      </c>
      <c r="C4" s="24">
        <f t="shared" si="1"/>
        <v>517000</v>
      </c>
      <c r="D4" s="24">
        <f t="shared" si="1"/>
        <v>987000</v>
      </c>
      <c r="E4" s="24">
        <f t="shared" si="1"/>
        <v>1457000</v>
      </c>
      <c r="F4" s="24">
        <f t="shared" si="1"/>
        <v>1927000</v>
      </c>
      <c r="G4" s="24">
        <f t="shared" si="1"/>
        <v>2795400</v>
      </c>
      <c r="H4" s="24">
        <f t="shared" si="1"/>
        <v>3564200</v>
      </c>
      <c r="I4" s="24">
        <f t="shared" si="1"/>
        <v>5422600</v>
      </c>
      <c r="J4" s="24">
        <f t="shared" si="1"/>
        <v>6709800</v>
      </c>
      <c r="K4" s="24">
        <f t="shared" si="1"/>
        <v>8395400</v>
      </c>
      <c r="L4" s="24">
        <f t="shared" si="1"/>
        <v>9164200</v>
      </c>
      <c r="M4" s="24">
        <f t="shared" si="1"/>
        <v>11022600</v>
      </c>
      <c r="N4" s="24">
        <f t="shared" si="1"/>
        <v>12309800</v>
      </c>
      <c r="O4" s="24">
        <f t="shared" si="1"/>
        <v>13995400</v>
      </c>
      <c r="P4" s="24">
        <f t="shared" si="1"/>
        <v>14764200</v>
      </c>
      <c r="Q4" s="24">
        <f t="shared" si="1"/>
        <v>16622600</v>
      </c>
      <c r="R4" s="24">
        <f t="shared" si="1"/>
        <v>17909800</v>
      </c>
      <c r="S4" s="24">
        <f t="shared" si="1"/>
        <v>19595400</v>
      </c>
      <c r="T4" s="24">
        <f t="shared" si="1"/>
        <v>20364200</v>
      </c>
      <c r="U4" s="24">
        <f t="shared" si="1"/>
        <v>22222600</v>
      </c>
      <c r="V4" s="24">
        <f t="shared" si="1"/>
        <v>23509800</v>
      </c>
      <c r="W4" s="24">
        <f t="shared" si="1"/>
        <v>25195400</v>
      </c>
      <c r="X4" s="24">
        <f t="shared" si="1"/>
        <v>25964200</v>
      </c>
      <c r="Y4" s="24">
        <f t="shared" si="1"/>
        <v>27822600</v>
      </c>
      <c r="Z4" s="24">
        <f t="shared" si="1"/>
        <v>29109800</v>
      </c>
      <c r="AA4" s="24">
        <f t="shared" si="1"/>
        <v>30795400</v>
      </c>
      <c r="AB4" s="24">
        <f t="shared" si="1"/>
        <v>31564200</v>
      </c>
      <c r="AC4" s="24">
        <f t="shared" si="1"/>
        <v>33422600</v>
      </c>
      <c r="AD4" s="24">
        <f t="shared" si="1"/>
        <v>34709800</v>
      </c>
      <c r="AE4" s="24">
        <f t="shared" si="1"/>
        <v>36395400</v>
      </c>
    </row>
    <row r="5">
      <c r="A5" s="29"/>
    </row>
    <row r="6">
      <c r="A6" s="29" t="s">
        <v>324</v>
      </c>
    </row>
    <row r="7">
      <c r="A7" s="29" t="s">
        <v>325</v>
      </c>
      <c r="B7" s="24">
        <f>'Cons-Purchases'!B12</f>
        <v>85000</v>
      </c>
      <c r="C7" s="24">
        <f>'Cons-Purchases'!C12</f>
        <v>170000</v>
      </c>
      <c r="D7" s="26">
        <f>'Cons-Purchases'!D12</f>
        <v>351000</v>
      </c>
      <c r="E7" s="26">
        <f>'Cons-Purchases'!E12</f>
        <v>559000</v>
      </c>
      <c r="F7" s="26">
        <f>'Cons-Purchases'!F12</f>
        <v>767000</v>
      </c>
      <c r="G7" s="26">
        <f>'Cons-Purchases'!G12</f>
        <v>1179000</v>
      </c>
      <c r="H7" s="26">
        <f>'Cons-Purchases'!H12</f>
        <v>1387000</v>
      </c>
      <c r="I7" s="26">
        <f>'Cons-Purchases'!I12</f>
        <v>2326200</v>
      </c>
      <c r="J7" s="26">
        <f>'Cons-Purchases'!J12</f>
        <v>2588200</v>
      </c>
      <c r="K7" s="26">
        <f>'Cons-Purchases'!K12</f>
        <v>3494600</v>
      </c>
      <c r="L7" s="26">
        <f>'Cons-Purchases'!L12</f>
        <v>3882600</v>
      </c>
      <c r="M7" s="26">
        <f>'Cons-Purchases'!M12</f>
        <v>4821800</v>
      </c>
      <c r="N7" s="26">
        <f>'Cons-Purchases'!N12</f>
        <v>5083800</v>
      </c>
      <c r="O7" s="26">
        <f>'Cons-Purchases'!O12</f>
        <v>5990200</v>
      </c>
      <c r="P7" s="26">
        <f>'Cons-Purchases'!P12</f>
        <v>6378200</v>
      </c>
      <c r="Q7" s="26">
        <f>'Cons-Purchases'!Q12</f>
        <v>7317400</v>
      </c>
      <c r="R7" s="26">
        <f>'Cons-Purchases'!R12</f>
        <v>7579400</v>
      </c>
      <c r="S7" s="26">
        <f>'Cons-Purchases'!S12</f>
        <v>8485800</v>
      </c>
      <c r="T7" s="26">
        <f>'Cons-Purchases'!T12</f>
        <v>8873800</v>
      </c>
      <c r="U7" s="26">
        <f>'Cons-Purchases'!U12</f>
        <v>9813000</v>
      </c>
      <c r="V7" s="26">
        <f>'Cons-Purchases'!V12</f>
        <v>10075000</v>
      </c>
      <c r="W7" s="26">
        <f>'Cons-Purchases'!W12</f>
        <v>10981400</v>
      </c>
      <c r="X7" s="26">
        <f>'Cons-Purchases'!X12</f>
        <v>11369400</v>
      </c>
      <c r="Y7" s="26">
        <f>'Cons-Purchases'!Y12</f>
        <v>12308600</v>
      </c>
      <c r="Z7" s="26">
        <f>'Cons-Purchases'!Z12</f>
        <v>12570600</v>
      </c>
      <c r="AA7" s="26">
        <f>'Cons-Purchases'!AA12</f>
        <v>13477000</v>
      </c>
      <c r="AB7" s="26">
        <f>'Cons-Purchases'!AB12</f>
        <v>13865000</v>
      </c>
      <c r="AC7" s="26">
        <f>'Cons-Purchases'!AC12</f>
        <v>14804200</v>
      </c>
      <c r="AD7" s="26">
        <f>'Cons-Purchases'!AD12</f>
        <v>15066200</v>
      </c>
      <c r="AE7" s="26">
        <f>'Cons-Purchases'!AE12</f>
        <v>15972600</v>
      </c>
    </row>
    <row r="8">
      <c r="A8" s="29" t="s">
        <v>326</v>
      </c>
      <c r="B8" s="26">
        <f>'Cons-Sales and Costs'!B15+'Cons-Sales and Costs'!B16+'Cons-Sales and Costs'!B17+'Cons-Sales and Costs'!B18</f>
        <v>58500</v>
      </c>
      <c r="C8" s="26">
        <f>'Cons-Sales and Costs'!C15+'Cons-Sales and Costs'!C16+'Cons-Sales and Costs'!C17+'Cons-Sales and Costs'!C18</f>
        <v>117000</v>
      </c>
      <c r="D8" s="26">
        <f>'Cons-Sales and Costs'!D15+'Cons-Sales and Costs'!D16+'Cons-Sales and Costs'!D17+'Cons-Sales and Costs'!D18</f>
        <v>175500</v>
      </c>
      <c r="E8" s="26">
        <f>'Cons-Sales and Costs'!E15+'Cons-Sales and Costs'!E16+'Cons-Sales and Costs'!E17+'Cons-Sales and Costs'!E18</f>
        <v>234000</v>
      </c>
      <c r="F8" s="26">
        <f>'Cons-Sales and Costs'!F15+'Cons-Sales and Costs'!F16+'Cons-Sales and Costs'!F17+'Cons-Sales and Costs'!F18</f>
        <v>292500</v>
      </c>
      <c r="G8" s="26">
        <f>'Cons-Sales and Costs'!G15+'Cons-Sales and Costs'!G16+'Cons-Sales and Costs'!G17+'Cons-Sales and Costs'!G18</f>
        <v>444000</v>
      </c>
      <c r="H8" s="26">
        <f>'Cons-Sales and Costs'!H15+'Cons-Sales and Costs'!H16+'Cons-Sales and Costs'!H17+'Cons-Sales and Costs'!H18</f>
        <v>502500</v>
      </c>
      <c r="I8" s="26">
        <f>'Cons-Sales and Costs'!I15+'Cons-Sales and Costs'!I16+'Cons-Sales and Costs'!I17+'Cons-Sales and Costs'!I18</f>
        <v>815000</v>
      </c>
      <c r="J8" s="26">
        <f>'Cons-Sales and Costs'!J15+'Cons-Sales and Costs'!J16+'Cons-Sales and Costs'!J17+'Cons-Sales and Costs'!J18</f>
        <v>873500</v>
      </c>
      <c r="K8" s="26">
        <f>'Cons-Sales and Costs'!K15+'Cons-Sales and Costs'!K16+'Cons-Sales and Costs'!K17+'Cons-Sales and Costs'!K18</f>
        <v>1025000</v>
      </c>
      <c r="L8" s="26">
        <f>'Cons-Sales and Costs'!L15+'Cons-Sales and Costs'!L16+'Cons-Sales and Costs'!L17+'Cons-Sales and Costs'!L18</f>
        <v>1083500</v>
      </c>
      <c r="M8" s="26">
        <f>'Cons-Sales and Costs'!M15+'Cons-Sales and Costs'!M16+'Cons-Sales and Costs'!M17+'Cons-Sales and Costs'!M18</f>
        <v>1396000</v>
      </c>
      <c r="N8" s="26">
        <f>'Cons-Sales and Costs'!N15+'Cons-Sales and Costs'!N16+'Cons-Sales and Costs'!N17+'Cons-Sales and Costs'!N18</f>
        <v>1454500</v>
      </c>
      <c r="O8" s="26">
        <f>'Cons-Sales and Costs'!O15+'Cons-Sales and Costs'!O16+'Cons-Sales and Costs'!O17+'Cons-Sales and Costs'!O18</f>
        <v>1606000</v>
      </c>
      <c r="P8" s="26">
        <f>'Cons-Sales and Costs'!P15+'Cons-Sales and Costs'!P16+'Cons-Sales and Costs'!P17+'Cons-Sales and Costs'!P18</f>
        <v>1664500</v>
      </c>
      <c r="Q8" s="26">
        <f>'Cons-Sales and Costs'!Q15+'Cons-Sales and Costs'!Q16+'Cons-Sales and Costs'!Q17+'Cons-Sales and Costs'!Q18</f>
        <v>1977000</v>
      </c>
      <c r="R8" s="26">
        <f>'Cons-Sales and Costs'!R15+'Cons-Sales and Costs'!R16+'Cons-Sales and Costs'!R17+'Cons-Sales and Costs'!R18</f>
        <v>2035500</v>
      </c>
      <c r="S8" s="26">
        <f>'Cons-Sales and Costs'!S15+'Cons-Sales and Costs'!S16+'Cons-Sales and Costs'!S17+'Cons-Sales and Costs'!S18</f>
        <v>2187000</v>
      </c>
      <c r="T8" s="26">
        <f>'Cons-Sales and Costs'!T15+'Cons-Sales and Costs'!T16+'Cons-Sales and Costs'!T17+'Cons-Sales and Costs'!T18</f>
        <v>2245500</v>
      </c>
      <c r="U8" s="26">
        <f>'Cons-Sales and Costs'!U15+'Cons-Sales and Costs'!U16+'Cons-Sales and Costs'!U17+'Cons-Sales and Costs'!U18</f>
        <v>2558000</v>
      </c>
      <c r="V8" s="26">
        <f>'Cons-Sales and Costs'!V15+'Cons-Sales and Costs'!V16+'Cons-Sales and Costs'!V17+'Cons-Sales and Costs'!V18</f>
        <v>2616500</v>
      </c>
      <c r="W8" s="26">
        <f>'Cons-Sales and Costs'!W15+'Cons-Sales and Costs'!W16+'Cons-Sales and Costs'!W17+'Cons-Sales and Costs'!W18</f>
        <v>2768000</v>
      </c>
      <c r="X8" s="26">
        <f>'Cons-Sales and Costs'!X15+'Cons-Sales and Costs'!X16+'Cons-Sales and Costs'!X17+'Cons-Sales and Costs'!X18</f>
        <v>2826500</v>
      </c>
      <c r="Y8" s="26">
        <f>'Cons-Sales and Costs'!Y15+'Cons-Sales and Costs'!Y16+'Cons-Sales and Costs'!Y17+'Cons-Sales and Costs'!Y18</f>
        <v>3139000</v>
      </c>
      <c r="Z8" s="26">
        <f>'Cons-Sales and Costs'!Z15+'Cons-Sales and Costs'!Z16+'Cons-Sales and Costs'!Z17+'Cons-Sales and Costs'!Z18</f>
        <v>3197500</v>
      </c>
      <c r="AA8" s="26">
        <f>'Cons-Sales and Costs'!AA15+'Cons-Sales and Costs'!AA16+'Cons-Sales and Costs'!AA17+'Cons-Sales and Costs'!AA18</f>
        <v>3349000</v>
      </c>
      <c r="AB8" s="26">
        <f>'Cons-Sales and Costs'!AB15+'Cons-Sales and Costs'!AB16+'Cons-Sales and Costs'!AB17+'Cons-Sales and Costs'!AB18</f>
        <v>3407500</v>
      </c>
      <c r="AC8" s="26">
        <f>'Cons-Sales and Costs'!AC15+'Cons-Sales and Costs'!AC16+'Cons-Sales and Costs'!AC17+'Cons-Sales and Costs'!AC18</f>
        <v>3720000</v>
      </c>
      <c r="AD8" s="26">
        <f>'Cons-Sales and Costs'!AD15+'Cons-Sales and Costs'!AD16+'Cons-Sales and Costs'!AD17+'Cons-Sales and Costs'!AD18</f>
        <v>3778500</v>
      </c>
      <c r="AE8" s="26">
        <f>'Cons-Sales and Costs'!AE15+'Cons-Sales and Costs'!AE16+'Cons-Sales and Costs'!AE17+'Cons-Sales and Costs'!AE18</f>
        <v>3930000</v>
      </c>
    </row>
    <row r="9">
      <c r="A9" s="29" t="s">
        <v>327</v>
      </c>
      <c r="B9" s="24">
        <f>'Cons-Asset Statement'!B4</f>
        <v>155000</v>
      </c>
      <c r="C9" s="24">
        <f>'Cons-Asset Statement'!C4</f>
        <v>155000</v>
      </c>
      <c r="D9" s="24">
        <f>'Cons-Asset Statement'!D4</f>
        <v>155000</v>
      </c>
      <c r="E9" s="24">
        <f>'Cons-Asset Statement'!E4</f>
        <v>155000</v>
      </c>
      <c r="F9" s="24">
        <f>'Cons-Asset Statement'!F4</f>
        <v>155000</v>
      </c>
      <c r="G9" s="24">
        <f>'Cons-Asset Statement'!G4</f>
        <v>415000</v>
      </c>
      <c r="H9" s="24">
        <f>'Cons-Asset Statement'!H4</f>
        <v>155000</v>
      </c>
      <c r="I9" s="24">
        <f>'Cons-Asset Statement'!I4</f>
        <v>815000</v>
      </c>
      <c r="J9" s="24">
        <f>'Cons-Asset Statement'!J4</f>
        <v>155000</v>
      </c>
      <c r="K9" s="24">
        <f>'Cons-Asset Statement'!K4</f>
        <v>415000</v>
      </c>
      <c r="L9" s="24">
        <f>'Cons-Asset Statement'!L4</f>
        <v>155000</v>
      </c>
      <c r="M9" s="24">
        <f>'Cons-Asset Statement'!M4</f>
        <v>815000</v>
      </c>
      <c r="N9" s="24">
        <f>'Cons-Asset Statement'!N4</f>
        <v>155000</v>
      </c>
      <c r="O9" s="24">
        <f>'Cons-Asset Statement'!O4</f>
        <v>415000</v>
      </c>
      <c r="P9" s="24">
        <f>'Cons-Asset Statement'!P4</f>
        <v>155000</v>
      </c>
      <c r="Q9" s="24">
        <f>'Cons-Asset Statement'!Q4</f>
        <v>815000</v>
      </c>
      <c r="R9" s="24">
        <f>'Cons-Asset Statement'!R4</f>
        <v>155000</v>
      </c>
      <c r="S9" s="24">
        <f>'Cons-Asset Statement'!S4</f>
        <v>415000</v>
      </c>
      <c r="T9" s="24">
        <f>'Cons-Asset Statement'!T4</f>
        <v>155000</v>
      </c>
      <c r="U9" s="24">
        <f>'Cons-Asset Statement'!U4</f>
        <v>815000</v>
      </c>
      <c r="V9" s="24">
        <f>'Cons-Asset Statement'!V4</f>
        <v>155000</v>
      </c>
      <c r="W9" s="24">
        <f>'Cons-Asset Statement'!W4</f>
        <v>415000</v>
      </c>
      <c r="X9" s="24">
        <f>'Cons-Asset Statement'!X4</f>
        <v>155000</v>
      </c>
      <c r="Y9" s="24">
        <f>'Cons-Asset Statement'!Y4</f>
        <v>815000</v>
      </c>
      <c r="Z9" s="24">
        <f>'Cons-Asset Statement'!Z4</f>
        <v>155000</v>
      </c>
      <c r="AA9" s="24">
        <f>'Cons-Asset Statement'!AA4</f>
        <v>415000</v>
      </c>
      <c r="AB9" s="24">
        <f>'Cons-Asset Statement'!AB4</f>
        <v>155000</v>
      </c>
      <c r="AC9" s="24">
        <f>'Cons-Asset Statement'!AC4</f>
        <v>815000</v>
      </c>
      <c r="AD9" s="24">
        <f>'Cons-Asset Statement'!AD4</f>
        <v>155000</v>
      </c>
      <c r="AE9" s="24">
        <f>'Cons-Asset Statement'!AE4</f>
        <v>415000</v>
      </c>
    </row>
    <row r="10">
      <c r="A10" s="29" t="s">
        <v>328</v>
      </c>
      <c r="B10" s="24">
        <f t="shared" ref="B10:AE10" si="2">SUM(B7:B9)</f>
        <v>298500</v>
      </c>
      <c r="C10" s="24">
        <f t="shared" si="2"/>
        <v>442000</v>
      </c>
      <c r="D10" s="26">
        <f t="shared" si="2"/>
        <v>681500</v>
      </c>
      <c r="E10" s="26">
        <f t="shared" si="2"/>
        <v>948000</v>
      </c>
      <c r="F10" s="26">
        <f t="shared" si="2"/>
        <v>1214500</v>
      </c>
      <c r="G10" s="26">
        <f t="shared" si="2"/>
        <v>2038000</v>
      </c>
      <c r="H10" s="26">
        <f t="shared" si="2"/>
        <v>2044500</v>
      </c>
      <c r="I10" s="26">
        <f t="shared" si="2"/>
        <v>3956200</v>
      </c>
      <c r="J10" s="26">
        <f t="shared" si="2"/>
        <v>3616700</v>
      </c>
      <c r="K10" s="26">
        <f t="shared" si="2"/>
        <v>4934600</v>
      </c>
      <c r="L10" s="26">
        <f t="shared" si="2"/>
        <v>5121100</v>
      </c>
      <c r="M10" s="26">
        <f t="shared" si="2"/>
        <v>7032800</v>
      </c>
      <c r="N10" s="26">
        <f t="shared" si="2"/>
        <v>6693300</v>
      </c>
      <c r="O10" s="26">
        <f t="shared" si="2"/>
        <v>8011200</v>
      </c>
      <c r="P10" s="26">
        <f t="shared" si="2"/>
        <v>8197700</v>
      </c>
      <c r="Q10" s="26">
        <f t="shared" si="2"/>
        <v>10109400</v>
      </c>
      <c r="R10" s="26">
        <f t="shared" si="2"/>
        <v>9769900</v>
      </c>
      <c r="S10" s="26">
        <f t="shared" si="2"/>
        <v>11087800</v>
      </c>
      <c r="T10" s="26">
        <f t="shared" si="2"/>
        <v>11274300</v>
      </c>
      <c r="U10" s="26">
        <f t="shared" si="2"/>
        <v>13186000</v>
      </c>
      <c r="V10" s="26">
        <f t="shared" si="2"/>
        <v>12846500</v>
      </c>
      <c r="W10" s="26">
        <f t="shared" si="2"/>
        <v>14164400</v>
      </c>
      <c r="X10" s="26">
        <f t="shared" si="2"/>
        <v>14350900</v>
      </c>
      <c r="Y10" s="26">
        <f t="shared" si="2"/>
        <v>16262600</v>
      </c>
      <c r="Z10" s="26">
        <f t="shared" si="2"/>
        <v>15923100</v>
      </c>
      <c r="AA10" s="26">
        <f t="shared" si="2"/>
        <v>17241000</v>
      </c>
      <c r="AB10" s="26">
        <f t="shared" si="2"/>
        <v>17427500</v>
      </c>
      <c r="AC10" s="26">
        <f t="shared" si="2"/>
        <v>19339200</v>
      </c>
      <c r="AD10" s="26">
        <f t="shared" si="2"/>
        <v>18999700</v>
      </c>
      <c r="AE10" s="26">
        <f t="shared" si="2"/>
        <v>20317600</v>
      </c>
    </row>
    <row r="11">
      <c r="A11" s="29"/>
    </row>
    <row r="12">
      <c r="A12" s="29" t="s">
        <v>329</v>
      </c>
      <c r="B12" s="24">
        <f t="shared" ref="B12:AE12" si="3">B4-B10</f>
        <v>-110500</v>
      </c>
      <c r="C12" s="24">
        <f t="shared" si="3"/>
        <v>75000</v>
      </c>
      <c r="D12" s="26">
        <f t="shared" si="3"/>
        <v>305500</v>
      </c>
      <c r="E12" s="26">
        <f t="shared" si="3"/>
        <v>509000</v>
      </c>
      <c r="F12" s="26">
        <f t="shared" si="3"/>
        <v>712500</v>
      </c>
      <c r="G12" s="26">
        <f t="shared" si="3"/>
        <v>757400</v>
      </c>
      <c r="H12" s="26">
        <f t="shared" si="3"/>
        <v>1519700</v>
      </c>
      <c r="I12" s="26">
        <f t="shared" si="3"/>
        <v>1466400</v>
      </c>
      <c r="J12" s="26">
        <f t="shared" si="3"/>
        <v>3093100</v>
      </c>
      <c r="K12" s="26">
        <f t="shared" si="3"/>
        <v>3460800</v>
      </c>
      <c r="L12" s="26">
        <f t="shared" si="3"/>
        <v>4043100</v>
      </c>
      <c r="M12" s="26">
        <f t="shared" si="3"/>
        <v>3989800</v>
      </c>
      <c r="N12" s="26">
        <f t="shared" si="3"/>
        <v>5616500</v>
      </c>
      <c r="O12" s="26">
        <f t="shared" si="3"/>
        <v>5984200</v>
      </c>
      <c r="P12" s="26">
        <f t="shared" si="3"/>
        <v>6566500</v>
      </c>
      <c r="Q12" s="26">
        <f t="shared" si="3"/>
        <v>6513200</v>
      </c>
      <c r="R12" s="26">
        <f t="shared" si="3"/>
        <v>8139900</v>
      </c>
      <c r="S12" s="26">
        <f t="shared" si="3"/>
        <v>8507600</v>
      </c>
      <c r="T12" s="26">
        <f t="shared" si="3"/>
        <v>9089900</v>
      </c>
      <c r="U12" s="26">
        <f t="shared" si="3"/>
        <v>9036600</v>
      </c>
      <c r="V12" s="26">
        <f t="shared" si="3"/>
        <v>10663300</v>
      </c>
      <c r="W12" s="26">
        <f t="shared" si="3"/>
        <v>11031000</v>
      </c>
      <c r="X12" s="26">
        <f t="shared" si="3"/>
        <v>11613300</v>
      </c>
      <c r="Y12" s="26">
        <f t="shared" si="3"/>
        <v>11560000</v>
      </c>
      <c r="Z12" s="26">
        <f t="shared" si="3"/>
        <v>13186700</v>
      </c>
      <c r="AA12" s="26">
        <f t="shared" si="3"/>
        <v>13554400</v>
      </c>
      <c r="AB12" s="26">
        <f t="shared" si="3"/>
        <v>14136700</v>
      </c>
      <c r="AC12" s="26">
        <f t="shared" si="3"/>
        <v>14083400</v>
      </c>
      <c r="AD12" s="26">
        <f t="shared" si="3"/>
        <v>15710100</v>
      </c>
      <c r="AE12" s="26">
        <f t="shared" si="3"/>
        <v>16077800</v>
      </c>
    </row>
    <row r="13">
      <c r="A13" s="29"/>
    </row>
    <row r="14">
      <c r="A14" s="29" t="s">
        <v>330</v>
      </c>
      <c r="B14" s="23">
        <v>0.0</v>
      </c>
      <c r="C14" s="24">
        <f t="shared" ref="C14:AE14" si="4">B16</f>
        <v>-110500</v>
      </c>
      <c r="D14" s="24">
        <f t="shared" si="4"/>
        <v>-35500</v>
      </c>
      <c r="E14" s="26">
        <f t="shared" si="4"/>
        <v>270000</v>
      </c>
      <c r="F14" s="26">
        <f t="shared" si="4"/>
        <v>779000</v>
      </c>
      <c r="G14" s="26">
        <f t="shared" si="4"/>
        <v>1491500</v>
      </c>
      <c r="H14" s="26">
        <f t="shared" si="4"/>
        <v>2248900</v>
      </c>
      <c r="I14" s="26">
        <f t="shared" si="4"/>
        <v>3768600</v>
      </c>
      <c r="J14" s="26">
        <f t="shared" si="4"/>
        <v>5235000</v>
      </c>
      <c r="K14" s="26">
        <f t="shared" si="4"/>
        <v>8328100</v>
      </c>
      <c r="L14" s="26">
        <f t="shared" si="4"/>
        <v>11788900</v>
      </c>
      <c r="M14" s="26">
        <f t="shared" si="4"/>
        <v>15832000</v>
      </c>
      <c r="N14" s="26">
        <f t="shared" si="4"/>
        <v>19821800</v>
      </c>
      <c r="O14" s="26">
        <f t="shared" si="4"/>
        <v>25438300</v>
      </c>
      <c r="P14" s="26">
        <f t="shared" si="4"/>
        <v>31422500</v>
      </c>
      <c r="Q14" s="26">
        <f t="shared" si="4"/>
        <v>37989000</v>
      </c>
      <c r="R14" s="26">
        <f t="shared" si="4"/>
        <v>44502200</v>
      </c>
      <c r="S14" s="26">
        <f t="shared" si="4"/>
        <v>52642100</v>
      </c>
      <c r="T14" s="26">
        <f t="shared" si="4"/>
        <v>61149700</v>
      </c>
      <c r="U14" s="26">
        <f t="shared" si="4"/>
        <v>70239600</v>
      </c>
      <c r="V14" s="26">
        <f t="shared" si="4"/>
        <v>79276200</v>
      </c>
      <c r="W14" s="26">
        <f t="shared" si="4"/>
        <v>89939500</v>
      </c>
      <c r="X14" s="26">
        <f t="shared" si="4"/>
        <v>100970500</v>
      </c>
      <c r="Y14" s="26">
        <f t="shared" si="4"/>
        <v>112583800</v>
      </c>
      <c r="Z14" s="26">
        <f t="shared" si="4"/>
        <v>124143800</v>
      </c>
      <c r="AA14" s="26">
        <f t="shared" si="4"/>
        <v>137330500</v>
      </c>
      <c r="AB14" s="26">
        <f t="shared" si="4"/>
        <v>150884900</v>
      </c>
      <c r="AC14" s="26">
        <f t="shared" si="4"/>
        <v>165021600</v>
      </c>
      <c r="AD14" s="26">
        <f t="shared" si="4"/>
        <v>179105000</v>
      </c>
      <c r="AE14" s="26">
        <f t="shared" si="4"/>
        <v>194815100</v>
      </c>
    </row>
    <row r="15">
      <c r="A15" s="29" t="s">
        <v>329</v>
      </c>
      <c r="B15" s="24">
        <f t="shared" ref="B15:AE15" si="5">B12</f>
        <v>-110500</v>
      </c>
      <c r="C15" s="24">
        <f t="shared" si="5"/>
        <v>75000</v>
      </c>
      <c r="D15" s="26">
        <f t="shared" si="5"/>
        <v>305500</v>
      </c>
      <c r="E15" s="26">
        <f t="shared" si="5"/>
        <v>509000</v>
      </c>
      <c r="F15" s="26">
        <f t="shared" si="5"/>
        <v>712500</v>
      </c>
      <c r="G15" s="26">
        <f t="shared" si="5"/>
        <v>757400</v>
      </c>
      <c r="H15" s="26">
        <f t="shared" si="5"/>
        <v>1519700</v>
      </c>
      <c r="I15" s="26">
        <f t="shared" si="5"/>
        <v>1466400</v>
      </c>
      <c r="J15" s="26">
        <f t="shared" si="5"/>
        <v>3093100</v>
      </c>
      <c r="K15" s="26">
        <f t="shared" si="5"/>
        <v>3460800</v>
      </c>
      <c r="L15" s="26">
        <f t="shared" si="5"/>
        <v>4043100</v>
      </c>
      <c r="M15" s="26">
        <f t="shared" si="5"/>
        <v>3989800</v>
      </c>
      <c r="N15" s="26">
        <f t="shared" si="5"/>
        <v>5616500</v>
      </c>
      <c r="O15" s="26">
        <f t="shared" si="5"/>
        <v>5984200</v>
      </c>
      <c r="P15" s="26">
        <f t="shared" si="5"/>
        <v>6566500</v>
      </c>
      <c r="Q15" s="26">
        <f t="shared" si="5"/>
        <v>6513200</v>
      </c>
      <c r="R15" s="26">
        <f t="shared" si="5"/>
        <v>8139900</v>
      </c>
      <c r="S15" s="26">
        <f t="shared" si="5"/>
        <v>8507600</v>
      </c>
      <c r="T15" s="26">
        <f t="shared" si="5"/>
        <v>9089900</v>
      </c>
      <c r="U15" s="26">
        <f t="shared" si="5"/>
        <v>9036600</v>
      </c>
      <c r="V15" s="26">
        <f t="shared" si="5"/>
        <v>10663300</v>
      </c>
      <c r="W15" s="26">
        <f t="shared" si="5"/>
        <v>11031000</v>
      </c>
      <c r="X15" s="26">
        <f t="shared" si="5"/>
        <v>11613300</v>
      </c>
      <c r="Y15" s="26">
        <f t="shared" si="5"/>
        <v>11560000</v>
      </c>
      <c r="Z15" s="26">
        <f t="shared" si="5"/>
        <v>13186700</v>
      </c>
      <c r="AA15" s="26">
        <f t="shared" si="5"/>
        <v>13554400</v>
      </c>
      <c r="AB15" s="26">
        <f t="shared" si="5"/>
        <v>14136700</v>
      </c>
      <c r="AC15" s="26">
        <f t="shared" si="5"/>
        <v>14083400</v>
      </c>
      <c r="AD15" s="26">
        <f t="shared" si="5"/>
        <v>15710100</v>
      </c>
      <c r="AE15" s="26">
        <f t="shared" si="5"/>
        <v>16077800</v>
      </c>
    </row>
    <row r="16">
      <c r="A16" s="29" t="s">
        <v>331</v>
      </c>
      <c r="B16" s="24">
        <f t="shared" ref="B16:AE16" si="6">B14+B15</f>
        <v>-110500</v>
      </c>
      <c r="C16" s="24">
        <f t="shared" si="6"/>
        <v>-35500</v>
      </c>
      <c r="D16" s="26">
        <f t="shared" si="6"/>
        <v>270000</v>
      </c>
      <c r="E16" s="26">
        <f t="shared" si="6"/>
        <v>779000</v>
      </c>
      <c r="F16" s="26">
        <f t="shared" si="6"/>
        <v>1491500</v>
      </c>
      <c r="G16" s="26">
        <f t="shared" si="6"/>
        <v>2248900</v>
      </c>
      <c r="H16" s="26">
        <f t="shared" si="6"/>
        <v>3768600</v>
      </c>
      <c r="I16" s="26">
        <f t="shared" si="6"/>
        <v>5235000</v>
      </c>
      <c r="J16" s="26">
        <f t="shared" si="6"/>
        <v>8328100</v>
      </c>
      <c r="K16" s="26">
        <f t="shared" si="6"/>
        <v>11788900</v>
      </c>
      <c r="L16" s="26">
        <f t="shared" si="6"/>
        <v>15832000</v>
      </c>
      <c r="M16" s="26">
        <f t="shared" si="6"/>
        <v>19821800</v>
      </c>
      <c r="N16" s="26">
        <f t="shared" si="6"/>
        <v>25438300</v>
      </c>
      <c r="O16" s="26">
        <f t="shared" si="6"/>
        <v>31422500</v>
      </c>
      <c r="P16" s="26">
        <f t="shared" si="6"/>
        <v>37989000</v>
      </c>
      <c r="Q16" s="26">
        <f t="shared" si="6"/>
        <v>44502200</v>
      </c>
      <c r="R16" s="26">
        <f t="shared" si="6"/>
        <v>52642100</v>
      </c>
      <c r="S16" s="26">
        <f t="shared" si="6"/>
        <v>61149700</v>
      </c>
      <c r="T16" s="26">
        <f t="shared" si="6"/>
        <v>70239600</v>
      </c>
      <c r="U16" s="26">
        <f t="shared" si="6"/>
        <v>79276200</v>
      </c>
      <c r="V16" s="26">
        <f t="shared" si="6"/>
        <v>89939500</v>
      </c>
      <c r="W16" s="26">
        <f t="shared" si="6"/>
        <v>100970500</v>
      </c>
      <c r="X16" s="26">
        <f t="shared" si="6"/>
        <v>112583800</v>
      </c>
      <c r="Y16" s="26">
        <f t="shared" si="6"/>
        <v>124143800</v>
      </c>
      <c r="Z16" s="26">
        <f t="shared" si="6"/>
        <v>137330500</v>
      </c>
      <c r="AA16" s="26">
        <f t="shared" si="6"/>
        <v>150884900</v>
      </c>
      <c r="AB16" s="26">
        <f t="shared" si="6"/>
        <v>165021600</v>
      </c>
      <c r="AC16" s="26">
        <f t="shared" si="6"/>
        <v>179105000</v>
      </c>
      <c r="AD16" s="26">
        <f t="shared" si="6"/>
        <v>194815100</v>
      </c>
      <c r="AE16" s="26">
        <f t="shared" si="6"/>
        <v>210892900</v>
      </c>
    </row>
    <row r="17">
      <c r="A17" s="29"/>
    </row>
    <row r="18">
      <c r="A18" s="29"/>
    </row>
    <row r="19">
      <c r="A19" s="29"/>
    </row>
    <row r="20">
      <c r="A20" s="29"/>
    </row>
    <row r="21">
      <c r="A21" s="29"/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5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4" t="s">
        <v>332</v>
      </c>
      <c r="B2" s="26"/>
    </row>
    <row r="3">
      <c r="A3" s="4" t="s">
        <v>333</v>
      </c>
      <c r="B3" s="26">
        <f>'Cons-Cash Detail'!B16</f>
        <v>-110500</v>
      </c>
      <c r="C3" s="26">
        <f>'Cons-Cash Detail'!C16</f>
        <v>-35500</v>
      </c>
      <c r="D3" s="26">
        <f>'Cons-Cash Detail'!D16</f>
        <v>270000</v>
      </c>
      <c r="E3" s="26">
        <f>'Cons-Cash Detail'!E16</f>
        <v>779000</v>
      </c>
      <c r="F3" s="26">
        <f>'Cons-Cash Detail'!F16</f>
        <v>1491500</v>
      </c>
      <c r="G3" s="26">
        <f>'Cons-Cash Detail'!G16</f>
        <v>2248900</v>
      </c>
      <c r="H3" s="26">
        <f>'Cons-Cash Detail'!H16</f>
        <v>3768600</v>
      </c>
      <c r="I3" s="26">
        <f>'Cons-Cash Detail'!I16</f>
        <v>5235000</v>
      </c>
      <c r="J3" s="26">
        <f>'Cons-Cash Detail'!J16</f>
        <v>8328100</v>
      </c>
      <c r="K3" s="26">
        <f>'Cons-Cash Detail'!K16</f>
        <v>11788900</v>
      </c>
      <c r="L3" s="26">
        <f>'Cons-Cash Detail'!L16</f>
        <v>15832000</v>
      </c>
      <c r="M3" s="26">
        <f>'Cons-Cash Detail'!M16</f>
        <v>19821800</v>
      </c>
      <c r="N3" s="26">
        <f>'Cons-Cash Detail'!N16</f>
        <v>25438300</v>
      </c>
      <c r="O3" s="26">
        <f>'Cons-Cash Detail'!O16</f>
        <v>31422500</v>
      </c>
      <c r="P3" s="26">
        <f>'Cons-Cash Detail'!P16</f>
        <v>37989000</v>
      </c>
      <c r="Q3" s="26">
        <f>'Cons-Cash Detail'!Q16</f>
        <v>44502200</v>
      </c>
      <c r="R3" s="26">
        <f>'Cons-Cash Detail'!R16</f>
        <v>52642100</v>
      </c>
      <c r="S3" s="26">
        <f>'Cons-Cash Detail'!S16</f>
        <v>61149700</v>
      </c>
      <c r="T3" s="26">
        <f>'Cons-Cash Detail'!T16</f>
        <v>70239600</v>
      </c>
      <c r="U3" s="26">
        <f>'Cons-Cash Detail'!U16</f>
        <v>79276200</v>
      </c>
      <c r="V3" s="26">
        <f>'Cons-Cash Detail'!V16</f>
        <v>89939500</v>
      </c>
      <c r="W3" s="26">
        <f>'Cons-Cash Detail'!W16</f>
        <v>100970500</v>
      </c>
      <c r="X3" s="26">
        <f>'Cons-Cash Detail'!X16</f>
        <v>112583800</v>
      </c>
      <c r="Y3" s="26">
        <f>'Cons-Cash Detail'!Y16</f>
        <v>124143800</v>
      </c>
      <c r="Z3" s="26">
        <f>'Cons-Cash Detail'!Z16</f>
        <v>137330500</v>
      </c>
      <c r="AA3" s="26">
        <f>'Cons-Cash Detail'!AA16</f>
        <v>150884900</v>
      </c>
      <c r="AB3" s="26">
        <f>'Cons-Cash Detail'!AB16</f>
        <v>165021600</v>
      </c>
      <c r="AC3" s="26">
        <f>'Cons-Cash Detail'!AC16</f>
        <v>179105000</v>
      </c>
      <c r="AD3" s="26">
        <f>'Cons-Cash Detail'!AD16</f>
        <v>194815100</v>
      </c>
      <c r="AE3" s="26">
        <f>'Cons-Cash Detail'!AE16</f>
        <v>210892900</v>
      </c>
    </row>
    <row r="4">
      <c r="A4" s="4" t="s">
        <v>100</v>
      </c>
      <c r="B4" s="26">
        <f>'Cons-Collections'!B18</f>
        <v>282000</v>
      </c>
      <c r="C4" s="26">
        <f>'Cons-Collections'!C18</f>
        <v>705000</v>
      </c>
      <c r="D4" s="26">
        <f>'Cons-Collections'!D18</f>
        <v>1128000</v>
      </c>
      <c r="E4" s="26">
        <f>'Cons-Collections'!E18</f>
        <v>1551000</v>
      </c>
      <c r="F4" s="26">
        <f>'Cons-Collections'!F18</f>
        <v>1974000</v>
      </c>
      <c r="G4" s="26">
        <f>'Cons-Collections'!G18</f>
        <v>2994600</v>
      </c>
      <c r="H4" s="26">
        <f>'Cons-Collections'!H18</f>
        <v>3716400</v>
      </c>
      <c r="I4" s="26">
        <f>'Cons-Collections'!I18</f>
        <v>5773800</v>
      </c>
      <c r="J4" s="26">
        <f>'Cons-Collections'!J18</f>
        <v>7014000</v>
      </c>
      <c r="K4" s="26">
        <f>'Cons-Collections'!K18</f>
        <v>8034600</v>
      </c>
      <c r="L4" s="26">
        <f>'Cons-Collections'!L18</f>
        <v>8756400</v>
      </c>
      <c r="M4" s="26">
        <f>'Cons-Collections'!M18</f>
        <v>10813800</v>
      </c>
      <c r="N4" s="26">
        <f>'Cons-Collections'!N18</f>
        <v>12054000</v>
      </c>
      <c r="O4" s="26">
        <f>'Cons-Collections'!O18</f>
        <v>13074600</v>
      </c>
      <c r="P4" s="26">
        <f>'Cons-Collections'!P18</f>
        <v>13796400</v>
      </c>
      <c r="Q4" s="26">
        <f>'Cons-Collections'!Q18</f>
        <v>15853800</v>
      </c>
      <c r="R4" s="26">
        <f>'Cons-Collections'!R18</f>
        <v>17094000</v>
      </c>
      <c r="S4" s="26">
        <f>'Cons-Collections'!S18</f>
        <v>18114600</v>
      </c>
      <c r="T4" s="26">
        <f>'Cons-Collections'!T18</f>
        <v>18836400</v>
      </c>
      <c r="U4" s="26">
        <f>'Cons-Collections'!U18</f>
        <v>20893800</v>
      </c>
      <c r="V4" s="26">
        <f>'Cons-Collections'!V18</f>
        <v>22134000</v>
      </c>
      <c r="W4" s="26">
        <f>'Cons-Collections'!W18</f>
        <v>23154600</v>
      </c>
      <c r="X4" s="26">
        <f>'Cons-Collections'!X18</f>
        <v>23876400</v>
      </c>
      <c r="Y4" s="26">
        <f>'Cons-Collections'!Y18</f>
        <v>25933800</v>
      </c>
      <c r="Z4" s="26">
        <f>'Cons-Collections'!Z18</f>
        <v>27174000</v>
      </c>
      <c r="AA4" s="26">
        <f>'Cons-Collections'!AA18</f>
        <v>28194600</v>
      </c>
      <c r="AB4" s="26">
        <f>'Cons-Collections'!AB18</f>
        <v>28916400</v>
      </c>
      <c r="AC4" s="26">
        <f>'Cons-Collections'!AC18</f>
        <v>30973800</v>
      </c>
      <c r="AD4" s="26">
        <f>'Cons-Collections'!AD18</f>
        <v>32214000</v>
      </c>
      <c r="AE4" s="26">
        <f>'Cons-Collections'!AE18</f>
        <v>33234600</v>
      </c>
    </row>
    <row r="5">
      <c r="A5" s="4" t="s">
        <v>327</v>
      </c>
      <c r="B5" s="26">
        <f>'Cons-Asset Statement'!B6-'Cons-Asset Statement'!B10</f>
        <v>143630.9524</v>
      </c>
      <c r="C5" s="26">
        <f>'Cons-Asset Statement'!C6-'Cons-Asset Statement'!C10</f>
        <v>275892.8571</v>
      </c>
      <c r="D5" s="26">
        <f>'Cons-Asset Statement'!D6-'Cons-Asset Statement'!D10</f>
        <v>396785.7143</v>
      </c>
      <c r="E5" s="26">
        <f>'Cons-Asset Statement'!E6-'Cons-Asset Statement'!E10</f>
        <v>506309.5238</v>
      </c>
      <c r="F5" s="26">
        <f>'Cons-Asset Statement'!F6-'Cons-Asset Statement'!F10</f>
        <v>604464.2857</v>
      </c>
      <c r="G5" s="26">
        <f>'Cons-Asset Statement'!G6-'Cons-Asset Statement'!G10</f>
        <v>934178.5714</v>
      </c>
      <c r="H5" s="26">
        <f>'Cons-Asset Statement'!H6-'Cons-Asset Statement'!H10</f>
        <v>992523.8095</v>
      </c>
      <c r="I5" s="26">
        <f>'Cons-Asset Statement'!I6-'Cons-Asset Statement'!I10</f>
        <v>1655785.714</v>
      </c>
      <c r="J5" s="26">
        <f>'Cons-Asset Statement'!J6-'Cons-Asset Statement'!J10</f>
        <v>1647678.571</v>
      </c>
      <c r="K5" s="26">
        <f>'Cons-Asset Statement'!K6-'Cons-Asset Statement'!K10</f>
        <v>1871130.952</v>
      </c>
      <c r="L5" s="26">
        <f>'Cons-Asset Statement'!L6-'Cons-Asset Statement'!L10</f>
        <v>1823214.286</v>
      </c>
      <c r="M5" s="26">
        <f>'Cons-Asset Statement'!M6-'Cons-Asset Statement'!M10</f>
        <v>2380214.286</v>
      </c>
      <c r="N5" s="26">
        <f>'Cons-Asset Statement'!N6-'Cons-Asset Statement'!N10</f>
        <v>2271678.571</v>
      </c>
      <c r="O5" s="26">
        <f>'Cons-Asset Statement'!O6-'Cons-Asset Statement'!O10</f>
        <v>2400535.714</v>
      </c>
      <c r="P5" s="26">
        <f>'Cons-Asset Statement'!P6-'Cons-Asset Statement'!P10</f>
        <v>2265642.857</v>
      </c>
      <c r="Q5" s="26">
        <f>'Cons-Asset Statement'!Q6-'Cons-Asset Statement'!Q10</f>
        <v>2743285.714</v>
      </c>
      <c r="R5" s="26">
        <f>'Cons-Asset Statement'!R6-'Cons-Asset Statement'!R10</f>
        <v>2560928.571</v>
      </c>
      <c r="S5" s="26">
        <f>'Cons-Asset Statement'!S6-'Cons-Asset Statement'!S10</f>
        <v>2621500</v>
      </c>
      <c r="T5" s="26">
        <f>'Cons-Asset Statement'!T6-'Cons-Asset Statement'!T10</f>
        <v>2422071.429</v>
      </c>
      <c r="U5" s="26">
        <f>'Cons-Asset Statement'!U6-'Cons-Asset Statement'!U10</f>
        <v>2842500</v>
      </c>
      <c r="V5" s="26">
        <f>'Cons-Asset Statement'!V6-'Cons-Asset Statement'!V10</f>
        <v>2608928.571</v>
      </c>
      <c r="W5" s="26">
        <f>'Cons-Asset Statement'!W6-'Cons-Asset Statement'!W10</f>
        <v>2636500</v>
      </c>
      <c r="X5" s="26">
        <f>'Cons-Asset Statement'!X6-'Cons-Asset Statement'!X10</f>
        <v>2422071.429</v>
      </c>
      <c r="Y5" s="26">
        <f>'Cons-Asset Statement'!Y6-'Cons-Asset Statement'!Y10</f>
        <v>2842500</v>
      </c>
      <c r="Z5" s="26">
        <f>'Cons-Asset Statement'!Z6-'Cons-Asset Statement'!Z10</f>
        <v>2608928.571</v>
      </c>
      <c r="AA5" s="26">
        <f>'Cons-Asset Statement'!AA6-'Cons-Asset Statement'!AA10</f>
        <v>2636500</v>
      </c>
      <c r="AB5" s="26">
        <f>'Cons-Asset Statement'!AB6-'Cons-Asset Statement'!AB10</f>
        <v>2422071.429</v>
      </c>
      <c r="AC5" s="26">
        <f>'Cons-Asset Statement'!AC6-'Cons-Asset Statement'!AC10</f>
        <v>2842500</v>
      </c>
      <c r="AD5" s="26">
        <f>'Cons-Asset Statement'!AD6-'Cons-Asset Statement'!AD10</f>
        <v>2608928.571</v>
      </c>
      <c r="AE5" s="26">
        <f>'Cons-Asset Statement'!AE6-'Cons-Asset Statement'!AE10</f>
        <v>2636500</v>
      </c>
    </row>
    <row r="6">
      <c r="A6" s="4" t="s">
        <v>334</v>
      </c>
      <c r="B6" s="26">
        <f t="shared" ref="B6:AE6" si="1">SUM(B3:B5)</f>
        <v>315130.9524</v>
      </c>
      <c r="C6" s="26">
        <f t="shared" si="1"/>
        <v>945392.8571</v>
      </c>
      <c r="D6" s="26">
        <f t="shared" si="1"/>
        <v>1794785.714</v>
      </c>
      <c r="E6" s="26">
        <f t="shared" si="1"/>
        <v>2836309.524</v>
      </c>
      <c r="F6" s="26">
        <f t="shared" si="1"/>
        <v>4069964.286</v>
      </c>
      <c r="G6" s="26">
        <f t="shared" si="1"/>
        <v>6177678.571</v>
      </c>
      <c r="H6" s="26">
        <f t="shared" si="1"/>
        <v>8477523.81</v>
      </c>
      <c r="I6" s="26">
        <f t="shared" si="1"/>
        <v>12664585.71</v>
      </c>
      <c r="J6" s="26">
        <f t="shared" si="1"/>
        <v>16989778.57</v>
      </c>
      <c r="K6" s="26">
        <f t="shared" si="1"/>
        <v>21694630.95</v>
      </c>
      <c r="L6" s="26">
        <f t="shared" si="1"/>
        <v>26411614.29</v>
      </c>
      <c r="M6" s="26">
        <f t="shared" si="1"/>
        <v>33015814.29</v>
      </c>
      <c r="N6" s="26">
        <f t="shared" si="1"/>
        <v>39763978.57</v>
      </c>
      <c r="O6" s="26">
        <f t="shared" si="1"/>
        <v>46897635.71</v>
      </c>
      <c r="P6" s="26">
        <f t="shared" si="1"/>
        <v>54051042.86</v>
      </c>
      <c r="Q6" s="26">
        <f t="shared" si="1"/>
        <v>63099285.71</v>
      </c>
      <c r="R6" s="26">
        <f t="shared" si="1"/>
        <v>72297028.57</v>
      </c>
      <c r="S6" s="26">
        <f t="shared" si="1"/>
        <v>81885800</v>
      </c>
      <c r="T6" s="26">
        <f t="shared" si="1"/>
        <v>91498071.43</v>
      </c>
      <c r="U6" s="26">
        <f t="shared" si="1"/>
        <v>103012500</v>
      </c>
      <c r="V6" s="26">
        <f t="shared" si="1"/>
        <v>114682428.6</v>
      </c>
      <c r="W6" s="26">
        <f t="shared" si="1"/>
        <v>126761600</v>
      </c>
      <c r="X6" s="26">
        <f t="shared" si="1"/>
        <v>138882271.4</v>
      </c>
      <c r="Y6" s="26">
        <f t="shared" si="1"/>
        <v>152920100</v>
      </c>
      <c r="Z6" s="26">
        <f t="shared" si="1"/>
        <v>167113428.6</v>
      </c>
      <c r="AA6" s="26">
        <f t="shared" si="1"/>
        <v>181716000</v>
      </c>
      <c r="AB6" s="26">
        <f t="shared" si="1"/>
        <v>196360071.4</v>
      </c>
      <c r="AC6" s="26">
        <f t="shared" si="1"/>
        <v>212921300</v>
      </c>
      <c r="AD6" s="26">
        <f t="shared" si="1"/>
        <v>229638028.6</v>
      </c>
      <c r="AE6" s="26">
        <f t="shared" si="1"/>
        <v>246764000</v>
      </c>
    </row>
    <row r="7">
      <c r="A7" s="4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4" t="s">
        <v>335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4" t="s">
        <v>336</v>
      </c>
      <c r="B9" s="26">
        <f>'Cons-Purchases'!B18</f>
        <v>123000</v>
      </c>
      <c r="C9" s="26">
        <f>'Cons-Purchases'!C18</f>
        <v>369000</v>
      </c>
      <c r="D9" s="26">
        <f>'Cons-Purchases'!D18</f>
        <v>642000</v>
      </c>
      <c r="E9" s="26">
        <f>'Cons-Purchases'!E18</f>
        <v>915000</v>
      </c>
      <c r="F9" s="26">
        <f>'Cons-Purchases'!F18</f>
        <v>1188000</v>
      </c>
      <c r="G9" s="26">
        <f>'Cons-Purchases'!G18</f>
        <v>1702200</v>
      </c>
      <c r="H9" s="26">
        <f>'Cons-Purchases'!H18</f>
        <v>2216400</v>
      </c>
      <c r="I9" s="26">
        <f>'Cons-Purchases'!I18</f>
        <v>3217800</v>
      </c>
      <c r="J9" s="26">
        <f>'Cons-Purchases'!J18</f>
        <v>4165200</v>
      </c>
      <c r="K9" s="26">
        <f>'Cons-Purchases'!K18</f>
        <v>4859400</v>
      </c>
      <c r="L9" s="26">
        <f>'Cons-Purchases'!L18</f>
        <v>5373600</v>
      </c>
      <c r="M9" s="26">
        <f>'Cons-Purchases'!M18</f>
        <v>6375000</v>
      </c>
      <c r="N9" s="26">
        <f>'Cons-Purchases'!N18</f>
        <v>7322400</v>
      </c>
      <c r="O9" s="26">
        <f>'Cons-Purchases'!O18</f>
        <v>8016600</v>
      </c>
      <c r="P9" s="26">
        <f>'Cons-Purchases'!P18</f>
        <v>8530800</v>
      </c>
      <c r="Q9" s="26">
        <f>'Cons-Purchases'!Q18</f>
        <v>9532200</v>
      </c>
      <c r="R9" s="26">
        <f>'Cons-Purchases'!R18</f>
        <v>10479600</v>
      </c>
      <c r="S9" s="26">
        <f>'Cons-Purchases'!S18</f>
        <v>11173800</v>
      </c>
      <c r="T9" s="26">
        <f>'Cons-Purchases'!T18</f>
        <v>11688000</v>
      </c>
      <c r="U9" s="26">
        <f>'Cons-Purchases'!U18</f>
        <v>12689400</v>
      </c>
      <c r="V9" s="26">
        <f>'Cons-Purchases'!V18</f>
        <v>13636800</v>
      </c>
      <c r="W9" s="26">
        <f>'Cons-Purchases'!W18</f>
        <v>14331000</v>
      </c>
      <c r="X9" s="26">
        <f>'Cons-Purchases'!X18</f>
        <v>14845200</v>
      </c>
      <c r="Y9" s="26">
        <f>'Cons-Purchases'!Y18</f>
        <v>15846600</v>
      </c>
      <c r="Z9" s="26">
        <f>'Cons-Purchases'!Z18</f>
        <v>16794000</v>
      </c>
      <c r="AA9" s="26">
        <f>'Cons-Purchases'!AA18</f>
        <v>17488200</v>
      </c>
      <c r="AB9" s="26">
        <f>'Cons-Purchases'!AB18</f>
        <v>18002400</v>
      </c>
      <c r="AC9" s="26">
        <f>'Cons-Purchases'!AC18</f>
        <v>19003800</v>
      </c>
      <c r="AD9" s="26">
        <f>'Cons-Purchases'!AD18</f>
        <v>19951200</v>
      </c>
      <c r="AE9" s="26">
        <f>'Cons-Purchases'!AE18</f>
        <v>20645400</v>
      </c>
    </row>
    <row r="10">
      <c r="A10" s="4" t="s">
        <v>337</v>
      </c>
      <c r="B10" s="26">
        <f t="shared" ref="B10:AE10" si="2">B9</f>
        <v>123000</v>
      </c>
      <c r="C10" s="26">
        <f t="shared" si="2"/>
        <v>369000</v>
      </c>
      <c r="D10" s="26">
        <f t="shared" si="2"/>
        <v>642000</v>
      </c>
      <c r="E10" s="26">
        <f t="shared" si="2"/>
        <v>915000</v>
      </c>
      <c r="F10" s="26">
        <f t="shared" si="2"/>
        <v>1188000</v>
      </c>
      <c r="G10" s="26">
        <f t="shared" si="2"/>
        <v>1702200</v>
      </c>
      <c r="H10" s="26">
        <f t="shared" si="2"/>
        <v>2216400</v>
      </c>
      <c r="I10" s="26">
        <f t="shared" si="2"/>
        <v>3217800</v>
      </c>
      <c r="J10" s="26">
        <f t="shared" si="2"/>
        <v>4165200</v>
      </c>
      <c r="K10" s="26">
        <f t="shared" si="2"/>
        <v>4859400</v>
      </c>
      <c r="L10" s="26">
        <f t="shared" si="2"/>
        <v>5373600</v>
      </c>
      <c r="M10" s="26">
        <f t="shared" si="2"/>
        <v>6375000</v>
      </c>
      <c r="N10" s="26">
        <f t="shared" si="2"/>
        <v>7322400</v>
      </c>
      <c r="O10" s="26">
        <f t="shared" si="2"/>
        <v>8016600</v>
      </c>
      <c r="P10" s="26">
        <f t="shared" si="2"/>
        <v>8530800</v>
      </c>
      <c r="Q10" s="26">
        <f t="shared" si="2"/>
        <v>9532200</v>
      </c>
      <c r="R10" s="26">
        <f t="shared" si="2"/>
        <v>10479600</v>
      </c>
      <c r="S10" s="26">
        <f t="shared" si="2"/>
        <v>11173800</v>
      </c>
      <c r="T10" s="26">
        <f t="shared" si="2"/>
        <v>11688000</v>
      </c>
      <c r="U10" s="26">
        <f t="shared" si="2"/>
        <v>12689400</v>
      </c>
      <c r="V10" s="26">
        <f t="shared" si="2"/>
        <v>13636800</v>
      </c>
      <c r="W10" s="26">
        <f t="shared" si="2"/>
        <v>14331000</v>
      </c>
      <c r="X10" s="26">
        <f t="shared" si="2"/>
        <v>14845200</v>
      </c>
      <c r="Y10" s="26">
        <f t="shared" si="2"/>
        <v>15846600</v>
      </c>
      <c r="Z10" s="26">
        <f t="shared" si="2"/>
        <v>16794000</v>
      </c>
      <c r="AA10" s="26">
        <f t="shared" si="2"/>
        <v>17488200</v>
      </c>
      <c r="AB10" s="26">
        <f t="shared" si="2"/>
        <v>18002400</v>
      </c>
      <c r="AC10" s="26">
        <f t="shared" si="2"/>
        <v>19003800</v>
      </c>
      <c r="AD10" s="26">
        <f t="shared" si="2"/>
        <v>19951200</v>
      </c>
      <c r="AE10" s="26">
        <f t="shared" si="2"/>
        <v>20645400</v>
      </c>
    </row>
    <row r="11">
      <c r="A11" s="4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</row>
    <row r="12">
      <c r="A12" s="4" t="s">
        <v>338</v>
      </c>
      <c r="B12" s="26">
        <f t="shared" ref="B12:AE12" si="3">B6-B10</f>
        <v>192130.9524</v>
      </c>
      <c r="C12" s="26">
        <f t="shared" si="3"/>
        <v>576392.8571</v>
      </c>
      <c r="D12" s="26">
        <f t="shared" si="3"/>
        <v>1152785.714</v>
      </c>
      <c r="E12" s="26">
        <f t="shared" si="3"/>
        <v>1921309.524</v>
      </c>
      <c r="F12" s="26">
        <f t="shared" si="3"/>
        <v>2881964.286</v>
      </c>
      <c r="G12" s="26">
        <f t="shared" si="3"/>
        <v>4475478.571</v>
      </c>
      <c r="H12" s="26">
        <f t="shared" si="3"/>
        <v>6261123.81</v>
      </c>
      <c r="I12" s="26">
        <f t="shared" si="3"/>
        <v>9446785.714</v>
      </c>
      <c r="J12" s="26">
        <f t="shared" si="3"/>
        <v>12824578.57</v>
      </c>
      <c r="K12" s="26">
        <f t="shared" si="3"/>
        <v>16835230.95</v>
      </c>
      <c r="L12" s="26">
        <f t="shared" si="3"/>
        <v>21038014.29</v>
      </c>
      <c r="M12" s="26">
        <f t="shared" si="3"/>
        <v>26640814.29</v>
      </c>
      <c r="N12" s="26">
        <f t="shared" si="3"/>
        <v>32441578.57</v>
      </c>
      <c r="O12" s="26">
        <f t="shared" si="3"/>
        <v>38881035.71</v>
      </c>
      <c r="P12" s="26">
        <f t="shared" si="3"/>
        <v>45520242.86</v>
      </c>
      <c r="Q12" s="26">
        <f t="shared" si="3"/>
        <v>53567085.71</v>
      </c>
      <c r="R12" s="26">
        <f t="shared" si="3"/>
        <v>61817428.57</v>
      </c>
      <c r="S12" s="26">
        <f t="shared" si="3"/>
        <v>70712000</v>
      </c>
      <c r="T12" s="26">
        <f t="shared" si="3"/>
        <v>79810071.43</v>
      </c>
      <c r="U12" s="26">
        <f t="shared" si="3"/>
        <v>90323100</v>
      </c>
      <c r="V12" s="26">
        <f t="shared" si="3"/>
        <v>101045628.6</v>
      </c>
      <c r="W12" s="26">
        <f t="shared" si="3"/>
        <v>112430600</v>
      </c>
      <c r="X12" s="26">
        <f t="shared" si="3"/>
        <v>124037071.4</v>
      </c>
      <c r="Y12" s="26">
        <f t="shared" si="3"/>
        <v>137073500</v>
      </c>
      <c r="Z12" s="26">
        <f t="shared" si="3"/>
        <v>150319428.6</v>
      </c>
      <c r="AA12" s="26">
        <f t="shared" si="3"/>
        <v>164227800</v>
      </c>
      <c r="AB12" s="26">
        <f t="shared" si="3"/>
        <v>178357671.4</v>
      </c>
      <c r="AC12" s="26">
        <f t="shared" si="3"/>
        <v>193917500</v>
      </c>
      <c r="AD12" s="26">
        <f t="shared" si="3"/>
        <v>209686828.6</v>
      </c>
      <c r="AE12" s="26">
        <f t="shared" si="3"/>
        <v>226118600</v>
      </c>
    </row>
    <row r="13">
      <c r="A13" s="4"/>
      <c r="B13" s="26"/>
    </row>
    <row r="14">
      <c r="A14" s="4" t="s">
        <v>339</v>
      </c>
      <c r="B14" s="25">
        <v>0.0</v>
      </c>
      <c r="C14" s="26">
        <f t="shared" ref="C14:AE14" si="4">B16</f>
        <v>192130.9524</v>
      </c>
      <c r="D14" s="26">
        <f t="shared" si="4"/>
        <v>576392.8571</v>
      </c>
      <c r="E14" s="26">
        <f t="shared" si="4"/>
        <v>1152785.714</v>
      </c>
      <c r="F14" s="26">
        <f t="shared" si="4"/>
        <v>1921309.524</v>
      </c>
      <c r="G14" s="26">
        <f t="shared" si="4"/>
        <v>2881964.286</v>
      </c>
      <c r="H14" s="26">
        <f t="shared" si="4"/>
        <v>4475478.571</v>
      </c>
      <c r="I14" s="26">
        <f t="shared" si="4"/>
        <v>6261123.81</v>
      </c>
      <c r="J14" s="26">
        <f t="shared" si="4"/>
        <v>9446785.714</v>
      </c>
      <c r="K14" s="26">
        <f t="shared" si="4"/>
        <v>12824578.57</v>
      </c>
      <c r="L14" s="26">
        <f t="shared" si="4"/>
        <v>16835230.95</v>
      </c>
      <c r="M14" s="26">
        <f t="shared" si="4"/>
        <v>21038014.29</v>
      </c>
      <c r="N14" s="26">
        <f t="shared" si="4"/>
        <v>26640814.29</v>
      </c>
      <c r="O14" s="26">
        <f t="shared" si="4"/>
        <v>32441578.57</v>
      </c>
      <c r="P14" s="26">
        <f t="shared" si="4"/>
        <v>38881035.71</v>
      </c>
      <c r="Q14" s="26">
        <f t="shared" si="4"/>
        <v>45520242.86</v>
      </c>
      <c r="R14" s="26">
        <f t="shared" si="4"/>
        <v>53567085.71</v>
      </c>
      <c r="S14" s="26">
        <f t="shared" si="4"/>
        <v>61817428.57</v>
      </c>
      <c r="T14" s="26">
        <f t="shared" si="4"/>
        <v>70712000</v>
      </c>
      <c r="U14" s="26">
        <f t="shared" si="4"/>
        <v>79810071.43</v>
      </c>
      <c r="V14" s="26">
        <f t="shared" si="4"/>
        <v>90323100</v>
      </c>
      <c r="W14" s="26">
        <f t="shared" si="4"/>
        <v>101045628.6</v>
      </c>
      <c r="X14" s="26">
        <f t="shared" si="4"/>
        <v>112430600</v>
      </c>
      <c r="Y14" s="26">
        <f t="shared" si="4"/>
        <v>124037071.4</v>
      </c>
      <c r="Z14" s="26">
        <f t="shared" si="4"/>
        <v>137073500</v>
      </c>
      <c r="AA14" s="26">
        <f t="shared" si="4"/>
        <v>150319428.6</v>
      </c>
      <c r="AB14" s="26">
        <f t="shared" si="4"/>
        <v>164227800</v>
      </c>
      <c r="AC14" s="26">
        <f t="shared" si="4"/>
        <v>178357671.4</v>
      </c>
      <c r="AD14" s="26">
        <f t="shared" si="4"/>
        <v>193917500</v>
      </c>
      <c r="AE14" s="26">
        <f t="shared" si="4"/>
        <v>209686828.6</v>
      </c>
    </row>
    <row r="15">
      <c r="A15" s="4" t="s">
        <v>340</v>
      </c>
      <c r="B15" s="26">
        <f>'Cons-Sales and Costs'!B24</f>
        <v>192130.9524</v>
      </c>
      <c r="C15" s="26">
        <f>'Cons-Sales and Costs'!C24</f>
        <v>384261.9048</v>
      </c>
      <c r="D15" s="26">
        <f>'Cons-Sales and Costs'!D24</f>
        <v>576392.8571</v>
      </c>
      <c r="E15" s="26">
        <f>'Cons-Sales and Costs'!E24</f>
        <v>768523.8095</v>
      </c>
      <c r="F15" s="26">
        <f>'Cons-Sales and Costs'!F24</f>
        <v>960654.7619</v>
      </c>
      <c r="G15" s="26">
        <f>'Cons-Sales and Costs'!G24</f>
        <v>1593514.286</v>
      </c>
      <c r="H15" s="26">
        <f>'Cons-Sales and Costs'!H24</f>
        <v>1785645.238</v>
      </c>
      <c r="I15" s="26">
        <f>'Cons-Sales and Costs'!I24</f>
        <v>3185661.905</v>
      </c>
      <c r="J15" s="26">
        <f>'Cons-Sales and Costs'!J24</f>
        <v>3377792.857</v>
      </c>
      <c r="K15" s="26">
        <f>'Cons-Sales and Costs'!K24</f>
        <v>4010652.381</v>
      </c>
      <c r="L15" s="26">
        <f>'Cons-Sales and Costs'!L24</f>
        <v>4202783.333</v>
      </c>
      <c r="M15" s="26">
        <f>'Cons-Sales and Costs'!M24</f>
        <v>5602800</v>
      </c>
      <c r="N15" s="26">
        <f>'Cons-Sales and Costs'!N24</f>
        <v>5800764.286</v>
      </c>
      <c r="O15" s="26">
        <f>'Cons-Sales and Costs'!O24</f>
        <v>6439457.143</v>
      </c>
      <c r="P15" s="26">
        <f>'Cons-Sales and Costs'!P24</f>
        <v>6639207.143</v>
      </c>
      <c r="Q15" s="26">
        <f>'Cons-Sales and Costs'!Q24</f>
        <v>8046842.857</v>
      </c>
      <c r="R15" s="26">
        <f>'Cons-Sales and Costs'!R24</f>
        <v>8250342.857</v>
      </c>
      <c r="S15" s="26">
        <f>'Cons-Sales and Costs'!S24</f>
        <v>8894571.429</v>
      </c>
      <c r="T15" s="26">
        <f>'Cons-Sales and Costs'!T24</f>
        <v>9098071.429</v>
      </c>
      <c r="U15" s="26">
        <f>'Cons-Sales and Costs'!U24</f>
        <v>10513028.57</v>
      </c>
      <c r="V15" s="26">
        <f>'Cons-Sales and Costs'!V24</f>
        <v>10722528.57</v>
      </c>
      <c r="W15" s="26">
        <f>'Cons-Sales and Costs'!W24</f>
        <v>11384971.43</v>
      </c>
      <c r="X15" s="26">
        <f>'Cons-Sales and Costs'!X24</f>
        <v>11606471.43</v>
      </c>
      <c r="Y15" s="26">
        <f>'Cons-Sales and Costs'!Y24</f>
        <v>13036428.57</v>
      </c>
      <c r="Z15" s="26">
        <f>'Cons-Sales and Costs'!Z24</f>
        <v>13245928.57</v>
      </c>
      <c r="AA15" s="26">
        <f>'Cons-Sales and Costs'!AA24</f>
        <v>13908371.43</v>
      </c>
      <c r="AB15" s="26">
        <f>'Cons-Sales and Costs'!AB24</f>
        <v>14129871.43</v>
      </c>
      <c r="AC15" s="26">
        <f>'Cons-Sales and Costs'!AC24</f>
        <v>15559828.57</v>
      </c>
      <c r="AD15" s="26">
        <f>'Cons-Sales and Costs'!AD24</f>
        <v>15769328.57</v>
      </c>
      <c r="AE15" s="26">
        <f>'Cons-Sales and Costs'!AE24</f>
        <v>16431771.43</v>
      </c>
    </row>
    <row r="16">
      <c r="A16" s="4" t="s">
        <v>341</v>
      </c>
      <c r="B16" s="26">
        <f t="shared" ref="B16:AE16" si="5">B14+B15</f>
        <v>192130.9524</v>
      </c>
      <c r="C16" s="26">
        <f t="shared" si="5"/>
        <v>576392.8571</v>
      </c>
      <c r="D16" s="26">
        <f t="shared" si="5"/>
        <v>1152785.714</v>
      </c>
      <c r="E16" s="26">
        <f t="shared" si="5"/>
        <v>1921309.524</v>
      </c>
      <c r="F16" s="26">
        <f t="shared" si="5"/>
        <v>2881964.286</v>
      </c>
      <c r="G16" s="26">
        <f t="shared" si="5"/>
        <v>4475478.571</v>
      </c>
      <c r="H16" s="26">
        <f t="shared" si="5"/>
        <v>6261123.81</v>
      </c>
      <c r="I16" s="26">
        <f t="shared" si="5"/>
        <v>9446785.714</v>
      </c>
      <c r="J16" s="26">
        <f t="shared" si="5"/>
        <v>12824578.57</v>
      </c>
      <c r="K16" s="26">
        <f t="shared" si="5"/>
        <v>16835230.95</v>
      </c>
      <c r="L16" s="26">
        <f t="shared" si="5"/>
        <v>21038014.29</v>
      </c>
      <c r="M16" s="26">
        <f t="shared" si="5"/>
        <v>26640814.29</v>
      </c>
      <c r="N16" s="26">
        <f t="shared" si="5"/>
        <v>32441578.57</v>
      </c>
      <c r="O16" s="26">
        <f t="shared" si="5"/>
        <v>38881035.71</v>
      </c>
      <c r="P16" s="26">
        <f t="shared" si="5"/>
        <v>45520242.86</v>
      </c>
      <c r="Q16" s="26">
        <f t="shared" si="5"/>
        <v>53567085.71</v>
      </c>
      <c r="R16" s="26">
        <f t="shared" si="5"/>
        <v>61817428.57</v>
      </c>
      <c r="S16" s="26">
        <f t="shared" si="5"/>
        <v>70712000</v>
      </c>
      <c r="T16" s="26">
        <f t="shared" si="5"/>
        <v>79810071.43</v>
      </c>
      <c r="U16" s="26">
        <f t="shared" si="5"/>
        <v>90323100</v>
      </c>
      <c r="V16" s="26">
        <f t="shared" si="5"/>
        <v>101045628.6</v>
      </c>
      <c r="W16" s="26">
        <f t="shared" si="5"/>
        <v>112430600</v>
      </c>
      <c r="X16" s="26">
        <f t="shared" si="5"/>
        <v>124037071.4</v>
      </c>
      <c r="Y16" s="26">
        <f t="shared" si="5"/>
        <v>137073500</v>
      </c>
      <c r="Z16" s="26">
        <f t="shared" si="5"/>
        <v>150319428.6</v>
      </c>
      <c r="AA16" s="26">
        <f t="shared" si="5"/>
        <v>164227800</v>
      </c>
      <c r="AB16" s="26">
        <f t="shared" si="5"/>
        <v>178357671.4</v>
      </c>
      <c r="AC16" s="26">
        <f t="shared" si="5"/>
        <v>193917500</v>
      </c>
      <c r="AD16" s="26">
        <f t="shared" si="5"/>
        <v>209686828.6</v>
      </c>
      <c r="AE16" s="26">
        <f t="shared" si="5"/>
        <v>226118600</v>
      </c>
    </row>
    <row r="17">
      <c r="A17" s="4"/>
      <c r="B17" s="26"/>
    </row>
    <row r="18">
      <c r="A18" s="4" t="s">
        <v>342</v>
      </c>
      <c r="B18" s="26">
        <f t="shared" ref="B18:AE18" si="6">B16-B12</f>
        <v>0</v>
      </c>
      <c r="C18" s="26">
        <f t="shared" si="6"/>
        <v>-0.0000000001164153218</v>
      </c>
      <c r="D18" s="26">
        <f t="shared" si="6"/>
        <v>-0.0000000002328306437</v>
      </c>
      <c r="E18" s="26">
        <f t="shared" si="6"/>
        <v>-0.0000000002328306437</v>
      </c>
      <c r="F18" s="26">
        <f t="shared" si="6"/>
        <v>0</v>
      </c>
      <c r="G18" s="26">
        <f t="shared" si="6"/>
        <v>0</v>
      </c>
      <c r="H18" s="26">
        <f t="shared" si="6"/>
        <v>-0.0000000009313225746</v>
      </c>
      <c r="I18" s="26">
        <f t="shared" si="6"/>
        <v>-0.000000001862645149</v>
      </c>
      <c r="J18" s="26">
        <f t="shared" si="6"/>
        <v>0</v>
      </c>
      <c r="K18" s="26">
        <f t="shared" si="6"/>
        <v>0</v>
      </c>
      <c r="L18" s="26">
        <f t="shared" si="6"/>
        <v>-0.000000003725290298</v>
      </c>
      <c r="M18" s="26">
        <f t="shared" si="6"/>
        <v>0</v>
      </c>
      <c r="N18" s="26">
        <f t="shared" si="6"/>
        <v>-0.000000007450580597</v>
      </c>
      <c r="O18" s="26">
        <f t="shared" si="6"/>
        <v>-0.000000007450580597</v>
      </c>
      <c r="P18" s="26">
        <f t="shared" si="6"/>
        <v>-0.000000007450580597</v>
      </c>
      <c r="Q18" s="26">
        <f t="shared" si="6"/>
        <v>-0.000000007450580597</v>
      </c>
      <c r="R18" s="26">
        <f t="shared" si="6"/>
        <v>0</v>
      </c>
      <c r="S18" s="26">
        <f t="shared" si="6"/>
        <v>0</v>
      </c>
      <c r="T18" s="26">
        <f t="shared" si="6"/>
        <v>0</v>
      </c>
      <c r="U18" s="26">
        <f t="shared" si="6"/>
        <v>0</v>
      </c>
      <c r="V18" s="26">
        <f t="shared" si="6"/>
        <v>0</v>
      </c>
      <c r="W18" s="26">
        <f t="shared" si="6"/>
        <v>0</v>
      </c>
      <c r="X18" s="26">
        <f t="shared" si="6"/>
        <v>0</v>
      </c>
      <c r="Y18" s="26">
        <f t="shared" si="6"/>
        <v>0</v>
      </c>
      <c r="Z18" s="26">
        <f t="shared" si="6"/>
        <v>0</v>
      </c>
      <c r="AA18" s="26">
        <f t="shared" si="6"/>
        <v>0</v>
      </c>
      <c r="AB18" s="26">
        <f t="shared" si="6"/>
        <v>0</v>
      </c>
      <c r="AC18" s="26">
        <f t="shared" si="6"/>
        <v>0</v>
      </c>
      <c r="AD18" s="26">
        <f t="shared" si="6"/>
        <v>0</v>
      </c>
      <c r="AE18" s="26">
        <f t="shared" si="6"/>
        <v>0</v>
      </c>
    </row>
    <row r="19">
      <c r="A19" s="4"/>
      <c r="B19" s="26"/>
    </row>
    <row r="20">
      <c r="A20" s="4"/>
      <c r="B20" s="26"/>
    </row>
    <row r="21">
      <c r="A21" s="4"/>
      <c r="B21" s="26"/>
    </row>
    <row r="22">
      <c r="A22" s="4"/>
      <c r="B22" s="26"/>
    </row>
    <row r="23">
      <c r="A23" s="4"/>
      <c r="B23" s="26"/>
    </row>
    <row r="24">
      <c r="A24" s="4"/>
      <c r="B24" s="26"/>
    </row>
    <row r="25">
      <c r="A25" s="4"/>
      <c r="B25" s="26"/>
    </row>
    <row r="26">
      <c r="A26" s="4"/>
      <c r="B26" s="26"/>
    </row>
    <row r="27">
      <c r="A27" s="4"/>
      <c r="B27" s="26"/>
    </row>
    <row r="28">
      <c r="A28" s="4"/>
      <c r="B28" s="26"/>
    </row>
    <row r="29">
      <c r="A29" s="4"/>
      <c r="B29" s="26"/>
    </row>
    <row r="30">
      <c r="A30" s="4"/>
      <c r="B30" s="26"/>
    </row>
    <row r="31">
      <c r="A31" s="4"/>
      <c r="B31" s="26"/>
    </row>
    <row r="32">
      <c r="A32" s="4"/>
      <c r="B32" s="26"/>
    </row>
    <row r="33">
      <c r="A33" s="4"/>
      <c r="B33" s="26"/>
    </row>
    <row r="34">
      <c r="A34" s="4"/>
      <c r="B34" s="26"/>
    </row>
    <row r="35">
      <c r="A35" s="4"/>
      <c r="B35" s="26"/>
    </row>
    <row r="36">
      <c r="A36" s="4"/>
      <c r="B36" s="26"/>
    </row>
    <row r="37">
      <c r="A37" s="4"/>
      <c r="B37" s="26"/>
    </row>
    <row r="38">
      <c r="A38" s="4"/>
      <c r="B38" s="26"/>
    </row>
    <row r="39">
      <c r="A39" s="4"/>
      <c r="B39" s="26"/>
    </row>
    <row r="40">
      <c r="A40" s="4"/>
      <c r="B40" s="26"/>
    </row>
    <row r="41">
      <c r="A41" s="4"/>
      <c r="B41" s="26"/>
    </row>
    <row r="42">
      <c r="A42" s="4"/>
      <c r="B42" s="26"/>
    </row>
    <row r="43">
      <c r="A43" s="4"/>
      <c r="B43" s="26"/>
    </row>
    <row r="44">
      <c r="A44" s="4"/>
      <c r="B44" s="26"/>
    </row>
    <row r="45">
      <c r="A45" s="4"/>
      <c r="B45" s="26"/>
    </row>
    <row r="46">
      <c r="A46" s="4"/>
      <c r="B46" s="26"/>
    </row>
    <row r="47">
      <c r="A47" s="4"/>
      <c r="B47" s="26"/>
    </row>
    <row r="48">
      <c r="A48" s="4"/>
      <c r="B48" s="26"/>
    </row>
    <row r="49">
      <c r="A49" s="4"/>
      <c r="B49" s="26"/>
    </row>
    <row r="50">
      <c r="A50" s="4"/>
      <c r="B50" s="26"/>
    </row>
    <row r="51">
      <c r="A51" s="4"/>
      <c r="B51" s="26"/>
    </row>
    <row r="52">
      <c r="A52" s="4"/>
      <c r="B52" s="26"/>
    </row>
    <row r="53">
      <c r="A53" s="4"/>
      <c r="B53" s="26"/>
    </row>
    <row r="54">
      <c r="A54" s="4"/>
      <c r="B54" s="26"/>
    </row>
    <row r="55">
      <c r="A55" s="4"/>
      <c r="B55" s="26"/>
    </row>
    <row r="56">
      <c r="A56" s="4"/>
      <c r="B56" s="26"/>
    </row>
    <row r="57">
      <c r="A57" s="4"/>
      <c r="B57" s="26"/>
    </row>
    <row r="58">
      <c r="A58" s="4"/>
      <c r="B58" s="26"/>
    </row>
    <row r="59">
      <c r="A59" s="4"/>
      <c r="B59" s="26"/>
    </row>
    <row r="60">
      <c r="A60" s="4"/>
      <c r="B60" s="26"/>
    </row>
    <row r="61">
      <c r="A61" s="4"/>
      <c r="B61" s="26"/>
    </row>
    <row r="62">
      <c r="A62" s="4"/>
      <c r="B62" s="26"/>
    </row>
    <row r="63">
      <c r="A63" s="4"/>
      <c r="B63" s="26"/>
    </row>
    <row r="64">
      <c r="A64" s="4"/>
      <c r="B64" s="26"/>
    </row>
    <row r="65">
      <c r="A65" s="4"/>
      <c r="B65" s="26"/>
    </row>
    <row r="66">
      <c r="A66" s="4"/>
      <c r="B66" s="26"/>
    </row>
    <row r="67">
      <c r="A67" s="4"/>
      <c r="B67" s="26"/>
    </row>
    <row r="68">
      <c r="A68" s="4"/>
      <c r="B68" s="26"/>
    </row>
    <row r="69">
      <c r="A69" s="4"/>
      <c r="B69" s="26"/>
    </row>
    <row r="70">
      <c r="A70" s="4"/>
      <c r="B70" s="26"/>
    </row>
    <row r="71">
      <c r="A71" s="4"/>
      <c r="B71" s="26"/>
    </row>
    <row r="72">
      <c r="A72" s="4"/>
      <c r="B72" s="26"/>
    </row>
    <row r="73">
      <c r="A73" s="4"/>
      <c r="B73" s="26"/>
    </row>
    <row r="74">
      <c r="A74" s="4"/>
      <c r="B74" s="26"/>
    </row>
    <row r="75">
      <c r="A75" s="4"/>
      <c r="B75" s="26"/>
    </row>
    <row r="76">
      <c r="A76" s="4"/>
      <c r="B76" s="26"/>
    </row>
    <row r="77">
      <c r="A77" s="4"/>
      <c r="B77" s="26"/>
    </row>
    <row r="78">
      <c r="A78" s="4"/>
      <c r="B78" s="26"/>
    </row>
    <row r="79">
      <c r="A79" s="4"/>
      <c r="B79" s="26"/>
    </row>
    <row r="80">
      <c r="A80" s="4"/>
      <c r="B80" s="26"/>
    </row>
    <row r="81">
      <c r="A81" s="4"/>
      <c r="B81" s="26"/>
    </row>
    <row r="82">
      <c r="A82" s="4"/>
      <c r="B82" s="26"/>
    </row>
    <row r="83">
      <c r="A83" s="4"/>
      <c r="B83" s="26"/>
    </row>
    <row r="84">
      <c r="A84" s="4"/>
      <c r="B84" s="26"/>
    </row>
    <row r="85">
      <c r="A85" s="4"/>
      <c r="B85" s="26"/>
    </row>
    <row r="86">
      <c r="A86" s="4"/>
      <c r="B86" s="26"/>
    </row>
    <row r="87">
      <c r="A87" s="4"/>
      <c r="B87" s="26"/>
    </row>
    <row r="88">
      <c r="A88" s="4"/>
      <c r="B88" s="26"/>
    </row>
    <row r="89">
      <c r="A89" s="4"/>
      <c r="B89" s="26"/>
    </row>
    <row r="90">
      <c r="A90" s="4"/>
      <c r="B90" s="26"/>
    </row>
    <row r="91">
      <c r="A91" s="4"/>
      <c r="B91" s="26"/>
    </row>
    <row r="92">
      <c r="A92" s="4"/>
      <c r="B92" s="26"/>
    </row>
    <row r="93">
      <c r="A93" s="4"/>
      <c r="B93" s="26"/>
    </row>
    <row r="94">
      <c r="A94" s="4"/>
      <c r="B94" s="26"/>
    </row>
    <row r="95">
      <c r="A95" s="4"/>
      <c r="B95" s="26"/>
    </row>
    <row r="96">
      <c r="A96" s="4"/>
      <c r="B96" s="26"/>
    </row>
    <row r="97">
      <c r="A97" s="4"/>
      <c r="B97" s="26"/>
    </row>
    <row r="98">
      <c r="A98" s="4"/>
      <c r="B98" s="26"/>
    </row>
    <row r="99">
      <c r="A99" s="4"/>
      <c r="B99" s="26"/>
    </row>
    <row r="100">
      <c r="A100" s="4"/>
      <c r="B100" s="26"/>
    </row>
    <row r="101">
      <c r="A101" s="4"/>
      <c r="B101" s="26"/>
    </row>
    <row r="102">
      <c r="A102" s="4"/>
      <c r="B102" s="26"/>
    </row>
    <row r="103">
      <c r="A103" s="4"/>
      <c r="B103" s="26"/>
    </row>
    <row r="104">
      <c r="A104" s="4"/>
      <c r="B104" s="26"/>
    </row>
    <row r="105">
      <c r="A105" s="4"/>
      <c r="B105" s="26"/>
    </row>
    <row r="106">
      <c r="A106" s="4"/>
      <c r="B106" s="26"/>
    </row>
    <row r="107">
      <c r="A107" s="4"/>
      <c r="B107" s="26"/>
    </row>
    <row r="108">
      <c r="A108" s="4"/>
      <c r="B108" s="26"/>
    </row>
    <row r="109">
      <c r="A109" s="4"/>
      <c r="B109" s="26"/>
    </row>
    <row r="110">
      <c r="A110" s="4"/>
      <c r="B110" s="26"/>
    </row>
    <row r="111">
      <c r="A111" s="4"/>
      <c r="B111" s="26"/>
    </row>
    <row r="112">
      <c r="A112" s="4"/>
      <c r="B112" s="26"/>
    </row>
    <row r="113">
      <c r="A113" s="4"/>
      <c r="B113" s="26"/>
    </row>
    <row r="114">
      <c r="A114" s="4"/>
      <c r="B114" s="26"/>
    </row>
    <row r="115">
      <c r="A115" s="4"/>
      <c r="B115" s="26"/>
    </row>
    <row r="116">
      <c r="A116" s="4"/>
      <c r="B116" s="26"/>
    </row>
    <row r="117">
      <c r="A117" s="4"/>
      <c r="B117" s="26"/>
    </row>
    <row r="118">
      <c r="A118" s="4"/>
      <c r="B118" s="26"/>
    </row>
    <row r="119">
      <c r="A119" s="4"/>
      <c r="B119" s="26"/>
    </row>
    <row r="120">
      <c r="A120" s="4"/>
      <c r="B120" s="26"/>
    </row>
    <row r="121">
      <c r="A121" s="4"/>
      <c r="B121" s="26"/>
    </row>
    <row r="122">
      <c r="A122" s="4"/>
      <c r="B122" s="26"/>
    </row>
    <row r="123">
      <c r="A123" s="4"/>
      <c r="B123" s="26"/>
    </row>
    <row r="124">
      <c r="A124" s="4"/>
      <c r="B124" s="26"/>
    </row>
    <row r="125">
      <c r="A125" s="4"/>
      <c r="B125" s="26"/>
    </row>
    <row r="126">
      <c r="A126" s="4"/>
      <c r="B126" s="26"/>
    </row>
    <row r="127">
      <c r="A127" s="4"/>
      <c r="B127" s="26"/>
    </row>
    <row r="128">
      <c r="A128" s="4"/>
      <c r="B128" s="26"/>
    </row>
    <row r="129">
      <c r="A129" s="4"/>
      <c r="B129" s="26"/>
    </row>
    <row r="130">
      <c r="A130" s="4"/>
      <c r="B130" s="26"/>
    </row>
    <row r="131">
      <c r="A131" s="4"/>
      <c r="B131" s="26"/>
    </row>
    <row r="132">
      <c r="A132" s="4"/>
      <c r="B132" s="26"/>
    </row>
    <row r="133">
      <c r="A133" s="4"/>
      <c r="B133" s="26"/>
    </row>
    <row r="134">
      <c r="A134" s="4"/>
      <c r="B134" s="26"/>
    </row>
    <row r="135">
      <c r="A135" s="4"/>
      <c r="B135" s="26"/>
    </row>
    <row r="136">
      <c r="A136" s="4"/>
      <c r="B136" s="26"/>
    </row>
    <row r="137">
      <c r="A137" s="4"/>
      <c r="B137" s="26"/>
    </row>
    <row r="138">
      <c r="A138" s="4"/>
      <c r="B138" s="26"/>
    </row>
    <row r="139">
      <c r="A139" s="4"/>
      <c r="B139" s="26"/>
    </row>
    <row r="140">
      <c r="A140" s="4"/>
      <c r="B140" s="26"/>
    </row>
    <row r="141">
      <c r="A141" s="4"/>
      <c r="B141" s="26"/>
    </row>
    <row r="142">
      <c r="A142" s="4"/>
      <c r="B142" s="26"/>
    </row>
    <row r="143">
      <c r="A143" s="4"/>
      <c r="B143" s="26"/>
    </row>
    <row r="144">
      <c r="A144" s="4"/>
      <c r="B144" s="26"/>
    </row>
    <row r="145">
      <c r="A145" s="4"/>
      <c r="B145" s="26"/>
    </row>
    <row r="146">
      <c r="A146" s="4"/>
      <c r="B146" s="26"/>
    </row>
    <row r="147">
      <c r="A147" s="4"/>
      <c r="B147" s="26"/>
    </row>
    <row r="148">
      <c r="A148" s="4"/>
      <c r="B148" s="26"/>
    </row>
    <row r="149">
      <c r="A149" s="4"/>
      <c r="B149" s="26"/>
    </row>
    <row r="150">
      <c r="A150" s="4"/>
      <c r="B150" s="26"/>
    </row>
    <row r="151">
      <c r="A151" s="4"/>
      <c r="B151" s="26"/>
    </row>
    <row r="152">
      <c r="A152" s="4"/>
      <c r="B152" s="26"/>
    </row>
    <row r="153">
      <c r="A153" s="4"/>
      <c r="B153" s="26"/>
    </row>
    <row r="154">
      <c r="A154" s="4"/>
      <c r="B154" s="26"/>
    </row>
    <row r="155">
      <c r="A155" s="4"/>
      <c r="B155" s="26"/>
    </row>
    <row r="156">
      <c r="A156" s="4"/>
      <c r="B156" s="26"/>
    </row>
    <row r="157">
      <c r="A157" s="4"/>
      <c r="B157" s="26"/>
    </row>
    <row r="158">
      <c r="A158" s="4"/>
      <c r="B158" s="26"/>
    </row>
    <row r="159">
      <c r="A159" s="4"/>
      <c r="B159" s="26"/>
    </row>
    <row r="160">
      <c r="A160" s="4"/>
      <c r="B160" s="26"/>
    </row>
    <row r="161">
      <c r="A161" s="4"/>
      <c r="B161" s="26"/>
    </row>
    <row r="162">
      <c r="A162" s="4"/>
      <c r="B162" s="26"/>
    </row>
    <row r="163">
      <c r="A163" s="4"/>
      <c r="B163" s="26"/>
    </row>
    <row r="164">
      <c r="A164" s="4"/>
      <c r="B164" s="26"/>
    </row>
    <row r="165">
      <c r="A165" s="4"/>
      <c r="B165" s="26"/>
    </row>
    <row r="166">
      <c r="A166" s="4"/>
      <c r="B166" s="26"/>
    </row>
    <row r="167">
      <c r="A167" s="4"/>
      <c r="B167" s="26"/>
    </row>
    <row r="168">
      <c r="A168" s="4"/>
      <c r="B168" s="26"/>
    </row>
    <row r="169">
      <c r="A169" s="4"/>
      <c r="B169" s="26"/>
    </row>
    <row r="170">
      <c r="A170" s="4"/>
      <c r="B170" s="26"/>
    </row>
    <row r="171">
      <c r="A171" s="4"/>
      <c r="B171" s="26"/>
    </row>
    <row r="172">
      <c r="A172" s="4"/>
      <c r="B172" s="26"/>
    </row>
    <row r="173">
      <c r="A173" s="4"/>
      <c r="B173" s="26"/>
    </row>
    <row r="174">
      <c r="A174" s="4"/>
      <c r="B174" s="26"/>
    </row>
    <row r="175">
      <c r="A175" s="4"/>
      <c r="B175" s="26"/>
    </row>
    <row r="176">
      <c r="A176" s="4"/>
      <c r="B176" s="26"/>
    </row>
    <row r="177">
      <c r="A177" s="4"/>
      <c r="B177" s="26"/>
    </row>
    <row r="178">
      <c r="A178" s="4"/>
      <c r="B178" s="26"/>
    </row>
    <row r="179">
      <c r="A179" s="4"/>
      <c r="B179" s="26"/>
    </row>
    <row r="180">
      <c r="A180" s="4"/>
      <c r="B180" s="26"/>
    </row>
    <row r="181">
      <c r="A181" s="4"/>
      <c r="B181" s="26"/>
    </row>
    <row r="182">
      <c r="A182" s="4"/>
      <c r="B182" s="26"/>
    </row>
    <row r="183">
      <c r="A183" s="4"/>
      <c r="B183" s="26"/>
    </row>
    <row r="184">
      <c r="A184" s="4"/>
      <c r="B184" s="26"/>
    </row>
    <row r="185">
      <c r="A185" s="4"/>
      <c r="B185" s="26"/>
    </row>
    <row r="186">
      <c r="A186" s="4"/>
      <c r="B186" s="26"/>
    </row>
    <row r="187">
      <c r="A187" s="4"/>
      <c r="B187" s="26"/>
    </row>
    <row r="188">
      <c r="A188" s="4"/>
      <c r="B188" s="26"/>
    </row>
    <row r="189">
      <c r="A189" s="4"/>
      <c r="B189" s="26"/>
    </row>
    <row r="190">
      <c r="A190" s="4"/>
      <c r="B190" s="26"/>
    </row>
    <row r="191">
      <c r="A191" s="4"/>
      <c r="B191" s="26"/>
    </row>
    <row r="192">
      <c r="A192" s="4"/>
      <c r="B192" s="26"/>
    </row>
    <row r="193">
      <c r="A193" s="4"/>
      <c r="B193" s="26"/>
    </row>
    <row r="194">
      <c r="A194" s="4"/>
      <c r="B194" s="26"/>
    </row>
    <row r="195">
      <c r="A195" s="4"/>
      <c r="B195" s="26"/>
    </row>
    <row r="196">
      <c r="A196" s="4"/>
      <c r="B196" s="26"/>
    </row>
    <row r="197">
      <c r="A197" s="4"/>
      <c r="B197" s="26"/>
    </row>
    <row r="198">
      <c r="A198" s="4"/>
      <c r="B198" s="26"/>
    </row>
    <row r="199">
      <c r="A199" s="4"/>
      <c r="B199" s="26"/>
    </row>
    <row r="200">
      <c r="A200" s="4"/>
      <c r="B200" s="26"/>
    </row>
    <row r="201">
      <c r="A201" s="4"/>
      <c r="B201" s="26"/>
    </row>
    <row r="202">
      <c r="A202" s="4"/>
      <c r="B202" s="26"/>
    </row>
    <row r="203">
      <c r="A203" s="4"/>
      <c r="B203" s="26"/>
    </row>
    <row r="204">
      <c r="A204" s="4"/>
      <c r="B204" s="26"/>
    </row>
    <row r="205">
      <c r="A205" s="4"/>
      <c r="B205" s="26"/>
    </row>
    <row r="206">
      <c r="A206" s="4"/>
      <c r="B206" s="26"/>
    </row>
    <row r="207">
      <c r="A207" s="4"/>
      <c r="B207" s="26"/>
    </row>
    <row r="208">
      <c r="A208" s="4"/>
      <c r="B208" s="26"/>
    </row>
    <row r="209">
      <c r="A209" s="4"/>
      <c r="B209" s="26"/>
    </row>
    <row r="210">
      <c r="A210" s="4"/>
      <c r="B210" s="26"/>
    </row>
    <row r="211">
      <c r="A211" s="4"/>
      <c r="B211" s="26"/>
    </row>
    <row r="212">
      <c r="A212" s="4"/>
      <c r="B212" s="26"/>
    </row>
    <row r="213">
      <c r="A213" s="4"/>
      <c r="B213" s="26"/>
    </row>
    <row r="214">
      <c r="A214" s="4"/>
      <c r="B214" s="26"/>
    </row>
    <row r="215">
      <c r="A215" s="4"/>
      <c r="B215" s="26"/>
    </row>
    <row r="216">
      <c r="A216" s="4"/>
      <c r="B216" s="26"/>
    </row>
    <row r="217">
      <c r="A217" s="4"/>
      <c r="B217" s="26"/>
    </row>
    <row r="218">
      <c r="A218" s="4"/>
      <c r="B218" s="26"/>
    </row>
    <row r="219">
      <c r="A219" s="4"/>
      <c r="B219" s="26"/>
    </row>
    <row r="220">
      <c r="A220" s="4"/>
      <c r="B220" s="26"/>
    </row>
    <row r="221">
      <c r="A221" s="4"/>
      <c r="B221" s="26"/>
    </row>
    <row r="222">
      <c r="A222" s="4"/>
      <c r="B222" s="26"/>
    </row>
    <row r="223">
      <c r="A223" s="4"/>
      <c r="B223" s="26"/>
    </row>
    <row r="224">
      <c r="A224" s="4"/>
      <c r="B224" s="26"/>
    </row>
    <row r="225">
      <c r="A225" s="4"/>
      <c r="B225" s="26"/>
    </row>
    <row r="226">
      <c r="A226" s="4"/>
      <c r="B226" s="26"/>
    </row>
    <row r="227">
      <c r="A227" s="4"/>
      <c r="B227" s="26"/>
    </row>
    <row r="228">
      <c r="A228" s="4"/>
      <c r="B228" s="26"/>
    </row>
    <row r="229">
      <c r="A229" s="4"/>
      <c r="B229" s="26"/>
    </row>
    <row r="230">
      <c r="A230" s="4"/>
      <c r="B230" s="26"/>
    </row>
    <row r="231">
      <c r="A231" s="4"/>
      <c r="B231" s="26"/>
    </row>
    <row r="232">
      <c r="A232" s="4"/>
      <c r="B232" s="26"/>
    </row>
    <row r="233">
      <c r="A233" s="4"/>
      <c r="B233" s="26"/>
    </row>
    <row r="234">
      <c r="A234" s="4"/>
      <c r="B234" s="26"/>
    </row>
    <row r="235">
      <c r="A235" s="4"/>
      <c r="B235" s="26"/>
    </row>
    <row r="236">
      <c r="A236" s="4"/>
      <c r="B236" s="26"/>
    </row>
    <row r="237">
      <c r="A237" s="4"/>
      <c r="B237" s="26"/>
    </row>
    <row r="238">
      <c r="A238" s="4"/>
      <c r="B238" s="26"/>
    </row>
    <row r="239">
      <c r="A239" s="4"/>
      <c r="B239" s="26"/>
    </row>
    <row r="240">
      <c r="A240" s="4"/>
      <c r="B240" s="26"/>
    </row>
    <row r="241">
      <c r="A241" s="4"/>
      <c r="B241" s="26"/>
    </row>
    <row r="242">
      <c r="A242" s="4"/>
      <c r="B242" s="26"/>
    </row>
    <row r="243">
      <c r="A243" s="4"/>
      <c r="B243" s="26"/>
    </row>
    <row r="244">
      <c r="A244" s="4"/>
      <c r="B244" s="26"/>
    </row>
    <row r="245">
      <c r="A245" s="4"/>
      <c r="B245" s="26"/>
    </row>
    <row r="246">
      <c r="A246" s="4"/>
      <c r="B246" s="26"/>
    </row>
    <row r="247">
      <c r="A247" s="4"/>
      <c r="B247" s="26"/>
    </row>
    <row r="248">
      <c r="A248" s="4"/>
      <c r="B248" s="26"/>
    </row>
    <row r="249">
      <c r="A249" s="4"/>
      <c r="B249" s="26"/>
    </row>
    <row r="250">
      <c r="A250" s="4"/>
      <c r="B250" s="26"/>
    </row>
    <row r="251">
      <c r="A251" s="4"/>
      <c r="B251" s="26"/>
    </row>
    <row r="252">
      <c r="A252" s="4"/>
      <c r="B252" s="26"/>
    </row>
    <row r="253">
      <c r="A253" s="4"/>
      <c r="B253" s="26"/>
    </row>
    <row r="254">
      <c r="A254" s="4"/>
      <c r="B254" s="26"/>
    </row>
    <row r="255">
      <c r="A255" s="4"/>
      <c r="B255" s="26"/>
    </row>
    <row r="256">
      <c r="A256" s="4"/>
      <c r="B256" s="26"/>
    </row>
    <row r="257">
      <c r="A257" s="4"/>
      <c r="B257" s="26"/>
    </row>
    <row r="258">
      <c r="A258" s="4"/>
      <c r="B258" s="26"/>
    </row>
    <row r="259">
      <c r="A259" s="4"/>
      <c r="B259" s="26"/>
    </row>
    <row r="260">
      <c r="A260" s="4"/>
      <c r="B260" s="26"/>
    </row>
    <row r="261">
      <c r="A261" s="4"/>
      <c r="B261" s="26"/>
    </row>
    <row r="262">
      <c r="A262" s="4"/>
      <c r="B262" s="26"/>
    </row>
    <row r="263">
      <c r="A263" s="4"/>
      <c r="B263" s="26"/>
    </row>
    <row r="264">
      <c r="A264" s="4"/>
      <c r="B264" s="26"/>
    </row>
    <row r="265">
      <c r="A265" s="4"/>
      <c r="B265" s="26"/>
    </row>
    <row r="266">
      <c r="A266" s="4"/>
      <c r="B266" s="26"/>
    </row>
    <row r="267">
      <c r="A267" s="4"/>
      <c r="B267" s="26"/>
    </row>
    <row r="268">
      <c r="A268" s="4"/>
      <c r="B268" s="26"/>
    </row>
    <row r="269">
      <c r="A269" s="4"/>
      <c r="B269" s="26"/>
    </row>
    <row r="270">
      <c r="A270" s="4"/>
      <c r="B270" s="26"/>
    </row>
    <row r="271">
      <c r="A271" s="4"/>
      <c r="B271" s="26"/>
    </row>
    <row r="272">
      <c r="A272" s="4"/>
      <c r="B272" s="26"/>
    </row>
    <row r="273">
      <c r="A273" s="4"/>
      <c r="B273" s="26"/>
    </row>
    <row r="274">
      <c r="A274" s="4"/>
      <c r="B274" s="26"/>
    </row>
    <row r="275">
      <c r="A275" s="4"/>
      <c r="B275" s="26"/>
    </row>
    <row r="276">
      <c r="A276" s="4"/>
      <c r="B276" s="26"/>
    </row>
    <row r="277">
      <c r="A277" s="4"/>
      <c r="B277" s="26"/>
    </row>
    <row r="278">
      <c r="A278" s="4"/>
      <c r="B278" s="26"/>
    </row>
    <row r="279">
      <c r="A279" s="4"/>
      <c r="B279" s="26"/>
    </row>
    <row r="280">
      <c r="A280" s="4"/>
      <c r="B280" s="26"/>
    </row>
    <row r="281">
      <c r="A281" s="4"/>
      <c r="B281" s="26"/>
    </row>
    <row r="282">
      <c r="A282" s="4"/>
      <c r="B282" s="26"/>
    </row>
    <row r="283">
      <c r="A283" s="4"/>
      <c r="B283" s="26"/>
    </row>
    <row r="284">
      <c r="A284" s="4"/>
      <c r="B284" s="26"/>
    </row>
    <row r="285">
      <c r="A285" s="4"/>
      <c r="B285" s="26"/>
    </row>
    <row r="286">
      <c r="A286" s="4"/>
      <c r="B286" s="26"/>
    </row>
    <row r="287">
      <c r="A287" s="4"/>
      <c r="B287" s="26"/>
    </row>
    <row r="288">
      <c r="A288" s="4"/>
      <c r="B288" s="26"/>
    </row>
    <row r="289">
      <c r="A289" s="4"/>
      <c r="B289" s="26"/>
    </row>
    <row r="290">
      <c r="A290" s="4"/>
      <c r="B290" s="26"/>
    </row>
    <row r="291">
      <c r="A291" s="4"/>
      <c r="B291" s="26"/>
    </row>
    <row r="292">
      <c r="A292" s="4"/>
      <c r="B292" s="26"/>
    </row>
    <row r="293">
      <c r="A293" s="4"/>
      <c r="B293" s="26"/>
    </row>
    <row r="294">
      <c r="A294" s="4"/>
      <c r="B294" s="26"/>
    </row>
    <row r="295">
      <c r="A295" s="4"/>
      <c r="B295" s="26"/>
    </row>
    <row r="296">
      <c r="A296" s="4"/>
      <c r="B296" s="26"/>
    </row>
    <row r="297">
      <c r="A297" s="4"/>
      <c r="B297" s="26"/>
    </row>
    <row r="298">
      <c r="A298" s="4"/>
      <c r="B298" s="26"/>
    </row>
    <row r="299">
      <c r="A299" s="4"/>
      <c r="B299" s="26"/>
    </row>
    <row r="300">
      <c r="A300" s="4"/>
      <c r="B300" s="26"/>
    </row>
    <row r="301">
      <c r="A301" s="4"/>
      <c r="B301" s="26"/>
    </row>
    <row r="302">
      <c r="A302" s="4"/>
      <c r="B302" s="26"/>
    </row>
    <row r="303">
      <c r="A303" s="4"/>
      <c r="B303" s="26"/>
    </row>
    <row r="304">
      <c r="A304" s="4"/>
      <c r="B304" s="26"/>
    </row>
    <row r="305">
      <c r="A305" s="4"/>
      <c r="B305" s="26"/>
    </row>
    <row r="306">
      <c r="A306" s="4"/>
      <c r="B306" s="26"/>
    </row>
    <row r="307">
      <c r="A307" s="4"/>
      <c r="B307" s="26"/>
    </row>
    <row r="308">
      <c r="A308" s="4"/>
      <c r="B308" s="26"/>
    </row>
    <row r="309">
      <c r="A309" s="4"/>
      <c r="B309" s="26"/>
    </row>
    <row r="310">
      <c r="A310" s="4"/>
      <c r="B310" s="26"/>
    </row>
    <row r="311">
      <c r="A311" s="4"/>
      <c r="B311" s="26"/>
    </row>
    <row r="312">
      <c r="A312" s="4"/>
      <c r="B312" s="26"/>
    </row>
    <row r="313">
      <c r="A313" s="4"/>
      <c r="B313" s="26"/>
    </row>
    <row r="314">
      <c r="A314" s="4"/>
      <c r="B314" s="26"/>
    </row>
    <row r="315">
      <c r="A315" s="4"/>
      <c r="B315" s="26"/>
    </row>
    <row r="316">
      <c r="A316" s="4"/>
      <c r="B316" s="26"/>
    </row>
    <row r="317">
      <c r="A317" s="4"/>
      <c r="B317" s="26"/>
    </row>
    <row r="318">
      <c r="A318" s="4"/>
      <c r="B318" s="26"/>
    </row>
    <row r="319">
      <c r="A319" s="4"/>
      <c r="B319" s="26"/>
    </row>
    <row r="320">
      <c r="A320" s="4"/>
      <c r="B320" s="26"/>
    </row>
    <row r="321">
      <c r="A321" s="4"/>
      <c r="B321" s="26"/>
    </row>
    <row r="322">
      <c r="A322" s="4"/>
      <c r="B322" s="26"/>
    </row>
    <row r="323">
      <c r="A323" s="4"/>
      <c r="B323" s="26"/>
    </row>
    <row r="324">
      <c r="A324" s="4"/>
      <c r="B324" s="26"/>
    </row>
    <row r="325">
      <c r="A325" s="4"/>
      <c r="B325" s="26"/>
    </row>
    <row r="326">
      <c r="A326" s="4"/>
      <c r="B326" s="26"/>
    </row>
    <row r="327">
      <c r="A327" s="4"/>
      <c r="B327" s="26"/>
    </row>
    <row r="328">
      <c r="A328" s="4"/>
      <c r="B328" s="26"/>
    </row>
    <row r="329">
      <c r="A329" s="4"/>
      <c r="B329" s="26"/>
    </row>
    <row r="330">
      <c r="A330" s="4"/>
      <c r="B330" s="26"/>
    </row>
    <row r="331">
      <c r="A331" s="4"/>
      <c r="B331" s="26"/>
    </row>
    <row r="332">
      <c r="A332" s="4"/>
      <c r="B332" s="26"/>
    </row>
    <row r="333">
      <c r="A333" s="4"/>
      <c r="B333" s="26"/>
    </row>
    <row r="334">
      <c r="A334" s="4"/>
      <c r="B334" s="26"/>
    </row>
    <row r="335">
      <c r="A335" s="4"/>
      <c r="B335" s="26"/>
    </row>
    <row r="336">
      <c r="A336" s="4"/>
      <c r="B336" s="26"/>
    </row>
    <row r="337">
      <c r="A337" s="4"/>
      <c r="B337" s="26"/>
    </row>
    <row r="338">
      <c r="A338" s="4"/>
      <c r="B338" s="26"/>
    </row>
    <row r="339">
      <c r="A339" s="4"/>
      <c r="B339" s="26"/>
    </row>
    <row r="340">
      <c r="A340" s="4"/>
      <c r="B340" s="26"/>
    </row>
    <row r="341">
      <c r="A341" s="4"/>
      <c r="B341" s="26"/>
    </row>
    <row r="342">
      <c r="A342" s="4"/>
      <c r="B342" s="26"/>
    </row>
    <row r="343">
      <c r="A343" s="4"/>
      <c r="B343" s="26"/>
    </row>
    <row r="344">
      <c r="A344" s="4"/>
      <c r="B344" s="26"/>
    </row>
    <row r="345">
      <c r="A345" s="4"/>
      <c r="B345" s="26"/>
    </row>
    <row r="346">
      <c r="A346" s="4"/>
      <c r="B346" s="26"/>
    </row>
    <row r="347">
      <c r="A347" s="4"/>
      <c r="B347" s="26"/>
    </row>
    <row r="348">
      <c r="A348" s="4"/>
      <c r="B348" s="26"/>
    </row>
    <row r="349">
      <c r="A349" s="4"/>
      <c r="B349" s="26"/>
    </row>
    <row r="350">
      <c r="A350" s="4"/>
      <c r="B350" s="26"/>
    </row>
    <row r="351">
      <c r="A351" s="4"/>
      <c r="B351" s="26"/>
    </row>
    <row r="352">
      <c r="A352" s="4"/>
      <c r="B352" s="26"/>
    </row>
    <row r="353">
      <c r="A353" s="4"/>
      <c r="B353" s="26"/>
    </row>
    <row r="354">
      <c r="A354" s="4"/>
      <c r="B354" s="26"/>
    </row>
    <row r="355">
      <c r="A355" s="4"/>
      <c r="B355" s="26"/>
    </row>
    <row r="356">
      <c r="A356" s="4"/>
      <c r="B356" s="26"/>
    </row>
    <row r="357">
      <c r="A357" s="4"/>
      <c r="B357" s="26"/>
    </row>
    <row r="358">
      <c r="A358" s="4"/>
      <c r="B358" s="26"/>
    </row>
    <row r="359">
      <c r="A359" s="4"/>
      <c r="B359" s="26"/>
    </row>
    <row r="360">
      <c r="A360" s="4"/>
      <c r="B360" s="26"/>
    </row>
    <row r="361">
      <c r="A361" s="4"/>
      <c r="B361" s="26"/>
    </row>
    <row r="362">
      <c r="A362" s="4"/>
      <c r="B362" s="26"/>
    </row>
    <row r="363">
      <c r="A363" s="4"/>
      <c r="B363" s="26"/>
    </row>
    <row r="364">
      <c r="A364" s="4"/>
      <c r="B364" s="26"/>
    </row>
    <row r="365">
      <c r="A365" s="4"/>
      <c r="B365" s="26"/>
    </row>
    <row r="366">
      <c r="A366" s="4"/>
      <c r="B366" s="26"/>
    </row>
    <row r="367">
      <c r="A367" s="4"/>
      <c r="B367" s="26"/>
    </row>
    <row r="368">
      <c r="A368" s="4"/>
      <c r="B368" s="26"/>
    </row>
    <row r="369">
      <c r="A369" s="4"/>
      <c r="B369" s="26"/>
    </row>
    <row r="370">
      <c r="A370" s="4"/>
      <c r="B370" s="26"/>
    </row>
    <row r="371">
      <c r="A371" s="4"/>
      <c r="B371" s="26"/>
    </row>
    <row r="372">
      <c r="A372" s="4"/>
      <c r="B372" s="26"/>
    </row>
    <row r="373">
      <c r="A373" s="4"/>
      <c r="B373" s="26"/>
    </row>
    <row r="374">
      <c r="A374" s="4"/>
      <c r="B374" s="26"/>
    </row>
    <row r="375">
      <c r="A375" s="4"/>
      <c r="B375" s="26"/>
    </row>
    <row r="376">
      <c r="A376" s="4"/>
      <c r="B376" s="26"/>
    </row>
    <row r="377">
      <c r="A377" s="4"/>
      <c r="B377" s="26"/>
    </row>
    <row r="378">
      <c r="A378" s="4"/>
      <c r="B378" s="26"/>
    </row>
    <row r="379">
      <c r="A379" s="4"/>
      <c r="B379" s="26"/>
    </row>
    <row r="380">
      <c r="A380" s="4"/>
      <c r="B380" s="26"/>
    </row>
    <row r="381">
      <c r="A381" s="4"/>
      <c r="B381" s="26"/>
    </row>
    <row r="382">
      <c r="A382" s="4"/>
      <c r="B382" s="26"/>
    </row>
    <row r="383">
      <c r="A383" s="4"/>
      <c r="B383" s="26"/>
    </row>
    <row r="384">
      <c r="A384" s="4"/>
      <c r="B384" s="26"/>
    </row>
    <row r="385">
      <c r="A385" s="4"/>
      <c r="B385" s="26"/>
    </row>
    <row r="386">
      <c r="A386" s="4"/>
      <c r="B386" s="26"/>
    </row>
    <row r="387">
      <c r="A387" s="4"/>
      <c r="B387" s="26"/>
    </row>
    <row r="388">
      <c r="A388" s="4"/>
      <c r="B388" s="26"/>
    </row>
    <row r="389">
      <c r="A389" s="4"/>
      <c r="B389" s="26"/>
    </row>
    <row r="390">
      <c r="A390" s="4"/>
      <c r="B390" s="26"/>
    </row>
    <row r="391">
      <c r="A391" s="4"/>
      <c r="B391" s="26"/>
    </row>
    <row r="392">
      <c r="A392" s="4"/>
      <c r="B392" s="26"/>
    </row>
    <row r="393">
      <c r="A393" s="4"/>
      <c r="B393" s="26"/>
    </row>
    <row r="394">
      <c r="A394" s="4"/>
      <c r="B394" s="26"/>
    </row>
    <row r="395">
      <c r="A395" s="4"/>
      <c r="B395" s="26"/>
    </row>
    <row r="396">
      <c r="A396" s="4"/>
      <c r="B396" s="26"/>
    </row>
    <row r="397">
      <c r="A397" s="4"/>
      <c r="B397" s="26"/>
    </row>
    <row r="398">
      <c r="A398" s="4"/>
      <c r="B398" s="26"/>
    </row>
    <row r="399">
      <c r="A399" s="4"/>
      <c r="B399" s="26"/>
    </row>
    <row r="400">
      <c r="A400" s="4"/>
      <c r="B400" s="26"/>
    </row>
    <row r="401">
      <c r="A401" s="4"/>
      <c r="B401" s="26"/>
    </row>
    <row r="402">
      <c r="A402" s="4"/>
      <c r="B402" s="26"/>
    </row>
    <row r="403">
      <c r="A403" s="4"/>
      <c r="B403" s="26"/>
    </row>
    <row r="404">
      <c r="A404" s="4"/>
      <c r="B404" s="26"/>
    </row>
    <row r="405">
      <c r="A405" s="4"/>
      <c r="B405" s="26"/>
    </row>
    <row r="406">
      <c r="A406" s="4"/>
      <c r="B406" s="26"/>
    </row>
    <row r="407">
      <c r="A407" s="4"/>
      <c r="B407" s="26"/>
    </row>
    <row r="408">
      <c r="A408" s="4"/>
      <c r="B408" s="26"/>
    </row>
    <row r="409">
      <c r="A409" s="4"/>
      <c r="B409" s="26"/>
    </row>
    <row r="410">
      <c r="A410" s="4"/>
      <c r="B410" s="26"/>
    </row>
    <row r="411">
      <c r="A411" s="4"/>
      <c r="B411" s="26"/>
    </row>
    <row r="412">
      <c r="A412" s="4"/>
      <c r="B412" s="26"/>
    </row>
    <row r="413">
      <c r="A413" s="4"/>
      <c r="B413" s="26"/>
    </row>
    <row r="414">
      <c r="A414" s="4"/>
      <c r="B414" s="26"/>
    </row>
    <row r="415">
      <c r="A415" s="4"/>
      <c r="B415" s="26"/>
    </row>
    <row r="416">
      <c r="A416" s="4"/>
      <c r="B416" s="26"/>
    </row>
    <row r="417">
      <c r="A417" s="4"/>
      <c r="B417" s="26"/>
    </row>
    <row r="418">
      <c r="A418" s="4"/>
      <c r="B418" s="26"/>
    </row>
    <row r="419">
      <c r="A419" s="4"/>
      <c r="B419" s="26"/>
    </row>
    <row r="420">
      <c r="A420" s="4"/>
      <c r="B420" s="26"/>
    </row>
    <row r="421">
      <c r="A421" s="4"/>
      <c r="B421" s="26"/>
    </row>
    <row r="422">
      <c r="A422" s="4"/>
      <c r="B422" s="26"/>
    </row>
    <row r="423">
      <c r="A423" s="4"/>
      <c r="B423" s="26"/>
    </row>
    <row r="424">
      <c r="A424" s="4"/>
      <c r="B424" s="26"/>
    </row>
    <row r="425">
      <c r="A425" s="4"/>
      <c r="B425" s="26"/>
    </row>
    <row r="426">
      <c r="A426" s="4"/>
      <c r="B426" s="26"/>
    </row>
    <row r="427">
      <c r="A427" s="4"/>
      <c r="B427" s="26"/>
    </row>
    <row r="428">
      <c r="A428" s="4"/>
      <c r="B428" s="26"/>
    </row>
    <row r="429">
      <c r="A429" s="4"/>
      <c r="B429" s="26"/>
    </row>
    <row r="430">
      <c r="A430" s="4"/>
      <c r="B430" s="26"/>
    </row>
    <row r="431">
      <c r="A431" s="4"/>
      <c r="B431" s="26"/>
    </row>
    <row r="432">
      <c r="A432" s="4"/>
      <c r="B432" s="26"/>
    </row>
    <row r="433">
      <c r="A433" s="4"/>
      <c r="B433" s="26"/>
    </row>
    <row r="434">
      <c r="A434" s="4"/>
      <c r="B434" s="26"/>
    </row>
    <row r="435">
      <c r="A435" s="4"/>
      <c r="B435" s="26"/>
    </row>
    <row r="436">
      <c r="A436" s="4"/>
      <c r="B436" s="26"/>
    </row>
    <row r="437">
      <c r="A437" s="4"/>
      <c r="B437" s="26"/>
    </row>
    <row r="438">
      <c r="A438" s="4"/>
      <c r="B438" s="26"/>
    </row>
    <row r="439">
      <c r="A439" s="4"/>
      <c r="B439" s="26"/>
    </row>
    <row r="440">
      <c r="A440" s="4"/>
      <c r="B440" s="26"/>
    </row>
    <row r="441">
      <c r="A441" s="4"/>
      <c r="B441" s="26"/>
    </row>
    <row r="442">
      <c r="A442" s="4"/>
      <c r="B442" s="26"/>
    </row>
    <row r="443">
      <c r="A443" s="4"/>
      <c r="B443" s="26"/>
    </row>
    <row r="444">
      <c r="A444" s="4"/>
      <c r="B444" s="26"/>
    </row>
    <row r="445">
      <c r="A445" s="4"/>
      <c r="B445" s="26"/>
    </row>
    <row r="446">
      <c r="A446" s="4"/>
      <c r="B446" s="26"/>
    </row>
    <row r="447">
      <c r="A447" s="4"/>
      <c r="B447" s="26"/>
    </row>
    <row r="448">
      <c r="A448" s="4"/>
      <c r="B448" s="26"/>
    </row>
    <row r="449">
      <c r="A449" s="4"/>
      <c r="B449" s="26"/>
    </row>
    <row r="450">
      <c r="A450" s="4"/>
      <c r="B450" s="26"/>
    </row>
    <row r="451">
      <c r="A451" s="4"/>
      <c r="B451" s="26"/>
    </row>
    <row r="452">
      <c r="A452" s="4"/>
      <c r="B452" s="26"/>
    </row>
    <row r="453">
      <c r="A453" s="4"/>
      <c r="B453" s="26"/>
    </row>
    <row r="454">
      <c r="A454" s="4"/>
      <c r="B454" s="26"/>
    </row>
    <row r="455">
      <c r="A455" s="4"/>
      <c r="B455" s="26"/>
    </row>
    <row r="456">
      <c r="A456" s="4"/>
      <c r="B456" s="26"/>
    </row>
    <row r="457">
      <c r="A457" s="4"/>
      <c r="B457" s="26"/>
    </row>
    <row r="458">
      <c r="A458" s="4"/>
      <c r="B458" s="26"/>
    </row>
    <row r="459">
      <c r="A459" s="4"/>
      <c r="B459" s="26"/>
    </row>
    <row r="460">
      <c r="A460" s="4"/>
      <c r="B460" s="26"/>
    </row>
    <row r="461">
      <c r="A461" s="4"/>
      <c r="B461" s="26"/>
    </row>
    <row r="462">
      <c r="A462" s="4"/>
      <c r="B462" s="26"/>
    </row>
    <row r="463">
      <c r="A463" s="4"/>
      <c r="B463" s="26"/>
    </row>
    <row r="464">
      <c r="A464" s="4"/>
      <c r="B464" s="26"/>
    </row>
    <row r="465">
      <c r="A465" s="4"/>
      <c r="B465" s="26"/>
    </row>
    <row r="466">
      <c r="A466" s="4"/>
      <c r="B466" s="26"/>
    </row>
    <row r="467">
      <c r="A467" s="4"/>
      <c r="B467" s="26"/>
    </row>
    <row r="468">
      <c r="A468" s="4"/>
      <c r="B468" s="26"/>
    </row>
    <row r="469">
      <c r="A469" s="4"/>
      <c r="B469" s="26"/>
    </row>
    <row r="470">
      <c r="A470" s="4"/>
      <c r="B470" s="26"/>
    </row>
    <row r="471">
      <c r="A471" s="4"/>
      <c r="B471" s="26"/>
    </row>
    <row r="472">
      <c r="A472" s="4"/>
      <c r="B472" s="26"/>
    </row>
    <row r="473">
      <c r="A473" s="4"/>
      <c r="B473" s="26"/>
    </row>
    <row r="474">
      <c r="A474" s="4"/>
      <c r="B474" s="26"/>
    </row>
    <row r="475">
      <c r="A475" s="4"/>
      <c r="B475" s="26"/>
    </row>
    <row r="476">
      <c r="A476" s="4"/>
      <c r="B476" s="26"/>
    </row>
    <row r="477">
      <c r="A477" s="4"/>
      <c r="B477" s="26"/>
    </row>
    <row r="478">
      <c r="A478" s="4"/>
      <c r="B478" s="26"/>
    </row>
    <row r="479">
      <c r="A479" s="4"/>
      <c r="B479" s="26"/>
    </row>
    <row r="480">
      <c r="A480" s="4"/>
      <c r="B480" s="26"/>
    </row>
    <row r="481">
      <c r="A481" s="4"/>
      <c r="B481" s="26"/>
    </row>
    <row r="482">
      <c r="A482" s="4"/>
      <c r="B482" s="26"/>
    </row>
    <row r="483">
      <c r="A483" s="4"/>
      <c r="B483" s="26"/>
    </row>
    <row r="484">
      <c r="A484" s="4"/>
      <c r="B484" s="26"/>
    </row>
    <row r="485">
      <c r="A485" s="4"/>
      <c r="B485" s="26"/>
    </row>
    <row r="486">
      <c r="A486" s="4"/>
      <c r="B486" s="26"/>
    </row>
    <row r="487">
      <c r="A487" s="4"/>
      <c r="B487" s="26"/>
    </row>
    <row r="488">
      <c r="A488" s="4"/>
      <c r="B488" s="26"/>
    </row>
    <row r="489">
      <c r="A489" s="4"/>
      <c r="B489" s="26"/>
    </row>
    <row r="490">
      <c r="A490" s="4"/>
      <c r="B490" s="26"/>
    </row>
    <row r="491">
      <c r="A491" s="4"/>
      <c r="B491" s="26"/>
    </row>
    <row r="492">
      <c r="A492" s="4"/>
      <c r="B492" s="26"/>
    </row>
    <row r="493">
      <c r="A493" s="4"/>
      <c r="B493" s="26"/>
    </row>
    <row r="494">
      <c r="A494" s="4"/>
      <c r="B494" s="26"/>
    </row>
    <row r="495">
      <c r="A495" s="4"/>
      <c r="B495" s="26"/>
    </row>
    <row r="496">
      <c r="A496" s="4"/>
      <c r="B496" s="26"/>
    </row>
    <row r="497">
      <c r="A497" s="4"/>
      <c r="B497" s="26"/>
    </row>
    <row r="498">
      <c r="A498" s="4"/>
      <c r="B498" s="26"/>
    </row>
    <row r="499">
      <c r="A499" s="4"/>
      <c r="B499" s="26"/>
    </row>
    <row r="500">
      <c r="A500" s="4"/>
      <c r="B500" s="26"/>
    </row>
    <row r="501">
      <c r="A501" s="4"/>
      <c r="B501" s="26"/>
    </row>
    <row r="502">
      <c r="A502" s="4"/>
      <c r="B502" s="26"/>
    </row>
    <row r="503">
      <c r="A503" s="4"/>
      <c r="B503" s="26"/>
    </row>
    <row r="504">
      <c r="A504" s="4"/>
      <c r="B504" s="26"/>
    </row>
    <row r="505">
      <c r="A505" s="4"/>
      <c r="B505" s="26"/>
    </row>
    <row r="506">
      <c r="A506" s="4"/>
      <c r="B506" s="26"/>
    </row>
    <row r="507">
      <c r="A507" s="4"/>
      <c r="B507" s="26"/>
    </row>
    <row r="508">
      <c r="A508" s="4"/>
      <c r="B508" s="26"/>
    </row>
    <row r="509">
      <c r="A509" s="4"/>
      <c r="B509" s="26"/>
    </row>
    <row r="510">
      <c r="A510" s="4"/>
      <c r="B510" s="26"/>
    </row>
    <row r="511">
      <c r="A511" s="4"/>
      <c r="B511" s="26"/>
    </row>
    <row r="512">
      <c r="A512" s="4"/>
      <c r="B512" s="26"/>
    </row>
    <row r="513">
      <c r="A513" s="4"/>
      <c r="B513" s="26"/>
    </row>
    <row r="514">
      <c r="A514" s="4"/>
      <c r="B514" s="26"/>
    </row>
    <row r="515">
      <c r="A515" s="4"/>
      <c r="B515" s="26"/>
    </row>
    <row r="516">
      <c r="A516" s="4"/>
      <c r="B516" s="26"/>
    </row>
    <row r="517">
      <c r="A517" s="4"/>
      <c r="B517" s="26"/>
    </row>
    <row r="518">
      <c r="A518" s="4"/>
      <c r="B518" s="26"/>
    </row>
    <row r="519">
      <c r="A519" s="4"/>
      <c r="B519" s="26"/>
    </row>
    <row r="520">
      <c r="A520" s="4"/>
      <c r="B520" s="26"/>
    </row>
    <row r="521">
      <c r="A521" s="4"/>
      <c r="B521" s="26"/>
    </row>
    <row r="522">
      <c r="A522" s="4"/>
      <c r="B522" s="26"/>
    </row>
    <row r="523">
      <c r="A523" s="4"/>
      <c r="B523" s="26"/>
    </row>
    <row r="524">
      <c r="A524" s="4"/>
      <c r="B524" s="26"/>
    </row>
    <row r="525">
      <c r="A525" s="4"/>
      <c r="B525" s="26"/>
    </row>
    <row r="526">
      <c r="A526" s="4"/>
      <c r="B526" s="26"/>
    </row>
    <row r="527">
      <c r="A527" s="4"/>
      <c r="B527" s="26"/>
    </row>
    <row r="528">
      <c r="A528" s="4"/>
      <c r="B528" s="26"/>
    </row>
    <row r="529">
      <c r="A529" s="4"/>
      <c r="B529" s="26"/>
    </row>
    <row r="530">
      <c r="A530" s="4"/>
      <c r="B530" s="26"/>
    </row>
    <row r="531">
      <c r="A531" s="4"/>
      <c r="B531" s="26"/>
    </row>
    <row r="532">
      <c r="A532" s="4"/>
      <c r="B532" s="26"/>
    </row>
    <row r="533">
      <c r="A533" s="4"/>
      <c r="B533" s="26"/>
    </row>
    <row r="534">
      <c r="A534" s="4"/>
      <c r="B534" s="26"/>
    </row>
    <row r="535">
      <c r="A535" s="4"/>
      <c r="B535" s="26"/>
    </row>
    <row r="536">
      <c r="A536" s="4"/>
      <c r="B536" s="26"/>
    </row>
    <row r="537">
      <c r="A537" s="4"/>
      <c r="B537" s="26"/>
    </row>
    <row r="538">
      <c r="A538" s="4"/>
      <c r="B538" s="26"/>
    </row>
    <row r="539">
      <c r="A539" s="4"/>
      <c r="B539" s="26"/>
    </row>
    <row r="540">
      <c r="A540" s="4"/>
      <c r="B540" s="26"/>
    </row>
    <row r="541">
      <c r="A541" s="4"/>
      <c r="B541" s="26"/>
    </row>
    <row r="542">
      <c r="A542" s="4"/>
      <c r="B542" s="26"/>
    </row>
    <row r="543">
      <c r="A543" s="4"/>
      <c r="B543" s="26"/>
    </row>
    <row r="544">
      <c r="A544" s="4"/>
      <c r="B544" s="26"/>
    </row>
    <row r="545">
      <c r="A545" s="4"/>
      <c r="B545" s="26"/>
    </row>
    <row r="546">
      <c r="A546" s="4"/>
      <c r="B546" s="26"/>
    </row>
    <row r="547">
      <c r="A547" s="4"/>
      <c r="B547" s="26"/>
    </row>
    <row r="548">
      <c r="A548" s="4"/>
      <c r="B548" s="26"/>
    </row>
    <row r="549">
      <c r="A549" s="4"/>
      <c r="B549" s="26"/>
    </row>
    <row r="550">
      <c r="A550" s="4"/>
      <c r="B550" s="26"/>
    </row>
    <row r="551">
      <c r="A551" s="4"/>
      <c r="B551" s="26"/>
    </row>
    <row r="552">
      <c r="A552" s="4"/>
      <c r="B552" s="26"/>
    </row>
    <row r="553">
      <c r="A553" s="4"/>
      <c r="B553" s="26"/>
    </row>
    <row r="554">
      <c r="A554" s="4"/>
      <c r="B554" s="26"/>
    </row>
    <row r="555">
      <c r="A555" s="4"/>
      <c r="B555" s="26"/>
    </row>
    <row r="556">
      <c r="A556" s="4"/>
      <c r="B556" s="26"/>
    </row>
    <row r="557">
      <c r="A557" s="4"/>
      <c r="B557" s="26"/>
    </row>
    <row r="558">
      <c r="A558" s="4"/>
      <c r="B558" s="26"/>
    </row>
    <row r="559">
      <c r="A559" s="4"/>
      <c r="B559" s="26"/>
    </row>
    <row r="560">
      <c r="A560" s="4"/>
      <c r="B560" s="26"/>
    </row>
    <row r="561">
      <c r="A561" s="4"/>
      <c r="B561" s="26"/>
    </row>
    <row r="562">
      <c r="A562" s="4"/>
      <c r="B562" s="26"/>
    </row>
    <row r="563">
      <c r="A563" s="4"/>
      <c r="B563" s="26"/>
    </row>
    <row r="564">
      <c r="A564" s="4"/>
      <c r="B564" s="26"/>
    </row>
    <row r="565">
      <c r="A565" s="4"/>
      <c r="B565" s="26"/>
    </row>
    <row r="566">
      <c r="A566" s="4"/>
      <c r="B566" s="26"/>
    </row>
    <row r="567">
      <c r="A567" s="4"/>
      <c r="B567" s="26"/>
    </row>
    <row r="568">
      <c r="A568" s="4"/>
      <c r="B568" s="26"/>
    </row>
    <row r="569">
      <c r="A569" s="4"/>
      <c r="B569" s="26"/>
    </row>
    <row r="570">
      <c r="A570" s="4"/>
      <c r="B570" s="26"/>
    </row>
    <row r="571">
      <c r="A571" s="4"/>
      <c r="B571" s="26"/>
    </row>
    <row r="572">
      <c r="A572" s="4"/>
      <c r="B572" s="26"/>
    </row>
    <row r="573">
      <c r="A573" s="4"/>
      <c r="B573" s="26"/>
    </row>
    <row r="574">
      <c r="A574" s="4"/>
      <c r="B574" s="26"/>
    </row>
    <row r="575">
      <c r="A575" s="4"/>
      <c r="B575" s="26"/>
    </row>
    <row r="576">
      <c r="A576" s="4"/>
      <c r="B576" s="26"/>
    </row>
    <row r="577">
      <c r="A577" s="4"/>
      <c r="B577" s="26"/>
    </row>
    <row r="578">
      <c r="A578" s="4"/>
      <c r="B578" s="26"/>
    </row>
    <row r="579">
      <c r="A579" s="4"/>
      <c r="B579" s="26"/>
    </row>
    <row r="580">
      <c r="A580" s="4"/>
      <c r="B580" s="26"/>
    </row>
    <row r="581">
      <c r="A581" s="4"/>
      <c r="B581" s="26"/>
    </row>
    <row r="582">
      <c r="A582" s="4"/>
      <c r="B582" s="26"/>
    </row>
    <row r="583">
      <c r="A583" s="4"/>
      <c r="B583" s="26"/>
    </row>
    <row r="584">
      <c r="A584" s="4"/>
      <c r="B584" s="26"/>
    </row>
    <row r="585">
      <c r="A585" s="4"/>
      <c r="B585" s="26"/>
    </row>
    <row r="586">
      <c r="A586" s="4"/>
      <c r="B586" s="26"/>
    </row>
    <row r="587">
      <c r="A587" s="4"/>
      <c r="B587" s="26"/>
    </row>
    <row r="588">
      <c r="A588" s="4"/>
      <c r="B588" s="26"/>
    </row>
    <row r="589">
      <c r="A589" s="4"/>
      <c r="B589" s="26"/>
    </row>
    <row r="590">
      <c r="A590" s="4"/>
      <c r="B590" s="26"/>
    </row>
    <row r="591">
      <c r="A591" s="4"/>
      <c r="B591" s="26"/>
    </row>
    <row r="592">
      <c r="A592" s="4"/>
      <c r="B592" s="26"/>
    </row>
    <row r="593">
      <c r="A593" s="4"/>
      <c r="B593" s="26"/>
    </row>
    <row r="594">
      <c r="A594" s="4"/>
      <c r="B594" s="26"/>
    </row>
    <row r="595">
      <c r="A595" s="4"/>
      <c r="B595" s="26"/>
    </row>
    <row r="596">
      <c r="A596" s="4"/>
      <c r="B596" s="26"/>
    </row>
    <row r="597">
      <c r="A597" s="4"/>
      <c r="B597" s="26"/>
    </row>
    <row r="598">
      <c r="A598" s="4"/>
      <c r="B598" s="26"/>
    </row>
    <row r="599">
      <c r="A599" s="4"/>
      <c r="B599" s="26"/>
    </row>
    <row r="600">
      <c r="A600" s="4"/>
      <c r="B600" s="26"/>
    </row>
    <row r="601">
      <c r="A601" s="4"/>
      <c r="B601" s="26"/>
    </row>
    <row r="602">
      <c r="A602" s="4"/>
      <c r="B602" s="26"/>
    </row>
    <row r="603">
      <c r="A603" s="4"/>
      <c r="B603" s="26"/>
    </row>
    <row r="604">
      <c r="A604" s="4"/>
      <c r="B604" s="26"/>
    </row>
    <row r="605">
      <c r="A605" s="4"/>
      <c r="B605" s="26"/>
    </row>
    <row r="606">
      <c r="A606" s="4"/>
      <c r="B606" s="26"/>
    </row>
    <row r="607">
      <c r="A607" s="4"/>
      <c r="B607" s="26"/>
    </row>
    <row r="608">
      <c r="A608" s="4"/>
      <c r="B608" s="26"/>
    </row>
    <row r="609">
      <c r="A609" s="4"/>
      <c r="B609" s="26"/>
    </row>
    <row r="610">
      <c r="A610" s="4"/>
      <c r="B610" s="26"/>
    </row>
    <row r="611">
      <c r="A611" s="4"/>
      <c r="B611" s="26"/>
    </row>
    <row r="612">
      <c r="A612" s="4"/>
      <c r="B612" s="26"/>
    </row>
    <row r="613">
      <c r="A613" s="4"/>
      <c r="B613" s="26"/>
    </row>
    <row r="614">
      <c r="A614" s="4"/>
      <c r="B614" s="26"/>
    </row>
    <row r="615">
      <c r="A615" s="4"/>
      <c r="B615" s="26"/>
    </row>
    <row r="616">
      <c r="A616" s="4"/>
      <c r="B616" s="26"/>
    </row>
    <row r="617">
      <c r="A617" s="4"/>
      <c r="B617" s="26"/>
    </row>
    <row r="618">
      <c r="A618" s="4"/>
      <c r="B618" s="26"/>
    </row>
    <row r="619">
      <c r="A619" s="4"/>
      <c r="B619" s="26"/>
    </row>
    <row r="620">
      <c r="A620" s="4"/>
      <c r="B620" s="26"/>
    </row>
    <row r="621">
      <c r="A621" s="4"/>
      <c r="B621" s="26"/>
    </row>
    <row r="622">
      <c r="A622" s="4"/>
      <c r="B622" s="26"/>
    </row>
    <row r="623">
      <c r="A623" s="4"/>
      <c r="B623" s="26"/>
    </row>
    <row r="624">
      <c r="A624" s="4"/>
      <c r="B624" s="26"/>
    </row>
    <row r="625">
      <c r="A625" s="4"/>
      <c r="B625" s="26"/>
    </row>
    <row r="626">
      <c r="A626" s="4"/>
      <c r="B626" s="26"/>
    </row>
    <row r="627">
      <c r="A627" s="4"/>
      <c r="B627" s="26"/>
    </row>
    <row r="628">
      <c r="A628" s="4"/>
      <c r="B628" s="26"/>
    </row>
    <row r="629">
      <c r="A629" s="4"/>
      <c r="B629" s="26"/>
    </row>
    <row r="630">
      <c r="A630" s="4"/>
      <c r="B630" s="26"/>
    </row>
    <row r="631">
      <c r="A631" s="4"/>
      <c r="B631" s="26"/>
    </row>
    <row r="632">
      <c r="A632" s="4"/>
      <c r="B632" s="26"/>
    </row>
    <row r="633">
      <c r="A633" s="4"/>
      <c r="B633" s="26"/>
    </row>
    <row r="634">
      <c r="A634" s="4"/>
      <c r="B634" s="26"/>
    </row>
    <row r="635">
      <c r="A635" s="4"/>
      <c r="B635" s="26"/>
    </row>
    <row r="636">
      <c r="A636" s="4"/>
      <c r="B636" s="26"/>
    </row>
    <row r="637">
      <c r="A637" s="4"/>
      <c r="B637" s="26"/>
    </row>
    <row r="638">
      <c r="A638" s="4"/>
      <c r="B638" s="26"/>
    </row>
    <row r="639">
      <c r="A639" s="4"/>
      <c r="B639" s="26"/>
    </row>
    <row r="640">
      <c r="A640" s="4"/>
      <c r="B640" s="26"/>
    </row>
    <row r="641">
      <c r="A641" s="4"/>
      <c r="B641" s="26"/>
    </row>
    <row r="642">
      <c r="A642" s="4"/>
      <c r="B642" s="26"/>
    </row>
    <row r="643">
      <c r="A643" s="4"/>
      <c r="B643" s="26"/>
    </row>
    <row r="644">
      <c r="A644" s="4"/>
      <c r="B644" s="26"/>
    </row>
    <row r="645">
      <c r="A645" s="4"/>
      <c r="B645" s="26"/>
    </row>
    <row r="646">
      <c r="A646" s="4"/>
      <c r="B646" s="26"/>
    </row>
    <row r="647">
      <c r="A647" s="4"/>
      <c r="B647" s="26"/>
    </row>
    <row r="648">
      <c r="A648" s="4"/>
      <c r="B648" s="26"/>
    </row>
    <row r="649">
      <c r="A649" s="4"/>
      <c r="B649" s="26"/>
    </row>
    <row r="650">
      <c r="A650" s="4"/>
      <c r="B650" s="26"/>
    </row>
    <row r="651">
      <c r="A651" s="4"/>
      <c r="B651" s="26"/>
    </row>
    <row r="652">
      <c r="A652" s="4"/>
      <c r="B652" s="26"/>
    </row>
    <row r="653">
      <c r="A653" s="4"/>
      <c r="B653" s="26"/>
    </row>
    <row r="654">
      <c r="A654" s="4"/>
      <c r="B654" s="26"/>
    </row>
    <row r="655">
      <c r="A655" s="4"/>
      <c r="B655" s="26"/>
    </row>
    <row r="656">
      <c r="A656" s="4"/>
      <c r="B656" s="26"/>
    </row>
    <row r="657">
      <c r="A657" s="4"/>
      <c r="B657" s="26"/>
    </row>
    <row r="658">
      <c r="A658" s="4"/>
      <c r="B658" s="26"/>
    </row>
    <row r="659">
      <c r="A659" s="4"/>
      <c r="B659" s="26"/>
    </row>
    <row r="660">
      <c r="A660" s="4"/>
      <c r="B660" s="26"/>
    </row>
    <row r="661">
      <c r="A661" s="4"/>
      <c r="B661" s="26"/>
    </row>
    <row r="662">
      <c r="A662" s="4"/>
      <c r="B662" s="26"/>
    </row>
    <row r="663">
      <c r="A663" s="4"/>
      <c r="B663" s="26"/>
    </row>
    <row r="664">
      <c r="A664" s="4"/>
      <c r="B664" s="26"/>
    </row>
    <row r="665">
      <c r="A665" s="4"/>
      <c r="B665" s="26"/>
    </row>
    <row r="666">
      <c r="A666" s="4"/>
      <c r="B666" s="26"/>
    </row>
    <row r="667">
      <c r="A667" s="4"/>
      <c r="B667" s="26"/>
    </row>
    <row r="668">
      <c r="A668" s="4"/>
      <c r="B668" s="26"/>
    </row>
    <row r="669">
      <c r="A669" s="4"/>
      <c r="B669" s="26"/>
    </row>
    <row r="670">
      <c r="A670" s="4"/>
      <c r="B670" s="26"/>
    </row>
    <row r="671">
      <c r="A671" s="4"/>
      <c r="B671" s="26"/>
    </row>
    <row r="672">
      <c r="A672" s="4"/>
      <c r="B672" s="26"/>
    </row>
    <row r="673">
      <c r="A673" s="4"/>
      <c r="B673" s="26"/>
    </row>
    <row r="674">
      <c r="A674" s="4"/>
      <c r="B674" s="26"/>
    </row>
    <row r="675">
      <c r="A675" s="4"/>
      <c r="B675" s="26"/>
    </row>
    <row r="676">
      <c r="A676" s="4"/>
      <c r="B676" s="26"/>
    </row>
    <row r="677">
      <c r="A677" s="4"/>
      <c r="B677" s="26"/>
    </row>
    <row r="678">
      <c r="A678" s="4"/>
      <c r="B678" s="26"/>
    </row>
    <row r="679">
      <c r="A679" s="4"/>
      <c r="B679" s="26"/>
    </row>
    <row r="680">
      <c r="A680" s="4"/>
      <c r="B680" s="26"/>
    </row>
    <row r="681">
      <c r="A681" s="4"/>
      <c r="B681" s="26"/>
    </row>
    <row r="682">
      <c r="A682" s="4"/>
      <c r="B682" s="26"/>
    </row>
    <row r="683">
      <c r="A683" s="4"/>
      <c r="B683" s="26"/>
    </row>
    <row r="684">
      <c r="A684" s="4"/>
      <c r="B684" s="26"/>
    </row>
    <row r="685">
      <c r="A685" s="4"/>
      <c r="B685" s="26"/>
    </row>
    <row r="686">
      <c r="A686" s="4"/>
      <c r="B686" s="26"/>
    </row>
    <row r="687">
      <c r="A687" s="4"/>
      <c r="B687" s="26"/>
    </row>
    <row r="688">
      <c r="A688" s="4"/>
      <c r="B688" s="26"/>
    </row>
    <row r="689">
      <c r="A689" s="4"/>
      <c r="B689" s="26"/>
    </row>
    <row r="690">
      <c r="A690" s="4"/>
      <c r="B690" s="26"/>
    </row>
    <row r="691">
      <c r="A691" s="4"/>
      <c r="B691" s="26"/>
    </row>
    <row r="692">
      <c r="A692" s="4"/>
      <c r="B692" s="26"/>
    </row>
    <row r="693">
      <c r="A693" s="4"/>
      <c r="B693" s="26"/>
    </row>
    <row r="694">
      <c r="A694" s="4"/>
      <c r="B694" s="26"/>
    </row>
    <row r="695">
      <c r="A695" s="4"/>
      <c r="B695" s="26"/>
    </row>
    <row r="696">
      <c r="A696" s="4"/>
      <c r="B696" s="26"/>
    </row>
    <row r="697">
      <c r="A697" s="4"/>
      <c r="B697" s="26"/>
    </row>
    <row r="698">
      <c r="A698" s="4"/>
      <c r="B698" s="26"/>
    </row>
    <row r="699">
      <c r="A699" s="4"/>
      <c r="B699" s="26"/>
    </row>
    <row r="700">
      <c r="A700" s="4"/>
      <c r="B700" s="26"/>
    </row>
    <row r="701">
      <c r="A701" s="4"/>
      <c r="B701" s="26"/>
    </row>
    <row r="702">
      <c r="A702" s="4"/>
      <c r="B702" s="26"/>
    </row>
    <row r="703">
      <c r="A703" s="4"/>
      <c r="B703" s="26"/>
    </row>
    <row r="704">
      <c r="A704" s="4"/>
      <c r="B704" s="26"/>
    </row>
    <row r="705">
      <c r="A705" s="4"/>
      <c r="B705" s="26"/>
    </row>
    <row r="706">
      <c r="A706" s="4"/>
      <c r="B706" s="26"/>
    </row>
    <row r="707">
      <c r="A707" s="4"/>
      <c r="B707" s="26"/>
    </row>
    <row r="708">
      <c r="A708" s="4"/>
      <c r="B708" s="26"/>
    </row>
    <row r="709">
      <c r="A709" s="4"/>
      <c r="B709" s="26"/>
    </row>
    <row r="710">
      <c r="A710" s="4"/>
      <c r="B710" s="26"/>
    </row>
    <row r="711">
      <c r="A711" s="4"/>
      <c r="B711" s="26"/>
    </row>
    <row r="712">
      <c r="A712" s="4"/>
      <c r="B712" s="26"/>
    </row>
    <row r="713">
      <c r="A713" s="4"/>
      <c r="B713" s="26"/>
    </row>
    <row r="714">
      <c r="A714" s="4"/>
      <c r="B714" s="26"/>
    </row>
    <row r="715">
      <c r="A715" s="4"/>
      <c r="B715" s="26"/>
    </row>
    <row r="716">
      <c r="A716" s="4"/>
      <c r="B716" s="26"/>
    </row>
    <row r="717">
      <c r="A717" s="4"/>
      <c r="B717" s="26"/>
    </row>
    <row r="718">
      <c r="A718" s="4"/>
      <c r="B718" s="26"/>
    </row>
    <row r="719">
      <c r="A719" s="4"/>
      <c r="B719" s="26"/>
    </row>
    <row r="720">
      <c r="A720" s="4"/>
      <c r="B720" s="26"/>
    </row>
    <row r="721">
      <c r="A721" s="4"/>
      <c r="B721" s="26"/>
    </row>
    <row r="722">
      <c r="A722" s="4"/>
      <c r="B722" s="26"/>
    </row>
    <row r="723">
      <c r="A723" s="4"/>
      <c r="B723" s="26"/>
    </row>
    <row r="724">
      <c r="A724" s="4"/>
      <c r="B724" s="26"/>
    </row>
    <row r="725">
      <c r="A725" s="4"/>
      <c r="B725" s="26"/>
    </row>
    <row r="726">
      <c r="A726" s="4"/>
      <c r="B726" s="26"/>
    </row>
    <row r="727">
      <c r="A727" s="4"/>
      <c r="B727" s="26"/>
    </row>
    <row r="728">
      <c r="A728" s="4"/>
      <c r="B728" s="26"/>
    </row>
    <row r="729">
      <c r="A729" s="4"/>
      <c r="B729" s="26"/>
    </row>
    <row r="730">
      <c r="A730" s="4"/>
      <c r="B730" s="26"/>
    </row>
    <row r="731">
      <c r="A731" s="4"/>
      <c r="B731" s="26"/>
    </row>
    <row r="732">
      <c r="A732" s="4"/>
      <c r="B732" s="26"/>
    </row>
    <row r="733">
      <c r="A733" s="4"/>
      <c r="B733" s="26"/>
    </row>
    <row r="734">
      <c r="A734" s="4"/>
      <c r="B734" s="26"/>
    </row>
    <row r="735">
      <c r="A735" s="4"/>
      <c r="B735" s="26"/>
    </row>
    <row r="736">
      <c r="A736" s="4"/>
      <c r="B736" s="26"/>
    </row>
    <row r="737">
      <c r="A737" s="4"/>
      <c r="B737" s="26"/>
    </row>
    <row r="738">
      <c r="A738" s="4"/>
      <c r="B738" s="26"/>
    </row>
    <row r="739">
      <c r="A739" s="4"/>
      <c r="B739" s="26"/>
    </row>
    <row r="740">
      <c r="A740" s="4"/>
      <c r="B740" s="26"/>
    </row>
    <row r="741">
      <c r="A741" s="4"/>
      <c r="B741" s="26"/>
    </row>
    <row r="742">
      <c r="A742" s="4"/>
      <c r="B742" s="26"/>
    </row>
    <row r="743">
      <c r="A743" s="4"/>
      <c r="B743" s="26"/>
    </row>
    <row r="744">
      <c r="A744" s="4"/>
      <c r="B744" s="26"/>
    </row>
    <row r="745">
      <c r="A745" s="4"/>
      <c r="B745" s="26"/>
    </row>
    <row r="746">
      <c r="A746" s="4"/>
      <c r="B746" s="26"/>
    </row>
    <row r="747">
      <c r="A747" s="4"/>
      <c r="B747" s="26"/>
    </row>
    <row r="748">
      <c r="A748" s="4"/>
      <c r="B748" s="26"/>
    </row>
    <row r="749">
      <c r="A749" s="4"/>
      <c r="B749" s="26"/>
    </row>
    <row r="750">
      <c r="A750" s="4"/>
      <c r="B750" s="26"/>
    </row>
    <row r="751">
      <c r="A751" s="4"/>
      <c r="B751" s="26"/>
    </row>
    <row r="752">
      <c r="A752" s="4"/>
      <c r="B752" s="26"/>
    </row>
    <row r="753">
      <c r="A753" s="4"/>
      <c r="B753" s="26"/>
    </row>
    <row r="754">
      <c r="A754" s="4"/>
      <c r="B754" s="26"/>
    </row>
    <row r="755">
      <c r="A755" s="4"/>
      <c r="B755" s="26"/>
    </row>
    <row r="756">
      <c r="A756" s="4"/>
      <c r="B756" s="26"/>
    </row>
    <row r="757">
      <c r="A757" s="4"/>
      <c r="B757" s="26"/>
    </row>
    <row r="758">
      <c r="A758" s="4"/>
      <c r="B758" s="26"/>
    </row>
    <row r="759">
      <c r="A759" s="4"/>
      <c r="B759" s="26"/>
    </row>
    <row r="760">
      <c r="A760" s="4"/>
      <c r="B760" s="26"/>
    </row>
    <row r="761">
      <c r="A761" s="4"/>
      <c r="B761" s="26"/>
    </row>
    <row r="762">
      <c r="A762" s="4"/>
      <c r="B762" s="26"/>
    </row>
    <row r="763">
      <c r="A763" s="4"/>
      <c r="B763" s="26"/>
    </row>
    <row r="764">
      <c r="A764" s="4"/>
      <c r="B764" s="26"/>
    </row>
    <row r="765">
      <c r="A765" s="4"/>
      <c r="B765" s="26"/>
    </row>
    <row r="766">
      <c r="A766" s="4"/>
      <c r="B766" s="26"/>
    </row>
    <row r="767">
      <c r="A767" s="4"/>
      <c r="B767" s="26"/>
    </row>
    <row r="768">
      <c r="A768" s="4"/>
      <c r="B768" s="26"/>
    </row>
    <row r="769">
      <c r="A769" s="4"/>
      <c r="B769" s="26"/>
    </row>
    <row r="770">
      <c r="A770" s="4"/>
      <c r="B770" s="26"/>
    </row>
    <row r="771">
      <c r="A771" s="4"/>
      <c r="B771" s="26"/>
    </row>
    <row r="772">
      <c r="A772" s="4"/>
      <c r="B772" s="26"/>
    </row>
    <row r="773">
      <c r="A773" s="4"/>
      <c r="B773" s="26"/>
    </row>
    <row r="774">
      <c r="A774" s="4"/>
      <c r="B774" s="26"/>
    </row>
    <row r="775">
      <c r="A775" s="4"/>
      <c r="B775" s="26"/>
    </row>
    <row r="776">
      <c r="A776" s="4"/>
      <c r="B776" s="26"/>
    </row>
    <row r="777">
      <c r="A777" s="4"/>
      <c r="B777" s="26"/>
    </row>
    <row r="778">
      <c r="A778" s="4"/>
      <c r="B778" s="26"/>
    </row>
    <row r="779">
      <c r="A779" s="4"/>
      <c r="B779" s="26"/>
    </row>
    <row r="780">
      <c r="A780" s="4"/>
      <c r="B780" s="26"/>
    </row>
    <row r="781">
      <c r="A781" s="4"/>
      <c r="B781" s="26"/>
    </row>
    <row r="782">
      <c r="A782" s="4"/>
      <c r="B782" s="26"/>
    </row>
    <row r="783">
      <c r="A783" s="4"/>
      <c r="B783" s="26"/>
    </row>
    <row r="784">
      <c r="A784" s="4"/>
      <c r="B784" s="26"/>
    </row>
    <row r="785">
      <c r="A785" s="4"/>
      <c r="B785" s="26"/>
    </row>
    <row r="786">
      <c r="A786" s="4"/>
      <c r="B786" s="26"/>
    </row>
    <row r="787">
      <c r="A787" s="4"/>
      <c r="B787" s="26"/>
    </row>
    <row r="788">
      <c r="A788" s="4"/>
      <c r="B788" s="26"/>
    </row>
    <row r="789">
      <c r="A789" s="4"/>
      <c r="B789" s="26"/>
    </row>
    <row r="790">
      <c r="A790" s="4"/>
      <c r="B790" s="26"/>
    </row>
    <row r="791">
      <c r="A791" s="4"/>
      <c r="B791" s="26"/>
    </row>
    <row r="792">
      <c r="A792" s="4"/>
      <c r="B792" s="26"/>
    </row>
    <row r="793">
      <c r="A793" s="4"/>
      <c r="B793" s="26"/>
    </row>
    <row r="794">
      <c r="A794" s="4"/>
      <c r="B794" s="26"/>
    </row>
    <row r="795">
      <c r="A795" s="4"/>
      <c r="B795" s="26"/>
    </row>
    <row r="796">
      <c r="A796" s="4"/>
      <c r="B796" s="26"/>
    </row>
    <row r="797">
      <c r="A797" s="4"/>
      <c r="B797" s="26"/>
    </row>
    <row r="798">
      <c r="A798" s="4"/>
      <c r="B798" s="26"/>
    </row>
    <row r="799">
      <c r="A799" s="4"/>
      <c r="B799" s="26"/>
    </row>
    <row r="800">
      <c r="A800" s="4"/>
      <c r="B800" s="26"/>
    </row>
    <row r="801">
      <c r="A801" s="4"/>
      <c r="B801" s="26"/>
    </row>
    <row r="802">
      <c r="A802" s="4"/>
      <c r="B802" s="26"/>
    </row>
    <row r="803">
      <c r="A803" s="4"/>
      <c r="B803" s="26"/>
    </row>
    <row r="804">
      <c r="A804" s="4"/>
      <c r="B804" s="26"/>
    </row>
    <row r="805">
      <c r="A805" s="4"/>
      <c r="B805" s="26"/>
    </row>
    <row r="806">
      <c r="A806" s="4"/>
      <c r="B806" s="26"/>
    </row>
    <row r="807">
      <c r="A807" s="4"/>
      <c r="B807" s="26"/>
    </row>
    <row r="808">
      <c r="A808" s="4"/>
      <c r="B808" s="26"/>
    </row>
    <row r="809">
      <c r="A809" s="4"/>
      <c r="B809" s="26"/>
    </row>
    <row r="810">
      <c r="A810" s="4"/>
      <c r="B810" s="26"/>
    </row>
    <row r="811">
      <c r="A811" s="4"/>
      <c r="B811" s="26"/>
    </row>
    <row r="812">
      <c r="A812" s="4"/>
      <c r="B812" s="26"/>
    </row>
    <row r="813">
      <c r="A813" s="4"/>
      <c r="B813" s="26"/>
    </row>
    <row r="814">
      <c r="A814" s="4"/>
      <c r="B814" s="26"/>
    </row>
    <row r="815">
      <c r="A815" s="4"/>
      <c r="B815" s="26"/>
    </row>
    <row r="816">
      <c r="A816" s="4"/>
      <c r="B816" s="26"/>
    </row>
    <row r="817">
      <c r="A817" s="4"/>
      <c r="B817" s="26"/>
    </row>
    <row r="818">
      <c r="A818" s="4"/>
      <c r="B818" s="26"/>
    </row>
    <row r="819">
      <c r="A819" s="4"/>
      <c r="B819" s="26"/>
    </row>
    <row r="820">
      <c r="A820" s="4"/>
      <c r="B820" s="26"/>
    </row>
    <row r="821">
      <c r="A821" s="4"/>
      <c r="B821" s="26"/>
    </row>
    <row r="822">
      <c r="A822" s="4"/>
      <c r="B822" s="26"/>
    </row>
    <row r="823">
      <c r="A823" s="4"/>
      <c r="B823" s="26"/>
    </row>
    <row r="824">
      <c r="A824" s="4"/>
      <c r="B824" s="26"/>
    </row>
    <row r="825">
      <c r="A825" s="4"/>
      <c r="B825" s="26"/>
    </row>
    <row r="826">
      <c r="A826" s="4"/>
      <c r="B826" s="26"/>
    </row>
    <row r="827">
      <c r="A827" s="4"/>
      <c r="B827" s="26"/>
    </row>
    <row r="828">
      <c r="A828" s="4"/>
      <c r="B828" s="26"/>
    </row>
    <row r="829">
      <c r="A829" s="4"/>
      <c r="B829" s="26"/>
    </row>
    <row r="830">
      <c r="A830" s="4"/>
      <c r="B830" s="26"/>
    </row>
    <row r="831">
      <c r="A831" s="4"/>
      <c r="B831" s="26"/>
    </row>
    <row r="832">
      <c r="A832" s="4"/>
      <c r="B832" s="26"/>
    </row>
    <row r="833">
      <c r="A833" s="4"/>
      <c r="B833" s="26"/>
    </row>
    <row r="834">
      <c r="A834" s="4"/>
      <c r="B834" s="26"/>
    </row>
    <row r="835">
      <c r="A835" s="4"/>
      <c r="B835" s="26"/>
    </row>
    <row r="836">
      <c r="A836" s="4"/>
      <c r="B836" s="26"/>
    </row>
    <row r="837">
      <c r="A837" s="4"/>
      <c r="B837" s="26"/>
    </row>
    <row r="838">
      <c r="A838" s="4"/>
      <c r="B838" s="26"/>
    </row>
    <row r="839">
      <c r="A839" s="4"/>
      <c r="B839" s="26"/>
    </row>
    <row r="840">
      <c r="A840" s="4"/>
      <c r="B840" s="26"/>
    </row>
    <row r="841">
      <c r="A841" s="4"/>
      <c r="B841" s="26"/>
    </row>
    <row r="842">
      <c r="A842" s="4"/>
      <c r="B842" s="26"/>
    </row>
    <row r="843">
      <c r="A843" s="4"/>
      <c r="B843" s="26"/>
    </row>
    <row r="844">
      <c r="A844" s="4"/>
      <c r="B844" s="26"/>
    </row>
    <row r="845">
      <c r="A845" s="4"/>
      <c r="B845" s="26"/>
    </row>
    <row r="846">
      <c r="A846" s="4"/>
      <c r="B846" s="26"/>
    </row>
    <row r="847">
      <c r="A847" s="4"/>
      <c r="B847" s="26"/>
    </row>
    <row r="848">
      <c r="A848" s="4"/>
      <c r="B848" s="26"/>
    </row>
    <row r="849">
      <c r="A849" s="4"/>
      <c r="B849" s="26"/>
    </row>
    <row r="850">
      <c r="A850" s="4"/>
      <c r="B850" s="26"/>
    </row>
    <row r="851">
      <c r="A851" s="4"/>
      <c r="B851" s="26"/>
    </row>
    <row r="852">
      <c r="A852" s="4"/>
      <c r="B852" s="26"/>
    </row>
    <row r="853">
      <c r="A853" s="4"/>
      <c r="B853" s="26"/>
    </row>
    <row r="854">
      <c r="A854" s="4"/>
      <c r="B854" s="26"/>
    </row>
    <row r="855">
      <c r="A855" s="4"/>
      <c r="B855" s="26"/>
    </row>
    <row r="856">
      <c r="A856" s="4"/>
      <c r="B856" s="26"/>
    </row>
    <row r="857">
      <c r="A857" s="4"/>
      <c r="B857" s="26"/>
    </row>
    <row r="858">
      <c r="A858" s="4"/>
      <c r="B858" s="26"/>
    </row>
    <row r="859">
      <c r="A859" s="4"/>
      <c r="B859" s="26"/>
    </row>
    <row r="860">
      <c r="A860" s="4"/>
      <c r="B860" s="26"/>
    </row>
    <row r="861">
      <c r="A861" s="4"/>
      <c r="B861" s="26"/>
    </row>
    <row r="862">
      <c r="A862" s="4"/>
      <c r="B862" s="26"/>
    </row>
    <row r="863">
      <c r="A863" s="4"/>
      <c r="B863" s="26"/>
    </row>
    <row r="864">
      <c r="A864" s="4"/>
      <c r="B864" s="26"/>
    </row>
    <row r="865">
      <c r="A865" s="4"/>
      <c r="B865" s="26"/>
    </row>
    <row r="866">
      <c r="A866" s="4"/>
      <c r="B866" s="26"/>
    </row>
    <row r="867">
      <c r="A867" s="4"/>
      <c r="B867" s="26"/>
    </row>
    <row r="868">
      <c r="A868" s="4"/>
      <c r="B868" s="26"/>
    </row>
    <row r="869">
      <c r="A869" s="4"/>
      <c r="B869" s="26"/>
    </row>
    <row r="870">
      <c r="A870" s="4"/>
      <c r="B870" s="26"/>
    </row>
    <row r="871">
      <c r="A871" s="4"/>
      <c r="B871" s="26"/>
    </row>
    <row r="872">
      <c r="A872" s="4"/>
      <c r="B872" s="26"/>
    </row>
    <row r="873">
      <c r="A873" s="4"/>
      <c r="B873" s="26"/>
    </row>
    <row r="874">
      <c r="A874" s="4"/>
      <c r="B874" s="26"/>
    </row>
    <row r="875">
      <c r="A875" s="4"/>
      <c r="B875" s="26"/>
    </row>
    <row r="876">
      <c r="A876" s="4"/>
      <c r="B876" s="26"/>
    </row>
    <row r="877">
      <c r="A877" s="4"/>
      <c r="B877" s="26"/>
    </row>
    <row r="878">
      <c r="A878" s="4"/>
      <c r="B878" s="26"/>
    </row>
    <row r="879">
      <c r="A879" s="4"/>
      <c r="B879" s="26"/>
    </row>
    <row r="880">
      <c r="A880" s="4"/>
      <c r="B880" s="26"/>
    </row>
    <row r="881">
      <c r="A881" s="4"/>
      <c r="B881" s="26"/>
    </row>
    <row r="882">
      <c r="A882" s="4"/>
      <c r="B882" s="26"/>
    </row>
    <row r="883">
      <c r="A883" s="4"/>
      <c r="B883" s="26"/>
    </row>
    <row r="884">
      <c r="A884" s="4"/>
      <c r="B884" s="26"/>
    </row>
    <row r="885">
      <c r="A885" s="4"/>
      <c r="B885" s="26"/>
    </row>
    <row r="886">
      <c r="A886" s="4"/>
      <c r="B886" s="26"/>
    </row>
    <row r="887">
      <c r="A887" s="4"/>
      <c r="B887" s="26"/>
    </row>
    <row r="888">
      <c r="A888" s="4"/>
      <c r="B888" s="26"/>
    </row>
    <row r="889">
      <c r="A889" s="4"/>
      <c r="B889" s="26"/>
    </row>
    <row r="890">
      <c r="A890" s="4"/>
      <c r="B890" s="26"/>
    </row>
    <row r="891">
      <c r="A891" s="4"/>
      <c r="B891" s="26"/>
    </row>
    <row r="892">
      <c r="A892" s="4"/>
      <c r="B892" s="26"/>
    </row>
    <row r="893">
      <c r="A893" s="4"/>
      <c r="B893" s="26"/>
    </row>
    <row r="894">
      <c r="A894" s="4"/>
      <c r="B894" s="26"/>
    </row>
    <row r="895">
      <c r="A895" s="4"/>
      <c r="B895" s="26"/>
    </row>
    <row r="896">
      <c r="A896" s="4"/>
      <c r="B896" s="26"/>
    </row>
    <row r="897">
      <c r="A897" s="4"/>
      <c r="B897" s="26"/>
    </row>
    <row r="898">
      <c r="A898" s="4"/>
      <c r="B898" s="26"/>
    </row>
    <row r="899">
      <c r="A899" s="4"/>
      <c r="B899" s="26"/>
    </row>
    <row r="900">
      <c r="A900" s="4"/>
      <c r="B900" s="26"/>
    </row>
    <row r="901">
      <c r="A901" s="4"/>
      <c r="B901" s="26"/>
    </row>
    <row r="902">
      <c r="A902" s="4"/>
      <c r="B902" s="26"/>
    </row>
    <row r="903">
      <c r="A903" s="4"/>
      <c r="B903" s="26"/>
    </row>
    <row r="904">
      <c r="A904" s="4"/>
      <c r="B904" s="26"/>
    </row>
    <row r="905">
      <c r="A905" s="4"/>
      <c r="B905" s="26"/>
    </row>
    <row r="906">
      <c r="A906" s="4"/>
      <c r="B906" s="26"/>
    </row>
    <row r="907">
      <c r="A907" s="4"/>
      <c r="B907" s="26"/>
    </row>
    <row r="908">
      <c r="A908" s="4"/>
      <c r="B908" s="26"/>
    </row>
    <row r="909">
      <c r="A909" s="4"/>
      <c r="B909" s="26"/>
    </row>
    <row r="910">
      <c r="A910" s="4"/>
      <c r="B910" s="26"/>
    </row>
    <row r="911">
      <c r="A911" s="4"/>
      <c r="B911" s="26"/>
    </row>
    <row r="912">
      <c r="A912" s="4"/>
      <c r="B912" s="26"/>
    </row>
    <row r="913">
      <c r="A913" s="4"/>
      <c r="B913" s="26"/>
    </row>
    <row r="914">
      <c r="A914" s="4"/>
      <c r="B914" s="26"/>
    </row>
    <row r="915">
      <c r="A915" s="4"/>
      <c r="B915" s="26"/>
    </row>
    <row r="916">
      <c r="A916" s="4"/>
      <c r="B916" s="26"/>
    </row>
    <row r="917">
      <c r="A917" s="4"/>
      <c r="B917" s="26"/>
    </row>
    <row r="918">
      <c r="A918" s="4"/>
      <c r="B918" s="26"/>
    </row>
    <row r="919">
      <c r="A919" s="4"/>
      <c r="B919" s="26"/>
    </row>
    <row r="920">
      <c r="A920" s="4"/>
      <c r="B920" s="26"/>
    </row>
    <row r="921">
      <c r="A921" s="4"/>
      <c r="B921" s="26"/>
    </row>
    <row r="922">
      <c r="A922" s="4"/>
      <c r="B922" s="26"/>
    </row>
    <row r="923">
      <c r="A923" s="4"/>
      <c r="B923" s="26"/>
    </row>
    <row r="924">
      <c r="A924" s="4"/>
      <c r="B924" s="26"/>
    </row>
    <row r="925">
      <c r="A925" s="4"/>
      <c r="B925" s="26"/>
    </row>
    <row r="926">
      <c r="A926" s="4"/>
      <c r="B926" s="26"/>
    </row>
    <row r="927">
      <c r="A927" s="4"/>
      <c r="B927" s="26"/>
    </row>
    <row r="928">
      <c r="A928" s="4"/>
      <c r="B928" s="26"/>
    </row>
    <row r="929">
      <c r="A929" s="4"/>
      <c r="B929" s="26"/>
    </row>
    <row r="930">
      <c r="A930" s="4"/>
      <c r="B930" s="26"/>
    </row>
    <row r="931">
      <c r="A931" s="4"/>
      <c r="B931" s="26"/>
    </row>
    <row r="932">
      <c r="A932" s="4"/>
      <c r="B932" s="26"/>
    </row>
    <row r="933">
      <c r="A933" s="4"/>
      <c r="B933" s="26"/>
    </row>
    <row r="934">
      <c r="A934" s="4"/>
      <c r="B934" s="26"/>
    </row>
    <row r="935">
      <c r="A935" s="4"/>
      <c r="B935" s="26"/>
    </row>
    <row r="936">
      <c r="A936" s="4"/>
      <c r="B936" s="26"/>
    </row>
    <row r="937">
      <c r="A937" s="4"/>
      <c r="B937" s="26"/>
    </row>
    <row r="938">
      <c r="A938" s="4"/>
      <c r="B938" s="26"/>
    </row>
    <row r="939">
      <c r="A939" s="4"/>
      <c r="B939" s="26"/>
    </row>
    <row r="940">
      <c r="A940" s="4"/>
      <c r="B940" s="26"/>
    </row>
    <row r="941">
      <c r="A941" s="4"/>
      <c r="B941" s="26"/>
    </row>
    <row r="942">
      <c r="A942" s="4"/>
      <c r="B942" s="26"/>
    </row>
    <row r="943">
      <c r="A943" s="4"/>
      <c r="B943" s="26"/>
    </row>
    <row r="944">
      <c r="A944" s="4"/>
      <c r="B944" s="26"/>
    </row>
    <row r="945">
      <c r="A945" s="4"/>
      <c r="B945" s="26"/>
    </row>
    <row r="946">
      <c r="A946" s="4"/>
      <c r="B946" s="26"/>
    </row>
    <row r="947">
      <c r="A947" s="4"/>
      <c r="B947" s="26"/>
    </row>
    <row r="948">
      <c r="A948" s="4"/>
      <c r="B948" s="26"/>
    </row>
    <row r="949">
      <c r="A949" s="4"/>
      <c r="B949" s="26"/>
    </row>
    <row r="950">
      <c r="A950" s="4"/>
      <c r="B950" s="26"/>
    </row>
    <row r="951">
      <c r="A951" s="4"/>
      <c r="B951" s="26"/>
    </row>
    <row r="952">
      <c r="A952" s="4"/>
      <c r="B952" s="26"/>
    </row>
    <row r="953">
      <c r="A953" s="4"/>
      <c r="B953" s="26"/>
    </row>
    <row r="954">
      <c r="A954" s="4"/>
      <c r="B954" s="26"/>
    </row>
    <row r="955">
      <c r="A955" s="4"/>
      <c r="B955" s="26"/>
    </row>
    <row r="956">
      <c r="A956" s="4"/>
      <c r="B956" s="26"/>
    </row>
    <row r="957">
      <c r="A957" s="4"/>
      <c r="B957" s="26"/>
    </row>
    <row r="958">
      <c r="A958" s="4"/>
      <c r="B958" s="26"/>
    </row>
    <row r="959">
      <c r="A959" s="4"/>
      <c r="B959" s="26"/>
    </row>
    <row r="960">
      <c r="A960" s="4"/>
      <c r="B960" s="26"/>
    </row>
    <row r="961">
      <c r="A961" s="4"/>
      <c r="B961" s="26"/>
    </row>
    <row r="962">
      <c r="A962" s="4"/>
      <c r="B962" s="26"/>
    </row>
    <row r="963">
      <c r="A963" s="4"/>
      <c r="B963" s="26"/>
    </row>
    <row r="964">
      <c r="A964" s="4"/>
      <c r="B964" s="26"/>
    </row>
    <row r="965">
      <c r="A965" s="4"/>
      <c r="B965" s="26"/>
    </row>
    <row r="966">
      <c r="A966" s="4"/>
      <c r="B966" s="26"/>
    </row>
    <row r="967">
      <c r="A967" s="4"/>
      <c r="B967" s="26"/>
    </row>
    <row r="968">
      <c r="A968" s="4"/>
      <c r="B968" s="26"/>
    </row>
    <row r="969">
      <c r="A969" s="4"/>
      <c r="B969" s="26"/>
    </row>
    <row r="970">
      <c r="A970" s="4"/>
      <c r="B970" s="26"/>
    </row>
    <row r="971">
      <c r="A971" s="4"/>
      <c r="B971" s="26"/>
    </row>
    <row r="972">
      <c r="A972" s="4"/>
      <c r="B972" s="26"/>
    </row>
    <row r="973">
      <c r="A973" s="4"/>
      <c r="B973" s="26"/>
    </row>
    <row r="974">
      <c r="A974" s="4"/>
      <c r="B974" s="26"/>
    </row>
    <row r="975">
      <c r="A975" s="4"/>
      <c r="B975" s="26"/>
    </row>
    <row r="976">
      <c r="A976" s="4"/>
      <c r="B976" s="26"/>
    </row>
    <row r="977">
      <c r="A977" s="4"/>
      <c r="B977" s="26"/>
    </row>
    <row r="978">
      <c r="A978" s="4"/>
      <c r="B978" s="26"/>
    </row>
    <row r="979">
      <c r="A979" s="4"/>
      <c r="B979" s="26"/>
    </row>
    <row r="980">
      <c r="A980" s="4"/>
      <c r="B980" s="26"/>
    </row>
    <row r="981">
      <c r="A981" s="4"/>
      <c r="B981" s="26"/>
    </row>
    <row r="982">
      <c r="A982" s="4"/>
      <c r="B982" s="26"/>
    </row>
    <row r="983">
      <c r="A983" s="4"/>
      <c r="B983" s="26"/>
    </row>
    <row r="984">
      <c r="A984" s="4"/>
      <c r="B984" s="26"/>
    </row>
    <row r="985">
      <c r="A985" s="4"/>
      <c r="B985" s="26"/>
    </row>
    <row r="986">
      <c r="A986" s="4"/>
      <c r="B986" s="26"/>
    </row>
    <row r="987">
      <c r="A987" s="4"/>
      <c r="B987" s="26"/>
    </row>
    <row r="988">
      <c r="A988" s="4"/>
      <c r="B988" s="26"/>
    </row>
    <row r="989">
      <c r="A989" s="4"/>
      <c r="B989" s="26"/>
    </row>
    <row r="990">
      <c r="A990" s="4"/>
      <c r="B990" s="26"/>
    </row>
    <row r="991">
      <c r="A991" s="4"/>
      <c r="B991" s="26"/>
    </row>
    <row r="992">
      <c r="A992" s="4"/>
      <c r="B992" s="26"/>
    </row>
    <row r="993">
      <c r="A993" s="4"/>
      <c r="B993" s="26"/>
    </row>
    <row r="994">
      <c r="A994" s="4"/>
      <c r="B994" s="26"/>
    </row>
    <row r="995">
      <c r="A995" s="4"/>
      <c r="B995" s="26"/>
    </row>
    <row r="996">
      <c r="A996" s="4"/>
      <c r="B996" s="26"/>
    </row>
    <row r="997">
      <c r="A997" s="4"/>
      <c r="B997" s="26"/>
    </row>
    <row r="998">
      <c r="A998" s="4"/>
      <c r="B998" s="26"/>
    </row>
    <row r="999">
      <c r="A999" s="4"/>
      <c r="B999" s="26"/>
    </row>
    <row r="1000">
      <c r="A1000" s="4"/>
      <c r="B1000" s="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5" width="9.63"/>
    <col customWidth="1" min="26" max="31" width="9.38"/>
  </cols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</row>
    <row r="2">
      <c r="A2" s="23" t="s">
        <v>85</v>
      </c>
    </row>
    <row r="3">
      <c r="A3" s="23" t="s">
        <v>86</v>
      </c>
      <c r="B3" s="24">
        <f>Assumptions!B27+Assumptions!B28</f>
        <v>1</v>
      </c>
      <c r="C3" s="24">
        <f>B3+Assumptions!$B$28</f>
        <v>2</v>
      </c>
      <c r="D3" s="24">
        <f>C3+Assumptions!$B$28</f>
        <v>3</v>
      </c>
      <c r="E3" s="24">
        <f>D3+Assumptions!$B$28</f>
        <v>4</v>
      </c>
      <c r="F3" s="24">
        <f>E3+Assumptions!$B$28</f>
        <v>5</v>
      </c>
      <c r="G3" s="24">
        <f>F3+Assumptions!$B$28</f>
        <v>6</v>
      </c>
      <c r="H3" s="24">
        <f>G3+Assumptions!$B$28</f>
        <v>7</v>
      </c>
      <c r="I3" s="24">
        <f>H3+Assumptions!$B$28</f>
        <v>8</v>
      </c>
      <c r="J3" s="24">
        <f>I3+Assumptions!$B$28</f>
        <v>9</v>
      </c>
      <c r="K3" s="24">
        <f>J3+Assumptions!$B$28</f>
        <v>10</v>
      </c>
      <c r="L3" s="24">
        <f>K3+Assumptions!$B$28</f>
        <v>11</v>
      </c>
      <c r="M3" s="24">
        <f>L3+Assumptions!$B$28</f>
        <v>12</v>
      </c>
      <c r="N3" s="24">
        <f>M3+Assumptions!$B$28</f>
        <v>13</v>
      </c>
      <c r="O3" s="24">
        <f>N3+Assumptions!$B$28</f>
        <v>14</v>
      </c>
      <c r="P3" s="24">
        <f>O3+Assumptions!$B$28</f>
        <v>15</v>
      </c>
      <c r="Q3" s="24">
        <f>P3+Assumptions!$B$28</f>
        <v>16</v>
      </c>
      <c r="R3" s="24">
        <f>Q3+Assumptions!$B$28</f>
        <v>17</v>
      </c>
      <c r="S3" s="24">
        <f>R3+Assumptions!$B$28</f>
        <v>18</v>
      </c>
      <c r="T3" s="24">
        <f>S3+Assumptions!$B$28</f>
        <v>19</v>
      </c>
      <c r="U3" s="24">
        <f>T3+Assumptions!$B$28</f>
        <v>20</v>
      </c>
      <c r="V3" s="24">
        <f>U3+Assumptions!$B$28</f>
        <v>21</v>
      </c>
      <c r="W3" s="24">
        <f>V3+Assumptions!$B$28</f>
        <v>22</v>
      </c>
      <c r="X3" s="24">
        <f>W3+Assumptions!$B$28</f>
        <v>23</v>
      </c>
      <c r="Y3" s="24">
        <f>X3+Assumptions!$B$28</f>
        <v>24</v>
      </c>
      <c r="Z3" s="24">
        <f>Y3+Assumptions!$B$28</f>
        <v>25</v>
      </c>
      <c r="AA3" s="24">
        <f>Z3+Assumptions!$B$28</f>
        <v>26</v>
      </c>
      <c r="AB3" s="24">
        <f>AA3+Assumptions!$B$28</f>
        <v>27</v>
      </c>
      <c r="AC3" s="24">
        <f>AB3+Assumptions!$B$28</f>
        <v>28</v>
      </c>
      <c r="AD3" s="24">
        <f>AC3+Assumptions!$B$28</f>
        <v>29</v>
      </c>
      <c r="AE3" s="24">
        <f>AD3+Assumptions!$B$28</f>
        <v>30</v>
      </c>
    </row>
    <row r="4">
      <c r="A4" s="23" t="s">
        <v>87</v>
      </c>
      <c r="B4" s="23">
        <v>0.0</v>
      </c>
      <c r="C4" s="23">
        <v>0.0</v>
      </c>
      <c r="D4" s="23">
        <v>0.0</v>
      </c>
      <c r="E4" s="23">
        <v>0.0</v>
      </c>
      <c r="F4" s="23">
        <v>0.0</v>
      </c>
      <c r="G4" s="24">
        <f>F4+Assumptions!$C$28</f>
        <v>1</v>
      </c>
      <c r="H4" s="24">
        <f>G4+0</f>
        <v>1</v>
      </c>
      <c r="I4" s="24">
        <f>H4+Assumptions!$C$28</f>
        <v>2</v>
      </c>
      <c r="J4" s="24">
        <f t="shared" ref="J4:J5" si="1">I4+0</f>
        <v>2</v>
      </c>
      <c r="K4" s="24">
        <f>J4+Assumptions!$C$28</f>
        <v>3</v>
      </c>
      <c r="L4" s="24">
        <f>K4+0</f>
        <v>3</v>
      </c>
      <c r="M4" s="24">
        <f>L4+Assumptions!$C$28</f>
        <v>4</v>
      </c>
      <c r="N4" s="24">
        <f t="shared" ref="N4:N5" si="3">M4+0</f>
        <v>4</v>
      </c>
      <c r="O4" s="24">
        <f>N4+Assumptions!$C$28</f>
        <v>5</v>
      </c>
      <c r="P4" s="24">
        <f>O4+0</f>
        <v>5</v>
      </c>
      <c r="Q4" s="24">
        <f>P4+Assumptions!$C$28</f>
        <v>6</v>
      </c>
      <c r="R4" s="24">
        <f t="shared" ref="R4:R5" si="5">Q4+0</f>
        <v>6</v>
      </c>
      <c r="S4" s="24">
        <f>R4+Assumptions!$C$28</f>
        <v>7</v>
      </c>
      <c r="T4" s="24">
        <f>S4+0</f>
        <v>7</v>
      </c>
      <c r="U4" s="24">
        <f>T4+Assumptions!$C$28</f>
        <v>8</v>
      </c>
      <c r="V4" s="24">
        <f t="shared" ref="V4:V5" si="7">U4+0</f>
        <v>8</v>
      </c>
      <c r="W4" s="24">
        <f>V4+Assumptions!$C$28</f>
        <v>9</v>
      </c>
      <c r="X4" s="24">
        <f>W4+0</f>
        <v>9</v>
      </c>
      <c r="Y4" s="24">
        <f>X4+Assumptions!$C$28</f>
        <v>10</v>
      </c>
      <c r="Z4" s="24">
        <f t="shared" ref="Z4:Z5" si="9">Y4+0</f>
        <v>10</v>
      </c>
      <c r="AA4" s="24">
        <f>Z4+Assumptions!$C$28</f>
        <v>11</v>
      </c>
      <c r="AB4" s="24">
        <f>AA4+0</f>
        <v>11</v>
      </c>
      <c r="AC4" s="24">
        <f>AB4+Assumptions!$C$28</f>
        <v>12</v>
      </c>
      <c r="AD4" s="24">
        <f t="shared" ref="AD4:AD5" si="11">AC4+0</f>
        <v>12</v>
      </c>
      <c r="AE4" s="24">
        <f>AD4+Assumptions!$C$28</f>
        <v>13</v>
      </c>
    </row>
    <row r="5">
      <c r="A5" s="23" t="s">
        <v>88</v>
      </c>
      <c r="B5" s="23">
        <v>0.0</v>
      </c>
      <c r="C5" s="23">
        <v>0.0</v>
      </c>
      <c r="D5" s="23">
        <v>0.0</v>
      </c>
      <c r="E5" s="23">
        <v>0.0</v>
      </c>
      <c r="F5" s="23">
        <v>0.0</v>
      </c>
      <c r="G5" s="23">
        <v>0.0</v>
      </c>
      <c r="H5" s="23">
        <v>0.0</v>
      </c>
      <c r="I5" s="24">
        <f>H5+Assumptions!$D$28</f>
        <v>1</v>
      </c>
      <c r="J5" s="24">
        <f t="shared" si="1"/>
        <v>1</v>
      </c>
      <c r="K5" s="24">
        <f t="shared" ref="K5:L5" si="2">J5+0</f>
        <v>1</v>
      </c>
      <c r="L5" s="24">
        <f t="shared" si="2"/>
        <v>1</v>
      </c>
      <c r="M5" s="24">
        <f>L5+Assumptions!$D$28</f>
        <v>2</v>
      </c>
      <c r="N5" s="24">
        <f t="shared" si="3"/>
        <v>2</v>
      </c>
      <c r="O5" s="24">
        <f t="shared" ref="O5:P5" si="4">N5+0</f>
        <v>2</v>
      </c>
      <c r="P5" s="24">
        <f t="shared" si="4"/>
        <v>2</v>
      </c>
      <c r="Q5" s="24">
        <f>P5+Assumptions!$D$28</f>
        <v>3</v>
      </c>
      <c r="R5" s="24">
        <f t="shared" si="5"/>
        <v>3</v>
      </c>
      <c r="S5" s="24">
        <f t="shared" ref="S5:T5" si="6">R5+0</f>
        <v>3</v>
      </c>
      <c r="T5" s="24">
        <f t="shared" si="6"/>
        <v>3</v>
      </c>
      <c r="U5" s="24">
        <f>T5+Assumptions!$D$28</f>
        <v>4</v>
      </c>
      <c r="V5" s="24">
        <f t="shared" si="7"/>
        <v>4</v>
      </c>
      <c r="W5" s="24">
        <f t="shared" ref="W5:X5" si="8">V5+0</f>
        <v>4</v>
      </c>
      <c r="X5" s="24">
        <f t="shared" si="8"/>
        <v>4</v>
      </c>
      <c r="Y5" s="24">
        <f>X5+Assumptions!$D$28</f>
        <v>5</v>
      </c>
      <c r="Z5" s="24">
        <f t="shared" si="9"/>
        <v>5</v>
      </c>
      <c r="AA5" s="24">
        <f t="shared" ref="AA5:AB5" si="10">Z5+0</f>
        <v>5</v>
      </c>
      <c r="AB5" s="24">
        <f t="shared" si="10"/>
        <v>5</v>
      </c>
      <c r="AC5" s="24">
        <f>AB5+Assumptions!$D$28</f>
        <v>6</v>
      </c>
      <c r="AD5" s="24">
        <f t="shared" si="11"/>
        <v>6</v>
      </c>
      <c r="AE5" s="24">
        <f>AD5+0</f>
        <v>6</v>
      </c>
    </row>
    <row r="7">
      <c r="A7" s="23" t="s">
        <v>29</v>
      </c>
    </row>
    <row r="8">
      <c r="A8" s="23" t="s">
        <v>86</v>
      </c>
      <c r="B8" s="24">
        <f>B3*Assumptions!$B$7</f>
        <v>200</v>
      </c>
      <c r="C8" s="24">
        <f>C3*Assumptions!$B$7</f>
        <v>400</v>
      </c>
      <c r="D8" s="24">
        <f>D3*Assumptions!$B$7</f>
        <v>600</v>
      </c>
      <c r="E8" s="24">
        <f>E3*Assumptions!$B$7</f>
        <v>800</v>
      </c>
      <c r="F8" s="24">
        <f>F3*Assumptions!$B$7</f>
        <v>1000</v>
      </c>
      <c r="G8" s="24">
        <f>G3*Assumptions!$B$7</f>
        <v>1200</v>
      </c>
      <c r="H8" s="24">
        <f>H3*Assumptions!$B$7</f>
        <v>1400</v>
      </c>
      <c r="I8" s="24">
        <f>I3*Assumptions!$B$7</f>
        <v>1600</v>
      </c>
      <c r="J8" s="24">
        <f>J3*Assumptions!$B$7</f>
        <v>1800</v>
      </c>
      <c r="K8" s="24">
        <f>K3*Assumptions!$B$7</f>
        <v>2000</v>
      </c>
      <c r="L8" s="24">
        <f>L3*Assumptions!$B$7</f>
        <v>2200</v>
      </c>
      <c r="M8" s="24">
        <f>M3*Assumptions!$B$7</f>
        <v>2400</v>
      </c>
      <c r="N8" s="24">
        <f>N3*Assumptions!$B$7</f>
        <v>2600</v>
      </c>
      <c r="O8" s="24">
        <f>O3*Assumptions!$B$7</f>
        <v>2800</v>
      </c>
      <c r="P8" s="24">
        <f>P3*Assumptions!$B$7</f>
        <v>3000</v>
      </c>
      <c r="Q8" s="24">
        <f>Q3*Assumptions!$B$7</f>
        <v>3200</v>
      </c>
      <c r="R8" s="24">
        <f>R3*Assumptions!$B$7</f>
        <v>3400</v>
      </c>
      <c r="S8" s="24">
        <f>S3*Assumptions!$B$7</f>
        <v>3600</v>
      </c>
      <c r="T8" s="24">
        <f>T3*Assumptions!$B$7</f>
        <v>3800</v>
      </c>
      <c r="U8" s="24">
        <f>U3*Assumptions!$B$7</f>
        <v>4000</v>
      </c>
      <c r="V8" s="24">
        <f>V3*Assumptions!$B$7</f>
        <v>4200</v>
      </c>
      <c r="W8" s="24">
        <f>W3*Assumptions!$B$7</f>
        <v>4400</v>
      </c>
      <c r="X8" s="24">
        <f>X3*Assumptions!$B$7</f>
        <v>4600</v>
      </c>
      <c r="Y8" s="24">
        <f>Y3*Assumptions!$B$7</f>
        <v>4800</v>
      </c>
      <c r="Z8" s="24">
        <f>Z3*Assumptions!$B$7</f>
        <v>5000</v>
      </c>
      <c r="AA8" s="24">
        <f>AA3*Assumptions!$B$7</f>
        <v>5200</v>
      </c>
      <c r="AB8" s="24">
        <f>AB3*Assumptions!$B$7</f>
        <v>5400</v>
      </c>
      <c r="AC8" s="24">
        <f>AC3*Assumptions!$B$7</f>
        <v>5600</v>
      </c>
      <c r="AD8" s="24">
        <f>AD3*Assumptions!$B$7</f>
        <v>5800</v>
      </c>
      <c r="AE8" s="24">
        <f>AE3*Assumptions!$B$7</f>
        <v>6000</v>
      </c>
    </row>
    <row r="9">
      <c r="A9" s="23" t="s">
        <v>87</v>
      </c>
      <c r="B9" s="24">
        <f>B4*Assumptions!$C$7</f>
        <v>0</v>
      </c>
      <c r="C9" s="24">
        <f>C4*Assumptions!$C$7</f>
        <v>0</v>
      </c>
      <c r="D9" s="24">
        <f>D4*Assumptions!$C$7</f>
        <v>0</v>
      </c>
      <c r="E9" s="24">
        <f>E4*Assumptions!$C$7</f>
        <v>0</v>
      </c>
      <c r="F9" s="24">
        <f>F4*Assumptions!$C$7</f>
        <v>0</v>
      </c>
      <c r="G9" s="24">
        <f>G4*Assumptions!$C$7</f>
        <v>300</v>
      </c>
      <c r="H9" s="24">
        <f>H4*Assumptions!$C$7</f>
        <v>300</v>
      </c>
      <c r="I9" s="24">
        <f>I4*Assumptions!$C$7</f>
        <v>600</v>
      </c>
      <c r="J9" s="24">
        <f>J4*Assumptions!$C$7</f>
        <v>600</v>
      </c>
      <c r="K9" s="24">
        <f>K4*Assumptions!$C$7</f>
        <v>900</v>
      </c>
      <c r="L9" s="24">
        <f>L4*Assumptions!$C$7</f>
        <v>900</v>
      </c>
      <c r="M9" s="24">
        <f>M4*Assumptions!$C$7</f>
        <v>1200</v>
      </c>
      <c r="N9" s="24">
        <f>N4*Assumptions!$C$7</f>
        <v>1200</v>
      </c>
      <c r="O9" s="24">
        <f>O4*Assumptions!$C$7</f>
        <v>1500</v>
      </c>
      <c r="P9" s="24">
        <f>P4*Assumptions!$C$7</f>
        <v>1500</v>
      </c>
      <c r="Q9" s="24">
        <f>Q4*Assumptions!$C$7</f>
        <v>1800</v>
      </c>
      <c r="R9" s="24">
        <f>R4*Assumptions!$C$7</f>
        <v>1800</v>
      </c>
      <c r="S9" s="24">
        <f>S4*Assumptions!$C$7</f>
        <v>2100</v>
      </c>
      <c r="T9" s="24">
        <f>T4*Assumptions!$C$7</f>
        <v>2100</v>
      </c>
      <c r="U9" s="24">
        <f>U4*Assumptions!$C$7</f>
        <v>2400</v>
      </c>
      <c r="V9" s="24">
        <f>V4*Assumptions!$C$7</f>
        <v>2400</v>
      </c>
      <c r="W9" s="24">
        <f>W4*Assumptions!$C$7</f>
        <v>2700</v>
      </c>
      <c r="X9" s="24">
        <f>X4*Assumptions!$C$7</f>
        <v>2700</v>
      </c>
      <c r="Y9" s="24">
        <f>Y4*Assumptions!$C$7</f>
        <v>3000</v>
      </c>
      <c r="Z9" s="24">
        <f>Z4*Assumptions!$C$7</f>
        <v>3000</v>
      </c>
      <c r="AA9" s="24">
        <f>AA4*Assumptions!$C$7</f>
        <v>3300</v>
      </c>
      <c r="AB9" s="24">
        <f>AB4*Assumptions!$C$7</f>
        <v>3300</v>
      </c>
      <c r="AC9" s="24">
        <f>AC4*Assumptions!$C$7</f>
        <v>3600</v>
      </c>
      <c r="AD9" s="24">
        <f>AD4*Assumptions!$C$7</f>
        <v>3600</v>
      </c>
      <c r="AE9" s="24">
        <f>AE4*Assumptions!$C$7</f>
        <v>3900</v>
      </c>
    </row>
    <row r="10">
      <c r="A10" s="23" t="s">
        <v>88</v>
      </c>
      <c r="B10" s="24">
        <f>B5*Assumptions!$D$7</f>
        <v>0</v>
      </c>
      <c r="C10" s="24">
        <f>C5*Assumptions!$D$7</f>
        <v>0</v>
      </c>
      <c r="D10" s="24">
        <f>D5*Assumptions!$D$7</f>
        <v>0</v>
      </c>
      <c r="E10" s="24">
        <f>E5*Assumptions!$D$7</f>
        <v>0</v>
      </c>
      <c r="F10" s="24">
        <f>F5*Assumptions!$D$7</f>
        <v>0</v>
      </c>
      <c r="G10" s="24">
        <f>G5*Assumptions!$D$7</f>
        <v>0</v>
      </c>
      <c r="H10" s="24">
        <f>H5*Assumptions!$D$7</f>
        <v>0</v>
      </c>
      <c r="I10" s="24">
        <f>I5*Assumptions!$D$7</f>
        <v>400</v>
      </c>
      <c r="J10" s="24">
        <f>J5*Assumptions!$D$7</f>
        <v>400</v>
      </c>
      <c r="K10" s="24">
        <f>K5*Assumptions!$D$7</f>
        <v>400</v>
      </c>
      <c r="L10" s="24">
        <f>L5*Assumptions!$D$7</f>
        <v>400</v>
      </c>
      <c r="M10" s="24">
        <f>M5*Assumptions!$D$7</f>
        <v>800</v>
      </c>
      <c r="N10" s="24">
        <f>N5*Assumptions!$D$7</f>
        <v>800</v>
      </c>
      <c r="O10" s="24">
        <f>O5*Assumptions!$D$7</f>
        <v>800</v>
      </c>
      <c r="P10" s="24">
        <f>P5*Assumptions!$D$7</f>
        <v>800</v>
      </c>
      <c r="Q10" s="24">
        <f>Q5*Assumptions!$D$7</f>
        <v>1200</v>
      </c>
      <c r="R10" s="24">
        <f>R5*Assumptions!$D$7</f>
        <v>1200</v>
      </c>
      <c r="S10" s="24">
        <f>S5*Assumptions!$D$7</f>
        <v>1200</v>
      </c>
      <c r="T10" s="24">
        <f>T5*Assumptions!$D$7</f>
        <v>1200</v>
      </c>
      <c r="U10" s="24">
        <f>U5*Assumptions!$D$7</f>
        <v>1600</v>
      </c>
      <c r="V10" s="24">
        <f>V5*Assumptions!$D$7</f>
        <v>1600</v>
      </c>
      <c r="W10" s="24">
        <f>W5*Assumptions!$D$7</f>
        <v>1600</v>
      </c>
      <c r="X10" s="24">
        <f>X5*Assumptions!$D$7</f>
        <v>1600</v>
      </c>
      <c r="Y10" s="24">
        <f>Y5*Assumptions!$D$7</f>
        <v>2000</v>
      </c>
      <c r="Z10" s="24">
        <f>Z5*Assumptions!$D$7</f>
        <v>2000</v>
      </c>
      <c r="AA10" s="24">
        <f>AA5*Assumptions!$D$7</f>
        <v>2000</v>
      </c>
      <c r="AB10" s="24">
        <f>AB5*Assumptions!$D$7</f>
        <v>2000</v>
      </c>
      <c r="AC10" s="24">
        <f>AC5*Assumptions!$D$7</f>
        <v>2400</v>
      </c>
      <c r="AD10" s="24">
        <f>AD5*Assumptions!$D$7</f>
        <v>2400</v>
      </c>
      <c r="AE10" s="24">
        <f>AE5*Assumptions!$D$7</f>
        <v>2400</v>
      </c>
    </row>
    <row r="12">
      <c r="A12" s="23" t="s">
        <v>49</v>
      </c>
    </row>
    <row r="13">
      <c r="A13" s="21" t="s">
        <v>86</v>
      </c>
    </row>
    <row r="14">
      <c r="A14" s="23" t="s">
        <v>26</v>
      </c>
      <c r="B14" s="24">
        <f>B$8*Assumptions!$B10</f>
        <v>200</v>
      </c>
      <c r="C14" s="24">
        <f>C$8*Assumptions!$B10</f>
        <v>400</v>
      </c>
      <c r="D14" s="24">
        <f>D$8*Assumptions!$B10</f>
        <v>600</v>
      </c>
      <c r="E14" s="24">
        <f>E$8*Assumptions!$B10</f>
        <v>800</v>
      </c>
      <c r="F14" s="24">
        <f>F$8*Assumptions!$B10</f>
        <v>1000</v>
      </c>
      <c r="G14" s="24">
        <f>G$8*Assumptions!$B10</f>
        <v>1200</v>
      </c>
      <c r="H14" s="24">
        <f>H$8*Assumptions!$B10</f>
        <v>1400</v>
      </c>
      <c r="I14" s="24">
        <f>I$8*Assumptions!$B10</f>
        <v>1600</v>
      </c>
      <c r="J14" s="24">
        <f>J$8*Assumptions!$B10</f>
        <v>1800</v>
      </c>
      <c r="K14" s="24">
        <f>K$8*Assumptions!$B10</f>
        <v>2000</v>
      </c>
      <c r="L14" s="24">
        <f>L$8*Assumptions!$B10</f>
        <v>2200</v>
      </c>
      <c r="M14" s="24">
        <f>M$8*Assumptions!$B10</f>
        <v>2400</v>
      </c>
      <c r="N14" s="24">
        <f>N$8*Assumptions!$B10</f>
        <v>2600</v>
      </c>
      <c r="O14" s="24">
        <f>O$8*Assumptions!$B10</f>
        <v>2800</v>
      </c>
      <c r="P14" s="24">
        <f>P$8*Assumptions!$B10</f>
        <v>3000</v>
      </c>
      <c r="Q14" s="24">
        <f>Q$8*Assumptions!$B10</f>
        <v>3200</v>
      </c>
      <c r="R14" s="24">
        <f>R$8*Assumptions!$B10</f>
        <v>3400</v>
      </c>
      <c r="S14" s="24">
        <f>S$8*Assumptions!$B10</f>
        <v>3600</v>
      </c>
      <c r="T14" s="24">
        <f>T$8*Assumptions!$B10</f>
        <v>3800</v>
      </c>
      <c r="U14" s="24">
        <f>U$8*Assumptions!$B10</f>
        <v>4000</v>
      </c>
      <c r="V14" s="24">
        <f>V$8*Assumptions!$B10</f>
        <v>4200</v>
      </c>
      <c r="W14" s="24">
        <f>W$8*Assumptions!$B10</f>
        <v>4400</v>
      </c>
      <c r="X14" s="24">
        <f>X$8*Assumptions!$B10</f>
        <v>4600</v>
      </c>
      <c r="Y14" s="24">
        <f>Y$8*Assumptions!$B10</f>
        <v>4800</v>
      </c>
      <c r="Z14" s="24">
        <f>Z$8*Assumptions!$B10</f>
        <v>5000</v>
      </c>
      <c r="AA14" s="24">
        <f>AA$8*Assumptions!$B10</f>
        <v>5200</v>
      </c>
      <c r="AB14" s="24">
        <f>AB$8*Assumptions!$B10</f>
        <v>5400</v>
      </c>
      <c r="AC14" s="24">
        <f>AC$8*Assumptions!$B10</f>
        <v>5600</v>
      </c>
      <c r="AD14" s="24">
        <f>AD$8*Assumptions!$B10</f>
        <v>5800</v>
      </c>
      <c r="AE14" s="24">
        <f>AE$8*Assumptions!$B10</f>
        <v>6000</v>
      </c>
    </row>
    <row r="15">
      <c r="A15" s="23" t="s">
        <v>27</v>
      </c>
      <c r="B15" s="24">
        <f>B$8*Assumptions!$B11</f>
        <v>60</v>
      </c>
      <c r="C15" s="24">
        <f>C$8*Assumptions!$B11</f>
        <v>120</v>
      </c>
      <c r="D15" s="24">
        <f>D$8*Assumptions!$B11</f>
        <v>180</v>
      </c>
      <c r="E15" s="24">
        <f>E$8*Assumptions!$B11</f>
        <v>240</v>
      </c>
      <c r="F15" s="24">
        <f>F$8*Assumptions!$B11</f>
        <v>300</v>
      </c>
      <c r="G15" s="24">
        <f>G$8*Assumptions!$B11</f>
        <v>360</v>
      </c>
      <c r="H15" s="24">
        <f>H$8*Assumptions!$B11</f>
        <v>420</v>
      </c>
      <c r="I15" s="24">
        <f>I$8*Assumptions!$B11</f>
        <v>480</v>
      </c>
      <c r="J15" s="24">
        <f>J$8*Assumptions!$B11</f>
        <v>540</v>
      </c>
      <c r="K15" s="24">
        <f>K$8*Assumptions!$B11</f>
        <v>600</v>
      </c>
      <c r="L15" s="24">
        <f>L$8*Assumptions!$B11</f>
        <v>660</v>
      </c>
      <c r="M15" s="24">
        <f>M$8*Assumptions!$B11</f>
        <v>720</v>
      </c>
      <c r="N15" s="24">
        <f>N$8*Assumptions!$B11</f>
        <v>780</v>
      </c>
      <c r="O15" s="24">
        <f>O$8*Assumptions!$B11</f>
        <v>840</v>
      </c>
      <c r="P15" s="24">
        <f>P$8*Assumptions!$B11</f>
        <v>900</v>
      </c>
      <c r="Q15" s="24">
        <f>Q$8*Assumptions!$B11</f>
        <v>960</v>
      </c>
      <c r="R15" s="24">
        <f>R$8*Assumptions!$B11</f>
        <v>1020</v>
      </c>
      <c r="S15" s="24">
        <f>S$8*Assumptions!$B11</f>
        <v>1080</v>
      </c>
      <c r="T15" s="24">
        <f>T$8*Assumptions!$B11</f>
        <v>1140</v>
      </c>
      <c r="U15" s="24">
        <f>U$8*Assumptions!$B11</f>
        <v>1200</v>
      </c>
      <c r="V15" s="24">
        <f>V$8*Assumptions!$B11</f>
        <v>1260</v>
      </c>
      <c r="W15" s="24">
        <f>W$8*Assumptions!$B11</f>
        <v>1320</v>
      </c>
      <c r="X15" s="24">
        <f>X$8*Assumptions!$B11</f>
        <v>1380</v>
      </c>
      <c r="Y15" s="24">
        <f>Y$8*Assumptions!$B11</f>
        <v>1440</v>
      </c>
      <c r="Z15" s="24">
        <f>Z$8*Assumptions!$B11</f>
        <v>1500</v>
      </c>
      <c r="AA15" s="24">
        <f>AA$8*Assumptions!$B11</f>
        <v>1560</v>
      </c>
      <c r="AB15" s="24">
        <f>AB$8*Assumptions!$B11</f>
        <v>1620</v>
      </c>
      <c r="AC15" s="24">
        <f>AC$8*Assumptions!$B11</f>
        <v>1680</v>
      </c>
      <c r="AD15" s="24">
        <f>AD$8*Assumptions!$B11</f>
        <v>1740</v>
      </c>
      <c r="AE15" s="24">
        <f>AE$8*Assumptions!$B11</f>
        <v>1800</v>
      </c>
    </row>
    <row r="16">
      <c r="A16" s="23" t="s">
        <v>28</v>
      </c>
      <c r="B16" s="24">
        <f>B$8*Assumptions!$B12</f>
        <v>100</v>
      </c>
      <c r="C16" s="24">
        <f>C$8*Assumptions!$B12</f>
        <v>200</v>
      </c>
      <c r="D16" s="24">
        <f>D$8*Assumptions!$B12</f>
        <v>300</v>
      </c>
      <c r="E16" s="24">
        <f>E$8*Assumptions!$B12</f>
        <v>400</v>
      </c>
      <c r="F16" s="24">
        <f>F$8*Assumptions!$B12</f>
        <v>500</v>
      </c>
      <c r="G16" s="24">
        <f>G$8*Assumptions!$B12</f>
        <v>600</v>
      </c>
      <c r="H16" s="24">
        <f>H$8*Assumptions!$B12</f>
        <v>700</v>
      </c>
      <c r="I16" s="24">
        <f>I$8*Assumptions!$B12</f>
        <v>800</v>
      </c>
      <c r="J16" s="24">
        <f>J$8*Assumptions!$B12</f>
        <v>900</v>
      </c>
      <c r="K16" s="24">
        <f>K$8*Assumptions!$B12</f>
        <v>1000</v>
      </c>
      <c r="L16" s="24">
        <f>L$8*Assumptions!$B12</f>
        <v>1100</v>
      </c>
      <c r="M16" s="24">
        <f>M$8*Assumptions!$B12</f>
        <v>1200</v>
      </c>
      <c r="N16" s="24">
        <f>N$8*Assumptions!$B12</f>
        <v>1300</v>
      </c>
      <c r="O16" s="24">
        <f>O$8*Assumptions!$B12</f>
        <v>1400</v>
      </c>
      <c r="P16" s="24">
        <f>P$8*Assumptions!$B12</f>
        <v>1500</v>
      </c>
      <c r="Q16" s="24">
        <f>Q$8*Assumptions!$B12</f>
        <v>1600</v>
      </c>
      <c r="R16" s="24">
        <f>R$8*Assumptions!$B12</f>
        <v>1700</v>
      </c>
      <c r="S16" s="24">
        <f>S$8*Assumptions!$B12</f>
        <v>1800</v>
      </c>
      <c r="T16" s="24">
        <f>T$8*Assumptions!$B12</f>
        <v>1900</v>
      </c>
      <c r="U16" s="24">
        <f>U$8*Assumptions!$B12</f>
        <v>2000</v>
      </c>
      <c r="V16" s="24">
        <f>V$8*Assumptions!$B12</f>
        <v>2100</v>
      </c>
      <c r="W16" s="24">
        <f>W$8*Assumptions!$B12</f>
        <v>2200</v>
      </c>
      <c r="X16" s="24">
        <f>X$8*Assumptions!$B12</f>
        <v>2300</v>
      </c>
      <c r="Y16" s="24">
        <f>Y$8*Assumptions!$B12</f>
        <v>2400</v>
      </c>
      <c r="Z16" s="24">
        <f>Z$8*Assumptions!$B12</f>
        <v>2500</v>
      </c>
      <c r="AA16" s="24">
        <f>AA$8*Assumptions!$B12</f>
        <v>2600</v>
      </c>
      <c r="AB16" s="24">
        <f>AB$8*Assumptions!$B12</f>
        <v>2700</v>
      </c>
      <c r="AC16" s="24">
        <f>AC$8*Assumptions!$B12</f>
        <v>2800</v>
      </c>
      <c r="AD16" s="24">
        <f>AD$8*Assumptions!$B12</f>
        <v>2900</v>
      </c>
      <c r="AE16" s="24">
        <f>AE$8*Assumptions!$B12</f>
        <v>3000</v>
      </c>
    </row>
    <row r="17">
      <c r="A17" s="21" t="s">
        <v>87</v>
      </c>
    </row>
    <row r="18">
      <c r="A18" s="23" t="s">
        <v>26</v>
      </c>
      <c r="B18" s="24">
        <f>B$9*Assumptions!$C10</f>
        <v>0</v>
      </c>
      <c r="C18" s="24">
        <f>C$9*Assumptions!$C10</f>
        <v>0</v>
      </c>
      <c r="D18" s="24">
        <f>D$9*Assumptions!$C10</f>
        <v>0</v>
      </c>
      <c r="E18" s="24">
        <f>E$9*Assumptions!$C10</f>
        <v>0</v>
      </c>
      <c r="F18" s="24">
        <f>F$9*Assumptions!$C10</f>
        <v>0</v>
      </c>
      <c r="G18" s="24">
        <f>G$9*Assumptions!$C10</f>
        <v>390</v>
      </c>
      <c r="H18" s="24">
        <f>H$9*Assumptions!$C10</f>
        <v>390</v>
      </c>
      <c r="I18" s="24">
        <f>I$9*Assumptions!$C10</f>
        <v>780</v>
      </c>
      <c r="J18" s="24">
        <f>J$9*Assumptions!$C10</f>
        <v>780</v>
      </c>
      <c r="K18" s="24">
        <f>K$9*Assumptions!$C10</f>
        <v>1170</v>
      </c>
      <c r="L18" s="24">
        <f>L$9*Assumptions!$C10</f>
        <v>1170</v>
      </c>
      <c r="M18" s="24">
        <f>M$9*Assumptions!$C10</f>
        <v>1560</v>
      </c>
      <c r="N18" s="24">
        <f>N$9*Assumptions!$C10</f>
        <v>1560</v>
      </c>
      <c r="O18" s="24">
        <f>O$9*Assumptions!$C10</f>
        <v>1950</v>
      </c>
      <c r="P18" s="24">
        <f>P$9*Assumptions!$C10</f>
        <v>1950</v>
      </c>
      <c r="Q18" s="24">
        <f>Q$9*Assumptions!$C10</f>
        <v>2340</v>
      </c>
      <c r="R18" s="24">
        <f>R$9*Assumptions!$C10</f>
        <v>2340</v>
      </c>
      <c r="S18" s="24">
        <f>S$9*Assumptions!$C10</f>
        <v>2730</v>
      </c>
      <c r="T18" s="24">
        <f>T$9*Assumptions!$C10</f>
        <v>2730</v>
      </c>
      <c r="U18" s="24">
        <f>U$9*Assumptions!$C10</f>
        <v>3120</v>
      </c>
      <c r="V18" s="24">
        <f>V$9*Assumptions!$C10</f>
        <v>3120</v>
      </c>
      <c r="W18" s="24">
        <f>W$9*Assumptions!$C10</f>
        <v>3510</v>
      </c>
      <c r="X18" s="24">
        <f>X$9*Assumptions!$C10</f>
        <v>3510</v>
      </c>
      <c r="Y18" s="24">
        <f>Y$9*Assumptions!$C10</f>
        <v>3900</v>
      </c>
      <c r="Z18" s="24">
        <f>Z$9*Assumptions!$C10</f>
        <v>3900</v>
      </c>
      <c r="AA18" s="24">
        <f>AA$9*Assumptions!$C10</f>
        <v>4290</v>
      </c>
      <c r="AB18" s="24">
        <f>AB$9*Assumptions!$C10</f>
        <v>4290</v>
      </c>
      <c r="AC18" s="24">
        <f>AC$9*Assumptions!$C10</f>
        <v>4680</v>
      </c>
      <c r="AD18" s="24">
        <f>AD$9*Assumptions!$C10</f>
        <v>4680</v>
      </c>
      <c r="AE18" s="24">
        <f>AE$9*Assumptions!$C10</f>
        <v>5070</v>
      </c>
    </row>
    <row r="19">
      <c r="A19" s="23" t="s">
        <v>27</v>
      </c>
      <c r="B19" s="24">
        <f>B$9*Assumptions!$C11</f>
        <v>0</v>
      </c>
      <c r="C19" s="24">
        <f>C$9*Assumptions!$C11</f>
        <v>0</v>
      </c>
      <c r="D19" s="24">
        <f>D$9*Assumptions!$C11</f>
        <v>0</v>
      </c>
      <c r="E19" s="24">
        <f>E$9*Assumptions!$C11</f>
        <v>0</v>
      </c>
      <c r="F19" s="24">
        <f>F$9*Assumptions!$C11</f>
        <v>0</v>
      </c>
      <c r="G19" s="24">
        <f>G$9*Assumptions!$C11</f>
        <v>120</v>
      </c>
      <c r="H19" s="24">
        <f>H$9*Assumptions!$C11</f>
        <v>120</v>
      </c>
      <c r="I19" s="24">
        <f>I$9*Assumptions!$C11</f>
        <v>240</v>
      </c>
      <c r="J19" s="24">
        <f>J$9*Assumptions!$C11</f>
        <v>240</v>
      </c>
      <c r="K19" s="24">
        <f>K$9*Assumptions!$C11</f>
        <v>360</v>
      </c>
      <c r="L19" s="24">
        <f>L$9*Assumptions!$C11</f>
        <v>360</v>
      </c>
      <c r="M19" s="24">
        <f>M$9*Assumptions!$C11</f>
        <v>480</v>
      </c>
      <c r="N19" s="24">
        <f>N$9*Assumptions!$C11</f>
        <v>480</v>
      </c>
      <c r="O19" s="24">
        <f>O$9*Assumptions!$C11</f>
        <v>600</v>
      </c>
      <c r="P19" s="24">
        <f>P$9*Assumptions!$C11</f>
        <v>600</v>
      </c>
      <c r="Q19" s="24">
        <f>Q$9*Assumptions!$C11</f>
        <v>720</v>
      </c>
      <c r="R19" s="24">
        <f>R$9*Assumptions!$C11</f>
        <v>720</v>
      </c>
      <c r="S19" s="24">
        <f>S$9*Assumptions!$C11</f>
        <v>840</v>
      </c>
      <c r="T19" s="24">
        <f>T$9*Assumptions!$C11</f>
        <v>840</v>
      </c>
      <c r="U19" s="24">
        <f>U$9*Assumptions!$C11</f>
        <v>960</v>
      </c>
      <c r="V19" s="24">
        <f>V$9*Assumptions!$C11</f>
        <v>960</v>
      </c>
      <c r="W19" s="24">
        <f>W$9*Assumptions!$C11</f>
        <v>1080</v>
      </c>
      <c r="X19" s="24">
        <f>X$9*Assumptions!$C11</f>
        <v>1080</v>
      </c>
      <c r="Y19" s="24">
        <f>Y$9*Assumptions!$C11</f>
        <v>1200</v>
      </c>
      <c r="Z19" s="24">
        <f>Z$9*Assumptions!$C11</f>
        <v>1200</v>
      </c>
      <c r="AA19" s="24">
        <f>AA$9*Assumptions!$C11</f>
        <v>1320</v>
      </c>
      <c r="AB19" s="24">
        <f>AB$9*Assumptions!$C11</f>
        <v>1320</v>
      </c>
      <c r="AC19" s="24">
        <f>AC$9*Assumptions!$C11</f>
        <v>1440</v>
      </c>
      <c r="AD19" s="24">
        <f>AD$9*Assumptions!$C11</f>
        <v>1440</v>
      </c>
      <c r="AE19" s="24">
        <f>AE$9*Assumptions!$C11</f>
        <v>1560</v>
      </c>
    </row>
    <row r="20">
      <c r="A20" s="23" t="s">
        <v>28</v>
      </c>
      <c r="B20" s="24">
        <f>B$9*Assumptions!$C12</f>
        <v>0</v>
      </c>
      <c r="C20" s="24">
        <f>C$9*Assumptions!$C12</f>
        <v>0</v>
      </c>
      <c r="D20" s="24">
        <f>D$9*Assumptions!$C12</f>
        <v>0</v>
      </c>
      <c r="E20" s="24">
        <f>E$9*Assumptions!$C12</f>
        <v>0</v>
      </c>
      <c r="F20" s="24">
        <f>F$9*Assumptions!$C12</f>
        <v>0</v>
      </c>
      <c r="G20" s="24">
        <f>G$9*Assumptions!$C12</f>
        <v>240</v>
      </c>
      <c r="H20" s="24">
        <f>H$9*Assumptions!$C12</f>
        <v>240</v>
      </c>
      <c r="I20" s="24">
        <f>I$9*Assumptions!$C12</f>
        <v>480</v>
      </c>
      <c r="J20" s="24">
        <f>J$9*Assumptions!$C12</f>
        <v>480</v>
      </c>
      <c r="K20" s="24">
        <f>K$9*Assumptions!$C12</f>
        <v>720</v>
      </c>
      <c r="L20" s="24">
        <f>L$9*Assumptions!$C12</f>
        <v>720</v>
      </c>
      <c r="M20" s="24">
        <f>M$9*Assumptions!$C12</f>
        <v>960</v>
      </c>
      <c r="N20" s="24">
        <f>N$9*Assumptions!$C12</f>
        <v>960</v>
      </c>
      <c r="O20" s="24">
        <f>O$9*Assumptions!$C12</f>
        <v>1200</v>
      </c>
      <c r="P20" s="24">
        <f>P$9*Assumptions!$C12</f>
        <v>1200</v>
      </c>
      <c r="Q20" s="24">
        <f>Q$9*Assumptions!$C12</f>
        <v>1440</v>
      </c>
      <c r="R20" s="24">
        <f>R$9*Assumptions!$C12</f>
        <v>1440</v>
      </c>
      <c r="S20" s="24">
        <f>S$9*Assumptions!$C12</f>
        <v>1680</v>
      </c>
      <c r="T20" s="24">
        <f>T$9*Assumptions!$C12</f>
        <v>1680</v>
      </c>
      <c r="U20" s="24">
        <f>U$9*Assumptions!$C12</f>
        <v>1920</v>
      </c>
      <c r="V20" s="24">
        <f>V$9*Assumptions!$C12</f>
        <v>1920</v>
      </c>
      <c r="W20" s="24">
        <f>W$9*Assumptions!$C12</f>
        <v>2160</v>
      </c>
      <c r="X20" s="24">
        <f>X$9*Assumptions!$C12</f>
        <v>2160</v>
      </c>
      <c r="Y20" s="24">
        <f>Y$9*Assumptions!$C12</f>
        <v>2400</v>
      </c>
      <c r="Z20" s="24">
        <f>Z$9*Assumptions!$C12</f>
        <v>2400</v>
      </c>
      <c r="AA20" s="24">
        <f>AA$9*Assumptions!$C12</f>
        <v>2640</v>
      </c>
      <c r="AB20" s="24">
        <f>AB$9*Assumptions!$C12</f>
        <v>2640</v>
      </c>
      <c r="AC20" s="24">
        <f>AC$9*Assumptions!$C12</f>
        <v>2880</v>
      </c>
      <c r="AD20" s="24">
        <f>AD$9*Assumptions!$C12</f>
        <v>2880</v>
      </c>
      <c r="AE20" s="24">
        <f>AE$9*Assumptions!$C12</f>
        <v>3120</v>
      </c>
    </row>
    <row r="21">
      <c r="A21" s="21" t="s">
        <v>88</v>
      </c>
    </row>
    <row r="22">
      <c r="A22" s="23" t="s">
        <v>26</v>
      </c>
      <c r="B22" s="24">
        <f>B$10*Assumptions!$D10</f>
        <v>0</v>
      </c>
      <c r="C22" s="24">
        <f>C$10*Assumptions!$D10</f>
        <v>0</v>
      </c>
      <c r="D22" s="24">
        <f>D$10*Assumptions!$D10</f>
        <v>0</v>
      </c>
      <c r="E22" s="24">
        <f>E$10*Assumptions!$D10</f>
        <v>0</v>
      </c>
      <c r="F22" s="24">
        <f>F$10*Assumptions!$D10</f>
        <v>0</v>
      </c>
      <c r="G22" s="24">
        <f>G$10*Assumptions!$D10</f>
        <v>0</v>
      </c>
      <c r="H22" s="24">
        <f>H$10*Assumptions!$D10</f>
        <v>0</v>
      </c>
      <c r="I22" s="24">
        <f>I$10*Assumptions!$D10</f>
        <v>640</v>
      </c>
      <c r="J22" s="24">
        <f>J$10*Assumptions!$D10</f>
        <v>640</v>
      </c>
      <c r="K22" s="24">
        <f>K$10*Assumptions!$D10</f>
        <v>640</v>
      </c>
      <c r="L22" s="24">
        <f>L$10*Assumptions!$D10</f>
        <v>640</v>
      </c>
      <c r="M22" s="24">
        <f>M$10*Assumptions!$D10</f>
        <v>1280</v>
      </c>
      <c r="N22" s="24">
        <f>N$10*Assumptions!$D10</f>
        <v>1280</v>
      </c>
      <c r="O22" s="24">
        <f>O$10*Assumptions!$D10</f>
        <v>1280</v>
      </c>
      <c r="P22" s="24">
        <f>P$10*Assumptions!$D10</f>
        <v>1280</v>
      </c>
      <c r="Q22" s="24">
        <f>Q$10*Assumptions!$D10</f>
        <v>1920</v>
      </c>
      <c r="R22" s="24">
        <f>R$10*Assumptions!$D10</f>
        <v>1920</v>
      </c>
      <c r="S22" s="24">
        <f>S$10*Assumptions!$D10</f>
        <v>1920</v>
      </c>
      <c r="T22" s="24">
        <f>T$10*Assumptions!$D10</f>
        <v>1920</v>
      </c>
      <c r="U22" s="24">
        <f>U$10*Assumptions!$D10</f>
        <v>2560</v>
      </c>
      <c r="V22" s="24">
        <f>V$10*Assumptions!$D10</f>
        <v>2560</v>
      </c>
      <c r="W22" s="24">
        <f>W$10*Assumptions!$D10</f>
        <v>2560</v>
      </c>
      <c r="X22" s="24">
        <f>X$10*Assumptions!$D10</f>
        <v>2560</v>
      </c>
      <c r="Y22" s="24">
        <f>Y$10*Assumptions!$D10</f>
        <v>3200</v>
      </c>
      <c r="Z22" s="24">
        <f>Z$10*Assumptions!$D10</f>
        <v>3200</v>
      </c>
      <c r="AA22" s="24">
        <f>AA$10*Assumptions!$D10</f>
        <v>3200</v>
      </c>
      <c r="AB22" s="24">
        <f>AB$10*Assumptions!$D10</f>
        <v>3200</v>
      </c>
      <c r="AC22" s="24">
        <f>AC$10*Assumptions!$D10</f>
        <v>3840</v>
      </c>
      <c r="AD22" s="24">
        <f>AD$10*Assumptions!$D10</f>
        <v>3840</v>
      </c>
      <c r="AE22" s="24">
        <f>AE$10*Assumptions!$D10</f>
        <v>3840</v>
      </c>
    </row>
    <row r="23">
      <c r="A23" s="23" t="s">
        <v>27</v>
      </c>
      <c r="B23" s="24">
        <f>B$10*Assumptions!$D11</f>
        <v>0</v>
      </c>
      <c r="C23" s="24">
        <f>C$10*Assumptions!$D11</f>
        <v>0</v>
      </c>
      <c r="D23" s="24">
        <f>D$10*Assumptions!$D11</f>
        <v>0</v>
      </c>
      <c r="E23" s="24">
        <f>E$10*Assumptions!$D11</f>
        <v>0</v>
      </c>
      <c r="F23" s="24">
        <f>F$10*Assumptions!$D11</f>
        <v>0</v>
      </c>
      <c r="G23" s="24">
        <f>G$10*Assumptions!$D11</f>
        <v>0</v>
      </c>
      <c r="H23" s="24">
        <f>H$10*Assumptions!$D11</f>
        <v>0</v>
      </c>
      <c r="I23" s="24">
        <f>I$10*Assumptions!$D11</f>
        <v>280</v>
      </c>
      <c r="J23" s="24">
        <f>J$10*Assumptions!$D11</f>
        <v>280</v>
      </c>
      <c r="K23" s="24">
        <f>K$10*Assumptions!$D11</f>
        <v>280</v>
      </c>
      <c r="L23" s="24">
        <f>L$10*Assumptions!$D11</f>
        <v>280</v>
      </c>
      <c r="M23" s="24">
        <f>M$10*Assumptions!$D11</f>
        <v>560</v>
      </c>
      <c r="N23" s="24">
        <f>N$10*Assumptions!$D11</f>
        <v>560</v>
      </c>
      <c r="O23" s="24">
        <f>O$10*Assumptions!$D11</f>
        <v>560</v>
      </c>
      <c r="P23" s="24">
        <f>P$10*Assumptions!$D11</f>
        <v>560</v>
      </c>
      <c r="Q23" s="24">
        <f>Q$10*Assumptions!$D11</f>
        <v>840</v>
      </c>
      <c r="R23" s="24">
        <f>R$10*Assumptions!$D11</f>
        <v>840</v>
      </c>
      <c r="S23" s="24">
        <f>S$10*Assumptions!$D11</f>
        <v>840</v>
      </c>
      <c r="T23" s="24">
        <f>T$10*Assumptions!$D11</f>
        <v>840</v>
      </c>
      <c r="U23" s="24">
        <f>U$10*Assumptions!$D11</f>
        <v>1120</v>
      </c>
      <c r="V23" s="24">
        <f>V$10*Assumptions!$D11</f>
        <v>1120</v>
      </c>
      <c r="W23" s="24">
        <f>W$10*Assumptions!$D11</f>
        <v>1120</v>
      </c>
      <c r="X23" s="24">
        <f>X$10*Assumptions!$D11</f>
        <v>1120</v>
      </c>
      <c r="Y23" s="24">
        <f>Y$10*Assumptions!$D11</f>
        <v>1400</v>
      </c>
      <c r="Z23" s="24">
        <f>Z$10*Assumptions!$D11</f>
        <v>1400</v>
      </c>
      <c r="AA23" s="24">
        <f>AA$10*Assumptions!$D11</f>
        <v>1400</v>
      </c>
      <c r="AB23" s="24">
        <f>AB$10*Assumptions!$D11</f>
        <v>1400</v>
      </c>
      <c r="AC23" s="24">
        <f>AC$10*Assumptions!$D11</f>
        <v>1680</v>
      </c>
      <c r="AD23" s="24">
        <f>AD$10*Assumptions!$D11</f>
        <v>1680</v>
      </c>
      <c r="AE23" s="24">
        <f>AE$10*Assumptions!$D11</f>
        <v>1680</v>
      </c>
    </row>
    <row r="24">
      <c r="A24" s="23" t="s">
        <v>28</v>
      </c>
      <c r="B24" s="24">
        <f>B$10*Assumptions!$D12</f>
        <v>0</v>
      </c>
      <c r="C24" s="24">
        <f>C$10*Assumptions!$D12</f>
        <v>0</v>
      </c>
      <c r="D24" s="24">
        <f>D$10*Assumptions!$D12</f>
        <v>0</v>
      </c>
      <c r="E24" s="24">
        <f>E$10*Assumptions!$D12</f>
        <v>0</v>
      </c>
      <c r="F24" s="24">
        <f>F$10*Assumptions!$D12</f>
        <v>0</v>
      </c>
      <c r="G24" s="24">
        <f>G$10*Assumptions!$D12</f>
        <v>0</v>
      </c>
      <c r="H24" s="24">
        <f>H$10*Assumptions!$D12</f>
        <v>0</v>
      </c>
      <c r="I24" s="24">
        <f>I$10*Assumptions!$D12</f>
        <v>400</v>
      </c>
      <c r="J24" s="24">
        <f>J$10*Assumptions!$D12</f>
        <v>400</v>
      </c>
      <c r="K24" s="24">
        <f>K$10*Assumptions!$D12</f>
        <v>400</v>
      </c>
      <c r="L24" s="24">
        <f>L$10*Assumptions!$D12</f>
        <v>400</v>
      </c>
      <c r="M24" s="24">
        <f>M$10*Assumptions!$D12</f>
        <v>800</v>
      </c>
      <c r="N24" s="24">
        <f>N$10*Assumptions!$D12</f>
        <v>800</v>
      </c>
      <c r="O24" s="24">
        <f>O$10*Assumptions!$D12</f>
        <v>800</v>
      </c>
      <c r="P24" s="24">
        <f>P$10*Assumptions!$D12</f>
        <v>800</v>
      </c>
      <c r="Q24" s="24">
        <f>Q$10*Assumptions!$D12</f>
        <v>1200</v>
      </c>
      <c r="R24" s="24">
        <f>R$10*Assumptions!$D12</f>
        <v>1200</v>
      </c>
      <c r="S24" s="24">
        <f>S$10*Assumptions!$D12</f>
        <v>1200</v>
      </c>
      <c r="T24" s="24">
        <f>T$10*Assumptions!$D12</f>
        <v>1200</v>
      </c>
      <c r="U24" s="24">
        <f>U$10*Assumptions!$D12</f>
        <v>1600</v>
      </c>
      <c r="V24" s="24">
        <f>V$10*Assumptions!$D12</f>
        <v>1600</v>
      </c>
      <c r="W24" s="24">
        <f>W$10*Assumptions!$D12</f>
        <v>1600</v>
      </c>
      <c r="X24" s="24">
        <f>X$10*Assumptions!$D12</f>
        <v>1600</v>
      </c>
      <c r="Y24" s="24">
        <f>Y$10*Assumptions!$D12</f>
        <v>2000</v>
      </c>
      <c r="Z24" s="24">
        <f>Z$10*Assumptions!$D12</f>
        <v>2000</v>
      </c>
      <c r="AA24" s="24">
        <f>AA$10*Assumptions!$D12</f>
        <v>2000</v>
      </c>
      <c r="AB24" s="24">
        <f>AB$10*Assumptions!$D12</f>
        <v>2000</v>
      </c>
      <c r="AC24" s="24">
        <f>AC$10*Assumptions!$D12</f>
        <v>2400</v>
      </c>
      <c r="AD24" s="24">
        <f>AD$10*Assumptions!$D12</f>
        <v>2400</v>
      </c>
      <c r="AE24" s="24">
        <f>AE$10*Assumptions!$D12</f>
        <v>2400</v>
      </c>
    </row>
    <row r="26">
      <c r="A26" s="23" t="s">
        <v>89</v>
      </c>
    </row>
    <row r="27">
      <c r="A27" s="23" t="s">
        <v>86</v>
      </c>
      <c r="B27" s="24">
        <f t="shared" ref="B27:B29" si="13">B3-0</f>
        <v>1</v>
      </c>
      <c r="C27" s="24">
        <f t="shared" ref="C27:AE27" si="12">C3-B3</f>
        <v>1</v>
      </c>
      <c r="D27" s="24">
        <f t="shared" si="12"/>
        <v>1</v>
      </c>
      <c r="E27" s="24">
        <f t="shared" si="12"/>
        <v>1</v>
      </c>
      <c r="F27" s="24">
        <f t="shared" si="12"/>
        <v>1</v>
      </c>
      <c r="G27" s="24">
        <f t="shared" si="12"/>
        <v>1</v>
      </c>
      <c r="H27" s="24">
        <f t="shared" si="12"/>
        <v>1</v>
      </c>
      <c r="I27" s="24">
        <f t="shared" si="12"/>
        <v>1</v>
      </c>
      <c r="J27" s="24">
        <f t="shared" si="12"/>
        <v>1</v>
      </c>
      <c r="K27" s="24">
        <f t="shared" si="12"/>
        <v>1</v>
      </c>
      <c r="L27" s="24">
        <f t="shared" si="12"/>
        <v>1</v>
      </c>
      <c r="M27" s="24">
        <f t="shared" si="12"/>
        <v>1</v>
      </c>
      <c r="N27" s="24">
        <f t="shared" si="12"/>
        <v>1</v>
      </c>
      <c r="O27" s="24">
        <f t="shared" si="12"/>
        <v>1</v>
      </c>
      <c r="P27" s="24">
        <f t="shared" si="12"/>
        <v>1</v>
      </c>
      <c r="Q27" s="24">
        <f t="shared" si="12"/>
        <v>1</v>
      </c>
      <c r="R27" s="24">
        <f t="shared" si="12"/>
        <v>1</v>
      </c>
      <c r="S27" s="24">
        <f t="shared" si="12"/>
        <v>1</v>
      </c>
      <c r="T27" s="24">
        <f t="shared" si="12"/>
        <v>1</v>
      </c>
      <c r="U27" s="24">
        <f t="shared" si="12"/>
        <v>1</v>
      </c>
      <c r="V27" s="24">
        <f t="shared" si="12"/>
        <v>1</v>
      </c>
      <c r="W27" s="24">
        <f t="shared" si="12"/>
        <v>1</v>
      </c>
      <c r="X27" s="24">
        <f t="shared" si="12"/>
        <v>1</v>
      </c>
      <c r="Y27" s="24">
        <f t="shared" si="12"/>
        <v>1</v>
      </c>
      <c r="Z27" s="24">
        <f t="shared" si="12"/>
        <v>1</v>
      </c>
      <c r="AA27" s="24">
        <f t="shared" si="12"/>
        <v>1</v>
      </c>
      <c r="AB27" s="24">
        <f t="shared" si="12"/>
        <v>1</v>
      </c>
      <c r="AC27" s="24">
        <f t="shared" si="12"/>
        <v>1</v>
      </c>
      <c r="AD27" s="24">
        <f t="shared" si="12"/>
        <v>1</v>
      </c>
      <c r="AE27" s="24">
        <f t="shared" si="12"/>
        <v>1</v>
      </c>
    </row>
    <row r="28">
      <c r="A28" s="23" t="s">
        <v>87</v>
      </c>
      <c r="B28" s="24">
        <f t="shared" si="13"/>
        <v>0</v>
      </c>
      <c r="C28" s="24">
        <f t="shared" ref="C28:AE28" si="14">C4-B4</f>
        <v>0</v>
      </c>
      <c r="D28" s="24">
        <f t="shared" si="14"/>
        <v>0</v>
      </c>
      <c r="E28" s="24">
        <f t="shared" si="14"/>
        <v>0</v>
      </c>
      <c r="F28" s="24">
        <f t="shared" si="14"/>
        <v>0</v>
      </c>
      <c r="G28" s="24">
        <f t="shared" si="14"/>
        <v>1</v>
      </c>
      <c r="H28" s="24">
        <f t="shared" si="14"/>
        <v>0</v>
      </c>
      <c r="I28" s="24">
        <f t="shared" si="14"/>
        <v>1</v>
      </c>
      <c r="J28" s="24">
        <f t="shared" si="14"/>
        <v>0</v>
      </c>
      <c r="K28" s="24">
        <f t="shared" si="14"/>
        <v>1</v>
      </c>
      <c r="L28" s="24">
        <f t="shared" si="14"/>
        <v>0</v>
      </c>
      <c r="M28" s="24">
        <f t="shared" si="14"/>
        <v>1</v>
      </c>
      <c r="N28" s="24">
        <f t="shared" si="14"/>
        <v>0</v>
      </c>
      <c r="O28" s="24">
        <f t="shared" si="14"/>
        <v>1</v>
      </c>
      <c r="P28" s="24">
        <f t="shared" si="14"/>
        <v>0</v>
      </c>
      <c r="Q28" s="24">
        <f t="shared" si="14"/>
        <v>1</v>
      </c>
      <c r="R28" s="24">
        <f t="shared" si="14"/>
        <v>0</v>
      </c>
      <c r="S28" s="24">
        <f t="shared" si="14"/>
        <v>1</v>
      </c>
      <c r="T28" s="24">
        <f t="shared" si="14"/>
        <v>0</v>
      </c>
      <c r="U28" s="24">
        <f t="shared" si="14"/>
        <v>1</v>
      </c>
      <c r="V28" s="24">
        <f t="shared" si="14"/>
        <v>0</v>
      </c>
      <c r="W28" s="24">
        <f t="shared" si="14"/>
        <v>1</v>
      </c>
      <c r="X28" s="24">
        <f t="shared" si="14"/>
        <v>0</v>
      </c>
      <c r="Y28" s="24">
        <f t="shared" si="14"/>
        <v>1</v>
      </c>
      <c r="Z28" s="24">
        <f t="shared" si="14"/>
        <v>0</v>
      </c>
      <c r="AA28" s="24">
        <f t="shared" si="14"/>
        <v>1</v>
      </c>
      <c r="AB28" s="24">
        <f t="shared" si="14"/>
        <v>0</v>
      </c>
      <c r="AC28" s="24">
        <f t="shared" si="14"/>
        <v>1</v>
      </c>
      <c r="AD28" s="24">
        <f t="shared" si="14"/>
        <v>0</v>
      </c>
      <c r="AE28" s="24">
        <f t="shared" si="14"/>
        <v>1</v>
      </c>
    </row>
    <row r="29">
      <c r="A29" s="23" t="s">
        <v>88</v>
      </c>
      <c r="B29" s="24">
        <f t="shared" si="13"/>
        <v>0</v>
      </c>
      <c r="C29" s="24">
        <f t="shared" ref="C29:AE29" si="15">C5-B5</f>
        <v>0</v>
      </c>
      <c r="D29" s="24">
        <f t="shared" si="15"/>
        <v>0</v>
      </c>
      <c r="E29" s="24">
        <f t="shared" si="15"/>
        <v>0</v>
      </c>
      <c r="F29" s="24">
        <f t="shared" si="15"/>
        <v>0</v>
      </c>
      <c r="G29" s="24">
        <f t="shared" si="15"/>
        <v>0</v>
      </c>
      <c r="H29" s="24">
        <f t="shared" si="15"/>
        <v>0</v>
      </c>
      <c r="I29" s="24">
        <f t="shared" si="15"/>
        <v>1</v>
      </c>
      <c r="J29" s="24">
        <f t="shared" si="15"/>
        <v>0</v>
      </c>
      <c r="K29" s="24">
        <f t="shared" si="15"/>
        <v>0</v>
      </c>
      <c r="L29" s="24">
        <f t="shared" si="15"/>
        <v>0</v>
      </c>
      <c r="M29" s="24">
        <f t="shared" si="15"/>
        <v>1</v>
      </c>
      <c r="N29" s="24">
        <f t="shared" si="15"/>
        <v>0</v>
      </c>
      <c r="O29" s="24">
        <f t="shared" si="15"/>
        <v>0</v>
      </c>
      <c r="P29" s="24">
        <f t="shared" si="15"/>
        <v>0</v>
      </c>
      <c r="Q29" s="24">
        <f t="shared" si="15"/>
        <v>1</v>
      </c>
      <c r="R29" s="24">
        <f t="shared" si="15"/>
        <v>0</v>
      </c>
      <c r="S29" s="24">
        <f t="shared" si="15"/>
        <v>0</v>
      </c>
      <c r="T29" s="24">
        <f t="shared" si="15"/>
        <v>0</v>
      </c>
      <c r="U29" s="24">
        <f t="shared" si="15"/>
        <v>1</v>
      </c>
      <c r="V29" s="24">
        <f t="shared" si="15"/>
        <v>0</v>
      </c>
      <c r="W29" s="24">
        <f t="shared" si="15"/>
        <v>0</v>
      </c>
      <c r="X29" s="24">
        <f t="shared" si="15"/>
        <v>0</v>
      </c>
      <c r="Y29" s="24">
        <f t="shared" si="15"/>
        <v>1</v>
      </c>
      <c r="Z29" s="24">
        <f t="shared" si="15"/>
        <v>0</v>
      </c>
      <c r="AA29" s="24">
        <f t="shared" si="15"/>
        <v>0</v>
      </c>
      <c r="AB29" s="24">
        <f t="shared" si="15"/>
        <v>0</v>
      </c>
      <c r="AC29" s="24">
        <f t="shared" si="15"/>
        <v>1</v>
      </c>
      <c r="AD29" s="24">
        <f t="shared" si="15"/>
        <v>0</v>
      </c>
      <c r="AE29" s="24">
        <f t="shared" si="15"/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5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5" t="s">
        <v>83</v>
      </c>
      <c r="AE1" s="25" t="s">
        <v>84</v>
      </c>
    </row>
    <row r="2">
      <c r="A2" s="23" t="s">
        <v>49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>
      <c r="A3" s="23" t="s">
        <v>26</v>
      </c>
      <c r="B3" s="26">
        <f>'Calcs-1'!B14*Assumptions!$B2</f>
        <v>240000</v>
      </c>
      <c r="C3" s="26">
        <f>'Calcs-1'!C14*Assumptions!$B2</f>
        <v>480000</v>
      </c>
      <c r="D3" s="26">
        <f>'Calcs-1'!D14*Assumptions!$B2</f>
        <v>720000</v>
      </c>
      <c r="E3" s="26">
        <f>'Calcs-1'!E14*Assumptions!$B2</f>
        <v>960000</v>
      </c>
      <c r="F3" s="26">
        <f>'Calcs-1'!F14*Assumptions!$B2</f>
        <v>1200000</v>
      </c>
      <c r="G3" s="26">
        <f>'Calcs-1'!G14*Assumptions!$B2</f>
        <v>1440000</v>
      </c>
      <c r="H3" s="26">
        <f>'Calcs-1'!H14*Assumptions!$B2</f>
        <v>1680000</v>
      </c>
      <c r="I3" s="26">
        <f>'Calcs-1'!I14*Assumptions!$B2</f>
        <v>1920000</v>
      </c>
      <c r="J3" s="26">
        <f>'Calcs-1'!J14*Assumptions!$B2</f>
        <v>2160000</v>
      </c>
      <c r="K3" s="26">
        <f>'Calcs-1'!K14*Assumptions!$B2</f>
        <v>2400000</v>
      </c>
      <c r="L3" s="26">
        <f>'Calcs-1'!L14*Assumptions!$B2</f>
        <v>2640000</v>
      </c>
      <c r="M3" s="26">
        <f>'Calcs-1'!M14*Assumptions!$B2</f>
        <v>2880000</v>
      </c>
      <c r="N3" s="26">
        <f>'Calcs-1'!N14*Assumptions!$B2</f>
        <v>3120000</v>
      </c>
      <c r="O3" s="26">
        <f>'Calcs-1'!O14*Assumptions!$B2</f>
        <v>3360000</v>
      </c>
      <c r="P3" s="26">
        <f>'Calcs-1'!P14*Assumptions!$B2</f>
        <v>3600000</v>
      </c>
      <c r="Q3" s="26">
        <f>'Calcs-1'!Q14*Assumptions!$B2</f>
        <v>3840000</v>
      </c>
      <c r="R3" s="26">
        <f>'Calcs-1'!R14*Assumptions!$B2</f>
        <v>4080000</v>
      </c>
      <c r="S3" s="26">
        <f>'Calcs-1'!S14*Assumptions!$B2</f>
        <v>4320000</v>
      </c>
      <c r="T3" s="26">
        <f>'Calcs-1'!T14*Assumptions!$B2</f>
        <v>4560000</v>
      </c>
      <c r="U3" s="26">
        <f>'Calcs-1'!U14*Assumptions!$B2</f>
        <v>4800000</v>
      </c>
      <c r="V3" s="26">
        <f>'Calcs-1'!V14*Assumptions!$B2</f>
        <v>5040000</v>
      </c>
      <c r="W3" s="26">
        <f>'Calcs-1'!W14*Assumptions!$B2</f>
        <v>5280000</v>
      </c>
      <c r="X3" s="26">
        <f>'Calcs-1'!X14*Assumptions!$B2</f>
        <v>5520000</v>
      </c>
      <c r="Y3" s="26">
        <f>'Calcs-1'!Y14*Assumptions!$B2</f>
        <v>5760000</v>
      </c>
      <c r="Z3" s="26">
        <f>'Calcs-1'!Z14*Assumptions!$B2</f>
        <v>6000000</v>
      </c>
      <c r="AA3" s="26">
        <f>'Calcs-1'!AA14*Assumptions!$B2</f>
        <v>6240000</v>
      </c>
      <c r="AB3" s="26">
        <f>'Calcs-1'!AB14*Assumptions!$B2</f>
        <v>6480000</v>
      </c>
      <c r="AC3" s="26">
        <f>'Calcs-1'!AC14*Assumptions!$B2</f>
        <v>6720000</v>
      </c>
      <c r="AD3" s="26">
        <f>'Calcs-1'!AD14*Assumptions!$B2</f>
        <v>6960000</v>
      </c>
      <c r="AE3" s="26">
        <f>'Calcs-1'!AE14*Assumptions!$B2</f>
        <v>7200000</v>
      </c>
    </row>
    <row r="4">
      <c r="A4" s="23" t="s">
        <v>27</v>
      </c>
      <c r="B4" s="26">
        <f>'Calcs-1'!B15*Assumptions!$B3</f>
        <v>60000</v>
      </c>
      <c r="C4" s="26">
        <f>'Calcs-1'!C15*Assumptions!$B3</f>
        <v>120000</v>
      </c>
      <c r="D4" s="26">
        <f>'Calcs-1'!D15*Assumptions!$B3</f>
        <v>180000</v>
      </c>
      <c r="E4" s="26">
        <f>'Calcs-1'!E15*Assumptions!$B3</f>
        <v>240000</v>
      </c>
      <c r="F4" s="26">
        <f>'Calcs-1'!F15*Assumptions!$B3</f>
        <v>300000</v>
      </c>
      <c r="G4" s="26">
        <f>'Calcs-1'!G15*Assumptions!$B3</f>
        <v>360000</v>
      </c>
      <c r="H4" s="26">
        <f>'Calcs-1'!H15*Assumptions!$B3</f>
        <v>420000</v>
      </c>
      <c r="I4" s="26">
        <f>'Calcs-1'!I15*Assumptions!$B3</f>
        <v>480000</v>
      </c>
      <c r="J4" s="26">
        <f>'Calcs-1'!J15*Assumptions!$B3</f>
        <v>540000</v>
      </c>
      <c r="K4" s="26">
        <f>'Calcs-1'!K15*Assumptions!$B3</f>
        <v>600000</v>
      </c>
      <c r="L4" s="26">
        <f>'Calcs-1'!L15*Assumptions!$B3</f>
        <v>660000</v>
      </c>
      <c r="M4" s="26">
        <f>'Calcs-1'!M15*Assumptions!$B3</f>
        <v>720000</v>
      </c>
      <c r="N4" s="26">
        <f>'Calcs-1'!N15*Assumptions!$B3</f>
        <v>780000</v>
      </c>
      <c r="O4" s="26">
        <f>'Calcs-1'!O15*Assumptions!$B3</f>
        <v>840000</v>
      </c>
      <c r="P4" s="26">
        <f>'Calcs-1'!P15*Assumptions!$B3</f>
        <v>900000</v>
      </c>
      <c r="Q4" s="26">
        <f>'Calcs-1'!Q15*Assumptions!$B3</f>
        <v>960000</v>
      </c>
      <c r="R4" s="26">
        <f>'Calcs-1'!R15*Assumptions!$B3</f>
        <v>1020000</v>
      </c>
      <c r="S4" s="26">
        <f>'Calcs-1'!S15*Assumptions!$B3</f>
        <v>1080000</v>
      </c>
      <c r="T4" s="26">
        <f>'Calcs-1'!T15*Assumptions!$B3</f>
        <v>1140000</v>
      </c>
      <c r="U4" s="26">
        <f>'Calcs-1'!U15*Assumptions!$B3</f>
        <v>1200000</v>
      </c>
      <c r="V4" s="26">
        <f>'Calcs-1'!V15*Assumptions!$B3</f>
        <v>1260000</v>
      </c>
      <c r="W4" s="26">
        <f>'Calcs-1'!W15*Assumptions!$B3</f>
        <v>1320000</v>
      </c>
      <c r="X4" s="26">
        <f>'Calcs-1'!X15*Assumptions!$B3</f>
        <v>1380000</v>
      </c>
      <c r="Y4" s="26">
        <f>'Calcs-1'!Y15*Assumptions!$B3</f>
        <v>1440000</v>
      </c>
      <c r="Z4" s="26">
        <f>'Calcs-1'!Z15*Assumptions!$B3</f>
        <v>1500000</v>
      </c>
      <c r="AA4" s="26">
        <f>'Calcs-1'!AA15*Assumptions!$B3</f>
        <v>1560000</v>
      </c>
      <c r="AB4" s="26">
        <f>'Calcs-1'!AB15*Assumptions!$B3</f>
        <v>1620000</v>
      </c>
      <c r="AC4" s="26">
        <f>'Calcs-1'!AC15*Assumptions!$B3</f>
        <v>1680000</v>
      </c>
      <c r="AD4" s="26">
        <f>'Calcs-1'!AD15*Assumptions!$B3</f>
        <v>1740000</v>
      </c>
      <c r="AE4" s="26">
        <f>'Calcs-1'!AE15*Assumptions!$B3</f>
        <v>1800000</v>
      </c>
    </row>
    <row r="5">
      <c r="A5" s="23" t="s">
        <v>28</v>
      </c>
      <c r="B5" s="26">
        <f>'Calcs-1'!B16*Assumptions!$B4</f>
        <v>170000</v>
      </c>
      <c r="C5" s="26">
        <f>'Calcs-1'!C16*Assumptions!$B4</f>
        <v>340000</v>
      </c>
      <c r="D5" s="26">
        <f>'Calcs-1'!D16*Assumptions!$B4</f>
        <v>510000</v>
      </c>
      <c r="E5" s="26">
        <f>'Calcs-1'!E16*Assumptions!$B4</f>
        <v>680000</v>
      </c>
      <c r="F5" s="26">
        <f>'Calcs-1'!F16*Assumptions!$B4</f>
        <v>850000</v>
      </c>
      <c r="G5" s="26">
        <f>'Calcs-1'!G16*Assumptions!$B4</f>
        <v>1020000</v>
      </c>
      <c r="H5" s="26">
        <f>'Calcs-1'!H16*Assumptions!$B4</f>
        <v>1190000</v>
      </c>
      <c r="I5" s="26">
        <f>'Calcs-1'!I16*Assumptions!$B4</f>
        <v>1360000</v>
      </c>
      <c r="J5" s="26">
        <f>'Calcs-1'!J16*Assumptions!$B4</f>
        <v>1530000</v>
      </c>
      <c r="K5" s="26">
        <f>'Calcs-1'!K16*Assumptions!$B4</f>
        <v>1700000</v>
      </c>
      <c r="L5" s="26">
        <f>'Calcs-1'!L16*Assumptions!$B4</f>
        <v>1870000</v>
      </c>
      <c r="M5" s="26">
        <f>'Calcs-1'!M16*Assumptions!$B4</f>
        <v>2040000</v>
      </c>
      <c r="N5" s="26">
        <f>'Calcs-1'!N16*Assumptions!$B4</f>
        <v>2210000</v>
      </c>
      <c r="O5" s="26">
        <f>'Calcs-1'!O16*Assumptions!$B4</f>
        <v>2380000</v>
      </c>
      <c r="P5" s="26">
        <f>'Calcs-1'!P16*Assumptions!$B4</f>
        <v>2550000</v>
      </c>
      <c r="Q5" s="26">
        <f>'Calcs-1'!Q16*Assumptions!$B4</f>
        <v>2720000</v>
      </c>
      <c r="R5" s="26">
        <f>'Calcs-1'!R16*Assumptions!$B4</f>
        <v>2890000</v>
      </c>
      <c r="S5" s="26">
        <f>'Calcs-1'!S16*Assumptions!$B4</f>
        <v>3060000</v>
      </c>
      <c r="T5" s="26">
        <f>'Calcs-1'!T16*Assumptions!$B4</f>
        <v>3230000</v>
      </c>
      <c r="U5" s="26">
        <f>'Calcs-1'!U16*Assumptions!$B4</f>
        <v>3400000</v>
      </c>
      <c r="V5" s="26">
        <f>'Calcs-1'!V16*Assumptions!$B4</f>
        <v>3570000</v>
      </c>
      <c r="W5" s="26">
        <f>'Calcs-1'!W16*Assumptions!$B4</f>
        <v>3740000</v>
      </c>
      <c r="X5" s="26">
        <f>'Calcs-1'!X16*Assumptions!$B4</f>
        <v>3910000</v>
      </c>
      <c r="Y5" s="26">
        <f>'Calcs-1'!Y16*Assumptions!$B4</f>
        <v>4080000</v>
      </c>
      <c r="Z5" s="26">
        <f>'Calcs-1'!Z16*Assumptions!$B4</f>
        <v>4250000</v>
      </c>
      <c r="AA5" s="26">
        <f>'Calcs-1'!AA16*Assumptions!$B4</f>
        <v>4420000</v>
      </c>
      <c r="AB5" s="26">
        <f>'Calcs-1'!AB16*Assumptions!$B4</f>
        <v>4590000</v>
      </c>
      <c r="AC5" s="26">
        <f>'Calcs-1'!AC16*Assumptions!$B4</f>
        <v>4760000</v>
      </c>
      <c r="AD5" s="26">
        <f>'Calcs-1'!AD16*Assumptions!$B4</f>
        <v>4930000</v>
      </c>
      <c r="AE5" s="26">
        <f>'Calcs-1'!AE16*Assumptions!$B4</f>
        <v>5100000</v>
      </c>
    </row>
    <row r="6">
      <c r="A6" s="23" t="s">
        <v>90</v>
      </c>
      <c r="B6" s="26">
        <f t="shared" ref="B6:AE6" si="1">SUM(B3:B5)</f>
        <v>470000</v>
      </c>
      <c r="C6" s="26">
        <f t="shared" si="1"/>
        <v>940000</v>
      </c>
      <c r="D6" s="26">
        <f t="shared" si="1"/>
        <v>1410000</v>
      </c>
      <c r="E6" s="26">
        <f t="shared" si="1"/>
        <v>1880000</v>
      </c>
      <c r="F6" s="26">
        <f t="shared" si="1"/>
        <v>2350000</v>
      </c>
      <c r="G6" s="26">
        <f t="shared" si="1"/>
        <v>2820000</v>
      </c>
      <c r="H6" s="26">
        <f t="shared" si="1"/>
        <v>3290000</v>
      </c>
      <c r="I6" s="26">
        <f t="shared" si="1"/>
        <v>3760000</v>
      </c>
      <c r="J6" s="26">
        <f t="shared" si="1"/>
        <v>4230000</v>
      </c>
      <c r="K6" s="26">
        <f t="shared" si="1"/>
        <v>4700000</v>
      </c>
      <c r="L6" s="26">
        <f t="shared" si="1"/>
        <v>5170000</v>
      </c>
      <c r="M6" s="26">
        <f t="shared" si="1"/>
        <v>5640000</v>
      </c>
      <c r="N6" s="26">
        <f t="shared" si="1"/>
        <v>6110000</v>
      </c>
      <c r="O6" s="26">
        <f t="shared" si="1"/>
        <v>6580000</v>
      </c>
      <c r="P6" s="26">
        <f t="shared" si="1"/>
        <v>7050000</v>
      </c>
      <c r="Q6" s="26">
        <f t="shared" si="1"/>
        <v>7520000</v>
      </c>
      <c r="R6" s="26">
        <f t="shared" si="1"/>
        <v>7990000</v>
      </c>
      <c r="S6" s="26">
        <f t="shared" si="1"/>
        <v>8460000</v>
      </c>
      <c r="T6" s="26">
        <f t="shared" si="1"/>
        <v>8930000</v>
      </c>
      <c r="U6" s="26">
        <f t="shared" si="1"/>
        <v>9400000</v>
      </c>
      <c r="V6" s="26">
        <f t="shared" si="1"/>
        <v>9870000</v>
      </c>
      <c r="W6" s="26">
        <f t="shared" si="1"/>
        <v>10340000</v>
      </c>
      <c r="X6" s="26">
        <f t="shared" si="1"/>
        <v>10810000</v>
      </c>
      <c r="Y6" s="26">
        <f t="shared" si="1"/>
        <v>11280000</v>
      </c>
      <c r="Z6" s="26">
        <f t="shared" si="1"/>
        <v>11750000</v>
      </c>
      <c r="AA6" s="26">
        <f t="shared" si="1"/>
        <v>12220000</v>
      </c>
      <c r="AB6" s="26">
        <f t="shared" si="1"/>
        <v>12690000</v>
      </c>
      <c r="AC6" s="26">
        <f t="shared" si="1"/>
        <v>13160000</v>
      </c>
      <c r="AD6" s="26">
        <f t="shared" si="1"/>
        <v>13630000</v>
      </c>
      <c r="AE6" s="26">
        <f t="shared" si="1"/>
        <v>14100000</v>
      </c>
    </row>
    <row r="7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3" t="s">
        <v>91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3" t="s">
        <v>26</v>
      </c>
      <c r="B9" s="26">
        <f>B3*Assumptions!$C2</f>
        <v>96000</v>
      </c>
      <c r="C9" s="26">
        <f>C3*Assumptions!$C2</f>
        <v>192000</v>
      </c>
      <c r="D9" s="26">
        <f>D3*Assumptions!$C2</f>
        <v>288000</v>
      </c>
      <c r="E9" s="26">
        <f>E3*Assumptions!$C2</f>
        <v>384000</v>
      </c>
      <c r="F9" s="26">
        <f>F3*Assumptions!$C2</f>
        <v>480000</v>
      </c>
      <c r="G9" s="26">
        <f>G3*Assumptions!$C2</f>
        <v>576000</v>
      </c>
      <c r="H9" s="26">
        <f>H3*Assumptions!$C2</f>
        <v>672000</v>
      </c>
      <c r="I9" s="26">
        <f>I3*Assumptions!$C2</f>
        <v>768000</v>
      </c>
      <c r="J9" s="26">
        <f>J3*Assumptions!$C2</f>
        <v>864000</v>
      </c>
      <c r="K9" s="26">
        <f>K3*Assumptions!$C2</f>
        <v>960000</v>
      </c>
      <c r="L9" s="26">
        <f>L3*Assumptions!$C2</f>
        <v>1056000</v>
      </c>
      <c r="M9" s="26">
        <f>M3*Assumptions!$C2</f>
        <v>1152000</v>
      </c>
      <c r="N9" s="26">
        <f>N3*Assumptions!$C2</f>
        <v>1248000</v>
      </c>
      <c r="O9" s="26">
        <f>O3*Assumptions!$C2</f>
        <v>1344000</v>
      </c>
      <c r="P9" s="26">
        <f>P3*Assumptions!$C2</f>
        <v>1440000</v>
      </c>
      <c r="Q9" s="26">
        <f>Q3*Assumptions!$C2</f>
        <v>1536000</v>
      </c>
      <c r="R9" s="26">
        <f>R3*Assumptions!$C2</f>
        <v>1632000</v>
      </c>
      <c r="S9" s="26">
        <f>S3*Assumptions!$C2</f>
        <v>1728000</v>
      </c>
      <c r="T9" s="26">
        <f>T3*Assumptions!$C2</f>
        <v>1824000</v>
      </c>
      <c r="U9" s="26">
        <f>U3*Assumptions!$C2</f>
        <v>1920000</v>
      </c>
      <c r="V9" s="26">
        <f>V3*Assumptions!$C2</f>
        <v>2016000</v>
      </c>
      <c r="W9" s="26">
        <f>W3*Assumptions!$C2</f>
        <v>2112000</v>
      </c>
      <c r="X9" s="26">
        <f>X3*Assumptions!$C2</f>
        <v>2208000</v>
      </c>
      <c r="Y9" s="26">
        <f>Y3*Assumptions!$C2</f>
        <v>2304000</v>
      </c>
      <c r="Z9" s="26">
        <f>Z3*Assumptions!$C2</f>
        <v>2400000</v>
      </c>
      <c r="AA9" s="26">
        <f>AA3*Assumptions!$C2</f>
        <v>2496000</v>
      </c>
      <c r="AB9" s="26">
        <f>AB3*Assumptions!$C2</f>
        <v>2592000</v>
      </c>
      <c r="AC9" s="26">
        <f>AC3*Assumptions!$C2</f>
        <v>2688000</v>
      </c>
      <c r="AD9" s="26">
        <f>AD3*Assumptions!$C2</f>
        <v>2784000</v>
      </c>
      <c r="AE9" s="26">
        <f>AE3*Assumptions!$C2</f>
        <v>2880000</v>
      </c>
    </row>
    <row r="10">
      <c r="A10" s="23" t="s">
        <v>27</v>
      </c>
      <c r="B10" s="26">
        <f>B4*Assumptions!$C3</f>
        <v>27000</v>
      </c>
      <c r="C10" s="26">
        <f>C4*Assumptions!$C3</f>
        <v>54000</v>
      </c>
      <c r="D10" s="26">
        <f>D4*Assumptions!$C3</f>
        <v>81000</v>
      </c>
      <c r="E10" s="26">
        <f>E4*Assumptions!$C3</f>
        <v>108000</v>
      </c>
      <c r="F10" s="26">
        <f>F4*Assumptions!$C3</f>
        <v>135000</v>
      </c>
      <c r="G10" s="26">
        <f>G4*Assumptions!$C3</f>
        <v>162000</v>
      </c>
      <c r="H10" s="26">
        <f>H4*Assumptions!$C3</f>
        <v>189000</v>
      </c>
      <c r="I10" s="26">
        <f>I4*Assumptions!$C3</f>
        <v>216000</v>
      </c>
      <c r="J10" s="26">
        <f>J4*Assumptions!$C3</f>
        <v>243000</v>
      </c>
      <c r="K10" s="26">
        <f>K4*Assumptions!$C3</f>
        <v>270000</v>
      </c>
      <c r="L10" s="26">
        <f>L4*Assumptions!$C3</f>
        <v>297000</v>
      </c>
      <c r="M10" s="26">
        <f>M4*Assumptions!$C3</f>
        <v>324000</v>
      </c>
      <c r="N10" s="26">
        <f>N4*Assumptions!$C3</f>
        <v>351000</v>
      </c>
      <c r="O10" s="26">
        <f>O4*Assumptions!$C3</f>
        <v>378000</v>
      </c>
      <c r="P10" s="26">
        <f>P4*Assumptions!$C3</f>
        <v>405000</v>
      </c>
      <c r="Q10" s="26">
        <f>Q4*Assumptions!$C3</f>
        <v>432000</v>
      </c>
      <c r="R10" s="26">
        <f>R4*Assumptions!$C3</f>
        <v>459000</v>
      </c>
      <c r="S10" s="26">
        <f>S4*Assumptions!$C3</f>
        <v>486000</v>
      </c>
      <c r="T10" s="26">
        <f>T4*Assumptions!$C3</f>
        <v>513000</v>
      </c>
      <c r="U10" s="26">
        <f>U4*Assumptions!$C3</f>
        <v>540000</v>
      </c>
      <c r="V10" s="26">
        <f>V4*Assumptions!$C3</f>
        <v>567000</v>
      </c>
      <c r="W10" s="26">
        <f>W4*Assumptions!$C3</f>
        <v>594000</v>
      </c>
      <c r="X10" s="26">
        <f>X4*Assumptions!$C3</f>
        <v>621000</v>
      </c>
      <c r="Y10" s="26">
        <f>Y4*Assumptions!$C3</f>
        <v>648000</v>
      </c>
      <c r="Z10" s="26">
        <f>Z4*Assumptions!$C3</f>
        <v>675000</v>
      </c>
      <c r="AA10" s="26">
        <f>AA4*Assumptions!$C3</f>
        <v>702000</v>
      </c>
      <c r="AB10" s="26">
        <f>AB4*Assumptions!$C3</f>
        <v>729000</v>
      </c>
      <c r="AC10" s="26">
        <f>AC4*Assumptions!$C3</f>
        <v>756000</v>
      </c>
      <c r="AD10" s="26">
        <f>AD4*Assumptions!$C3</f>
        <v>783000</v>
      </c>
      <c r="AE10" s="26">
        <f>AE4*Assumptions!$C3</f>
        <v>810000</v>
      </c>
    </row>
    <row r="11">
      <c r="A11" s="23" t="s">
        <v>28</v>
      </c>
      <c r="B11" s="26">
        <f>B5*Assumptions!$C4</f>
        <v>85000</v>
      </c>
      <c r="C11" s="26">
        <f>C5*Assumptions!$C4</f>
        <v>170000</v>
      </c>
      <c r="D11" s="26">
        <f>D5*Assumptions!$C4</f>
        <v>255000</v>
      </c>
      <c r="E11" s="26">
        <f>E5*Assumptions!$C4</f>
        <v>340000</v>
      </c>
      <c r="F11" s="26">
        <f>F5*Assumptions!$C4</f>
        <v>425000</v>
      </c>
      <c r="G11" s="26">
        <f>G5*Assumptions!$C4</f>
        <v>510000</v>
      </c>
      <c r="H11" s="26">
        <f>H5*Assumptions!$C4</f>
        <v>595000</v>
      </c>
      <c r="I11" s="26">
        <f>I5*Assumptions!$C4</f>
        <v>680000</v>
      </c>
      <c r="J11" s="26">
        <f>J5*Assumptions!$C4</f>
        <v>765000</v>
      </c>
      <c r="K11" s="26">
        <f>K5*Assumptions!$C4</f>
        <v>850000</v>
      </c>
      <c r="L11" s="26">
        <f>L5*Assumptions!$C4</f>
        <v>935000</v>
      </c>
      <c r="M11" s="26">
        <f>M5*Assumptions!$C4</f>
        <v>1020000</v>
      </c>
      <c r="N11" s="26">
        <f>N5*Assumptions!$C4</f>
        <v>1105000</v>
      </c>
      <c r="O11" s="26">
        <f>O5*Assumptions!$C4</f>
        <v>1190000</v>
      </c>
      <c r="P11" s="26">
        <f>P5*Assumptions!$C4</f>
        <v>1275000</v>
      </c>
      <c r="Q11" s="26">
        <f>Q5*Assumptions!$C4</f>
        <v>1360000</v>
      </c>
      <c r="R11" s="26">
        <f>R5*Assumptions!$C4</f>
        <v>1445000</v>
      </c>
      <c r="S11" s="26">
        <f>S5*Assumptions!$C4</f>
        <v>1530000</v>
      </c>
      <c r="T11" s="26">
        <f>T5*Assumptions!$C4</f>
        <v>1615000</v>
      </c>
      <c r="U11" s="26">
        <f>U5*Assumptions!$C4</f>
        <v>1700000</v>
      </c>
      <c r="V11" s="26">
        <f>V5*Assumptions!$C4</f>
        <v>1785000</v>
      </c>
      <c r="W11" s="26">
        <f>W5*Assumptions!$C4</f>
        <v>1870000</v>
      </c>
      <c r="X11" s="26">
        <f>X5*Assumptions!$C4</f>
        <v>1955000</v>
      </c>
      <c r="Y11" s="26">
        <f>Y5*Assumptions!$C4</f>
        <v>2040000</v>
      </c>
      <c r="Z11" s="26">
        <f>Z5*Assumptions!$C4</f>
        <v>2125000</v>
      </c>
      <c r="AA11" s="26">
        <f>AA5*Assumptions!$C4</f>
        <v>2210000</v>
      </c>
      <c r="AB11" s="26">
        <f>AB5*Assumptions!$C4</f>
        <v>2295000</v>
      </c>
      <c r="AC11" s="26">
        <f>AC5*Assumptions!$C4</f>
        <v>2380000</v>
      </c>
      <c r="AD11" s="26">
        <f>AD5*Assumptions!$C4</f>
        <v>2465000</v>
      </c>
      <c r="AE11" s="26">
        <f>AE5*Assumptions!$C4</f>
        <v>2550000</v>
      </c>
    </row>
    <row r="12">
      <c r="A12" s="23" t="s">
        <v>90</v>
      </c>
      <c r="B12" s="26">
        <f t="shared" ref="B12:AE12" si="2">SUM(B9:B11)</f>
        <v>208000</v>
      </c>
      <c r="C12" s="26">
        <f t="shared" si="2"/>
        <v>416000</v>
      </c>
      <c r="D12" s="26">
        <f t="shared" si="2"/>
        <v>624000</v>
      </c>
      <c r="E12" s="26">
        <f t="shared" si="2"/>
        <v>832000</v>
      </c>
      <c r="F12" s="26">
        <f t="shared" si="2"/>
        <v>1040000</v>
      </c>
      <c r="G12" s="26">
        <f t="shared" si="2"/>
        <v>1248000</v>
      </c>
      <c r="H12" s="26">
        <f t="shared" si="2"/>
        <v>1456000</v>
      </c>
      <c r="I12" s="26">
        <f t="shared" si="2"/>
        <v>1664000</v>
      </c>
      <c r="J12" s="26">
        <f t="shared" si="2"/>
        <v>1872000</v>
      </c>
      <c r="K12" s="26">
        <f t="shared" si="2"/>
        <v>2080000</v>
      </c>
      <c r="L12" s="26">
        <f t="shared" si="2"/>
        <v>2288000</v>
      </c>
      <c r="M12" s="26">
        <f t="shared" si="2"/>
        <v>2496000</v>
      </c>
      <c r="N12" s="26">
        <f t="shared" si="2"/>
        <v>2704000</v>
      </c>
      <c r="O12" s="26">
        <f t="shared" si="2"/>
        <v>2912000</v>
      </c>
      <c r="P12" s="26">
        <f t="shared" si="2"/>
        <v>3120000</v>
      </c>
      <c r="Q12" s="26">
        <f t="shared" si="2"/>
        <v>3328000</v>
      </c>
      <c r="R12" s="26">
        <f t="shared" si="2"/>
        <v>3536000</v>
      </c>
      <c r="S12" s="26">
        <f t="shared" si="2"/>
        <v>3744000</v>
      </c>
      <c r="T12" s="26">
        <f t="shared" si="2"/>
        <v>3952000</v>
      </c>
      <c r="U12" s="26">
        <f t="shared" si="2"/>
        <v>4160000</v>
      </c>
      <c r="V12" s="26">
        <f t="shared" si="2"/>
        <v>4368000</v>
      </c>
      <c r="W12" s="26">
        <f t="shared" si="2"/>
        <v>4576000</v>
      </c>
      <c r="X12" s="26">
        <f t="shared" si="2"/>
        <v>4784000</v>
      </c>
      <c r="Y12" s="26">
        <f t="shared" si="2"/>
        <v>4992000</v>
      </c>
      <c r="Z12" s="26">
        <f t="shared" si="2"/>
        <v>5200000</v>
      </c>
      <c r="AA12" s="26">
        <f t="shared" si="2"/>
        <v>5408000</v>
      </c>
      <c r="AB12" s="26">
        <f t="shared" si="2"/>
        <v>5616000</v>
      </c>
      <c r="AC12" s="26">
        <f t="shared" si="2"/>
        <v>5824000</v>
      </c>
      <c r="AD12" s="26">
        <f t="shared" si="2"/>
        <v>6032000</v>
      </c>
      <c r="AE12" s="26">
        <f t="shared" si="2"/>
        <v>6240000</v>
      </c>
    </row>
    <row r="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3" t="s">
        <v>38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3" t="s">
        <v>92</v>
      </c>
      <c r="B15" s="26">
        <f>'Calcs-1'!B3*Assumptions!$B$23</f>
        <v>22500</v>
      </c>
      <c r="C15" s="26">
        <f>'Calcs-1'!C3*Assumptions!$B$23</f>
        <v>45000</v>
      </c>
      <c r="D15" s="26">
        <f>'Calcs-1'!D3*Assumptions!$B$23</f>
        <v>67500</v>
      </c>
      <c r="E15" s="26">
        <f>'Calcs-1'!E3*Assumptions!$B$23</f>
        <v>90000</v>
      </c>
      <c r="F15" s="26">
        <f>'Calcs-1'!F3*Assumptions!$B$23</f>
        <v>112500</v>
      </c>
      <c r="G15" s="26">
        <f>'Calcs-1'!G3*Assumptions!$B$23</f>
        <v>135000</v>
      </c>
      <c r="H15" s="26">
        <f>'Calcs-1'!H3*Assumptions!$B$23</f>
        <v>157500</v>
      </c>
      <c r="I15" s="26">
        <f>'Calcs-1'!I3*Assumptions!$B$23</f>
        <v>180000</v>
      </c>
      <c r="J15" s="26">
        <f>'Calcs-1'!J3*Assumptions!$B$23</f>
        <v>202500</v>
      </c>
      <c r="K15" s="26">
        <f>'Calcs-1'!K3*Assumptions!$B$23</f>
        <v>225000</v>
      </c>
      <c r="L15" s="26">
        <f>'Calcs-1'!L3*Assumptions!$B$23</f>
        <v>247500</v>
      </c>
      <c r="M15" s="26">
        <f>'Calcs-1'!M3*Assumptions!$B$23</f>
        <v>270000</v>
      </c>
      <c r="N15" s="26">
        <f>'Calcs-1'!N3*Assumptions!$B$23</f>
        <v>292500</v>
      </c>
      <c r="O15" s="26">
        <f>'Calcs-1'!O3*Assumptions!$B$23</f>
        <v>315000</v>
      </c>
      <c r="P15" s="26">
        <f>'Calcs-1'!P3*Assumptions!$B$23</f>
        <v>337500</v>
      </c>
      <c r="Q15" s="26">
        <f>'Calcs-1'!Q3*Assumptions!$B$23</f>
        <v>360000</v>
      </c>
      <c r="R15" s="26">
        <f>'Calcs-1'!R3*Assumptions!$B$23</f>
        <v>382500</v>
      </c>
      <c r="S15" s="26">
        <f>'Calcs-1'!S3*Assumptions!$B$23</f>
        <v>405000</v>
      </c>
      <c r="T15" s="26">
        <f>'Calcs-1'!T3*Assumptions!$B$23</f>
        <v>427500</v>
      </c>
      <c r="U15" s="26">
        <f>'Calcs-1'!U3*Assumptions!$B$23</f>
        <v>450000</v>
      </c>
      <c r="V15" s="26">
        <f>'Calcs-1'!V3*Assumptions!$B$23</f>
        <v>472500</v>
      </c>
      <c r="W15" s="26">
        <f>'Calcs-1'!W3*Assumptions!$B$23</f>
        <v>495000</v>
      </c>
      <c r="X15" s="26">
        <f>'Calcs-1'!X3*Assumptions!$B$23</f>
        <v>517500</v>
      </c>
      <c r="Y15" s="26">
        <f>'Calcs-1'!Y3*Assumptions!$B$23</f>
        <v>540000</v>
      </c>
      <c r="Z15" s="26">
        <f>'Calcs-1'!Z3*Assumptions!$B$23</f>
        <v>562500</v>
      </c>
      <c r="AA15" s="26">
        <f>'Calcs-1'!AA3*Assumptions!$B$23</f>
        <v>585000</v>
      </c>
      <c r="AB15" s="26">
        <f>'Calcs-1'!AB3*Assumptions!$B$23</f>
        <v>607500</v>
      </c>
      <c r="AC15" s="26">
        <f>'Calcs-1'!AC3*Assumptions!$B$23</f>
        <v>630000</v>
      </c>
      <c r="AD15" s="26">
        <f>'Calcs-1'!AD3*Assumptions!$B$23</f>
        <v>652500</v>
      </c>
      <c r="AE15" s="26">
        <f>'Calcs-1'!AE3*Assumptions!$B$23</f>
        <v>675000</v>
      </c>
    </row>
    <row r="16">
      <c r="A16" s="23" t="s">
        <v>40</v>
      </c>
      <c r="B16" s="26">
        <f>'Calcs-1'!B3*Assumptions!$B24</f>
        <v>7000</v>
      </c>
      <c r="C16" s="26">
        <f>'Calcs-1'!C3*Assumptions!$B24</f>
        <v>14000</v>
      </c>
      <c r="D16" s="26">
        <f>'Calcs-1'!D3*Assumptions!$B24</f>
        <v>21000</v>
      </c>
      <c r="E16" s="26">
        <f>'Calcs-1'!E3*Assumptions!$B24</f>
        <v>28000</v>
      </c>
      <c r="F16" s="26">
        <f>'Calcs-1'!F3*Assumptions!$B24</f>
        <v>35000</v>
      </c>
      <c r="G16" s="26">
        <f>'Calcs-1'!G3*Assumptions!$B24</f>
        <v>42000</v>
      </c>
      <c r="H16" s="26">
        <f>'Calcs-1'!H3*Assumptions!$B24</f>
        <v>49000</v>
      </c>
      <c r="I16" s="26">
        <f>'Calcs-1'!I3*Assumptions!$B24</f>
        <v>56000</v>
      </c>
      <c r="J16" s="26">
        <f>'Calcs-1'!J3*Assumptions!$B24</f>
        <v>63000</v>
      </c>
      <c r="K16" s="26">
        <f>'Calcs-1'!K3*Assumptions!$B24</f>
        <v>70000</v>
      </c>
      <c r="L16" s="26">
        <f>'Calcs-1'!L3*Assumptions!$B24</f>
        <v>77000</v>
      </c>
      <c r="M16" s="26">
        <f>'Calcs-1'!M3*Assumptions!$B24</f>
        <v>84000</v>
      </c>
      <c r="N16" s="26">
        <f>'Calcs-1'!N3*Assumptions!$B24</f>
        <v>91000</v>
      </c>
      <c r="O16" s="26">
        <f>'Calcs-1'!O3*Assumptions!$B24</f>
        <v>98000</v>
      </c>
      <c r="P16" s="26">
        <f>'Calcs-1'!P3*Assumptions!$B24</f>
        <v>105000</v>
      </c>
      <c r="Q16" s="26">
        <f>'Calcs-1'!Q3*Assumptions!$B24</f>
        <v>112000</v>
      </c>
      <c r="R16" s="26">
        <f>'Calcs-1'!R3*Assumptions!$B24</f>
        <v>119000</v>
      </c>
      <c r="S16" s="26">
        <f>'Calcs-1'!S3*Assumptions!$B24</f>
        <v>126000</v>
      </c>
      <c r="T16" s="26">
        <f>'Calcs-1'!T3*Assumptions!$B24</f>
        <v>133000</v>
      </c>
      <c r="U16" s="26">
        <f>'Calcs-1'!U3*Assumptions!$B24</f>
        <v>140000</v>
      </c>
      <c r="V16" s="26">
        <f>'Calcs-1'!V3*Assumptions!$B24</f>
        <v>147000</v>
      </c>
      <c r="W16" s="26">
        <f>'Calcs-1'!W3*Assumptions!$B24</f>
        <v>154000</v>
      </c>
      <c r="X16" s="26">
        <f>'Calcs-1'!X3*Assumptions!$B24</f>
        <v>161000</v>
      </c>
      <c r="Y16" s="26">
        <f>'Calcs-1'!Y3*Assumptions!$B24</f>
        <v>168000</v>
      </c>
      <c r="Z16" s="26">
        <f>'Calcs-1'!Z3*Assumptions!$B24</f>
        <v>175000</v>
      </c>
      <c r="AA16" s="26">
        <f>'Calcs-1'!AA3*Assumptions!$B24</f>
        <v>182000</v>
      </c>
      <c r="AB16" s="26">
        <f>'Calcs-1'!AB3*Assumptions!$B24</f>
        <v>189000</v>
      </c>
      <c r="AC16" s="26">
        <f>'Calcs-1'!AC3*Assumptions!$B24</f>
        <v>196000</v>
      </c>
      <c r="AD16" s="26">
        <f>'Calcs-1'!AD3*Assumptions!$B24</f>
        <v>203000</v>
      </c>
      <c r="AE16" s="26">
        <f>'Calcs-1'!AE3*Assumptions!$B24</f>
        <v>210000</v>
      </c>
    </row>
    <row r="17">
      <c r="A17" s="23" t="s">
        <v>37</v>
      </c>
      <c r="B17" s="26">
        <f>'Calcs-1'!B3*Assumptions!$B$17*Assumptions!$B$20</f>
        <v>19000</v>
      </c>
      <c r="C17" s="26">
        <f>'Calcs-1'!C3*Assumptions!$B$17*Assumptions!$B$20</f>
        <v>38000</v>
      </c>
      <c r="D17" s="26">
        <f>'Calcs-1'!D3*Assumptions!$B$17*Assumptions!$B$20</f>
        <v>57000</v>
      </c>
      <c r="E17" s="26">
        <f>'Calcs-1'!E3*Assumptions!$B$17*Assumptions!$B$20</f>
        <v>76000</v>
      </c>
      <c r="F17" s="26">
        <f>'Calcs-1'!F3*Assumptions!$B$17*Assumptions!$B$20</f>
        <v>95000</v>
      </c>
      <c r="G17" s="26">
        <f>'Calcs-1'!G3*Assumptions!$B$17*Assumptions!$B$20</f>
        <v>114000</v>
      </c>
      <c r="H17" s="26">
        <f>'Calcs-1'!H3*Assumptions!$B$17*Assumptions!$B$20</f>
        <v>133000</v>
      </c>
      <c r="I17" s="26">
        <f>'Calcs-1'!I3*Assumptions!$B$17*Assumptions!$B$20</f>
        <v>152000</v>
      </c>
      <c r="J17" s="26">
        <f>'Calcs-1'!J3*Assumptions!$B$17*Assumptions!$B$20</f>
        <v>171000</v>
      </c>
      <c r="K17" s="26">
        <f>'Calcs-1'!K3*Assumptions!$B$17*Assumptions!$B$20</f>
        <v>190000</v>
      </c>
      <c r="L17" s="26">
        <f>'Calcs-1'!L3*Assumptions!$B$17*Assumptions!$B$20</f>
        <v>209000</v>
      </c>
      <c r="M17" s="26">
        <f>'Calcs-1'!M3*Assumptions!$B$17*Assumptions!$B$20</f>
        <v>228000</v>
      </c>
      <c r="N17" s="26">
        <f>'Calcs-1'!N3*Assumptions!$B$17*Assumptions!$B$20</f>
        <v>247000</v>
      </c>
      <c r="O17" s="26">
        <f>'Calcs-1'!O3*Assumptions!$B$17*Assumptions!$B$20</f>
        <v>266000</v>
      </c>
      <c r="P17" s="26">
        <f>'Calcs-1'!P3*Assumptions!$B$17*Assumptions!$B$20</f>
        <v>285000</v>
      </c>
      <c r="Q17" s="26">
        <f>'Calcs-1'!Q3*Assumptions!$B$17*Assumptions!$B$20</f>
        <v>304000</v>
      </c>
      <c r="R17" s="26">
        <f>'Calcs-1'!R3*Assumptions!$B$17*Assumptions!$B$20</f>
        <v>323000</v>
      </c>
      <c r="S17" s="26">
        <f>'Calcs-1'!S3*Assumptions!$B$17*Assumptions!$B$20</f>
        <v>342000</v>
      </c>
      <c r="T17" s="26">
        <f>'Calcs-1'!T3*Assumptions!$B$17*Assumptions!$B$20</f>
        <v>361000</v>
      </c>
      <c r="U17" s="26">
        <f>'Calcs-1'!U3*Assumptions!$B$17*Assumptions!$B$20</f>
        <v>380000</v>
      </c>
      <c r="V17" s="26">
        <f>'Calcs-1'!V3*Assumptions!$B$17*Assumptions!$B$20</f>
        <v>399000</v>
      </c>
      <c r="W17" s="26">
        <f>'Calcs-1'!W3*Assumptions!$B$17*Assumptions!$B$20</f>
        <v>418000</v>
      </c>
      <c r="X17" s="26">
        <f>'Calcs-1'!X3*Assumptions!$B$17*Assumptions!$B$20</f>
        <v>437000</v>
      </c>
      <c r="Y17" s="26">
        <f>'Calcs-1'!Y3*Assumptions!$B$17*Assumptions!$B$20</f>
        <v>456000</v>
      </c>
      <c r="Z17" s="26">
        <f>'Calcs-1'!Z3*Assumptions!$B$17*Assumptions!$B$20</f>
        <v>475000</v>
      </c>
      <c r="AA17" s="26">
        <f>'Calcs-1'!AA3*Assumptions!$B$17*Assumptions!$B$20</f>
        <v>494000</v>
      </c>
      <c r="AB17" s="26">
        <f>'Calcs-1'!AB3*Assumptions!$B$17*Assumptions!$B$20</f>
        <v>513000</v>
      </c>
      <c r="AC17" s="26">
        <f>'Calcs-1'!AC3*Assumptions!$B$17*Assumptions!$B$20</f>
        <v>532000</v>
      </c>
      <c r="AD17" s="26">
        <f>'Calcs-1'!AD3*Assumptions!$B$17*Assumptions!$B$20</f>
        <v>551000</v>
      </c>
      <c r="AE17" s="26">
        <f>'Calcs-1'!AE3*Assumptions!$B$17*Assumptions!$B$20</f>
        <v>570000</v>
      </c>
    </row>
    <row r="18">
      <c r="A18" s="23" t="s">
        <v>93</v>
      </c>
      <c r="B18" s="26">
        <f>'Calcs-1'!B8*Assumptions!$B$14</f>
        <v>10000</v>
      </c>
      <c r="C18" s="26">
        <f>'Calcs-1'!C8*Assumptions!$B$14</f>
        <v>20000</v>
      </c>
      <c r="D18" s="26">
        <f>'Calcs-1'!D8*Assumptions!$B$14</f>
        <v>30000</v>
      </c>
      <c r="E18" s="26">
        <f>'Calcs-1'!E8*Assumptions!$B$14</f>
        <v>40000</v>
      </c>
      <c r="F18" s="26">
        <f>'Calcs-1'!F8*Assumptions!$B$14</f>
        <v>50000</v>
      </c>
      <c r="G18" s="26">
        <f>'Calcs-1'!G8*Assumptions!$B$14</f>
        <v>60000</v>
      </c>
      <c r="H18" s="26">
        <f>'Calcs-1'!H8*Assumptions!$B$14</f>
        <v>70000</v>
      </c>
      <c r="I18" s="26">
        <f>'Calcs-1'!I8*Assumptions!$B$14</f>
        <v>80000</v>
      </c>
      <c r="J18" s="26">
        <f>'Calcs-1'!J8*Assumptions!$B$14</f>
        <v>90000</v>
      </c>
      <c r="K18" s="26">
        <f>'Calcs-1'!K8*Assumptions!$B$14</f>
        <v>100000</v>
      </c>
      <c r="L18" s="26">
        <f>'Calcs-1'!L8*Assumptions!$B$14</f>
        <v>110000</v>
      </c>
      <c r="M18" s="26">
        <f>'Calcs-1'!M8*Assumptions!$B$14</f>
        <v>120000</v>
      </c>
      <c r="N18" s="26">
        <f>'Calcs-1'!N8*Assumptions!$B$14</f>
        <v>130000</v>
      </c>
      <c r="O18" s="26">
        <f>'Calcs-1'!O8*Assumptions!$B$14</f>
        <v>140000</v>
      </c>
      <c r="P18" s="26">
        <f>'Calcs-1'!P8*Assumptions!$B$14</f>
        <v>150000</v>
      </c>
      <c r="Q18" s="26">
        <f>'Calcs-1'!Q8*Assumptions!$B$14</f>
        <v>160000</v>
      </c>
      <c r="R18" s="26">
        <f>'Calcs-1'!R8*Assumptions!$B$14</f>
        <v>170000</v>
      </c>
      <c r="S18" s="26">
        <f>'Calcs-1'!S8*Assumptions!$B$14</f>
        <v>180000</v>
      </c>
      <c r="T18" s="26">
        <f>'Calcs-1'!T8*Assumptions!$B$14</f>
        <v>190000</v>
      </c>
      <c r="U18" s="26">
        <f>'Calcs-1'!U8*Assumptions!$B$14</f>
        <v>200000</v>
      </c>
      <c r="V18" s="26">
        <f>'Calcs-1'!V8*Assumptions!$B$14</f>
        <v>210000</v>
      </c>
      <c r="W18" s="26">
        <f>'Calcs-1'!W8*Assumptions!$B$14</f>
        <v>220000</v>
      </c>
      <c r="X18" s="26">
        <f>'Calcs-1'!X8*Assumptions!$B$14</f>
        <v>230000</v>
      </c>
      <c r="Y18" s="26">
        <f>'Calcs-1'!Y8*Assumptions!$B$14</f>
        <v>240000</v>
      </c>
      <c r="Z18" s="26">
        <f>'Calcs-1'!Z8*Assumptions!$B$14</f>
        <v>250000</v>
      </c>
      <c r="AA18" s="26">
        <f>'Calcs-1'!AA8*Assumptions!$B$14</f>
        <v>260000</v>
      </c>
      <c r="AB18" s="26">
        <f>'Calcs-1'!AB8*Assumptions!$B$14</f>
        <v>270000</v>
      </c>
      <c r="AC18" s="26">
        <f>'Calcs-1'!AC8*Assumptions!$B$14</f>
        <v>280000</v>
      </c>
      <c r="AD18" s="26">
        <f>'Calcs-1'!AD8*Assumptions!$B$14</f>
        <v>290000</v>
      </c>
      <c r="AE18" s="26">
        <f>'Calcs-1'!AE8*Assumptions!$B$14</f>
        <v>300000</v>
      </c>
    </row>
    <row r="19">
      <c r="A19" s="23" t="s">
        <v>94</v>
      </c>
      <c r="B19" s="26">
        <f>'Small Store-Depreciation'!B12</f>
        <v>11369.04762</v>
      </c>
      <c r="C19" s="26">
        <f>'Small Store-Depreciation'!C12</f>
        <v>22738.09524</v>
      </c>
      <c r="D19" s="26">
        <f>'Small Store-Depreciation'!D12</f>
        <v>34107.14286</v>
      </c>
      <c r="E19" s="26">
        <f>'Small Store-Depreciation'!E12</f>
        <v>45476.19048</v>
      </c>
      <c r="F19" s="26">
        <f>'Small Store-Depreciation'!F12</f>
        <v>56845.2381</v>
      </c>
      <c r="G19" s="26">
        <f>'Small Store-Depreciation'!G12</f>
        <v>68214.28571</v>
      </c>
      <c r="H19" s="26">
        <f>'Small Store-Depreciation'!H12</f>
        <v>79583.33333</v>
      </c>
      <c r="I19" s="26">
        <f>'Small Store-Depreciation'!I12</f>
        <v>90952.38095</v>
      </c>
      <c r="J19" s="26">
        <f>'Small Store-Depreciation'!J12</f>
        <v>102321.4286</v>
      </c>
      <c r="K19" s="26">
        <f>'Small Store-Depreciation'!K12</f>
        <v>113690.4762</v>
      </c>
      <c r="L19" s="26">
        <f>'Small Store-Depreciation'!L12</f>
        <v>125059.5238</v>
      </c>
      <c r="M19" s="26">
        <f>'Small Store-Depreciation'!M12</f>
        <v>136428.5714</v>
      </c>
      <c r="N19" s="26">
        <f>'Small Store-Depreciation'!N12</f>
        <v>141964.2857</v>
      </c>
      <c r="O19" s="26">
        <f>'Small Store-Depreciation'!O12</f>
        <v>147500</v>
      </c>
      <c r="P19" s="26">
        <f>'Small Store-Depreciation'!P12</f>
        <v>151250</v>
      </c>
      <c r="Q19" s="26">
        <f>'Small Store-Depreciation'!Q12</f>
        <v>155000</v>
      </c>
      <c r="R19" s="26">
        <f>'Small Store-Depreciation'!R12</f>
        <v>155000</v>
      </c>
      <c r="S19" s="26">
        <f>'Small Store-Depreciation'!S12</f>
        <v>155000</v>
      </c>
      <c r="T19" s="26">
        <f>'Small Store-Depreciation'!T12</f>
        <v>155000</v>
      </c>
      <c r="U19" s="26">
        <f>'Small Store-Depreciation'!U12</f>
        <v>155000</v>
      </c>
      <c r="V19" s="26">
        <f>'Small Store-Depreciation'!V12</f>
        <v>155000</v>
      </c>
      <c r="W19" s="26">
        <f>'Small Store-Depreciation'!W12</f>
        <v>155000</v>
      </c>
      <c r="X19" s="26">
        <f>'Small Store-Depreciation'!X12</f>
        <v>155000</v>
      </c>
      <c r="Y19" s="26">
        <f>'Small Store-Depreciation'!Y12</f>
        <v>155000</v>
      </c>
      <c r="Z19" s="26">
        <f>'Small Store-Depreciation'!Z12</f>
        <v>155000</v>
      </c>
      <c r="AA19" s="26">
        <f>'Small Store-Depreciation'!AA12</f>
        <v>155000</v>
      </c>
      <c r="AB19" s="26">
        <f>'Small Store-Depreciation'!AB12</f>
        <v>155000</v>
      </c>
      <c r="AC19" s="26">
        <f>'Small Store-Depreciation'!AC12</f>
        <v>155000</v>
      </c>
      <c r="AD19" s="26">
        <f>'Small Store-Depreciation'!AD12</f>
        <v>155000</v>
      </c>
      <c r="AE19" s="26">
        <f>'Small Store-Depreciation'!AE12</f>
        <v>155000</v>
      </c>
    </row>
    <row r="20">
      <c r="A20" s="23" t="s">
        <v>90</v>
      </c>
      <c r="B20" s="26">
        <f t="shared" ref="B20:AE20" si="3">SUM(B15:B19)</f>
        <v>69869.04762</v>
      </c>
      <c r="C20" s="26">
        <f t="shared" si="3"/>
        <v>139738.0952</v>
      </c>
      <c r="D20" s="26">
        <f t="shared" si="3"/>
        <v>209607.1429</v>
      </c>
      <c r="E20" s="26">
        <f t="shared" si="3"/>
        <v>279476.1905</v>
      </c>
      <c r="F20" s="26">
        <f t="shared" si="3"/>
        <v>349345.2381</v>
      </c>
      <c r="G20" s="26">
        <f t="shared" si="3"/>
        <v>419214.2857</v>
      </c>
      <c r="H20" s="26">
        <f t="shared" si="3"/>
        <v>489083.3333</v>
      </c>
      <c r="I20" s="26">
        <f t="shared" si="3"/>
        <v>558952.381</v>
      </c>
      <c r="J20" s="26">
        <f t="shared" si="3"/>
        <v>628821.4286</v>
      </c>
      <c r="K20" s="26">
        <f t="shared" si="3"/>
        <v>698690.4762</v>
      </c>
      <c r="L20" s="26">
        <f t="shared" si="3"/>
        <v>768559.5238</v>
      </c>
      <c r="M20" s="26">
        <f t="shared" si="3"/>
        <v>838428.5714</v>
      </c>
      <c r="N20" s="26">
        <f t="shared" si="3"/>
        <v>902464.2857</v>
      </c>
      <c r="O20" s="26">
        <f t="shared" si="3"/>
        <v>966500</v>
      </c>
      <c r="P20" s="26">
        <f t="shared" si="3"/>
        <v>1028750</v>
      </c>
      <c r="Q20" s="26">
        <f t="shared" si="3"/>
        <v>1091000</v>
      </c>
      <c r="R20" s="26">
        <f t="shared" si="3"/>
        <v>1149500</v>
      </c>
      <c r="S20" s="26">
        <f t="shared" si="3"/>
        <v>1208000</v>
      </c>
      <c r="T20" s="26">
        <f t="shared" si="3"/>
        <v>1266500</v>
      </c>
      <c r="U20" s="26">
        <f t="shared" si="3"/>
        <v>1325000</v>
      </c>
      <c r="V20" s="26">
        <f t="shared" si="3"/>
        <v>1383500</v>
      </c>
      <c r="W20" s="26">
        <f t="shared" si="3"/>
        <v>1442000</v>
      </c>
      <c r="X20" s="26">
        <f t="shared" si="3"/>
        <v>1500500</v>
      </c>
      <c r="Y20" s="26">
        <f t="shared" si="3"/>
        <v>1559000</v>
      </c>
      <c r="Z20" s="26">
        <f t="shared" si="3"/>
        <v>1617500</v>
      </c>
      <c r="AA20" s="26">
        <f t="shared" si="3"/>
        <v>1676000</v>
      </c>
      <c r="AB20" s="26">
        <f t="shared" si="3"/>
        <v>1734500</v>
      </c>
      <c r="AC20" s="26">
        <f t="shared" si="3"/>
        <v>1793000</v>
      </c>
      <c r="AD20" s="26">
        <f t="shared" si="3"/>
        <v>1851500</v>
      </c>
      <c r="AE20" s="26">
        <f t="shared" si="3"/>
        <v>1910000</v>
      </c>
    </row>
    <row r="2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>
      <c r="A22" s="23" t="s">
        <v>95</v>
      </c>
      <c r="B22" s="26">
        <f t="shared" ref="B22:AE22" si="4">B12+B20</f>
        <v>277869.0476</v>
      </c>
      <c r="C22" s="26">
        <f t="shared" si="4"/>
        <v>555738.0952</v>
      </c>
      <c r="D22" s="26">
        <f t="shared" si="4"/>
        <v>833607.1429</v>
      </c>
      <c r="E22" s="26">
        <f t="shared" si="4"/>
        <v>1111476.19</v>
      </c>
      <c r="F22" s="26">
        <f t="shared" si="4"/>
        <v>1389345.238</v>
      </c>
      <c r="G22" s="26">
        <f t="shared" si="4"/>
        <v>1667214.286</v>
      </c>
      <c r="H22" s="26">
        <f t="shared" si="4"/>
        <v>1945083.333</v>
      </c>
      <c r="I22" s="26">
        <f t="shared" si="4"/>
        <v>2222952.381</v>
      </c>
      <c r="J22" s="26">
        <f t="shared" si="4"/>
        <v>2500821.429</v>
      </c>
      <c r="K22" s="26">
        <f t="shared" si="4"/>
        <v>2778690.476</v>
      </c>
      <c r="L22" s="26">
        <f t="shared" si="4"/>
        <v>3056559.524</v>
      </c>
      <c r="M22" s="26">
        <f t="shared" si="4"/>
        <v>3334428.571</v>
      </c>
      <c r="N22" s="26">
        <f t="shared" si="4"/>
        <v>3606464.286</v>
      </c>
      <c r="O22" s="26">
        <f t="shared" si="4"/>
        <v>3878500</v>
      </c>
      <c r="P22" s="26">
        <f t="shared" si="4"/>
        <v>4148750</v>
      </c>
      <c r="Q22" s="26">
        <f t="shared" si="4"/>
        <v>4419000</v>
      </c>
      <c r="R22" s="26">
        <f t="shared" si="4"/>
        <v>4685500</v>
      </c>
      <c r="S22" s="26">
        <f t="shared" si="4"/>
        <v>4952000</v>
      </c>
      <c r="T22" s="26">
        <f t="shared" si="4"/>
        <v>5218500</v>
      </c>
      <c r="U22" s="26">
        <f t="shared" si="4"/>
        <v>5485000</v>
      </c>
      <c r="V22" s="26">
        <f t="shared" si="4"/>
        <v>5751500</v>
      </c>
      <c r="W22" s="26">
        <f t="shared" si="4"/>
        <v>6018000</v>
      </c>
      <c r="X22" s="26">
        <f t="shared" si="4"/>
        <v>6284500</v>
      </c>
      <c r="Y22" s="26">
        <f t="shared" si="4"/>
        <v>6551000</v>
      </c>
      <c r="Z22" s="26">
        <f t="shared" si="4"/>
        <v>6817500</v>
      </c>
      <c r="AA22" s="26">
        <f t="shared" si="4"/>
        <v>7084000</v>
      </c>
      <c r="AB22" s="26">
        <f t="shared" si="4"/>
        <v>7350500</v>
      </c>
      <c r="AC22" s="26">
        <f t="shared" si="4"/>
        <v>7617000</v>
      </c>
      <c r="AD22" s="26">
        <f t="shared" si="4"/>
        <v>7883500</v>
      </c>
      <c r="AE22" s="26">
        <f t="shared" si="4"/>
        <v>8150000</v>
      </c>
    </row>
    <row r="2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A24" s="23" t="s">
        <v>96</v>
      </c>
      <c r="B24" s="26">
        <f t="shared" ref="B24:AE24" si="5">B6-B22</f>
        <v>192130.9524</v>
      </c>
      <c r="C24" s="26">
        <f t="shared" si="5"/>
        <v>384261.9048</v>
      </c>
      <c r="D24" s="26">
        <f t="shared" si="5"/>
        <v>576392.8571</v>
      </c>
      <c r="E24" s="26">
        <f t="shared" si="5"/>
        <v>768523.8095</v>
      </c>
      <c r="F24" s="26">
        <f t="shared" si="5"/>
        <v>960654.7619</v>
      </c>
      <c r="G24" s="26">
        <f t="shared" si="5"/>
        <v>1152785.714</v>
      </c>
      <c r="H24" s="26">
        <f t="shared" si="5"/>
        <v>1344916.667</v>
      </c>
      <c r="I24" s="26">
        <f t="shared" si="5"/>
        <v>1537047.619</v>
      </c>
      <c r="J24" s="26">
        <f t="shared" si="5"/>
        <v>1729178.571</v>
      </c>
      <c r="K24" s="26">
        <f t="shared" si="5"/>
        <v>1921309.524</v>
      </c>
      <c r="L24" s="26">
        <f t="shared" si="5"/>
        <v>2113440.476</v>
      </c>
      <c r="M24" s="26">
        <f t="shared" si="5"/>
        <v>2305571.429</v>
      </c>
      <c r="N24" s="26">
        <f t="shared" si="5"/>
        <v>2503535.714</v>
      </c>
      <c r="O24" s="26">
        <f t="shared" si="5"/>
        <v>2701500</v>
      </c>
      <c r="P24" s="26">
        <f t="shared" si="5"/>
        <v>2901250</v>
      </c>
      <c r="Q24" s="26">
        <f t="shared" si="5"/>
        <v>3101000</v>
      </c>
      <c r="R24" s="26">
        <f t="shared" si="5"/>
        <v>3304500</v>
      </c>
      <c r="S24" s="26">
        <f t="shared" si="5"/>
        <v>3508000</v>
      </c>
      <c r="T24" s="26">
        <f t="shared" si="5"/>
        <v>3711500</v>
      </c>
      <c r="U24" s="26">
        <f t="shared" si="5"/>
        <v>3915000</v>
      </c>
      <c r="V24" s="26">
        <f t="shared" si="5"/>
        <v>4118500</v>
      </c>
      <c r="W24" s="26">
        <f t="shared" si="5"/>
        <v>4322000</v>
      </c>
      <c r="X24" s="26">
        <f t="shared" si="5"/>
        <v>4525500</v>
      </c>
      <c r="Y24" s="26">
        <f t="shared" si="5"/>
        <v>4729000</v>
      </c>
      <c r="Z24" s="26">
        <f t="shared" si="5"/>
        <v>4932500</v>
      </c>
      <c r="AA24" s="26">
        <f t="shared" si="5"/>
        <v>5136000</v>
      </c>
      <c r="AB24" s="26">
        <f t="shared" si="5"/>
        <v>5339500</v>
      </c>
      <c r="AC24" s="26">
        <f t="shared" si="5"/>
        <v>5543000</v>
      </c>
      <c r="AD24" s="26">
        <f t="shared" si="5"/>
        <v>5746500</v>
      </c>
      <c r="AE24" s="26">
        <f t="shared" si="5"/>
        <v>5950000</v>
      </c>
    </row>
    <row r="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5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5" t="s">
        <v>83</v>
      </c>
      <c r="AE1" s="25" t="s">
        <v>84</v>
      </c>
    </row>
    <row r="2">
      <c r="A2" s="23" t="s">
        <v>49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>
      <c r="A3" s="23" t="s">
        <v>26</v>
      </c>
      <c r="B3" s="26">
        <f>'Calcs-1'!B18*Assumptions!$B2</f>
        <v>0</v>
      </c>
      <c r="C3" s="26">
        <f>'Calcs-1'!C18*Assumptions!$B2</f>
        <v>0</v>
      </c>
      <c r="D3" s="26">
        <f>'Calcs-1'!D18*Assumptions!$B2</f>
        <v>0</v>
      </c>
      <c r="E3" s="26">
        <f>'Calcs-1'!E18*Assumptions!$B2</f>
        <v>0</v>
      </c>
      <c r="F3" s="26">
        <f>'Calcs-1'!F18*Assumptions!$B2</f>
        <v>0</v>
      </c>
      <c r="G3" s="26">
        <f>'Calcs-1'!G18*Assumptions!$B2</f>
        <v>468000</v>
      </c>
      <c r="H3" s="26">
        <f>'Calcs-1'!H18*Assumptions!$B2</f>
        <v>468000</v>
      </c>
      <c r="I3" s="26">
        <f>'Calcs-1'!I18*Assumptions!$B2</f>
        <v>936000</v>
      </c>
      <c r="J3" s="26">
        <f>'Calcs-1'!J18*Assumptions!$B2</f>
        <v>936000</v>
      </c>
      <c r="K3" s="26">
        <f>'Calcs-1'!K18*Assumptions!$B2</f>
        <v>1404000</v>
      </c>
      <c r="L3" s="26">
        <f>'Calcs-1'!L18*Assumptions!$B2</f>
        <v>1404000</v>
      </c>
      <c r="M3" s="26">
        <f>'Calcs-1'!M18*Assumptions!$B2</f>
        <v>1872000</v>
      </c>
      <c r="N3" s="26">
        <f>'Calcs-1'!N18*Assumptions!$B2</f>
        <v>1872000</v>
      </c>
      <c r="O3" s="26">
        <f>'Calcs-1'!O18*Assumptions!$B2</f>
        <v>2340000</v>
      </c>
      <c r="P3" s="26">
        <f>'Calcs-1'!P18*Assumptions!$B2</f>
        <v>2340000</v>
      </c>
      <c r="Q3" s="26">
        <f>'Calcs-1'!Q18*Assumptions!$B2</f>
        <v>2808000</v>
      </c>
      <c r="R3" s="26">
        <f>'Calcs-1'!R18*Assumptions!$B2</f>
        <v>2808000</v>
      </c>
      <c r="S3" s="26">
        <f>'Calcs-1'!S18*Assumptions!$B2</f>
        <v>3276000</v>
      </c>
      <c r="T3" s="26">
        <f>'Calcs-1'!T18*Assumptions!$B2</f>
        <v>3276000</v>
      </c>
      <c r="U3" s="26">
        <f>'Calcs-1'!U18*Assumptions!$B2</f>
        <v>3744000</v>
      </c>
      <c r="V3" s="26">
        <f>'Calcs-1'!V18*Assumptions!$B2</f>
        <v>3744000</v>
      </c>
      <c r="W3" s="26">
        <f>'Calcs-1'!W18*Assumptions!$B2</f>
        <v>4212000</v>
      </c>
      <c r="X3" s="26">
        <f>'Calcs-1'!X18*Assumptions!$B2</f>
        <v>4212000</v>
      </c>
      <c r="Y3" s="26">
        <f>'Calcs-1'!Y18*Assumptions!$B2</f>
        <v>4680000</v>
      </c>
      <c r="Z3" s="26">
        <f>'Calcs-1'!Z18*Assumptions!$B2</f>
        <v>4680000</v>
      </c>
      <c r="AA3" s="26">
        <f>'Calcs-1'!AA18*Assumptions!$B2</f>
        <v>5148000</v>
      </c>
      <c r="AB3" s="26">
        <f>'Calcs-1'!AB18*Assumptions!$B2</f>
        <v>5148000</v>
      </c>
      <c r="AC3" s="26">
        <f>'Calcs-1'!AC18*Assumptions!$B2</f>
        <v>5616000</v>
      </c>
      <c r="AD3" s="26">
        <f>'Calcs-1'!AD18*Assumptions!$B2</f>
        <v>5616000</v>
      </c>
      <c r="AE3" s="26">
        <f>'Calcs-1'!AE18*Assumptions!$B2</f>
        <v>6084000</v>
      </c>
    </row>
    <row r="4">
      <c r="A4" s="23" t="s">
        <v>27</v>
      </c>
      <c r="B4" s="26">
        <f>'Calcs-1'!B19*Assumptions!$B3</f>
        <v>0</v>
      </c>
      <c r="C4" s="26">
        <f>'Calcs-1'!C19*Assumptions!$B3</f>
        <v>0</v>
      </c>
      <c r="D4" s="26">
        <f>'Calcs-1'!D19*Assumptions!$B3</f>
        <v>0</v>
      </c>
      <c r="E4" s="26">
        <f>'Calcs-1'!E19*Assumptions!$B3</f>
        <v>0</v>
      </c>
      <c r="F4" s="26">
        <f>'Calcs-1'!F19*Assumptions!$B3</f>
        <v>0</v>
      </c>
      <c r="G4" s="26">
        <f>'Calcs-1'!G19*Assumptions!$B3</f>
        <v>120000</v>
      </c>
      <c r="H4" s="26">
        <f>'Calcs-1'!H19*Assumptions!$B3</f>
        <v>120000</v>
      </c>
      <c r="I4" s="26">
        <f>'Calcs-1'!I19*Assumptions!$B3</f>
        <v>240000</v>
      </c>
      <c r="J4" s="26">
        <f>'Calcs-1'!J19*Assumptions!$B3</f>
        <v>240000</v>
      </c>
      <c r="K4" s="26">
        <f>'Calcs-1'!K19*Assumptions!$B3</f>
        <v>360000</v>
      </c>
      <c r="L4" s="26">
        <f>'Calcs-1'!L19*Assumptions!$B3</f>
        <v>360000</v>
      </c>
      <c r="M4" s="26">
        <f>'Calcs-1'!M19*Assumptions!$B3</f>
        <v>480000</v>
      </c>
      <c r="N4" s="26">
        <f>'Calcs-1'!N19*Assumptions!$B3</f>
        <v>480000</v>
      </c>
      <c r="O4" s="26">
        <f>'Calcs-1'!O19*Assumptions!$B3</f>
        <v>600000</v>
      </c>
      <c r="P4" s="26">
        <f>'Calcs-1'!P19*Assumptions!$B3</f>
        <v>600000</v>
      </c>
      <c r="Q4" s="26">
        <f>'Calcs-1'!Q19*Assumptions!$B3</f>
        <v>720000</v>
      </c>
      <c r="R4" s="26">
        <f>'Calcs-1'!R19*Assumptions!$B3</f>
        <v>720000</v>
      </c>
      <c r="S4" s="26">
        <f>'Calcs-1'!S19*Assumptions!$B3</f>
        <v>840000</v>
      </c>
      <c r="T4" s="26">
        <f>'Calcs-1'!T19*Assumptions!$B3</f>
        <v>840000</v>
      </c>
      <c r="U4" s="26">
        <f>'Calcs-1'!U19*Assumptions!$B3</f>
        <v>960000</v>
      </c>
      <c r="V4" s="26">
        <f>'Calcs-1'!V19*Assumptions!$B3</f>
        <v>960000</v>
      </c>
      <c r="W4" s="26">
        <f>'Calcs-1'!W19*Assumptions!$B3</f>
        <v>1080000</v>
      </c>
      <c r="X4" s="26">
        <f>'Calcs-1'!X19*Assumptions!$B3</f>
        <v>1080000</v>
      </c>
      <c r="Y4" s="26">
        <f>'Calcs-1'!Y19*Assumptions!$B3</f>
        <v>1200000</v>
      </c>
      <c r="Z4" s="26">
        <f>'Calcs-1'!Z19*Assumptions!$B3</f>
        <v>1200000</v>
      </c>
      <c r="AA4" s="26">
        <f>'Calcs-1'!AA19*Assumptions!$B3</f>
        <v>1320000</v>
      </c>
      <c r="AB4" s="26">
        <f>'Calcs-1'!AB19*Assumptions!$B3</f>
        <v>1320000</v>
      </c>
      <c r="AC4" s="26">
        <f>'Calcs-1'!AC19*Assumptions!$B3</f>
        <v>1440000</v>
      </c>
      <c r="AD4" s="26">
        <f>'Calcs-1'!AD19*Assumptions!$B3</f>
        <v>1440000</v>
      </c>
      <c r="AE4" s="26">
        <f>'Calcs-1'!AE19*Assumptions!$B3</f>
        <v>1560000</v>
      </c>
    </row>
    <row r="5">
      <c r="A5" s="23" t="s">
        <v>28</v>
      </c>
      <c r="B5" s="26">
        <f>'Calcs-1'!B20*Assumptions!$B4</f>
        <v>0</v>
      </c>
      <c r="C5" s="26">
        <f>'Calcs-1'!C20*Assumptions!$B4</f>
        <v>0</v>
      </c>
      <c r="D5" s="26">
        <f>'Calcs-1'!D20*Assumptions!$B4</f>
        <v>0</v>
      </c>
      <c r="E5" s="26">
        <f>'Calcs-1'!E20*Assumptions!$B4</f>
        <v>0</v>
      </c>
      <c r="F5" s="26">
        <f>'Calcs-1'!F20*Assumptions!$B4</f>
        <v>0</v>
      </c>
      <c r="G5" s="26">
        <f>'Calcs-1'!G20*Assumptions!$B4</f>
        <v>408000</v>
      </c>
      <c r="H5" s="26">
        <f>'Calcs-1'!H20*Assumptions!$B4</f>
        <v>408000</v>
      </c>
      <c r="I5" s="26">
        <f>'Calcs-1'!I20*Assumptions!$B4</f>
        <v>816000</v>
      </c>
      <c r="J5" s="26">
        <f>'Calcs-1'!J20*Assumptions!$B4</f>
        <v>816000</v>
      </c>
      <c r="K5" s="26">
        <f>'Calcs-1'!K20*Assumptions!$B4</f>
        <v>1224000</v>
      </c>
      <c r="L5" s="26">
        <f>'Calcs-1'!L20*Assumptions!$B4</f>
        <v>1224000</v>
      </c>
      <c r="M5" s="26">
        <f>'Calcs-1'!M20*Assumptions!$B4</f>
        <v>1632000</v>
      </c>
      <c r="N5" s="26">
        <f>'Calcs-1'!N20*Assumptions!$B4</f>
        <v>1632000</v>
      </c>
      <c r="O5" s="26">
        <f>'Calcs-1'!O20*Assumptions!$B4</f>
        <v>2040000</v>
      </c>
      <c r="P5" s="26">
        <f>'Calcs-1'!P20*Assumptions!$B4</f>
        <v>2040000</v>
      </c>
      <c r="Q5" s="26">
        <f>'Calcs-1'!Q20*Assumptions!$B4</f>
        <v>2448000</v>
      </c>
      <c r="R5" s="26">
        <f>'Calcs-1'!R20*Assumptions!$B4</f>
        <v>2448000</v>
      </c>
      <c r="S5" s="26">
        <f>'Calcs-1'!S20*Assumptions!$B4</f>
        <v>2856000</v>
      </c>
      <c r="T5" s="26">
        <f>'Calcs-1'!T20*Assumptions!$B4</f>
        <v>2856000</v>
      </c>
      <c r="U5" s="26">
        <f>'Calcs-1'!U20*Assumptions!$B4</f>
        <v>3264000</v>
      </c>
      <c r="V5" s="26">
        <f>'Calcs-1'!V20*Assumptions!$B4</f>
        <v>3264000</v>
      </c>
      <c r="W5" s="26">
        <f>'Calcs-1'!W20*Assumptions!$B4</f>
        <v>3672000</v>
      </c>
      <c r="X5" s="26">
        <f>'Calcs-1'!X20*Assumptions!$B4</f>
        <v>3672000</v>
      </c>
      <c r="Y5" s="26">
        <f>'Calcs-1'!Y20*Assumptions!$B4</f>
        <v>4080000</v>
      </c>
      <c r="Z5" s="26">
        <f>'Calcs-1'!Z20*Assumptions!$B4</f>
        <v>4080000</v>
      </c>
      <c r="AA5" s="26">
        <f>'Calcs-1'!AA20*Assumptions!$B4</f>
        <v>4488000</v>
      </c>
      <c r="AB5" s="26">
        <f>'Calcs-1'!AB20*Assumptions!$B4</f>
        <v>4488000</v>
      </c>
      <c r="AC5" s="26">
        <f>'Calcs-1'!AC20*Assumptions!$B4</f>
        <v>4896000</v>
      </c>
      <c r="AD5" s="26">
        <f>'Calcs-1'!AD20*Assumptions!$B4</f>
        <v>4896000</v>
      </c>
      <c r="AE5" s="26">
        <f>'Calcs-1'!AE20*Assumptions!$B4</f>
        <v>5304000</v>
      </c>
    </row>
    <row r="6">
      <c r="A6" s="23" t="s">
        <v>90</v>
      </c>
      <c r="B6" s="26">
        <f t="shared" ref="B6:AE6" si="1">SUM(B3:B5)</f>
        <v>0</v>
      </c>
      <c r="C6" s="26">
        <f t="shared" si="1"/>
        <v>0</v>
      </c>
      <c r="D6" s="26">
        <f t="shared" si="1"/>
        <v>0</v>
      </c>
      <c r="E6" s="26">
        <f t="shared" si="1"/>
        <v>0</v>
      </c>
      <c r="F6" s="26">
        <f t="shared" si="1"/>
        <v>0</v>
      </c>
      <c r="G6" s="26">
        <f t="shared" si="1"/>
        <v>996000</v>
      </c>
      <c r="H6" s="26">
        <f t="shared" si="1"/>
        <v>996000</v>
      </c>
      <c r="I6" s="26">
        <f t="shared" si="1"/>
        <v>1992000</v>
      </c>
      <c r="J6" s="26">
        <f t="shared" si="1"/>
        <v>1992000</v>
      </c>
      <c r="K6" s="26">
        <f t="shared" si="1"/>
        <v>2988000</v>
      </c>
      <c r="L6" s="26">
        <f t="shared" si="1"/>
        <v>2988000</v>
      </c>
      <c r="M6" s="26">
        <f t="shared" si="1"/>
        <v>3984000</v>
      </c>
      <c r="N6" s="26">
        <f t="shared" si="1"/>
        <v>3984000</v>
      </c>
      <c r="O6" s="26">
        <f t="shared" si="1"/>
        <v>4980000</v>
      </c>
      <c r="P6" s="26">
        <f t="shared" si="1"/>
        <v>4980000</v>
      </c>
      <c r="Q6" s="26">
        <f t="shared" si="1"/>
        <v>5976000</v>
      </c>
      <c r="R6" s="26">
        <f t="shared" si="1"/>
        <v>5976000</v>
      </c>
      <c r="S6" s="26">
        <f t="shared" si="1"/>
        <v>6972000</v>
      </c>
      <c r="T6" s="26">
        <f t="shared" si="1"/>
        <v>6972000</v>
      </c>
      <c r="U6" s="26">
        <f t="shared" si="1"/>
        <v>7968000</v>
      </c>
      <c r="V6" s="26">
        <f t="shared" si="1"/>
        <v>7968000</v>
      </c>
      <c r="W6" s="26">
        <f t="shared" si="1"/>
        <v>8964000</v>
      </c>
      <c r="X6" s="26">
        <f t="shared" si="1"/>
        <v>8964000</v>
      </c>
      <c r="Y6" s="26">
        <f t="shared" si="1"/>
        <v>9960000</v>
      </c>
      <c r="Z6" s="26">
        <f t="shared" si="1"/>
        <v>9960000</v>
      </c>
      <c r="AA6" s="26">
        <f t="shared" si="1"/>
        <v>10956000</v>
      </c>
      <c r="AB6" s="26">
        <f t="shared" si="1"/>
        <v>10956000</v>
      </c>
      <c r="AC6" s="26">
        <f t="shared" si="1"/>
        <v>11952000</v>
      </c>
      <c r="AD6" s="26">
        <f t="shared" si="1"/>
        <v>11952000</v>
      </c>
      <c r="AE6" s="26">
        <f t="shared" si="1"/>
        <v>12948000</v>
      </c>
    </row>
    <row r="7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3" t="s">
        <v>91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3" t="s">
        <v>26</v>
      </c>
      <c r="B9" s="26">
        <f>B3*Assumptions!$C2</f>
        <v>0</v>
      </c>
      <c r="C9" s="26">
        <f>C3*Assumptions!$C2</f>
        <v>0</v>
      </c>
      <c r="D9" s="26">
        <f>D3*Assumptions!$C2</f>
        <v>0</v>
      </c>
      <c r="E9" s="26">
        <f>E3*Assumptions!$C2</f>
        <v>0</v>
      </c>
      <c r="F9" s="26">
        <f>F3*Assumptions!$C2</f>
        <v>0</v>
      </c>
      <c r="G9" s="26">
        <f>G3*Assumptions!$C2</f>
        <v>187200</v>
      </c>
      <c r="H9" s="26">
        <f>H3*Assumptions!$C2</f>
        <v>187200</v>
      </c>
      <c r="I9" s="26">
        <f>I3*Assumptions!$C2</f>
        <v>374400</v>
      </c>
      <c r="J9" s="26">
        <f>J3*Assumptions!$C2</f>
        <v>374400</v>
      </c>
      <c r="K9" s="26">
        <f>K3*Assumptions!$C2</f>
        <v>561600</v>
      </c>
      <c r="L9" s="26">
        <f>L3*Assumptions!$C2</f>
        <v>561600</v>
      </c>
      <c r="M9" s="26">
        <f>M3*Assumptions!$C2</f>
        <v>748800</v>
      </c>
      <c r="N9" s="26">
        <f>N3*Assumptions!$C2</f>
        <v>748800</v>
      </c>
      <c r="O9" s="26">
        <f>O3*Assumptions!$C2</f>
        <v>936000</v>
      </c>
      <c r="P9" s="26">
        <f>P3*Assumptions!$C2</f>
        <v>936000</v>
      </c>
      <c r="Q9" s="26">
        <f>Q3*Assumptions!$C2</f>
        <v>1123200</v>
      </c>
      <c r="R9" s="26">
        <f>R3*Assumptions!$C2</f>
        <v>1123200</v>
      </c>
      <c r="S9" s="26">
        <f>S3*Assumptions!$C2</f>
        <v>1310400</v>
      </c>
      <c r="T9" s="26">
        <f>T3*Assumptions!$C2</f>
        <v>1310400</v>
      </c>
      <c r="U9" s="26">
        <f>U3*Assumptions!$C2</f>
        <v>1497600</v>
      </c>
      <c r="V9" s="26">
        <f>V3*Assumptions!$C2</f>
        <v>1497600</v>
      </c>
      <c r="W9" s="26">
        <f>W3*Assumptions!$C2</f>
        <v>1684800</v>
      </c>
      <c r="X9" s="26">
        <f>X3*Assumptions!$C2</f>
        <v>1684800</v>
      </c>
      <c r="Y9" s="26">
        <f>Y3*Assumptions!$C2</f>
        <v>1872000</v>
      </c>
      <c r="Z9" s="26">
        <f>Z3*Assumptions!$C2</f>
        <v>1872000</v>
      </c>
      <c r="AA9" s="26">
        <f>AA3*Assumptions!$C2</f>
        <v>2059200</v>
      </c>
      <c r="AB9" s="26">
        <f>AB3*Assumptions!$C2</f>
        <v>2059200</v>
      </c>
      <c r="AC9" s="26">
        <f>AC3*Assumptions!$C2</f>
        <v>2246400</v>
      </c>
      <c r="AD9" s="26">
        <f>AD3*Assumptions!$C2</f>
        <v>2246400</v>
      </c>
      <c r="AE9" s="26">
        <f>AE3*Assumptions!$C2</f>
        <v>2433600</v>
      </c>
    </row>
    <row r="10">
      <c r="A10" s="23" t="s">
        <v>27</v>
      </c>
      <c r="B10" s="26">
        <f>B4*Assumptions!$C3</f>
        <v>0</v>
      </c>
      <c r="C10" s="26">
        <f>C4*Assumptions!$C3</f>
        <v>0</v>
      </c>
      <c r="D10" s="26">
        <f>D4*Assumptions!$C3</f>
        <v>0</v>
      </c>
      <c r="E10" s="26">
        <f>E4*Assumptions!$C3</f>
        <v>0</v>
      </c>
      <c r="F10" s="26">
        <f>F4*Assumptions!$C3</f>
        <v>0</v>
      </c>
      <c r="G10" s="26">
        <f>G4*Assumptions!$C3</f>
        <v>54000</v>
      </c>
      <c r="H10" s="26">
        <f>H4*Assumptions!$C3</f>
        <v>54000</v>
      </c>
      <c r="I10" s="26">
        <f>I4*Assumptions!$C3</f>
        <v>108000</v>
      </c>
      <c r="J10" s="26">
        <f>J4*Assumptions!$C3</f>
        <v>108000</v>
      </c>
      <c r="K10" s="26">
        <f>K4*Assumptions!$C3</f>
        <v>162000</v>
      </c>
      <c r="L10" s="26">
        <f>L4*Assumptions!$C3</f>
        <v>162000</v>
      </c>
      <c r="M10" s="26">
        <f>M4*Assumptions!$C3</f>
        <v>216000</v>
      </c>
      <c r="N10" s="26">
        <f>N4*Assumptions!$C3</f>
        <v>216000</v>
      </c>
      <c r="O10" s="26">
        <f>O4*Assumptions!$C3</f>
        <v>270000</v>
      </c>
      <c r="P10" s="26">
        <f>P4*Assumptions!$C3</f>
        <v>270000</v>
      </c>
      <c r="Q10" s="26">
        <f>Q4*Assumptions!$C3</f>
        <v>324000</v>
      </c>
      <c r="R10" s="26">
        <f>R4*Assumptions!$C3</f>
        <v>324000</v>
      </c>
      <c r="S10" s="26">
        <f>S4*Assumptions!$C3</f>
        <v>378000</v>
      </c>
      <c r="T10" s="26">
        <f>T4*Assumptions!$C3</f>
        <v>378000</v>
      </c>
      <c r="U10" s="26">
        <f>U4*Assumptions!$C3</f>
        <v>432000</v>
      </c>
      <c r="V10" s="26">
        <f>V4*Assumptions!$C3</f>
        <v>432000</v>
      </c>
      <c r="W10" s="26">
        <f>W4*Assumptions!$C3</f>
        <v>486000</v>
      </c>
      <c r="X10" s="26">
        <f>X4*Assumptions!$C3</f>
        <v>486000</v>
      </c>
      <c r="Y10" s="26">
        <f>Y4*Assumptions!$C3</f>
        <v>540000</v>
      </c>
      <c r="Z10" s="26">
        <f>Z4*Assumptions!$C3</f>
        <v>540000</v>
      </c>
      <c r="AA10" s="26">
        <f>AA4*Assumptions!$C3</f>
        <v>594000</v>
      </c>
      <c r="AB10" s="26">
        <f>AB4*Assumptions!$C3</f>
        <v>594000</v>
      </c>
      <c r="AC10" s="26">
        <f>AC4*Assumptions!$C3</f>
        <v>648000</v>
      </c>
      <c r="AD10" s="26">
        <f>AD4*Assumptions!$C3</f>
        <v>648000</v>
      </c>
      <c r="AE10" s="26">
        <f>AE4*Assumptions!$C3</f>
        <v>702000</v>
      </c>
    </row>
    <row r="11">
      <c r="A11" s="23" t="s">
        <v>28</v>
      </c>
      <c r="B11" s="26">
        <f>B5*Assumptions!$C4</f>
        <v>0</v>
      </c>
      <c r="C11" s="26">
        <f>C5*Assumptions!$C4</f>
        <v>0</v>
      </c>
      <c r="D11" s="26">
        <f>D5*Assumptions!$C4</f>
        <v>0</v>
      </c>
      <c r="E11" s="26">
        <f>E5*Assumptions!$C4</f>
        <v>0</v>
      </c>
      <c r="F11" s="26">
        <f>F5*Assumptions!$C4</f>
        <v>0</v>
      </c>
      <c r="G11" s="26">
        <f>G5*Assumptions!$C4</f>
        <v>204000</v>
      </c>
      <c r="H11" s="26">
        <f>H5*Assumptions!$C4</f>
        <v>204000</v>
      </c>
      <c r="I11" s="26">
        <f>I5*Assumptions!$C4</f>
        <v>408000</v>
      </c>
      <c r="J11" s="26">
        <f>J5*Assumptions!$C4</f>
        <v>408000</v>
      </c>
      <c r="K11" s="26">
        <f>K5*Assumptions!$C4</f>
        <v>612000</v>
      </c>
      <c r="L11" s="26">
        <f>L5*Assumptions!$C4</f>
        <v>612000</v>
      </c>
      <c r="M11" s="26">
        <f>M5*Assumptions!$C4</f>
        <v>816000</v>
      </c>
      <c r="N11" s="26">
        <f>N5*Assumptions!$C4</f>
        <v>816000</v>
      </c>
      <c r="O11" s="26">
        <f>O5*Assumptions!$C4</f>
        <v>1020000</v>
      </c>
      <c r="P11" s="26">
        <f>P5*Assumptions!$C4</f>
        <v>1020000</v>
      </c>
      <c r="Q11" s="26">
        <f>Q5*Assumptions!$C4</f>
        <v>1224000</v>
      </c>
      <c r="R11" s="26">
        <f>R5*Assumptions!$C4</f>
        <v>1224000</v>
      </c>
      <c r="S11" s="26">
        <f>S5*Assumptions!$C4</f>
        <v>1428000</v>
      </c>
      <c r="T11" s="26">
        <f>T5*Assumptions!$C4</f>
        <v>1428000</v>
      </c>
      <c r="U11" s="26">
        <f>U5*Assumptions!$C4</f>
        <v>1632000</v>
      </c>
      <c r="V11" s="26">
        <f>V5*Assumptions!$C4</f>
        <v>1632000</v>
      </c>
      <c r="W11" s="26">
        <f>W5*Assumptions!$C4</f>
        <v>1836000</v>
      </c>
      <c r="X11" s="26">
        <f>X5*Assumptions!$C4</f>
        <v>1836000</v>
      </c>
      <c r="Y11" s="26">
        <f>Y5*Assumptions!$C4</f>
        <v>2040000</v>
      </c>
      <c r="Z11" s="26">
        <f>Z5*Assumptions!$C4</f>
        <v>2040000</v>
      </c>
      <c r="AA11" s="26">
        <f>AA5*Assumptions!$C4</f>
        <v>2244000</v>
      </c>
      <c r="AB11" s="26">
        <f>AB5*Assumptions!$C4</f>
        <v>2244000</v>
      </c>
      <c r="AC11" s="26">
        <f>AC5*Assumptions!$C4</f>
        <v>2448000</v>
      </c>
      <c r="AD11" s="26">
        <f>AD5*Assumptions!$C4</f>
        <v>2448000</v>
      </c>
      <c r="AE11" s="26">
        <f>AE5*Assumptions!$C4</f>
        <v>2652000</v>
      </c>
    </row>
    <row r="12">
      <c r="A12" s="23" t="s">
        <v>90</v>
      </c>
      <c r="B12" s="26">
        <f t="shared" ref="B12:AE12" si="2">SUM(B9:B11)</f>
        <v>0</v>
      </c>
      <c r="C12" s="26">
        <f t="shared" si="2"/>
        <v>0</v>
      </c>
      <c r="D12" s="26">
        <f t="shared" si="2"/>
        <v>0</v>
      </c>
      <c r="E12" s="26">
        <f t="shared" si="2"/>
        <v>0</v>
      </c>
      <c r="F12" s="26">
        <f t="shared" si="2"/>
        <v>0</v>
      </c>
      <c r="G12" s="26">
        <f t="shared" si="2"/>
        <v>445200</v>
      </c>
      <c r="H12" s="26">
        <f t="shared" si="2"/>
        <v>445200</v>
      </c>
      <c r="I12" s="26">
        <f t="shared" si="2"/>
        <v>890400</v>
      </c>
      <c r="J12" s="26">
        <f t="shared" si="2"/>
        <v>890400</v>
      </c>
      <c r="K12" s="26">
        <f t="shared" si="2"/>
        <v>1335600</v>
      </c>
      <c r="L12" s="26">
        <f t="shared" si="2"/>
        <v>1335600</v>
      </c>
      <c r="M12" s="26">
        <f t="shared" si="2"/>
        <v>1780800</v>
      </c>
      <c r="N12" s="26">
        <f t="shared" si="2"/>
        <v>1780800</v>
      </c>
      <c r="O12" s="26">
        <f t="shared" si="2"/>
        <v>2226000</v>
      </c>
      <c r="P12" s="26">
        <f t="shared" si="2"/>
        <v>2226000</v>
      </c>
      <c r="Q12" s="26">
        <f t="shared" si="2"/>
        <v>2671200</v>
      </c>
      <c r="R12" s="26">
        <f t="shared" si="2"/>
        <v>2671200</v>
      </c>
      <c r="S12" s="26">
        <f t="shared" si="2"/>
        <v>3116400</v>
      </c>
      <c r="T12" s="26">
        <f t="shared" si="2"/>
        <v>3116400</v>
      </c>
      <c r="U12" s="26">
        <f t="shared" si="2"/>
        <v>3561600</v>
      </c>
      <c r="V12" s="26">
        <f t="shared" si="2"/>
        <v>3561600</v>
      </c>
      <c r="W12" s="26">
        <f t="shared" si="2"/>
        <v>4006800</v>
      </c>
      <c r="X12" s="26">
        <f t="shared" si="2"/>
        <v>4006800</v>
      </c>
      <c r="Y12" s="26">
        <f t="shared" si="2"/>
        <v>4452000</v>
      </c>
      <c r="Z12" s="26">
        <f t="shared" si="2"/>
        <v>4452000</v>
      </c>
      <c r="AA12" s="26">
        <f t="shared" si="2"/>
        <v>4897200</v>
      </c>
      <c r="AB12" s="26">
        <f t="shared" si="2"/>
        <v>4897200</v>
      </c>
      <c r="AC12" s="26">
        <f t="shared" si="2"/>
        <v>5342400</v>
      </c>
      <c r="AD12" s="26">
        <f t="shared" si="2"/>
        <v>5342400</v>
      </c>
      <c r="AE12" s="26">
        <f t="shared" si="2"/>
        <v>5787600</v>
      </c>
    </row>
    <row r="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3" t="s">
        <v>38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3" t="s">
        <v>92</v>
      </c>
      <c r="B15" s="26">
        <f>'Calcs-1'!B$4*Assumptions!$C$23</f>
        <v>0</v>
      </c>
      <c r="C15" s="26">
        <f>'Calcs-1'!C$4*Assumptions!$C$23</f>
        <v>0</v>
      </c>
      <c r="D15" s="26">
        <f>'Calcs-1'!D$4*Assumptions!$C$23</f>
        <v>0</v>
      </c>
      <c r="E15" s="26">
        <f>'Calcs-1'!E$4*Assumptions!$C$23</f>
        <v>0</v>
      </c>
      <c r="F15" s="26">
        <f>'Calcs-1'!F$4*Assumptions!$C$23</f>
        <v>0</v>
      </c>
      <c r="G15" s="26">
        <f>'Calcs-1'!G$4*Assumptions!$C$23</f>
        <v>30000</v>
      </c>
      <c r="H15" s="26">
        <f>'Calcs-1'!H$4*Assumptions!$C$23</f>
        <v>30000</v>
      </c>
      <c r="I15" s="26">
        <f>'Calcs-1'!I$4*Assumptions!$C$23</f>
        <v>60000</v>
      </c>
      <c r="J15" s="26">
        <f>'Calcs-1'!J$4*Assumptions!$C$23</f>
        <v>60000</v>
      </c>
      <c r="K15" s="26">
        <f>'Calcs-1'!K$4*Assumptions!$C$23</f>
        <v>90000</v>
      </c>
      <c r="L15" s="26">
        <f>'Calcs-1'!L$4*Assumptions!$C$23</f>
        <v>90000</v>
      </c>
      <c r="M15" s="26">
        <f>'Calcs-1'!M$4*Assumptions!$C$23</f>
        <v>120000</v>
      </c>
      <c r="N15" s="26">
        <f>'Calcs-1'!N$4*Assumptions!$C$23</f>
        <v>120000</v>
      </c>
      <c r="O15" s="26">
        <f>'Calcs-1'!O$4*Assumptions!$C$23</f>
        <v>150000</v>
      </c>
      <c r="P15" s="26">
        <f>'Calcs-1'!P$4*Assumptions!$C$23</f>
        <v>150000</v>
      </c>
      <c r="Q15" s="26">
        <f>'Calcs-1'!Q$4*Assumptions!$C$23</f>
        <v>180000</v>
      </c>
      <c r="R15" s="26">
        <f>'Calcs-1'!R$4*Assumptions!$C$23</f>
        <v>180000</v>
      </c>
      <c r="S15" s="26">
        <f>'Calcs-1'!S$4*Assumptions!$C$23</f>
        <v>210000</v>
      </c>
      <c r="T15" s="26">
        <f>'Calcs-1'!T$4*Assumptions!$C$23</f>
        <v>210000</v>
      </c>
      <c r="U15" s="26">
        <f>'Calcs-1'!U$4*Assumptions!$C$23</f>
        <v>240000</v>
      </c>
      <c r="V15" s="26">
        <f>'Calcs-1'!V$4*Assumptions!$C$23</f>
        <v>240000</v>
      </c>
      <c r="W15" s="26">
        <f>'Calcs-1'!W$4*Assumptions!$C$23</f>
        <v>270000</v>
      </c>
      <c r="X15" s="26">
        <f>'Calcs-1'!X$4*Assumptions!$C$23</f>
        <v>270000</v>
      </c>
      <c r="Y15" s="26">
        <f>'Calcs-1'!Y$4*Assumptions!$C$23</f>
        <v>300000</v>
      </c>
      <c r="Z15" s="26">
        <f>'Calcs-1'!Z$4*Assumptions!$C$23</f>
        <v>300000</v>
      </c>
      <c r="AA15" s="26">
        <f>'Calcs-1'!AA$4*Assumptions!$C$23</f>
        <v>330000</v>
      </c>
      <c r="AB15" s="26">
        <f>'Calcs-1'!AB$4*Assumptions!$C$23</f>
        <v>330000</v>
      </c>
      <c r="AC15" s="26">
        <f>'Calcs-1'!AC$4*Assumptions!$C$23</f>
        <v>360000</v>
      </c>
      <c r="AD15" s="26">
        <f>'Calcs-1'!AD$4*Assumptions!$C$23</f>
        <v>360000</v>
      </c>
      <c r="AE15" s="26">
        <f>'Calcs-1'!AE$4*Assumptions!$C$23</f>
        <v>390000</v>
      </c>
    </row>
    <row r="16">
      <c r="A16" s="23" t="s">
        <v>40</v>
      </c>
      <c r="B16" s="26">
        <f>'Calcs-1'!B4*Assumptions!$C$24</f>
        <v>0</v>
      </c>
      <c r="C16" s="26">
        <f>'Calcs-1'!C4*Assumptions!$C$24</f>
        <v>0</v>
      </c>
      <c r="D16" s="26">
        <f>'Calcs-1'!D4*Assumptions!$C$24</f>
        <v>0</v>
      </c>
      <c r="E16" s="26">
        <f>'Calcs-1'!E4*Assumptions!$C$24</f>
        <v>0</v>
      </c>
      <c r="F16" s="26">
        <f>'Calcs-1'!F4*Assumptions!$C$24</f>
        <v>0</v>
      </c>
      <c r="G16" s="26">
        <f>'Calcs-1'!G4*Assumptions!$C$24</f>
        <v>10000</v>
      </c>
      <c r="H16" s="26">
        <f>'Calcs-1'!H4*Assumptions!$C$24</f>
        <v>10000</v>
      </c>
      <c r="I16" s="26">
        <f>'Calcs-1'!I4*Assumptions!$C$24</f>
        <v>20000</v>
      </c>
      <c r="J16" s="26">
        <f>'Calcs-1'!J4*Assumptions!$C$24</f>
        <v>20000</v>
      </c>
      <c r="K16" s="26">
        <f>'Calcs-1'!K4*Assumptions!$C$24</f>
        <v>30000</v>
      </c>
      <c r="L16" s="26">
        <f>'Calcs-1'!L4*Assumptions!$C$24</f>
        <v>30000</v>
      </c>
      <c r="M16" s="26">
        <f>'Calcs-1'!M4*Assumptions!$C$24</f>
        <v>40000</v>
      </c>
      <c r="N16" s="26">
        <f>'Calcs-1'!N4*Assumptions!$C$24</f>
        <v>40000</v>
      </c>
      <c r="O16" s="26">
        <f>'Calcs-1'!O4*Assumptions!$C$24</f>
        <v>50000</v>
      </c>
      <c r="P16" s="26">
        <f>'Calcs-1'!P4*Assumptions!$C$24</f>
        <v>50000</v>
      </c>
      <c r="Q16" s="26">
        <f>'Calcs-1'!Q4*Assumptions!$C$24</f>
        <v>60000</v>
      </c>
      <c r="R16" s="26">
        <f>'Calcs-1'!R4*Assumptions!$C$24</f>
        <v>60000</v>
      </c>
      <c r="S16" s="26">
        <f>'Calcs-1'!S4*Assumptions!$C$24</f>
        <v>70000</v>
      </c>
      <c r="T16" s="26">
        <f>'Calcs-1'!T4*Assumptions!$C$24</f>
        <v>70000</v>
      </c>
      <c r="U16" s="26">
        <f>'Calcs-1'!U4*Assumptions!$C$24</f>
        <v>80000</v>
      </c>
      <c r="V16" s="26">
        <f>'Calcs-1'!V4*Assumptions!$C$24</f>
        <v>80000</v>
      </c>
      <c r="W16" s="26">
        <f>'Calcs-1'!W4*Assumptions!$C$24</f>
        <v>90000</v>
      </c>
      <c r="X16" s="26">
        <f>'Calcs-1'!X4*Assumptions!$C$24</f>
        <v>90000</v>
      </c>
      <c r="Y16" s="26">
        <f>'Calcs-1'!Y4*Assumptions!$C$24</f>
        <v>100000</v>
      </c>
      <c r="Z16" s="26">
        <f>'Calcs-1'!Z4*Assumptions!$C$24</f>
        <v>100000</v>
      </c>
      <c r="AA16" s="26">
        <f>'Calcs-1'!AA4*Assumptions!$C$24</f>
        <v>110000</v>
      </c>
      <c r="AB16" s="26">
        <f>'Calcs-1'!AB4*Assumptions!$C$24</f>
        <v>110000</v>
      </c>
      <c r="AC16" s="26">
        <f>'Calcs-1'!AC4*Assumptions!$C$24</f>
        <v>120000</v>
      </c>
      <c r="AD16" s="26">
        <f>'Calcs-1'!AD4*Assumptions!$C$24</f>
        <v>120000</v>
      </c>
      <c r="AE16" s="26">
        <f>'Calcs-1'!AE4*Assumptions!$C$24</f>
        <v>130000</v>
      </c>
    </row>
    <row r="17">
      <c r="A17" s="23" t="s">
        <v>37</v>
      </c>
      <c r="B17" s="26">
        <f>'Calcs-1'!B4*Assumptions!$C$17*Assumptions!$C$20</f>
        <v>0</v>
      </c>
      <c r="C17" s="26">
        <f>'Calcs-1'!C4*Assumptions!$C$17*Assumptions!$C$20</f>
        <v>0</v>
      </c>
      <c r="D17" s="26">
        <f>'Calcs-1'!D4*Assumptions!$C$17*Assumptions!$C$20</f>
        <v>0</v>
      </c>
      <c r="E17" s="26">
        <f>'Calcs-1'!E4*Assumptions!$C$17*Assumptions!$C$20</f>
        <v>0</v>
      </c>
      <c r="F17" s="26">
        <f>'Calcs-1'!F4*Assumptions!$C$17*Assumptions!$C$20</f>
        <v>0</v>
      </c>
      <c r="G17" s="26">
        <f>'Calcs-1'!G4*Assumptions!$C$17*Assumptions!$C$20</f>
        <v>38000</v>
      </c>
      <c r="H17" s="26">
        <f>'Calcs-1'!H4*Assumptions!$C$17*Assumptions!$C$20</f>
        <v>38000</v>
      </c>
      <c r="I17" s="26">
        <f>'Calcs-1'!I4*Assumptions!$C$17*Assumptions!$C$20</f>
        <v>76000</v>
      </c>
      <c r="J17" s="26">
        <f>'Calcs-1'!J4*Assumptions!$C$17*Assumptions!$C$20</f>
        <v>76000</v>
      </c>
      <c r="K17" s="26">
        <f>'Calcs-1'!K4*Assumptions!$C$17*Assumptions!$C$20</f>
        <v>114000</v>
      </c>
      <c r="L17" s="26">
        <f>'Calcs-1'!L4*Assumptions!$C$17*Assumptions!$C$20</f>
        <v>114000</v>
      </c>
      <c r="M17" s="26">
        <f>'Calcs-1'!M4*Assumptions!$C$17*Assumptions!$C$20</f>
        <v>152000</v>
      </c>
      <c r="N17" s="26">
        <f>'Calcs-1'!N4*Assumptions!$C$17*Assumptions!$C$20</f>
        <v>152000</v>
      </c>
      <c r="O17" s="26">
        <f>'Calcs-1'!O4*Assumptions!$C$17*Assumptions!$C$20</f>
        <v>190000</v>
      </c>
      <c r="P17" s="26">
        <f>'Calcs-1'!P4*Assumptions!$C$17*Assumptions!$C$20</f>
        <v>190000</v>
      </c>
      <c r="Q17" s="26">
        <f>'Calcs-1'!Q4*Assumptions!$C$17*Assumptions!$C$20</f>
        <v>228000</v>
      </c>
      <c r="R17" s="26">
        <f>'Calcs-1'!R4*Assumptions!$C$17*Assumptions!$C$20</f>
        <v>228000</v>
      </c>
      <c r="S17" s="26">
        <f>'Calcs-1'!S4*Assumptions!$C$17*Assumptions!$C$20</f>
        <v>266000</v>
      </c>
      <c r="T17" s="26">
        <f>'Calcs-1'!T4*Assumptions!$C$17*Assumptions!$C$20</f>
        <v>266000</v>
      </c>
      <c r="U17" s="26">
        <f>'Calcs-1'!U4*Assumptions!$C$17*Assumptions!$C$20</f>
        <v>304000</v>
      </c>
      <c r="V17" s="26">
        <f>'Calcs-1'!V4*Assumptions!$C$17*Assumptions!$C$20</f>
        <v>304000</v>
      </c>
      <c r="W17" s="26">
        <f>'Calcs-1'!W4*Assumptions!$C$17*Assumptions!$C$20</f>
        <v>342000</v>
      </c>
      <c r="X17" s="26">
        <f>'Calcs-1'!X4*Assumptions!$C$17*Assumptions!$C$20</f>
        <v>342000</v>
      </c>
      <c r="Y17" s="26">
        <f>'Calcs-1'!Y4*Assumptions!$C$17*Assumptions!$C$20</f>
        <v>380000</v>
      </c>
      <c r="Z17" s="26">
        <f>'Calcs-1'!Z4*Assumptions!$C$17*Assumptions!$C$20</f>
        <v>380000</v>
      </c>
      <c r="AA17" s="26">
        <f>'Calcs-1'!AA4*Assumptions!$C$17*Assumptions!$C$20</f>
        <v>418000</v>
      </c>
      <c r="AB17" s="26">
        <f>'Calcs-1'!AB4*Assumptions!$C$17*Assumptions!$C$20</f>
        <v>418000</v>
      </c>
      <c r="AC17" s="26">
        <f>'Calcs-1'!AC4*Assumptions!$C$17*Assumptions!$C$20</f>
        <v>456000</v>
      </c>
      <c r="AD17" s="26">
        <f>'Calcs-1'!AD4*Assumptions!$C$17*Assumptions!$C$20</f>
        <v>456000</v>
      </c>
      <c r="AE17" s="26">
        <f>'Calcs-1'!AE4*Assumptions!$C$17*Assumptions!$C$20</f>
        <v>494000</v>
      </c>
    </row>
    <row r="18">
      <c r="A18" s="23" t="s">
        <v>93</v>
      </c>
      <c r="B18" s="26">
        <f>'Calcs-1'!B9*Assumptions!$C$14</f>
        <v>0</v>
      </c>
      <c r="C18" s="26">
        <f>'Calcs-1'!C9*Assumptions!$C$14</f>
        <v>0</v>
      </c>
      <c r="D18" s="26">
        <f>'Calcs-1'!D9*Assumptions!$C$14</f>
        <v>0</v>
      </c>
      <c r="E18" s="26">
        <f>'Calcs-1'!E9*Assumptions!$C$14</f>
        <v>0</v>
      </c>
      <c r="F18" s="26">
        <f>'Calcs-1'!F9*Assumptions!$C$14</f>
        <v>0</v>
      </c>
      <c r="G18" s="26">
        <f>'Calcs-1'!G9*Assumptions!$C$14</f>
        <v>15000</v>
      </c>
      <c r="H18" s="26">
        <f>'Calcs-1'!H9*Assumptions!$C$14</f>
        <v>15000</v>
      </c>
      <c r="I18" s="26">
        <f>'Calcs-1'!I9*Assumptions!$C$14</f>
        <v>30000</v>
      </c>
      <c r="J18" s="26">
        <f>'Calcs-1'!J9*Assumptions!$C$14</f>
        <v>30000</v>
      </c>
      <c r="K18" s="26">
        <f>'Calcs-1'!K9*Assumptions!$C$14</f>
        <v>45000</v>
      </c>
      <c r="L18" s="26">
        <f>'Calcs-1'!L9*Assumptions!$C$14</f>
        <v>45000</v>
      </c>
      <c r="M18" s="26">
        <f>'Calcs-1'!M9*Assumptions!$C$14</f>
        <v>60000</v>
      </c>
      <c r="N18" s="26">
        <f>'Calcs-1'!N9*Assumptions!$C$14</f>
        <v>60000</v>
      </c>
      <c r="O18" s="26">
        <f>'Calcs-1'!O9*Assumptions!$C$14</f>
        <v>75000</v>
      </c>
      <c r="P18" s="26">
        <f>'Calcs-1'!P9*Assumptions!$C$14</f>
        <v>75000</v>
      </c>
      <c r="Q18" s="26">
        <f>'Calcs-1'!Q9*Assumptions!$C$14</f>
        <v>90000</v>
      </c>
      <c r="R18" s="26">
        <f>'Calcs-1'!R9*Assumptions!$C$14</f>
        <v>90000</v>
      </c>
      <c r="S18" s="26">
        <f>'Calcs-1'!S9*Assumptions!$C$14</f>
        <v>105000</v>
      </c>
      <c r="T18" s="26">
        <f>'Calcs-1'!T9*Assumptions!$C$14</f>
        <v>105000</v>
      </c>
      <c r="U18" s="26">
        <f>'Calcs-1'!U9*Assumptions!$C$14</f>
        <v>120000</v>
      </c>
      <c r="V18" s="26">
        <f>'Calcs-1'!V9*Assumptions!$C$14</f>
        <v>120000</v>
      </c>
      <c r="W18" s="26">
        <f>'Calcs-1'!W9*Assumptions!$C$14</f>
        <v>135000</v>
      </c>
      <c r="X18" s="26">
        <f>'Calcs-1'!X9*Assumptions!$C$14</f>
        <v>135000</v>
      </c>
      <c r="Y18" s="26">
        <f>'Calcs-1'!Y9*Assumptions!$C$14</f>
        <v>150000</v>
      </c>
      <c r="Z18" s="26">
        <f>'Calcs-1'!Z9*Assumptions!$C$14</f>
        <v>150000</v>
      </c>
      <c r="AA18" s="26">
        <f>'Calcs-1'!AA9*Assumptions!$C$14</f>
        <v>165000</v>
      </c>
      <c r="AB18" s="26">
        <f>'Calcs-1'!AB9*Assumptions!$C$14</f>
        <v>165000</v>
      </c>
      <c r="AC18" s="26">
        <f>'Calcs-1'!AC9*Assumptions!$C$14</f>
        <v>180000</v>
      </c>
      <c r="AD18" s="26">
        <f>'Calcs-1'!AD9*Assumptions!$C$14</f>
        <v>180000</v>
      </c>
      <c r="AE18" s="26">
        <f>'Calcs-1'!AE9*Assumptions!$C$14</f>
        <v>195000</v>
      </c>
    </row>
    <row r="19">
      <c r="A19" s="23" t="s">
        <v>94</v>
      </c>
      <c r="B19" s="26">
        <f>'Medium Store-Depreciation '!B12</f>
        <v>0</v>
      </c>
      <c r="C19" s="26">
        <f>'Medium Store-Depreciation '!C12</f>
        <v>0</v>
      </c>
      <c r="D19" s="26">
        <f>'Medium Store-Depreciation '!D12</f>
        <v>0</v>
      </c>
      <c r="E19" s="26">
        <f>'Medium Store-Depreciation '!E12</f>
        <v>0</v>
      </c>
      <c r="F19" s="26">
        <f>'Medium Store-Depreciation '!F12</f>
        <v>0</v>
      </c>
      <c r="G19" s="26">
        <f>'Medium Store-Depreciation '!G12</f>
        <v>17071.42857</v>
      </c>
      <c r="H19" s="26">
        <f>'Medium Store-Depreciation '!H12</f>
        <v>17071.42857</v>
      </c>
      <c r="I19" s="26">
        <f>'Medium Store-Depreciation '!I12</f>
        <v>34142.85714</v>
      </c>
      <c r="J19" s="26">
        <f>'Medium Store-Depreciation '!J12</f>
        <v>34142.85714</v>
      </c>
      <c r="K19" s="26">
        <f>'Medium Store-Depreciation '!K12</f>
        <v>51214.28571</v>
      </c>
      <c r="L19" s="26">
        <f>'Medium Store-Depreciation '!L12</f>
        <v>51214.28571</v>
      </c>
      <c r="M19" s="26">
        <f>'Medium Store-Depreciation '!M12</f>
        <v>68285.71429</v>
      </c>
      <c r="N19" s="26">
        <f>'Medium Store-Depreciation '!N12</f>
        <v>68285.71429</v>
      </c>
      <c r="O19" s="26">
        <f>'Medium Store-Depreciation '!O12</f>
        <v>85357.14286</v>
      </c>
      <c r="P19" s="26">
        <f>'Medium Store-Depreciation '!P12</f>
        <v>85357.14286</v>
      </c>
      <c r="Q19" s="26">
        <f>'Medium Store-Depreciation '!Q12</f>
        <v>102428.5714</v>
      </c>
      <c r="R19" s="26">
        <f>'Medium Store-Depreciation '!R12</f>
        <v>102428.5714</v>
      </c>
      <c r="S19" s="26">
        <f>'Medium Store-Depreciation '!S12</f>
        <v>119500</v>
      </c>
      <c r="T19" s="26">
        <f>'Medium Store-Depreciation '!T12</f>
        <v>119500</v>
      </c>
      <c r="U19" s="26">
        <f>'Medium Store-Depreciation '!U12</f>
        <v>133000</v>
      </c>
      <c r="V19" s="26">
        <f>'Medium Store-Depreciation '!V12</f>
        <v>127000</v>
      </c>
      <c r="W19" s="26">
        <f>'Medium Store-Depreciation '!W12</f>
        <v>133000</v>
      </c>
      <c r="X19" s="26">
        <f>'Medium Store-Depreciation '!X12</f>
        <v>127000</v>
      </c>
      <c r="Y19" s="26">
        <f>'Medium Store-Depreciation '!Y12</f>
        <v>133000</v>
      </c>
      <c r="Z19" s="26">
        <f>'Medium Store-Depreciation '!Z12</f>
        <v>127000</v>
      </c>
      <c r="AA19" s="26">
        <f>'Medium Store-Depreciation '!AA12</f>
        <v>133000</v>
      </c>
      <c r="AB19" s="26">
        <f>'Medium Store-Depreciation '!AB12</f>
        <v>127000</v>
      </c>
      <c r="AC19" s="26">
        <f>'Medium Store-Depreciation '!AC12</f>
        <v>133000</v>
      </c>
      <c r="AD19" s="26">
        <f>'Medium Store-Depreciation '!AD12</f>
        <v>127000</v>
      </c>
      <c r="AE19" s="26">
        <f>'Medium Store-Depreciation '!AE12</f>
        <v>133000</v>
      </c>
    </row>
    <row r="20">
      <c r="A20" s="23" t="s">
        <v>90</v>
      </c>
      <c r="B20" s="26">
        <f t="shared" ref="B20:AE20" si="3">SUM(B15:B19)</f>
        <v>0</v>
      </c>
      <c r="C20" s="26">
        <f t="shared" si="3"/>
        <v>0</v>
      </c>
      <c r="D20" s="26">
        <f t="shared" si="3"/>
        <v>0</v>
      </c>
      <c r="E20" s="26">
        <f t="shared" si="3"/>
        <v>0</v>
      </c>
      <c r="F20" s="26">
        <f t="shared" si="3"/>
        <v>0</v>
      </c>
      <c r="G20" s="26">
        <f t="shared" si="3"/>
        <v>110071.4286</v>
      </c>
      <c r="H20" s="26">
        <f t="shared" si="3"/>
        <v>110071.4286</v>
      </c>
      <c r="I20" s="26">
        <f t="shared" si="3"/>
        <v>220142.8571</v>
      </c>
      <c r="J20" s="26">
        <f t="shared" si="3"/>
        <v>220142.8571</v>
      </c>
      <c r="K20" s="26">
        <f t="shared" si="3"/>
        <v>330214.2857</v>
      </c>
      <c r="L20" s="26">
        <f t="shared" si="3"/>
        <v>330214.2857</v>
      </c>
      <c r="M20" s="26">
        <f t="shared" si="3"/>
        <v>440285.7143</v>
      </c>
      <c r="N20" s="26">
        <f t="shared" si="3"/>
        <v>440285.7143</v>
      </c>
      <c r="O20" s="26">
        <f t="shared" si="3"/>
        <v>550357.1429</v>
      </c>
      <c r="P20" s="26">
        <f t="shared" si="3"/>
        <v>550357.1429</v>
      </c>
      <c r="Q20" s="26">
        <f t="shared" si="3"/>
        <v>660428.5714</v>
      </c>
      <c r="R20" s="26">
        <f t="shared" si="3"/>
        <v>660428.5714</v>
      </c>
      <c r="S20" s="26">
        <f t="shared" si="3"/>
        <v>770500</v>
      </c>
      <c r="T20" s="26">
        <f t="shared" si="3"/>
        <v>770500</v>
      </c>
      <c r="U20" s="26">
        <f t="shared" si="3"/>
        <v>877000</v>
      </c>
      <c r="V20" s="26">
        <f t="shared" si="3"/>
        <v>871000</v>
      </c>
      <c r="W20" s="26">
        <f t="shared" si="3"/>
        <v>970000</v>
      </c>
      <c r="X20" s="26">
        <f t="shared" si="3"/>
        <v>964000</v>
      </c>
      <c r="Y20" s="26">
        <f t="shared" si="3"/>
        <v>1063000</v>
      </c>
      <c r="Z20" s="26">
        <f t="shared" si="3"/>
        <v>1057000</v>
      </c>
      <c r="AA20" s="26">
        <f t="shared" si="3"/>
        <v>1156000</v>
      </c>
      <c r="AB20" s="26">
        <f t="shared" si="3"/>
        <v>1150000</v>
      </c>
      <c r="AC20" s="26">
        <f t="shared" si="3"/>
        <v>1249000</v>
      </c>
      <c r="AD20" s="26">
        <f t="shared" si="3"/>
        <v>1243000</v>
      </c>
      <c r="AE20" s="26">
        <f t="shared" si="3"/>
        <v>1342000</v>
      </c>
    </row>
    <row r="2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>
      <c r="A22" s="23" t="s">
        <v>95</v>
      </c>
      <c r="B22" s="26">
        <f t="shared" ref="B22:AE22" si="4">B20+B12</f>
        <v>0</v>
      </c>
      <c r="C22" s="26">
        <f t="shared" si="4"/>
        <v>0</v>
      </c>
      <c r="D22" s="26">
        <f t="shared" si="4"/>
        <v>0</v>
      </c>
      <c r="E22" s="26">
        <f t="shared" si="4"/>
        <v>0</v>
      </c>
      <c r="F22" s="26">
        <f t="shared" si="4"/>
        <v>0</v>
      </c>
      <c r="G22" s="26">
        <f t="shared" si="4"/>
        <v>555271.4286</v>
      </c>
      <c r="H22" s="26">
        <f t="shared" si="4"/>
        <v>555271.4286</v>
      </c>
      <c r="I22" s="26">
        <f t="shared" si="4"/>
        <v>1110542.857</v>
      </c>
      <c r="J22" s="26">
        <f t="shared" si="4"/>
        <v>1110542.857</v>
      </c>
      <c r="K22" s="26">
        <f t="shared" si="4"/>
        <v>1665814.286</v>
      </c>
      <c r="L22" s="26">
        <f t="shared" si="4"/>
        <v>1665814.286</v>
      </c>
      <c r="M22" s="26">
        <f t="shared" si="4"/>
        <v>2221085.714</v>
      </c>
      <c r="N22" s="26">
        <f t="shared" si="4"/>
        <v>2221085.714</v>
      </c>
      <c r="O22" s="26">
        <f t="shared" si="4"/>
        <v>2776357.143</v>
      </c>
      <c r="P22" s="26">
        <f t="shared" si="4"/>
        <v>2776357.143</v>
      </c>
      <c r="Q22" s="26">
        <f t="shared" si="4"/>
        <v>3331628.571</v>
      </c>
      <c r="R22" s="26">
        <f t="shared" si="4"/>
        <v>3331628.571</v>
      </c>
      <c r="S22" s="26">
        <f t="shared" si="4"/>
        <v>3886900</v>
      </c>
      <c r="T22" s="26">
        <f t="shared" si="4"/>
        <v>3886900</v>
      </c>
      <c r="U22" s="26">
        <f t="shared" si="4"/>
        <v>4438600</v>
      </c>
      <c r="V22" s="26">
        <f t="shared" si="4"/>
        <v>4432600</v>
      </c>
      <c r="W22" s="26">
        <f t="shared" si="4"/>
        <v>4976800</v>
      </c>
      <c r="X22" s="26">
        <f t="shared" si="4"/>
        <v>4970800</v>
      </c>
      <c r="Y22" s="26">
        <f t="shared" si="4"/>
        <v>5515000</v>
      </c>
      <c r="Z22" s="26">
        <f t="shared" si="4"/>
        <v>5509000</v>
      </c>
      <c r="AA22" s="26">
        <f t="shared" si="4"/>
        <v>6053200</v>
      </c>
      <c r="AB22" s="26">
        <f t="shared" si="4"/>
        <v>6047200</v>
      </c>
      <c r="AC22" s="26">
        <f t="shared" si="4"/>
        <v>6591400</v>
      </c>
      <c r="AD22" s="26">
        <f t="shared" si="4"/>
        <v>6585400</v>
      </c>
      <c r="AE22" s="26">
        <f t="shared" si="4"/>
        <v>7129600</v>
      </c>
    </row>
    <row r="2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A24" s="23" t="s">
        <v>96</v>
      </c>
      <c r="B24" s="26">
        <f t="shared" ref="B24:AE24" si="5">B6-B22</f>
        <v>0</v>
      </c>
      <c r="C24" s="26">
        <f t="shared" si="5"/>
        <v>0</v>
      </c>
      <c r="D24" s="26">
        <f t="shared" si="5"/>
        <v>0</v>
      </c>
      <c r="E24" s="26">
        <f t="shared" si="5"/>
        <v>0</v>
      </c>
      <c r="F24" s="26">
        <f t="shared" si="5"/>
        <v>0</v>
      </c>
      <c r="G24" s="26">
        <f t="shared" si="5"/>
        <v>440728.5714</v>
      </c>
      <c r="H24" s="26">
        <f t="shared" si="5"/>
        <v>440728.5714</v>
      </c>
      <c r="I24" s="26">
        <f t="shared" si="5"/>
        <v>881457.1429</v>
      </c>
      <c r="J24" s="26">
        <f t="shared" si="5"/>
        <v>881457.1429</v>
      </c>
      <c r="K24" s="26">
        <f t="shared" si="5"/>
        <v>1322185.714</v>
      </c>
      <c r="L24" s="26">
        <f t="shared" si="5"/>
        <v>1322185.714</v>
      </c>
      <c r="M24" s="26">
        <f t="shared" si="5"/>
        <v>1762914.286</v>
      </c>
      <c r="N24" s="26">
        <f t="shared" si="5"/>
        <v>1762914.286</v>
      </c>
      <c r="O24" s="26">
        <f t="shared" si="5"/>
        <v>2203642.857</v>
      </c>
      <c r="P24" s="26">
        <f t="shared" si="5"/>
        <v>2203642.857</v>
      </c>
      <c r="Q24" s="26">
        <f t="shared" si="5"/>
        <v>2644371.429</v>
      </c>
      <c r="R24" s="26">
        <f t="shared" si="5"/>
        <v>2644371.429</v>
      </c>
      <c r="S24" s="26">
        <f t="shared" si="5"/>
        <v>3085100</v>
      </c>
      <c r="T24" s="26">
        <f t="shared" si="5"/>
        <v>3085100</v>
      </c>
      <c r="U24" s="26">
        <f t="shared" si="5"/>
        <v>3529400</v>
      </c>
      <c r="V24" s="26">
        <f t="shared" si="5"/>
        <v>3535400</v>
      </c>
      <c r="W24" s="26">
        <f t="shared" si="5"/>
        <v>3987200</v>
      </c>
      <c r="X24" s="26">
        <f t="shared" si="5"/>
        <v>3993200</v>
      </c>
      <c r="Y24" s="26">
        <f t="shared" si="5"/>
        <v>4445000</v>
      </c>
      <c r="Z24" s="26">
        <f t="shared" si="5"/>
        <v>4451000</v>
      </c>
      <c r="AA24" s="26">
        <f t="shared" si="5"/>
        <v>4902800</v>
      </c>
      <c r="AB24" s="26">
        <f t="shared" si="5"/>
        <v>4908800</v>
      </c>
      <c r="AC24" s="26">
        <f t="shared" si="5"/>
        <v>5360600</v>
      </c>
      <c r="AD24" s="26">
        <f t="shared" si="5"/>
        <v>5366600</v>
      </c>
      <c r="AE24" s="26">
        <f t="shared" si="5"/>
        <v>5818400</v>
      </c>
    </row>
    <row r="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5" t="s">
        <v>55</v>
      </c>
      <c r="C1" s="25" t="s">
        <v>56</v>
      </c>
      <c r="D1" s="25" t="s">
        <v>57</v>
      </c>
      <c r="E1" s="25" t="s">
        <v>58</v>
      </c>
      <c r="F1" s="25" t="s">
        <v>59</v>
      </c>
      <c r="G1" s="25" t="s">
        <v>60</v>
      </c>
      <c r="H1" s="25" t="s">
        <v>61</v>
      </c>
      <c r="I1" s="25" t="s">
        <v>62</v>
      </c>
      <c r="J1" s="25" t="s">
        <v>63</v>
      </c>
      <c r="K1" s="25" t="s">
        <v>64</v>
      </c>
      <c r="L1" s="25" t="s">
        <v>65</v>
      </c>
      <c r="M1" s="25" t="s">
        <v>66</v>
      </c>
      <c r="N1" s="25" t="s">
        <v>67</v>
      </c>
      <c r="O1" s="25" t="s">
        <v>68</v>
      </c>
      <c r="P1" s="25" t="s">
        <v>69</v>
      </c>
      <c r="Q1" s="25" t="s">
        <v>70</v>
      </c>
      <c r="R1" s="25" t="s">
        <v>71</v>
      </c>
      <c r="S1" s="25" t="s">
        <v>72</v>
      </c>
      <c r="T1" s="25" t="s">
        <v>73</v>
      </c>
      <c r="U1" s="25" t="s">
        <v>74</v>
      </c>
      <c r="V1" s="25" t="s">
        <v>75</v>
      </c>
      <c r="W1" s="25" t="s">
        <v>76</v>
      </c>
      <c r="X1" s="25" t="s">
        <v>77</v>
      </c>
      <c r="Y1" s="25" t="s">
        <v>78</v>
      </c>
      <c r="Z1" s="25" t="s">
        <v>79</v>
      </c>
      <c r="AA1" s="25" t="s">
        <v>80</v>
      </c>
      <c r="AB1" s="25" t="s">
        <v>81</v>
      </c>
      <c r="AC1" s="25" t="s">
        <v>82</v>
      </c>
      <c r="AD1" s="25" t="s">
        <v>83</v>
      </c>
      <c r="AE1" s="25" t="s">
        <v>84</v>
      </c>
    </row>
    <row r="2">
      <c r="A2" s="23" t="s">
        <v>49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>
      <c r="A3" s="23" t="s">
        <v>26</v>
      </c>
      <c r="B3" s="26">
        <f>'Calcs-1'!B22*Assumptions!$B2</f>
        <v>0</v>
      </c>
      <c r="C3" s="26">
        <f>'Calcs-1'!C22*Assumptions!$B2</f>
        <v>0</v>
      </c>
      <c r="D3" s="26">
        <f>'Calcs-1'!D22*Assumptions!$B2</f>
        <v>0</v>
      </c>
      <c r="E3" s="26">
        <f>'Calcs-1'!E22*Assumptions!$B2</f>
        <v>0</v>
      </c>
      <c r="F3" s="26">
        <f>'Calcs-1'!F22*Assumptions!$B2</f>
        <v>0</v>
      </c>
      <c r="G3" s="26">
        <f>'Calcs-1'!G22*Assumptions!$B2</f>
        <v>0</v>
      </c>
      <c r="H3" s="26">
        <f>'Calcs-1'!H22*Assumptions!$B2</f>
        <v>0</v>
      </c>
      <c r="I3" s="26">
        <f>'Calcs-1'!I22*Assumptions!$B2</f>
        <v>768000</v>
      </c>
      <c r="J3" s="26">
        <f>'Calcs-1'!J22*Assumptions!$B2</f>
        <v>768000</v>
      </c>
      <c r="K3" s="26">
        <f>'Calcs-1'!K22*Assumptions!$B2</f>
        <v>768000</v>
      </c>
      <c r="L3" s="26">
        <f>'Calcs-1'!L22*Assumptions!$B2</f>
        <v>768000</v>
      </c>
      <c r="M3" s="26">
        <f>'Calcs-1'!M22*Assumptions!$B2</f>
        <v>1536000</v>
      </c>
      <c r="N3" s="26">
        <f>'Calcs-1'!N22*Assumptions!$B2</f>
        <v>1536000</v>
      </c>
      <c r="O3" s="26">
        <f>'Calcs-1'!O22*Assumptions!$B2</f>
        <v>1536000</v>
      </c>
      <c r="P3" s="26">
        <f>'Calcs-1'!P22*Assumptions!$B2</f>
        <v>1536000</v>
      </c>
      <c r="Q3" s="26">
        <f>'Calcs-1'!Q22*Assumptions!$B2</f>
        <v>2304000</v>
      </c>
      <c r="R3" s="26">
        <f>'Calcs-1'!R22*Assumptions!$B2</f>
        <v>2304000</v>
      </c>
      <c r="S3" s="26">
        <f>'Calcs-1'!S22*Assumptions!$B2</f>
        <v>2304000</v>
      </c>
      <c r="T3" s="26">
        <f>'Calcs-1'!T22*Assumptions!$B2</f>
        <v>2304000</v>
      </c>
      <c r="U3" s="26">
        <f>'Calcs-1'!U22*Assumptions!$B2</f>
        <v>3072000</v>
      </c>
      <c r="V3" s="26">
        <f>'Calcs-1'!V22*Assumptions!$B2</f>
        <v>3072000</v>
      </c>
      <c r="W3" s="26">
        <f>'Calcs-1'!W22*Assumptions!$B2</f>
        <v>3072000</v>
      </c>
      <c r="X3" s="26">
        <f>'Calcs-1'!X22*Assumptions!$B2</f>
        <v>3072000</v>
      </c>
      <c r="Y3" s="26">
        <f>'Calcs-1'!Y22*Assumptions!$B2</f>
        <v>3840000</v>
      </c>
      <c r="Z3" s="26">
        <f>'Calcs-1'!Z22*Assumptions!$B2</f>
        <v>3840000</v>
      </c>
      <c r="AA3" s="26">
        <f>'Calcs-1'!AA22*Assumptions!$B2</f>
        <v>3840000</v>
      </c>
      <c r="AB3" s="26">
        <f>'Calcs-1'!AB22*Assumptions!$B2</f>
        <v>3840000</v>
      </c>
      <c r="AC3" s="26">
        <f>'Calcs-1'!AC22*Assumptions!$B2</f>
        <v>4608000</v>
      </c>
      <c r="AD3" s="26">
        <f>'Calcs-1'!AD22*Assumptions!$B2</f>
        <v>4608000</v>
      </c>
      <c r="AE3" s="26">
        <f>'Calcs-1'!AE22*Assumptions!$B2</f>
        <v>4608000</v>
      </c>
    </row>
    <row r="4">
      <c r="A4" s="23" t="s">
        <v>27</v>
      </c>
      <c r="B4" s="26">
        <f>'Calcs-1'!B23*Assumptions!$B3</f>
        <v>0</v>
      </c>
      <c r="C4" s="26">
        <f>'Calcs-1'!C23*Assumptions!$B3</f>
        <v>0</v>
      </c>
      <c r="D4" s="26">
        <f>'Calcs-1'!D23*Assumptions!$B3</f>
        <v>0</v>
      </c>
      <c r="E4" s="26">
        <f>'Calcs-1'!E23*Assumptions!$B3</f>
        <v>0</v>
      </c>
      <c r="F4" s="26">
        <f>'Calcs-1'!F23*Assumptions!$B3</f>
        <v>0</v>
      </c>
      <c r="G4" s="26">
        <f>'Calcs-1'!G23*Assumptions!$B3</f>
        <v>0</v>
      </c>
      <c r="H4" s="26">
        <f>'Calcs-1'!H23*Assumptions!$B3</f>
        <v>0</v>
      </c>
      <c r="I4" s="26">
        <f>'Calcs-1'!I23*Assumptions!$B3</f>
        <v>280000</v>
      </c>
      <c r="J4" s="26">
        <f>'Calcs-1'!J23*Assumptions!$B3</f>
        <v>280000</v>
      </c>
      <c r="K4" s="26">
        <f>'Calcs-1'!K23*Assumptions!$B3</f>
        <v>280000</v>
      </c>
      <c r="L4" s="26">
        <f>'Calcs-1'!L23*Assumptions!$B3</f>
        <v>280000</v>
      </c>
      <c r="M4" s="26">
        <f>'Calcs-1'!M23*Assumptions!$B3</f>
        <v>560000</v>
      </c>
      <c r="N4" s="26">
        <f>'Calcs-1'!N23*Assumptions!$B3</f>
        <v>560000</v>
      </c>
      <c r="O4" s="26">
        <f>'Calcs-1'!O23*Assumptions!$B3</f>
        <v>560000</v>
      </c>
      <c r="P4" s="26">
        <f>'Calcs-1'!P23*Assumptions!$B3</f>
        <v>560000</v>
      </c>
      <c r="Q4" s="26">
        <f>'Calcs-1'!Q23*Assumptions!$B3</f>
        <v>840000</v>
      </c>
      <c r="R4" s="26">
        <f>'Calcs-1'!R23*Assumptions!$B3</f>
        <v>840000</v>
      </c>
      <c r="S4" s="26">
        <f>'Calcs-1'!S23*Assumptions!$B3</f>
        <v>840000</v>
      </c>
      <c r="T4" s="26">
        <f>'Calcs-1'!T23*Assumptions!$B3</f>
        <v>840000</v>
      </c>
      <c r="U4" s="26">
        <f>'Calcs-1'!U23*Assumptions!$B3</f>
        <v>1120000</v>
      </c>
      <c r="V4" s="26">
        <f>'Calcs-1'!V23*Assumptions!$B3</f>
        <v>1120000</v>
      </c>
      <c r="W4" s="26">
        <f>'Calcs-1'!W23*Assumptions!$B3</f>
        <v>1120000</v>
      </c>
      <c r="X4" s="26">
        <f>'Calcs-1'!X23*Assumptions!$B3</f>
        <v>1120000</v>
      </c>
      <c r="Y4" s="26">
        <f>'Calcs-1'!Y23*Assumptions!$B3</f>
        <v>1400000</v>
      </c>
      <c r="Z4" s="26">
        <f>'Calcs-1'!Z23*Assumptions!$B3</f>
        <v>1400000</v>
      </c>
      <c r="AA4" s="26">
        <f>'Calcs-1'!AA23*Assumptions!$B3</f>
        <v>1400000</v>
      </c>
      <c r="AB4" s="26">
        <f>'Calcs-1'!AB23*Assumptions!$B3</f>
        <v>1400000</v>
      </c>
      <c r="AC4" s="26">
        <f>'Calcs-1'!AC23*Assumptions!$B3</f>
        <v>1680000</v>
      </c>
      <c r="AD4" s="26">
        <f>'Calcs-1'!AD23*Assumptions!$B3</f>
        <v>1680000</v>
      </c>
      <c r="AE4" s="26">
        <f>'Calcs-1'!AE23*Assumptions!$B3</f>
        <v>1680000</v>
      </c>
    </row>
    <row r="5">
      <c r="A5" s="23" t="s">
        <v>28</v>
      </c>
      <c r="B5" s="26">
        <f>'Calcs-1'!B24*Assumptions!$B4</f>
        <v>0</v>
      </c>
      <c r="C5" s="26">
        <f>'Calcs-1'!C24*Assumptions!$B4</f>
        <v>0</v>
      </c>
      <c r="D5" s="26">
        <f>'Calcs-1'!D24*Assumptions!$B4</f>
        <v>0</v>
      </c>
      <c r="E5" s="26">
        <f>'Calcs-1'!E24*Assumptions!$B4</f>
        <v>0</v>
      </c>
      <c r="F5" s="26">
        <f>'Calcs-1'!F24*Assumptions!$B4</f>
        <v>0</v>
      </c>
      <c r="G5" s="26">
        <f>'Calcs-1'!G24*Assumptions!$B4</f>
        <v>0</v>
      </c>
      <c r="H5" s="26">
        <f>'Calcs-1'!H24*Assumptions!$B4</f>
        <v>0</v>
      </c>
      <c r="I5" s="26">
        <f>'Calcs-1'!I24*Assumptions!$B4</f>
        <v>680000</v>
      </c>
      <c r="J5" s="26">
        <f>'Calcs-1'!J24*Assumptions!$B4</f>
        <v>680000</v>
      </c>
      <c r="K5" s="26">
        <f>'Calcs-1'!K24*Assumptions!$B4</f>
        <v>680000</v>
      </c>
      <c r="L5" s="26">
        <f>'Calcs-1'!L24*Assumptions!$B4</f>
        <v>680000</v>
      </c>
      <c r="M5" s="26">
        <f>'Calcs-1'!M24*Assumptions!$B4</f>
        <v>1360000</v>
      </c>
      <c r="N5" s="26">
        <f>'Calcs-1'!N24*Assumptions!$B4</f>
        <v>1360000</v>
      </c>
      <c r="O5" s="26">
        <f>'Calcs-1'!O24*Assumptions!$B4</f>
        <v>1360000</v>
      </c>
      <c r="P5" s="26">
        <f>'Calcs-1'!P24*Assumptions!$B4</f>
        <v>1360000</v>
      </c>
      <c r="Q5" s="26">
        <f>'Calcs-1'!Q24*Assumptions!$B4</f>
        <v>2040000</v>
      </c>
      <c r="R5" s="26">
        <f>'Calcs-1'!R24*Assumptions!$B4</f>
        <v>2040000</v>
      </c>
      <c r="S5" s="26">
        <f>'Calcs-1'!S24*Assumptions!$B4</f>
        <v>2040000</v>
      </c>
      <c r="T5" s="26">
        <f>'Calcs-1'!T24*Assumptions!$B4</f>
        <v>2040000</v>
      </c>
      <c r="U5" s="26">
        <f>'Calcs-1'!U24*Assumptions!$B4</f>
        <v>2720000</v>
      </c>
      <c r="V5" s="26">
        <f>'Calcs-1'!V24*Assumptions!$B4</f>
        <v>2720000</v>
      </c>
      <c r="W5" s="26">
        <f>'Calcs-1'!W24*Assumptions!$B4</f>
        <v>2720000</v>
      </c>
      <c r="X5" s="26">
        <f>'Calcs-1'!X24*Assumptions!$B4</f>
        <v>2720000</v>
      </c>
      <c r="Y5" s="26">
        <f>'Calcs-1'!Y24*Assumptions!$B4</f>
        <v>3400000</v>
      </c>
      <c r="Z5" s="26">
        <f>'Calcs-1'!Z24*Assumptions!$B4</f>
        <v>3400000</v>
      </c>
      <c r="AA5" s="26">
        <f>'Calcs-1'!AA24*Assumptions!$B4</f>
        <v>3400000</v>
      </c>
      <c r="AB5" s="26">
        <f>'Calcs-1'!AB24*Assumptions!$B4</f>
        <v>3400000</v>
      </c>
      <c r="AC5" s="26">
        <f>'Calcs-1'!AC24*Assumptions!$B4</f>
        <v>4080000</v>
      </c>
      <c r="AD5" s="26">
        <f>'Calcs-1'!AD24*Assumptions!$B4</f>
        <v>4080000</v>
      </c>
      <c r="AE5" s="26">
        <f>'Calcs-1'!AE24*Assumptions!$B4</f>
        <v>4080000</v>
      </c>
    </row>
    <row r="6">
      <c r="A6" s="23" t="s">
        <v>90</v>
      </c>
      <c r="B6" s="26">
        <f t="shared" ref="B6:AE6" si="1">SUM(B3:B5)</f>
        <v>0</v>
      </c>
      <c r="C6" s="26">
        <f t="shared" si="1"/>
        <v>0</v>
      </c>
      <c r="D6" s="26">
        <f t="shared" si="1"/>
        <v>0</v>
      </c>
      <c r="E6" s="26">
        <f t="shared" si="1"/>
        <v>0</v>
      </c>
      <c r="F6" s="26">
        <f t="shared" si="1"/>
        <v>0</v>
      </c>
      <c r="G6" s="26">
        <f t="shared" si="1"/>
        <v>0</v>
      </c>
      <c r="H6" s="26">
        <f t="shared" si="1"/>
        <v>0</v>
      </c>
      <c r="I6" s="26">
        <f t="shared" si="1"/>
        <v>1728000</v>
      </c>
      <c r="J6" s="26">
        <f t="shared" si="1"/>
        <v>1728000</v>
      </c>
      <c r="K6" s="26">
        <f t="shared" si="1"/>
        <v>1728000</v>
      </c>
      <c r="L6" s="26">
        <f t="shared" si="1"/>
        <v>1728000</v>
      </c>
      <c r="M6" s="26">
        <f t="shared" si="1"/>
        <v>3456000</v>
      </c>
      <c r="N6" s="26">
        <f t="shared" si="1"/>
        <v>3456000</v>
      </c>
      <c r="O6" s="26">
        <f t="shared" si="1"/>
        <v>3456000</v>
      </c>
      <c r="P6" s="26">
        <f t="shared" si="1"/>
        <v>3456000</v>
      </c>
      <c r="Q6" s="26">
        <f t="shared" si="1"/>
        <v>5184000</v>
      </c>
      <c r="R6" s="26">
        <f t="shared" si="1"/>
        <v>5184000</v>
      </c>
      <c r="S6" s="26">
        <f t="shared" si="1"/>
        <v>5184000</v>
      </c>
      <c r="T6" s="26">
        <f t="shared" si="1"/>
        <v>5184000</v>
      </c>
      <c r="U6" s="26">
        <f t="shared" si="1"/>
        <v>6912000</v>
      </c>
      <c r="V6" s="26">
        <f t="shared" si="1"/>
        <v>6912000</v>
      </c>
      <c r="W6" s="26">
        <f t="shared" si="1"/>
        <v>6912000</v>
      </c>
      <c r="X6" s="26">
        <f t="shared" si="1"/>
        <v>6912000</v>
      </c>
      <c r="Y6" s="26">
        <f t="shared" si="1"/>
        <v>8640000</v>
      </c>
      <c r="Z6" s="26">
        <f t="shared" si="1"/>
        <v>8640000</v>
      </c>
      <c r="AA6" s="26">
        <f t="shared" si="1"/>
        <v>8640000</v>
      </c>
      <c r="AB6" s="26">
        <f t="shared" si="1"/>
        <v>8640000</v>
      </c>
      <c r="AC6" s="26">
        <f t="shared" si="1"/>
        <v>10368000</v>
      </c>
      <c r="AD6" s="26">
        <f t="shared" si="1"/>
        <v>10368000</v>
      </c>
      <c r="AE6" s="26">
        <f t="shared" si="1"/>
        <v>10368000</v>
      </c>
    </row>
    <row r="7"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</row>
    <row r="8">
      <c r="A8" s="23" t="s">
        <v>91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</row>
    <row r="9">
      <c r="A9" s="23" t="s">
        <v>26</v>
      </c>
      <c r="B9" s="26">
        <f>B3*Assumptions!$C2</f>
        <v>0</v>
      </c>
      <c r="C9" s="26">
        <f>C3*Assumptions!$C2</f>
        <v>0</v>
      </c>
      <c r="D9" s="26">
        <f>D3*Assumptions!$C2</f>
        <v>0</v>
      </c>
      <c r="E9" s="26">
        <f>E3*Assumptions!$C2</f>
        <v>0</v>
      </c>
      <c r="F9" s="26">
        <f>F3*Assumptions!$C2</f>
        <v>0</v>
      </c>
      <c r="G9" s="26">
        <f>G3*Assumptions!$C2</f>
        <v>0</v>
      </c>
      <c r="H9" s="26">
        <f>H3*Assumptions!$C2</f>
        <v>0</v>
      </c>
      <c r="I9" s="26">
        <f>I3*Assumptions!$C2</f>
        <v>307200</v>
      </c>
      <c r="J9" s="26">
        <f>J3*Assumptions!$C2</f>
        <v>307200</v>
      </c>
      <c r="K9" s="26">
        <f>K3*Assumptions!$C2</f>
        <v>307200</v>
      </c>
      <c r="L9" s="26">
        <f>L3*Assumptions!$C2</f>
        <v>307200</v>
      </c>
      <c r="M9" s="26">
        <f>M3*Assumptions!$C2</f>
        <v>614400</v>
      </c>
      <c r="N9" s="26">
        <f>N3*Assumptions!$C2</f>
        <v>614400</v>
      </c>
      <c r="O9" s="26">
        <f>O3*Assumptions!$C2</f>
        <v>614400</v>
      </c>
      <c r="P9" s="26">
        <f>P3*Assumptions!$C2</f>
        <v>614400</v>
      </c>
      <c r="Q9" s="26">
        <f>Q3*Assumptions!$C2</f>
        <v>921600</v>
      </c>
      <c r="R9" s="26">
        <f>R3*Assumptions!$C2</f>
        <v>921600</v>
      </c>
      <c r="S9" s="26">
        <f>S3*Assumptions!$C2</f>
        <v>921600</v>
      </c>
      <c r="T9" s="26">
        <f>T3*Assumptions!$C2</f>
        <v>921600</v>
      </c>
      <c r="U9" s="26">
        <f>U3*Assumptions!$C2</f>
        <v>1228800</v>
      </c>
      <c r="V9" s="26">
        <f>V3*Assumptions!$C2</f>
        <v>1228800</v>
      </c>
      <c r="W9" s="26">
        <f>W3*Assumptions!$C2</f>
        <v>1228800</v>
      </c>
      <c r="X9" s="26">
        <f>X3*Assumptions!$C2</f>
        <v>1228800</v>
      </c>
      <c r="Y9" s="26">
        <f>Y3*Assumptions!$C2</f>
        <v>1536000</v>
      </c>
      <c r="Z9" s="26">
        <f>Z3*Assumptions!$C2</f>
        <v>1536000</v>
      </c>
      <c r="AA9" s="26">
        <f>AA3*Assumptions!$C2</f>
        <v>1536000</v>
      </c>
      <c r="AB9" s="26">
        <f>AB3*Assumptions!$C2</f>
        <v>1536000</v>
      </c>
      <c r="AC9" s="26">
        <f>AC3*Assumptions!$C2</f>
        <v>1843200</v>
      </c>
      <c r="AD9" s="26">
        <f>AD3*Assumptions!$C2</f>
        <v>1843200</v>
      </c>
      <c r="AE9" s="26">
        <f>AE3*Assumptions!$C2</f>
        <v>1843200</v>
      </c>
    </row>
    <row r="10">
      <c r="A10" s="23" t="s">
        <v>27</v>
      </c>
      <c r="B10" s="26">
        <f>B4*Assumptions!$C3</f>
        <v>0</v>
      </c>
      <c r="C10" s="26">
        <f>C4*Assumptions!$C3</f>
        <v>0</v>
      </c>
      <c r="D10" s="26">
        <f>D4*Assumptions!$C3</f>
        <v>0</v>
      </c>
      <c r="E10" s="26">
        <f>E4*Assumptions!$C3</f>
        <v>0</v>
      </c>
      <c r="F10" s="26">
        <f>F4*Assumptions!$C3</f>
        <v>0</v>
      </c>
      <c r="G10" s="26">
        <f>G4*Assumptions!$C3</f>
        <v>0</v>
      </c>
      <c r="H10" s="26">
        <f>H4*Assumptions!$C3</f>
        <v>0</v>
      </c>
      <c r="I10" s="26">
        <f>I4*Assumptions!$C3</f>
        <v>126000</v>
      </c>
      <c r="J10" s="26">
        <f>J4*Assumptions!$C3</f>
        <v>126000</v>
      </c>
      <c r="K10" s="26">
        <f>K4*Assumptions!$C3</f>
        <v>126000</v>
      </c>
      <c r="L10" s="26">
        <f>L4*Assumptions!$C3</f>
        <v>126000</v>
      </c>
      <c r="M10" s="26">
        <f>M4*Assumptions!$C3</f>
        <v>252000</v>
      </c>
      <c r="N10" s="26">
        <f>N4*Assumptions!$C3</f>
        <v>252000</v>
      </c>
      <c r="O10" s="26">
        <f>O4*Assumptions!$C3</f>
        <v>252000</v>
      </c>
      <c r="P10" s="26">
        <f>P4*Assumptions!$C3</f>
        <v>252000</v>
      </c>
      <c r="Q10" s="26">
        <f>Q4*Assumptions!$C3</f>
        <v>378000</v>
      </c>
      <c r="R10" s="26">
        <f>R4*Assumptions!$C3</f>
        <v>378000</v>
      </c>
      <c r="S10" s="26">
        <f>S4*Assumptions!$C3</f>
        <v>378000</v>
      </c>
      <c r="T10" s="26">
        <f>T4*Assumptions!$C3</f>
        <v>378000</v>
      </c>
      <c r="U10" s="26">
        <f>U4*Assumptions!$C3</f>
        <v>504000</v>
      </c>
      <c r="V10" s="26">
        <f>V4*Assumptions!$C3</f>
        <v>504000</v>
      </c>
      <c r="W10" s="26">
        <f>W4*Assumptions!$C3</f>
        <v>504000</v>
      </c>
      <c r="X10" s="26">
        <f>X4*Assumptions!$C3</f>
        <v>504000</v>
      </c>
      <c r="Y10" s="26">
        <f>Y4*Assumptions!$C3</f>
        <v>630000</v>
      </c>
      <c r="Z10" s="26">
        <f>Z4*Assumptions!$C3</f>
        <v>630000</v>
      </c>
      <c r="AA10" s="26">
        <f>AA4*Assumptions!$C3</f>
        <v>630000</v>
      </c>
      <c r="AB10" s="26">
        <f>AB4*Assumptions!$C3</f>
        <v>630000</v>
      </c>
      <c r="AC10" s="26">
        <f>AC4*Assumptions!$C3</f>
        <v>756000</v>
      </c>
      <c r="AD10" s="26">
        <f>AD4*Assumptions!$C3</f>
        <v>756000</v>
      </c>
      <c r="AE10" s="26">
        <f>AE4*Assumptions!$C3</f>
        <v>756000</v>
      </c>
    </row>
    <row r="11">
      <c r="A11" s="23" t="s">
        <v>28</v>
      </c>
      <c r="B11" s="26">
        <f>B5*Assumptions!$C4</f>
        <v>0</v>
      </c>
      <c r="C11" s="26">
        <f>C5*Assumptions!$C4</f>
        <v>0</v>
      </c>
      <c r="D11" s="26">
        <f>D5*Assumptions!$C4</f>
        <v>0</v>
      </c>
      <c r="E11" s="26">
        <f>E5*Assumptions!$C4</f>
        <v>0</v>
      </c>
      <c r="F11" s="26">
        <f>F5*Assumptions!$C4</f>
        <v>0</v>
      </c>
      <c r="G11" s="26">
        <f>G5*Assumptions!$C4</f>
        <v>0</v>
      </c>
      <c r="H11" s="26">
        <f>H5*Assumptions!$C4</f>
        <v>0</v>
      </c>
      <c r="I11" s="26">
        <f>I5*Assumptions!$C4</f>
        <v>340000</v>
      </c>
      <c r="J11" s="26">
        <f>J5*Assumptions!$C4</f>
        <v>340000</v>
      </c>
      <c r="K11" s="26">
        <f>K5*Assumptions!$C4</f>
        <v>340000</v>
      </c>
      <c r="L11" s="26">
        <f>L5*Assumptions!$C4</f>
        <v>340000</v>
      </c>
      <c r="M11" s="26">
        <f>M5*Assumptions!$C4</f>
        <v>680000</v>
      </c>
      <c r="N11" s="26">
        <f>N5*Assumptions!$C4</f>
        <v>680000</v>
      </c>
      <c r="O11" s="26">
        <f>O5*Assumptions!$C4</f>
        <v>680000</v>
      </c>
      <c r="P11" s="26">
        <f>P5*Assumptions!$C4</f>
        <v>680000</v>
      </c>
      <c r="Q11" s="26">
        <f>Q5*Assumptions!$C4</f>
        <v>1020000</v>
      </c>
      <c r="R11" s="26">
        <f>R5*Assumptions!$C4</f>
        <v>1020000</v>
      </c>
      <c r="S11" s="26">
        <f>S5*Assumptions!$C4</f>
        <v>1020000</v>
      </c>
      <c r="T11" s="26">
        <f>T5*Assumptions!$C4</f>
        <v>1020000</v>
      </c>
      <c r="U11" s="26">
        <f>U5*Assumptions!$C4</f>
        <v>1360000</v>
      </c>
      <c r="V11" s="26">
        <f>V5*Assumptions!$C4</f>
        <v>1360000</v>
      </c>
      <c r="W11" s="26">
        <f>W5*Assumptions!$C4</f>
        <v>1360000</v>
      </c>
      <c r="X11" s="26">
        <f>X5*Assumptions!$C4</f>
        <v>1360000</v>
      </c>
      <c r="Y11" s="26">
        <f>Y5*Assumptions!$C4</f>
        <v>1700000</v>
      </c>
      <c r="Z11" s="26">
        <f>Z5*Assumptions!$C4</f>
        <v>1700000</v>
      </c>
      <c r="AA11" s="26">
        <f>AA5*Assumptions!$C4</f>
        <v>1700000</v>
      </c>
      <c r="AB11" s="26">
        <f>AB5*Assumptions!$C4</f>
        <v>1700000</v>
      </c>
      <c r="AC11" s="26">
        <f>AC5*Assumptions!$C4</f>
        <v>2040000</v>
      </c>
      <c r="AD11" s="26">
        <f>AD5*Assumptions!$C4</f>
        <v>2040000</v>
      </c>
      <c r="AE11" s="26">
        <f>AE5*Assumptions!$C4</f>
        <v>2040000</v>
      </c>
    </row>
    <row r="12">
      <c r="A12" s="23" t="s">
        <v>90</v>
      </c>
      <c r="B12" s="26">
        <f t="shared" ref="B12:AE12" si="2">SUM(B9:B11)</f>
        <v>0</v>
      </c>
      <c r="C12" s="26">
        <f t="shared" si="2"/>
        <v>0</v>
      </c>
      <c r="D12" s="26">
        <f t="shared" si="2"/>
        <v>0</v>
      </c>
      <c r="E12" s="26">
        <f t="shared" si="2"/>
        <v>0</v>
      </c>
      <c r="F12" s="26">
        <f t="shared" si="2"/>
        <v>0</v>
      </c>
      <c r="G12" s="26">
        <f t="shared" si="2"/>
        <v>0</v>
      </c>
      <c r="H12" s="26">
        <f t="shared" si="2"/>
        <v>0</v>
      </c>
      <c r="I12" s="26">
        <f t="shared" si="2"/>
        <v>773200</v>
      </c>
      <c r="J12" s="26">
        <f t="shared" si="2"/>
        <v>773200</v>
      </c>
      <c r="K12" s="26">
        <f t="shared" si="2"/>
        <v>773200</v>
      </c>
      <c r="L12" s="26">
        <f t="shared" si="2"/>
        <v>773200</v>
      </c>
      <c r="M12" s="26">
        <f t="shared" si="2"/>
        <v>1546400</v>
      </c>
      <c r="N12" s="26">
        <f t="shared" si="2"/>
        <v>1546400</v>
      </c>
      <c r="O12" s="26">
        <f t="shared" si="2"/>
        <v>1546400</v>
      </c>
      <c r="P12" s="26">
        <f t="shared" si="2"/>
        <v>1546400</v>
      </c>
      <c r="Q12" s="26">
        <f t="shared" si="2"/>
        <v>2319600</v>
      </c>
      <c r="R12" s="26">
        <f t="shared" si="2"/>
        <v>2319600</v>
      </c>
      <c r="S12" s="26">
        <f t="shared" si="2"/>
        <v>2319600</v>
      </c>
      <c r="T12" s="26">
        <f t="shared" si="2"/>
        <v>2319600</v>
      </c>
      <c r="U12" s="26">
        <f t="shared" si="2"/>
        <v>3092800</v>
      </c>
      <c r="V12" s="26">
        <f t="shared" si="2"/>
        <v>3092800</v>
      </c>
      <c r="W12" s="26">
        <f t="shared" si="2"/>
        <v>3092800</v>
      </c>
      <c r="X12" s="26">
        <f t="shared" si="2"/>
        <v>3092800</v>
      </c>
      <c r="Y12" s="26">
        <f t="shared" si="2"/>
        <v>3866000</v>
      </c>
      <c r="Z12" s="26">
        <f t="shared" si="2"/>
        <v>3866000</v>
      </c>
      <c r="AA12" s="26">
        <f t="shared" si="2"/>
        <v>3866000</v>
      </c>
      <c r="AB12" s="26">
        <f t="shared" si="2"/>
        <v>3866000</v>
      </c>
      <c r="AC12" s="26">
        <f t="shared" si="2"/>
        <v>4639200</v>
      </c>
      <c r="AD12" s="26">
        <f t="shared" si="2"/>
        <v>4639200</v>
      </c>
      <c r="AE12" s="26">
        <f t="shared" si="2"/>
        <v>4639200</v>
      </c>
    </row>
    <row r="13"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</row>
    <row r="14">
      <c r="A14" s="23" t="s">
        <v>38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</row>
    <row r="15">
      <c r="A15" s="23" t="s">
        <v>92</v>
      </c>
      <c r="B15" s="26">
        <f>'Calcs-1'!B5*Assumptions!$D$23</f>
        <v>0</v>
      </c>
      <c r="C15" s="26">
        <f>'Calcs-1'!C5*Assumptions!$D$23</f>
        <v>0</v>
      </c>
      <c r="D15" s="26">
        <f>'Calcs-1'!D5*Assumptions!$D$23</f>
        <v>0</v>
      </c>
      <c r="E15" s="26">
        <f>'Calcs-1'!E5*Assumptions!$D$23</f>
        <v>0</v>
      </c>
      <c r="F15" s="26">
        <f>'Calcs-1'!F5*Assumptions!$D$23</f>
        <v>0</v>
      </c>
      <c r="G15" s="26">
        <f>'Calcs-1'!G5*Assumptions!$D$23</f>
        <v>0</v>
      </c>
      <c r="H15" s="26">
        <f>'Calcs-1'!H5*Assumptions!$D$23</f>
        <v>0</v>
      </c>
      <c r="I15" s="26">
        <f>'Calcs-1'!I5*Assumptions!$D$23</f>
        <v>50000</v>
      </c>
      <c r="J15" s="26">
        <f>'Calcs-1'!J5*Assumptions!$D$23</f>
        <v>50000</v>
      </c>
      <c r="K15" s="26">
        <f>'Calcs-1'!K5*Assumptions!$D$23</f>
        <v>50000</v>
      </c>
      <c r="L15" s="26">
        <f>'Calcs-1'!L5*Assumptions!$D$23</f>
        <v>50000</v>
      </c>
      <c r="M15" s="26">
        <f>'Calcs-1'!M5*Assumptions!$D$23</f>
        <v>100000</v>
      </c>
      <c r="N15" s="26">
        <f>'Calcs-1'!N5*Assumptions!$D$23</f>
        <v>100000</v>
      </c>
      <c r="O15" s="26">
        <f>'Calcs-1'!O5*Assumptions!$D$23</f>
        <v>100000</v>
      </c>
      <c r="P15" s="26">
        <f>'Calcs-1'!P5*Assumptions!$D$23</f>
        <v>100000</v>
      </c>
      <c r="Q15" s="26">
        <f>'Calcs-1'!Q5*Assumptions!$D$23</f>
        <v>150000</v>
      </c>
      <c r="R15" s="26">
        <f>'Calcs-1'!R5*Assumptions!$D$23</f>
        <v>150000</v>
      </c>
      <c r="S15" s="26">
        <f>'Calcs-1'!S5*Assumptions!$D$23</f>
        <v>150000</v>
      </c>
      <c r="T15" s="26">
        <f>'Calcs-1'!T5*Assumptions!$D$23</f>
        <v>150000</v>
      </c>
      <c r="U15" s="26">
        <f>'Calcs-1'!U5*Assumptions!$D$23</f>
        <v>200000</v>
      </c>
      <c r="V15" s="26">
        <f>'Calcs-1'!V5*Assumptions!$D$23</f>
        <v>200000</v>
      </c>
      <c r="W15" s="26">
        <f>'Calcs-1'!W5*Assumptions!$D$23</f>
        <v>200000</v>
      </c>
      <c r="X15" s="26">
        <f>'Calcs-1'!X5*Assumptions!$D$23</f>
        <v>200000</v>
      </c>
      <c r="Y15" s="26">
        <f>'Calcs-1'!Y5*Assumptions!$D$23</f>
        <v>250000</v>
      </c>
      <c r="Z15" s="26">
        <f>'Calcs-1'!Z5*Assumptions!$D$23</f>
        <v>250000</v>
      </c>
      <c r="AA15" s="26">
        <f>'Calcs-1'!AA5*Assumptions!$D$23</f>
        <v>250000</v>
      </c>
      <c r="AB15" s="26">
        <f>'Calcs-1'!AB5*Assumptions!$D$23</f>
        <v>250000</v>
      </c>
      <c r="AC15" s="26">
        <f>'Calcs-1'!AC5*Assumptions!$D$23</f>
        <v>300000</v>
      </c>
      <c r="AD15" s="26">
        <f>'Calcs-1'!AD5*Assumptions!$D$23</f>
        <v>300000</v>
      </c>
      <c r="AE15" s="26">
        <f>'Calcs-1'!AE5*Assumptions!$D$23</f>
        <v>300000</v>
      </c>
    </row>
    <row r="16">
      <c r="A16" s="23" t="s">
        <v>40</v>
      </c>
      <c r="B16" s="26">
        <f>'Calcs-1'!B5*Assumptions!$D$24</f>
        <v>0</v>
      </c>
      <c r="C16" s="26">
        <f>'Calcs-1'!C5*Assumptions!$D$24</f>
        <v>0</v>
      </c>
      <c r="D16" s="26">
        <f>'Calcs-1'!D5*Assumptions!$D$24</f>
        <v>0</v>
      </c>
      <c r="E16" s="26">
        <f>'Calcs-1'!E5*Assumptions!$D$24</f>
        <v>0</v>
      </c>
      <c r="F16" s="26">
        <f>'Calcs-1'!F5*Assumptions!$D$24</f>
        <v>0</v>
      </c>
      <c r="G16" s="26">
        <f>'Calcs-1'!G5*Assumptions!$D$24</f>
        <v>0</v>
      </c>
      <c r="H16" s="26">
        <f>'Calcs-1'!H5*Assumptions!$D$24</f>
        <v>0</v>
      </c>
      <c r="I16" s="26">
        <f>'Calcs-1'!I5*Assumptions!$D$24</f>
        <v>15000</v>
      </c>
      <c r="J16" s="26">
        <f>'Calcs-1'!J5*Assumptions!$D$24</f>
        <v>15000</v>
      </c>
      <c r="K16" s="26">
        <f>'Calcs-1'!K5*Assumptions!$D$24</f>
        <v>15000</v>
      </c>
      <c r="L16" s="26">
        <f>'Calcs-1'!L5*Assumptions!$D$24</f>
        <v>15000</v>
      </c>
      <c r="M16" s="26">
        <f>'Calcs-1'!M5*Assumptions!$D$24</f>
        <v>30000</v>
      </c>
      <c r="N16" s="26">
        <f>'Calcs-1'!N5*Assumptions!$D$24</f>
        <v>30000</v>
      </c>
      <c r="O16" s="26">
        <f>'Calcs-1'!O5*Assumptions!$D$24</f>
        <v>30000</v>
      </c>
      <c r="P16" s="26">
        <f>'Calcs-1'!P5*Assumptions!$D$24</f>
        <v>30000</v>
      </c>
      <c r="Q16" s="26">
        <f>'Calcs-1'!Q5*Assumptions!$D$24</f>
        <v>45000</v>
      </c>
      <c r="R16" s="26">
        <f>'Calcs-1'!R5*Assumptions!$D$24</f>
        <v>45000</v>
      </c>
      <c r="S16" s="26">
        <f>'Calcs-1'!S5*Assumptions!$D$24</f>
        <v>45000</v>
      </c>
      <c r="T16" s="26">
        <f>'Calcs-1'!T5*Assumptions!$D$24</f>
        <v>45000</v>
      </c>
      <c r="U16" s="26">
        <f>'Calcs-1'!U5*Assumptions!$D$24</f>
        <v>60000</v>
      </c>
      <c r="V16" s="26">
        <f>'Calcs-1'!V5*Assumptions!$D$24</f>
        <v>60000</v>
      </c>
      <c r="W16" s="26">
        <f>'Calcs-1'!W5*Assumptions!$D$24</f>
        <v>60000</v>
      </c>
      <c r="X16" s="26">
        <f>'Calcs-1'!X5*Assumptions!$D$24</f>
        <v>60000</v>
      </c>
      <c r="Y16" s="26">
        <f>'Calcs-1'!Y5*Assumptions!$D$24</f>
        <v>75000</v>
      </c>
      <c r="Z16" s="26">
        <f>'Calcs-1'!Z5*Assumptions!$D$24</f>
        <v>75000</v>
      </c>
      <c r="AA16" s="26">
        <f>'Calcs-1'!AA5*Assumptions!$D$24</f>
        <v>75000</v>
      </c>
      <c r="AB16" s="26">
        <f>'Calcs-1'!AB5*Assumptions!$D$24</f>
        <v>75000</v>
      </c>
      <c r="AC16" s="26">
        <f>'Calcs-1'!AC5*Assumptions!$D$24</f>
        <v>90000</v>
      </c>
      <c r="AD16" s="26">
        <f>'Calcs-1'!AD5*Assumptions!$D$24</f>
        <v>90000</v>
      </c>
      <c r="AE16" s="26">
        <f>'Calcs-1'!AE5*Assumptions!$D$24</f>
        <v>90000</v>
      </c>
    </row>
    <row r="17">
      <c r="A17" s="23" t="s">
        <v>37</v>
      </c>
      <c r="B17" s="26">
        <f>'Calcs-1'!B5*Assumptions!$D$17*Assumptions!$D$20</f>
        <v>0</v>
      </c>
      <c r="C17" s="26">
        <f>'Calcs-1'!C5*Assumptions!$D$17*Assumptions!$D$20</f>
        <v>0</v>
      </c>
      <c r="D17" s="26">
        <f>'Calcs-1'!D5*Assumptions!$D$17*Assumptions!$D$20</f>
        <v>0</v>
      </c>
      <c r="E17" s="26">
        <f>'Calcs-1'!E5*Assumptions!$D$17*Assumptions!$D$20</f>
        <v>0</v>
      </c>
      <c r="F17" s="26">
        <f>'Calcs-1'!F5*Assumptions!$D$17*Assumptions!$D$20</f>
        <v>0</v>
      </c>
      <c r="G17" s="26">
        <f>'Calcs-1'!G5*Assumptions!$D$17*Assumptions!$D$20</f>
        <v>0</v>
      </c>
      <c r="H17" s="26">
        <f>'Calcs-1'!H5*Assumptions!$D$17*Assumptions!$D$20</f>
        <v>0</v>
      </c>
      <c r="I17" s="26">
        <f>'Calcs-1'!I5*Assumptions!$D$17*Assumptions!$D$20</f>
        <v>76000</v>
      </c>
      <c r="J17" s="26">
        <f>'Calcs-1'!J5*Assumptions!$D$17*Assumptions!$D$20</f>
        <v>76000</v>
      </c>
      <c r="K17" s="26">
        <f>'Calcs-1'!K5*Assumptions!$D$17*Assumptions!$D$20</f>
        <v>76000</v>
      </c>
      <c r="L17" s="26">
        <f>'Calcs-1'!L5*Assumptions!$D$17*Assumptions!$D$20</f>
        <v>76000</v>
      </c>
      <c r="M17" s="26">
        <f>'Calcs-1'!M5*Assumptions!$D$17*Assumptions!$D$20</f>
        <v>152000</v>
      </c>
      <c r="N17" s="26">
        <f>'Calcs-1'!N5*Assumptions!$D$17*Assumptions!$D$20</f>
        <v>152000</v>
      </c>
      <c r="O17" s="26">
        <f>'Calcs-1'!O5*Assumptions!$D$17*Assumptions!$D$20</f>
        <v>152000</v>
      </c>
      <c r="P17" s="26">
        <f>'Calcs-1'!P5*Assumptions!$D$17*Assumptions!$D$20</f>
        <v>152000</v>
      </c>
      <c r="Q17" s="26">
        <f>'Calcs-1'!Q5*Assumptions!$D$17*Assumptions!$D$20</f>
        <v>228000</v>
      </c>
      <c r="R17" s="26">
        <f>'Calcs-1'!R5*Assumptions!$D$17*Assumptions!$D$20</f>
        <v>228000</v>
      </c>
      <c r="S17" s="26">
        <f>'Calcs-1'!S5*Assumptions!$D$17*Assumptions!$D$20</f>
        <v>228000</v>
      </c>
      <c r="T17" s="26">
        <f>'Calcs-1'!T5*Assumptions!$D$17*Assumptions!$D$20</f>
        <v>228000</v>
      </c>
      <c r="U17" s="26">
        <f>'Calcs-1'!U5*Assumptions!$D$17*Assumptions!$D$20</f>
        <v>304000</v>
      </c>
      <c r="V17" s="26">
        <f>'Calcs-1'!V5*Assumptions!$D$17*Assumptions!$D$20</f>
        <v>304000</v>
      </c>
      <c r="W17" s="26">
        <f>'Calcs-1'!W5*Assumptions!$D$17*Assumptions!$D$20</f>
        <v>304000</v>
      </c>
      <c r="X17" s="26">
        <f>'Calcs-1'!X5*Assumptions!$D$17*Assumptions!$D$20</f>
        <v>304000</v>
      </c>
      <c r="Y17" s="26">
        <f>'Calcs-1'!Y5*Assumptions!$D$17*Assumptions!$D$20</f>
        <v>380000</v>
      </c>
      <c r="Z17" s="26">
        <f>'Calcs-1'!Z5*Assumptions!$D$17*Assumptions!$D$20</f>
        <v>380000</v>
      </c>
      <c r="AA17" s="26">
        <f>'Calcs-1'!AA5*Assumptions!$D$17*Assumptions!$D$20</f>
        <v>380000</v>
      </c>
      <c r="AB17" s="26">
        <f>'Calcs-1'!AB5*Assumptions!$D$17*Assumptions!$D$20</f>
        <v>380000</v>
      </c>
      <c r="AC17" s="26">
        <f>'Calcs-1'!AC5*Assumptions!$D$17*Assumptions!$D$20</f>
        <v>456000</v>
      </c>
      <c r="AD17" s="26">
        <f>'Calcs-1'!AD5*Assumptions!$D$17*Assumptions!$D$20</f>
        <v>456000</v>
      </c>
      <c r="AE17" s="26">
        <f>'Calcs-1'!AE5*Assumptions!$D$17*Assumptions!$D$20</f>
        <v>456000</v>
      </c>
    </row>
    <row r="18">
      <c r="A18" s="23" t="s">
        <v>93</v>
      </c>
      <c r="B18" s="26">
        <f>'Calcs-1'!B10*Assumptions!$D14</f>
        <v>0</v>
      </c>
      <c r="C18" s="26">
        <f>'Calcs-1'!C10*Assumptions!$D14</f>
        <v>0</v>
      </c>
      <c r="D18" s="26">
        <f>'Calcs-1'!D10*Assumptions!$D14</f>
        <v>0</v>
      </c>
      <c r="E18" s="26">
        <f>'Calcs-1'!E10*Assumptions!$D14</f>
        <v>0</v>
      </c>
      <c r="F18" s="26">
        <f>'Calcs-1'!F10*Assumptions!$D14</f>
        <v>0</v>
      </c>
      <c r="G18" s="26">
        <f>'Calcs-1'!G10*Assumptions!$D14</f>
        <v>0</v>
      </c>
      <c r="H18" s="26">
        <f>'Calcs-1'!H10*Assumptions!$D14</f>
        <v>0</v>
      </c>
      <c r="I18" s="26">
        <f>'Calcs-1'!I10*Assumptions!$D14</f>
        <v>20000</v>
      </c>
      <c r="J18" s="26">
        <f>'Calcs-1'!J10*Assumptions!$D14</f>
        <v>20000</v>
      </c>
      <c r="K18" s="26">
        <f>'Calcs-1'!K10*Assumptions!$D14</f>
        <v>20000</v>
      </c>
      <c r="L18" s="26">
        <f>'Calcs-1'!L10*Assumptions!$D14</f>
        <v>20000</v>
      </c>
      <c r="M18" s="26">
        <f>'Calcs-1'!M10*Assumptions!$D14</f>
        <v>40000</v>
      </c>
      <c r="N18" s="26">
        <f>'Calcs-1'!N10*Assumptions!$D14</f>
        <v>40000</v>
      </c>
      <c r="O18" s="26">
        <f>'Calcs-1'!O10*Assumptions!$D14</f>
        <v>40000</v>
      </c>
      <c r="P18" s="26">
        <f>'Calcs-1'!P10*Assumptions!$D14</f>
        <v>40000</v>
      </c>
      <c r="Q18" s="26">
        <f>'Calcs-1'!Q10*Assumptions!$D14</f>
        <v>60000</v>
      </c>
      <c r="R18" s="26">
        <f>'Calcs-1'!R10*Assumptions!$D14</f>
        <v>60000</v>
      </c>
      <c r="S18" s="26">
        <f>'Calcs-1'!S10*Assumptions!$D14</f>
        <v>60000</v>
      </c>
      <c r="T18" s="26">
        <f>'Calcs-1'!T10*Assumptions!$D14</f>
        <v>60000</v>
      </c>
      <c r="U18" s="26">
        <f>'Calcs-1'!U10*Assumptions!$D14</f>
        <v>80000</v>
      </c>
      <c r="V18" s="26">
        <f>'Calcs-1'!V10*Assumptions!$D14</f>
        <v>80000</v>
      </c>
      <c r="W18" s="26">
        <f>'Calcs-1'!W10*Assumptions!$D14</f>
        <v>80000</v>
      </c>
      <c r="X18" s="26">
        <f>'Calcs-1'!X10*Assumptions!$D14</f>
        <v>80000</v>
      </c>
      <c r="Y18" s="26">
        <f>'Calcs-1'!Y10*Assumptions!$D14</f>
        <v>100000</v>
      </c>
      <c r="Z18" s="26">
        <f>'Calcs-1'!Z10*Assumptions!$D14</f>
        <v>100000</v>
      </c>
      <c r="AA18" s="26">
        <f>'Calcs-1'!AA10*Assumptions!$D14</f>
        <v>100000</v>
      </c>
      <c r="AB18" s="26">
        <f>'Calcs-1'!AB10*Assumptions!$D14</f>
        <v>100000</v>
      </c>
      <c r="AC18" s="26">
        <f>'Calcs-1'!AC10*Assumptions!$D14</f>
        <v>120000</v>
      </c>
      <c r="AD18" s="26">
        <f>'Calcs-1'!AD10*Assumptions!$D14</f>
        <v>120000</v>
      </c>
      <c r="AE18" s="26">
        <f>'Calcs-1'!AE10*Assumptions!$D14</f>
        <v>120000</v>
      </c>
    </row>
    <row r="19">
      <c r="A19" s="23" t="s">
        <v>94</v>
      </c>
      <c r="B19" s="26">
        <f>'Large Store-Depreciation'!B12</f>
        <v>0</v>
      </c>
      <c r="C19" s="26">
        <f>'Large Store-Depreciation'!C12</f>
        <v>0</v>
      </c>
      <c r="D19" s="26">
        <f>'Large Store-Depreciation'!D12</f>
        <v>0</v>
      </c>
      <c r="E19" s="26">
        <f>'Large Store-Depreciation'!E12</f>
        <v>0</v>
      </c>
      <c r="F19" s="26">
        <f>'Large Store-Depreciation'!F12</f>
        <v>0</v>
      </c>
      <c r="G19" s="26">
        <f>'Large Store-Depreciation'!G12</f>
        <v>0</v>
      </c>
      <c r="H19" s="26">
        <f>'Large Store-Depreciation'!H12</f>
        <v>0</v>
      </c>
      <c r="I19" s="26">
        <f>'Large Store-Depreciation'!I12</f>
        <v>26642.85714</v>
      </c>
      <c r="J19" s="26">
        <f>'Large Store-Depreciation'!J12</f>
        <v>26642.85714</v>
      </c>
      <c r="K19" s="26">
        <f>'Large Store-Depreciation'!K12</f>
        <v>26642.85714</v>
      </c>
      <c r="L19" s="26">
        <f>'Large Store-Depreciation'!L12</f>
        <v>26642.85714</v>
      </c>
      <c r="M19" s="26">
        <f>'Large Store-Depreciation'!M12</f>
        <v>53285.71429</v>
      </c>
      <c r="N19" s="26">
        <f>'Large Store-Depreciation'!N12</f>
        <v>53285.71429</v>
      </c>
      <c r="O19" s="26">
        <f>'Large Store-Depreciation'!O12</f>
        <v>53285.71429</v>
      </c>
      <c r="P19" s="26">
        <f>'Large Store-Depreciation'!P12</f>
        <v>53285.71429</v>
      </c>
      <c r="Q19" s="26">
        <f>'Large Store-Depreciation'!Q12</f>
        <v>79928.57143</v>
      </c>
      <c r="R19" s="26">
        <f>'Large Store-Depreciation'!R12</f>
        <v>79928.57143</v>
      </c>
      <c r="S19" s="26">
        <f>'Large Store-Depreciation'!S12</f>
        <v>79928.57143</v>
      </c>
      <c r="T19" s="26">
        <f>'Large Store-Depreciation'!T12</f>
        <v>79928.57143</v>
      </c>
      <c r="U19" s="26">
        <f>'Large Store-Depreciation'!U12</f>
        <v>106571.4286</v>
      </c>
      <c r="V19" s="26">
        <f>'Large Store-Depreciation'!V12</f>
        <v>106571.4286</v>
      </c>
      <c r="W19" s="26">
        <f>'Large Store-Depreciation'!W12</f>
        <v>99428.57143</v>
      </c>
      <c r="X19" s="26">
        <f>'Large Store-Depreciation'!X12</f>
        <v>87428.57143</v>
      </c>
      <c r="Y19" s="26">
        <f>'Large Store-Depreciation'!Y12</f>
        <v>106571.4286</v>
      </c>
      <c r="Z19" s="26">
        <f>'Large Store-Depreciation'!Z12</f>
        <v>106571.4286</v>
      </c>
      <c r="AA19" s="26">
        <f>'Large Store-Depreciation'!AA12</f>
        <v>99428.57143</v>
      </c>
      <c r="AB19" s="26">
        <f>'Large Store-Depreciation'!AB12</f>
        <v>87428.57143</v>
      </c>
      <c r="AC19" s="26">
        <f>'Large Store-Depreciation'!AC12</f>
        <v>106571.4286</v>
      </c>
      <c r="AD19" s="26">
        <f>'Large Store-Depreciation'!AD12</f>
        <v>106571.4286</v>
      </c>
      <c r="AE19" s="26">
        <f>'Large Store-Depreciation'!AE12</f>
        <v>99428.57143</v>
      </c>
    </row>
    <row r="20">
      <c r="A20" s="23" t="s">
        <v>90</v>
      </c>
      <c r="B20" s="26">
        <f t="shared" ref="B20:AE20" si="3">SUM(B15:B19)</f>
        <v>0</v>
      </c>
      <c r="C20" s="26">
        <f t="shared" si="3"/>
        <v>0</v>
      </c>
      <c r="D20" s="26">
        <f t="shared" si="3"/>
        <v>0</v>
      </c>
      <c r="E20" s="26">
        <f t="shared" si="3"/>
        <v>0</v>
      </c>
      <c r="F20" s="26">
        <f t="shared" si="3"/>
        <v>0</v>
      </c>
      <c r="G20" s="26">
        <f t="shared" si="3"/>
        <v>0</v>
      </c>
      <c r="H20" s="26">
        <f t="shared" si="3"/>
        <v>0</v>
      </c>
      <c r="I20" s="26">
        <f t="shared" si="3"/>
        <v>187642.8571</v>
      </c>
      <c r="J20" s="26">
        <f t="shared" si="3"/>
        <v>187642.8571</v>
      </c>
      <c r="K20" s="26">
        <f t="shared" si="3"/>
        <v>187642.8571</v>
      </c>
      <c r="L20" s="26">
        <f t="shared" si="3"/>
        <v>187642.8571</v>
      </c>
      <c r="M20" s="26">
        <f t="shared" si="3"/>
        <v>375285.7143</v>
      </c>
      <c r="N20" s="26">
        <f t="shared" si="3"/>
        <v>375285.7143</v>
      </c>
      <c r="O20" s="26">
        <f t="shared" si="3"/>
        <v>375285.7143</v>
      </c>
      <c r="P20" s="26">
        <f t="shared" si="3"/>
        <v>375285.7143</v>
      </c>
      <c r="Q20" s="26">
        <f t="shared" si="3"/>
        <v>562928.5714</v>
      </c>
      <c r="R20" s="26">
        <f t="shared" si="3"/>
        <v>562928.5714</v>
      </c>
      <c r="S20" s="26">
        <f t="shared" si="3"/>
        <v>562928.5714</v>
      </c>
      <c r="T20" s="26">
        <f t="shared" si="3"/>
        <v>562928.5714</v>
      </c>
      <c r="U20" s="26">
        <f t="shared" si="3"/>
        <v>750571.4286</v>
      </c>
      <c r="V20" s="26">
        <f t="shared" si="3"/>
        <v>750571.4286</v>
      </c>
      <c r="W20" s="26">
        <f t="shared" si="3"/>
        <v>743428.5714</v>
      </c>
      <c r="X20" s="26">
        <f t="shared" si="3"/>
        <v>731428.5714</v>
      </c>
      <c r="Y20" s="26">
        <f t="shared" si="3"/>
        <v>911571.4286</v>
      </c>
      <c r="Z20" s="26">
        <f t="shared" si="3"/>
        <v>911571.4286</v>
      </c>
      <c r="AA20" s="26">
        <f t="shared" si="3"/>
        <v>904428.5714</v>
      </c>
      <c r="AB20" s="26">
        <f t="shared" si="3"/>
        <v>892428.5714</v>
      </c>
      <c r="AC20" s="26">
        <f t="shared" si="3"/>
        <v>1072571.429</v>
      </c>
      <c r="AD20" s="26">
        <f t="shared" si="3"/>
        <v>1072571.429</v>
      </c>
      <c r="AE20" s="26">
        <f t="shared" si="3"/>
        <v>1065428.571</v>
      </c>
    </row>
    <row r="21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</row>
    <row r="22">
      <c r="A22" s="23" t="s">
        <v>95</v>
      </c>
      <c r="B22" s="26">
        <f t="shared" ref="B22:AE22" si="4">B20+B12</f>
        <v>0</v>
      </c>
      <c r="C22" s="26">
        <f t="shared" si="4"/>
        <v>0</v>
      </c>
      <c r="D22" s="26">
        <f t="shared" si="4"/>
        <v>0</v>
      </c>
      <c r="E22" s="26">
        <f t="shared" si="4"/>
        <v>0</v>
      </c>
      <c r="F22" s="26">
        <f t="shared" si="4"/>
        <v>0</v>
      </c>
      <c r="G22" s="26">
        <f t="shared" si="4"/>
        <v>0</v>
      </c>
      <c r="H22" s="26">
        <f t="shared" si="4"/>
        <v>0</v>
      </c>
      <c r="I22" s="26">
        <f t="shared" si="4"/>
        <v>960842.8571</v>
      </c>
      <c r="J22" s="26">
        <f t="shared" si="4"/>
        <v>960842.8571</v>
      </c>
      <c r="K22" s="26">
        <f t="shared" si="4"/>
        <v>960842.8571</v>
      </c>
      <c r="L22" s="26">
        <f t="shared" si="4"/>
        <v>960842.8571</v>
      </c>
      <c r="M22" s="26">
        <f t="shared" si="4"/>
        <v>1921685.714</v>
      </c>
      <c r="N22" s="26">
        <f t="shared" si="4"/>
        <v>1921685.714</v>
      </c>
      <c r="O22" s="26">
        <f t="shared" si="4"/>
        <v>1921685.714</v>
      </c>
      <c r="P22" s="26">
        <f t="shared" si="4"/>
        <v>1921685.714</v>
      </c>
      <c r="Q22" s="26">
        <f t="shared" si="4"/>
        <v>2882528.571</v>
      </c>
      <c r="R22" s="26">
        <f t="shared" si="4"/>
        <v>2882528.571</v>
      </c>
      <c r="S22" s="26">
        <f t="shared" si="4"/>
        <v>2882528.571</v>
      </c>
      <c r="T22" s="26">
        <f t="shared" si="4"/>
        <v>2882528.571</v>
      </c>
      <c r="U22" s="26">
        <f t="shared" si="4"/>
        <v>3843371.429</v>
      </c>
      <c r="V22" s="26">
        <f t="shared" si="4"/>
        <v>3843371.429</v>
      </c>
      <c r="W22" s="26">
        <f t="shared" si="4"/>
        <v>3836228.571</v>
      </c>
      <c r="X22" s="26">
        <f t="shared" si="4"/>
        <v>3824228.571</v>
      </c>
      <c r="Y22" s="26">
        <f t="shared" si="4"/>
        <v>4777571.429</v>
      </c>
      <c r="Z22" s="26">
        <f t="shared" si="4"/>
        <v>4777571.429</v>
      </c>
      <c r="AA22" s="26">
        <f t="shared" si="4"/>
        <v>4770428.571</v>
      </c>
      <c r="AB22" s="26">
        <f t="shared" si="4"/>
        <v>4758428.571</v>
      </c>
      <c r="AC22" s="26">
        <f t="shared" si="4"/>
        <v>5711771.429</v>
      </c>
      <c r="AD22" s="26">
        <f t="shared" si="4"/>
        <v>5711771.429</v>
      </c>
      <c r="AE22" s="26">
        <f t="shared" si="4"/>
        <v>5704628.571</v>
      </c>
    </row>
    <row r="23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</row>
    <row r="24">
      <c r="A24" s="23" t="s">
        <v>96</v>
      </c>
      <c r="B24" s="26">
        <f t="shared" ref="B24:AE24" si="5">B6-B22</f>
        <v>0</v>
      </c>
      <c r="C24" s="26">
        <f t="shared" si="5"/>
        <v>0</v>
      </c>
      <c r="D24" s="26">
        <f t="shared" si="5"/>
        <v>0</v>
      </c>
      <c r="E24" s="26">
        <f t="shared" si="5"/>
        <v>0</v>
      </c>
      <c r="F24" s="26">
        <f t="shared" si="5"/>
        <v>0</v>
      </c>
      <c r="G24" s="26">
        <f t="shared" si="5"/>
        <v>0</v>
      </c>
      <c r="H24" s="26">
        <f t="shared" si="5"/>
        <v>0</v>
      </c>
      <c r="I24" s="26">
        <f t="shared" si="5"/>
        <v>767157.1429</v>
      </c>
      <c r="J24" s="26">
        <f t="shared" si="5"/>
        <v>767157.1429</v>
      </c>
      <c r="K24" s="26">
        <f t="shared" si="5"/>
        <v>767157.1429</v>
      </c>
      <c r="L24" s="26">
        <f t="shared" si="5"/>
        <v>767157.1429</v>
      </c>
      <c r="M24" s="26">
        <f t="shared" si="5"/>
        <v>1534314.286</v>
      </c>
      <c r="N24" s="26">
        <f t="shared" si="5"/>
        <v>1534314.286</v>
      </c>
      <c r="O24" s="26">
        <f t="shared" si="5"/>
        <v>1534314.286</v>
      </c>
      <c r="P24" s="26">
        <f t="shared" si="5"/>
        <v>1534314.286</v>
      </c>
      <c r="Q24" s="26">
        <f t="shared" si="5"/>
        <v>2301471.429</v>
      </c>
      <c r="R24" s="26">
        <f t="shared" si="5"/>
        <v>2301471.429</v>
      </c>
      <c r="S24" s="26">
        <f t="shared" si="5"/>
        <v>2301471.429</v>
      </c>
      <c r="T24" s="26">
        <f t="shared" si="5"/>
        <v>2301471.429</v>
      </c>
      <c r="U24" s="26">
        <f t="shared" si="5"/>
        <v>3068628.571</v>
      </c>
      <c r="V24" s="26">
        <f t="shared" si="5"/>
        <v>3068628.571</v>
      </c>
      <c r="W24" s="26">
        <f t="shared" si="5"/>
        <v>3075771.429</v>
      </c>
      <c r="X24" s="26">
        <f t="shared" si="5"/>
        <v>3087771.429</v>
      </c>
      <c r="Y24" s="26">
        <f t="shared" si="5"/>
        <v>3862428.571</v>
      </c>
      <c r="Z24" s="26">
        <f t="shared" si="5"/>
        <v>3862428.571</v>
      </c>
      <c r="AA24" s="26">
        <f t="shared" si="5"/>
        <v>3869571.429</v>
      </c>
      <c r="AB24" s="26">
        <f t="shared" si="5"/>
        <v>3881571.429</v>
      </c>
      <c r="AC24" s="26">
        <f t="shared" si="5"/>
        <v>4656228.571</v>
      </c>
      <c r="AD24" s="26">
        <f t="shared" si="5"/>
        <v>4656228.571</v>
      </c>
      <c r="AE24" s="26">
        <f t="shared" si="5"/>
        <v>4663371.429</v>
      </c>
    </row>
    <row r="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</row>
    <row r="26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</row>
    <row r="27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</row>
    <row r="29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</row>
    <row r="30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</row>
    <row r="31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</row>
    <row r="32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</row>
    <row r="33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</row>
    <row r="34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</row>
    <row r="3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</row>
    <row r="36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</row>
    <row r="37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</row>
    <row r="38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</row>
    <row r="39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</row>
    <row r="40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</row>
    <row r="41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</row>
    <row r="42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</row>
    <row r="43"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</row>
    <row r="44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</row>
    <row r="46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</row>
    <row r="47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</row>
    <row r="48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</row>
    <row r="49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</row>
    <row r="50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</row>
    <row r="51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</row>
    <row r="5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</row>
    <row r="53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</row>
    <row r="54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</row>
    <row r="5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</row>
    <row r="56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</row>
    <row r="57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</row>
    <row r="58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</row>
    <row r="59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</row>
    <row r="60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</row>
    <row r="61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</row>
    <row r="6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</row>
    <row r="63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</row>
    <row r="64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</row>
    <row r="65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</row>
    <row r="66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</row>
    <row r="67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</row>
    <row r="68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</row>
    <row r="69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</row>
    <row r="70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</row>
    <row r="71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</row>
    <row r="73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</row>
    <row r="74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</row>
    <row r="75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</row>
    <row r="76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</row>
    <row r="77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</row>
    <row r="78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</row>
    <row r="79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</row>
    <row r="80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</row>
    <row r="81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</row>
    <row r="8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</row>
    <row r="83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</row>
    <row r="84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</row>
    <row r="85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</row>
    <row r="86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</row>
    <row r="87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</row>
    <row r="88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</row>
    <row r="89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</row>
    <row r="90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</row>
    <row r="91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</row>
    <row r="9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</row>
    <row r="93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</row>
    <row r="94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</row>
    <row r="95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</row>
    <row r="96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</row>
    <row r="97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</row>
    <row r="98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</row>
    <row r="99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</row>
    <row r="100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</row>
    <row r="101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</row>
    <row r="10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</row>
    <row r="103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</row>
    <row r="104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</row>
    <row r="105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</row>
    <row r="106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</row>
    <row r="107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</row>
    <row r="108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</row>
    <row r="109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</row>
    <row r="110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</row>
    <row r="111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</row>
    <row r="1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</row>
    <row r="113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</row>
    <row r="114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</row>
    <row r="11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</row>
    <row r="116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</row>
    <row r="117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</row>
    <row r="118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</row>
    <row r="119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</row>
    <row r="120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</row>
    <row r="121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</row>
    <row r="12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</row>
    <row r="123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</row>
    <row r="124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</row>
    <row r="125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</row>
    <row r="126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</row>
    <row r="127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</row>
    <row r="128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</row>
    <row r="129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</row>
    <row r="130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</row>
    <row r="131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</row>
    <row r="13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</row>
    <row r="133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</row>
    <row r="134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</row>
    <row r="135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</row>
    <row r="136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</row>
    <row r="137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</row>
    <row r="138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</row>
    <row r="139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</row>
    <row r="140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</row>
    <row r="141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</row>
    <row r="14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</row>
    <row r="143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</row>
    <row r="144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</row>
    <row r="145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</row>
    <row r="146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</row>
    <row r="147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</row>
    <row r="148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</row>
    <row r="149"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</row>
    <row r="150"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</row>
    <row r="151"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</row>
    <row r="152"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</row>
    <row r="153"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</row>
    <row r="154"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</row>
    <row r="155"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</row>
    <row r="156"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</row>
    <row r="157"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</row>
    <row r="158"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</row>
    <row r="159"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</row>
    <row r="160"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</row>
    <row r="161"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</row>
    <row r="162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</row>
    <row r="16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</row>
    <row r="164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</row>
    <row r="165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</row>
    <row r="166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</row>
    <row r="167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</row>
    <row r="168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</row>
    <row r="169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</row>
    <row r="170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</row>
    <row r="171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</row>
    <row r="172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</row>
    <row r="17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</row>
    <row r="174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</row>
    <row r="175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</row>
    <row r="176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</row>
    <row r="177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</row>
    <row r="178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</row>
    <row r="179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</row>
    <row r="180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</row>
    <row r="181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</row>
    <row r="182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</row>
    <row r="18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</row>
    <row r="184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</row>
    <row r="185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</row>
    <row r="186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</row>
    <row r="187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</row>
    <row r="188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</row>
    <row r="189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</row>
    <row r="190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</row>
    <row r="191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</row>
    <row r="192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</row>
    <row r="19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</row>
    <row r="194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</row>
    <row r="195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</row>
    <row r="196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</row>
    <row r="197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</row>
    <row r="198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</row>
    <row r="199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</row>
    <row r="200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</row>
    <row r="201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</row>
    <row r="202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</row>
    <row r="20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</row>
    <row r="204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</row>
    <row r="205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</row>
    <row r="206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</row>
    <row r="207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</row>
    <row r="208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</row>
    <row r="209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</row>
    <row r="210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</row>
    <row r="211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</row>
    <row r="212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</row>
    <row r="21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</row>
    <row r="214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</row>
    <row r="215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</row>
    <row r="216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</row>
    <row r="217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</row>
    <row r="218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</row>
    <row r="219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</row>
    <row r="220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</row>
    <row r="221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</row>
    <row r="222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</row>
    <row r="22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</row>
    <row r="224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</row>
    <row r="225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</row>
    <row r="226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</row>
    <row r="227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</row>
    <row r="228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</row>
    <row r="229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</row>
    <row r="230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</row>
    <row r="231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</row>
    <row r="232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</row>
    <row r="23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</row>
    <row r="234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</row>
    <row r="235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</row>
    <row r="236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</row>
    <row r="237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</row>
    <row r="238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</row>
    <row r="239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</row>
    <row r="240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</row>
    <row r="241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</row>
    <row r="242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</row>
    <row r="24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</row>
    <row r="244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</row>
    <row r="245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</row>
    <row r="246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</row>
    <row r="247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</row>
    <row r="249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</row>
    <row r="250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</row>
    <row r="251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</row>
    <row r="252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</row>
    <row r="257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</row>
    <row r="258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</row>
    <row r="259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</row>
    <row r="260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</row>
    <row r="261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</row>
    <row r="262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</row>
    <row r="26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</row>
    <row r="264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</row>
    <row r="265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</row>
    <row r="266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</row>
    <row r="267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</row>
    <row r="268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</row>
    <row r="269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</row>
    <row r="270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</row>
    <row r="271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</row>
    <row r="272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</row>
    <row r="27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</row>
    <row r="274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</row>
    <row r="275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</row>
    <row r="276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</row>
    <row r="277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</row>
    <row r="278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</row>
    <row r="279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</row>
    <row r="280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</row>
    <row r="281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</row>
    <row r="282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</row>
    <row r="28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</row>
    <row r="284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</row>
    <row r="285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</row>
    <row r="286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</row>
    <row r="287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</row>
    <row r="288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</row>
    <row r="289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</row>
    <row r="290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</row>
    <row r="291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</row>
    <row r="292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</row>
    <row r="29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</row>
    <row r="294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</row>
    <row r="295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</row>
    <row r="296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</row>
    <row r="297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</row>
    <row r="298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</row>
    <row r="299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</row>
    <row r="300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</row>
    <row r="301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</row>
    <row r="302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</row>
    <row r="30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</row>
    <row r="304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</row>
    <row r="305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</row>
    <row r="306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</row>
    <row r="307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</row>
    <row r="308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</row>
    <row r="309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</row>
    <row r="310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</row>
    <row r="311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</row>
    <row r="312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</row>
    <row r="31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</row>
    <row r="314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</row>
    <row r="315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</row>
    <row r="316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</row>
    <row r="317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</row>
    <row r="318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</row>
    <row r="319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</row>
    <row r="320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</row>
    <row r="321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</row>
    <row r="322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</row>
    <row r="32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</row>
    <row r="324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</row>
    <row r="325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</row>
    <row r="326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</row>
    <row r="327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</row>
    <row r="328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</row>
    <row r="329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</row>
    <row r="330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</row>
    <row r="331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</row>
    <row r="332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</row>
    <row r="33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</row>
    <row r="334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</row>
    <row r="335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</row>
    <row r="336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</row>
    <row r="337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</row>
    <row r="338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</row>
    <row r="339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</row>
    <row r="340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</row>
    <row r="341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</row>
    <row r="342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</row>
    <row r="34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</row>
    <row r="344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</row>
    <row r="345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</row>
    <row r="346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</row>
    <row r="347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</row>
    <row r="348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</row>
    <row r="349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</row>
    <row r="350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</row>
    <row r="351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</row>
    <row r="352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</row>
    <row r="35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</row>
    <row r="354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</row>
    <row r="355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</row>
    <row r="356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</row>
    <row r="357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</row>
    <row r="358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</row>
    <row r="359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</row>
    <row r="360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</row>
    <row r="361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</row>
    <row r="362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</row>
    <row r="36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</row>
    <row r="364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</row>
    <row r="365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</row>
    <row r="366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</row>
    <row r="367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</row>
    <row r="368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</row>
    <row r="369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</row>
    <row r="370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</row>
    <row r="371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</row>
    <row r="372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</row>
    <row r="37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</row>
    <row r="374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</row>
    <row r="375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</row>
    <row r="376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</row>
    <row r="377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</row>
    <row r="378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</row>
    <row r="379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</row>
    <row r="380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</row>
    <row r="381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</row>
    <row r="382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</row>
    <row r="38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</row>
    <row r="384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</row>
    <row r="385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</row>
    <row r="386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</row>
    <row r="387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</row>
    <row r="388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</row>
    <row r="389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</row>
    <row r="390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</row>
    <row r="391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</row>
    <row r="392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</row>
    <row r="39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</row>
    <row r="394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</row>
    <row r="395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</row>
    <row r="396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</row>
    <row r="397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</row>
    <row r="398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</row>
    <row r="399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</row>
    <row r="400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</row>
    <row r="401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</row>
    <row r="402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</row>
    <row r="40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</row>
    <row r="404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</row>
    <row r="405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</row>
    <row r="406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</row>
    <row r="407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</row>
    <row r="408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</row>
    <row r="409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</row>
    <row r="410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</row>
    <row r="411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</row>
    <row r="412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</row>
    <row r="41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</row>
    <row r="414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</row>
    <row r="415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</row>
    <row r="416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</row>
    <row r="417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</row>
    <row r="418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</row>
    <row r="419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</row>
    <row r="420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</row>
    <row r="421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</row>
    <row r="422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</row>
    <row r="42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</row>
    <row r="424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</row>
    <row r="425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</row>
    <row r="426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</row>
    <row r="427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</row>
    <row r="428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</row>
    <row r="429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</row>
    <row r="430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</row>
    <row r="431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</row>
    <row r="432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</row>
    <row r="43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</row>
    <row r="434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</row>
    <row r="435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</row>
    <row r="436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</row>
    <row r="437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</row>
    <row r="438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</row>
    <row r="439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</row>
    <row r="440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</row>
    <row r="441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</row>
    <row r="442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</row>
    <row r="44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</row>
    <row r="444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</row>
    <row r="445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</row>
    <row r="446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</row>
    <row r="447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</row>
    <row r="448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</row>
    <row r="449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</row>
    <row r="450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</row>
    <row r="451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</row>
    <row r="452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</row>
    <row r="45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</row>
    <row r="454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</row>
    <row r="455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</row>
    <row r="456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</row>
    <row r="457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</row>
    <row r="458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</row>
    <row r="459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</row>
    <row r="460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</row>
    <row r="461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</row>
    <row r="462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</row>
    <row r="46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</row>
    <row r="464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</row>
    <row r="465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</row>
    <row r="466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</row>
    <row r="467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</row>
    <row r="468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</row>
    <row r="469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</row>
    <row r="470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</row>
    <row r="471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</row>
    <row r="472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</row>
    <row r="47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</row>
    <row r="474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</row>
    <row r="475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</row>
    <row r="476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</row>
    <row r="477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</row>
    <row r="478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</row>
    <row r="479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</row>
    <row r="480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</row>
    <row r="481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</row>
    <row r="482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</row>
    <row r="48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</row>
    <row r="484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</row>
    <row r="485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</row>
    <row r="486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</row>
    <row r="487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</row>
    <row r="488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</row>
    <row r="489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</row>
    <row r="490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</row>
    <row r="491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</row>
    <row r="492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</row>
    <row r="49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</row>
    <row r="494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</row>
    <row r="495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</row>
    <row r="496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</row>
    <row r="497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</row>
    <row r="498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</row>
    <row r="499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</row>
    <row r="500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</row>
    <row r="501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</row>
    <row r="502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</row>
    <row r="50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</row>
    <row r="504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</row>
    <row r="505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</row>
    <row r="506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</row>
    <row r="507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</row>
    <row r="508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</row>
    <row r="509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</row>
    <row r="510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</row>
    <row r="511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</row>
    <row r="512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</row>
    <row r="51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</row>
    <row r="514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</row>
    <row r="515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</row>
    <row r="516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</row>
    <row r="517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</row>
    <row r="518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</row>
    <row r="519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</row>
    <row r="520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</row>
    <row r="521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</row>
    <row r="522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</row>
    <row r="52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</row>
    <row r="524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</row>
    <row r="525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</row>
    <row r="526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</row>
    <row r="527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</row>
    <row r="528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</row>
    <row r="529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</row>
    <row r="530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</row>
    <row r="531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</row>
    <row r="532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</row>
    <row r="53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</row>
    <row r="534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</row>
    <row r="535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</row>
    <row r="536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</row>
    <row r="537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</row>
    <row r="538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</row>
    <row r="539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</row>
    <row r="540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</row>
    <row r="541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</row>
    <row r="542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</row>
    <row r="54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</row>
    <row r="544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</row>
    <row r="545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</row>
    <row r="546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</row>
    <row r="547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</row>
    <row r="548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</row>
    <row r="549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</row>
    <row r="550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</row>
    <row r="551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</row>
    <row r="552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</row>
    <row r="55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</row>
    <row r="554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</row>
    <row r="555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</row>
    <row r="556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</row>
    <row r="557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</row>
    <row r="558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</row>
    <row r="559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</row>
    <row r="560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</row>
    <row r="561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</row>
    <row r="562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</row>
    <row r="56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</row>
    <row r="564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</row>
    <row r="565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</row>
    <row r="566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</row>
    <row r="567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</row>
    <row r="568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</row>
    <row r="569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</row>
    <row r="570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</row>
    <row r="571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</row>
    <row r="572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</row>
    <row r="57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</row>
    <row r="574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</row>
    <row r="575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</row>
    <row r="576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</row>
    <row r="577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</row>
    <row r="578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</row>
    <row r="579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</row>
    <row r="580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</row>
    <row r="581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</row>
    <row r="582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</row>
    <row r="58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</row>
    <row r="584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</row>
    <row r="585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</row>
    <row r="586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</row>
    <row r="587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</row>
    <row r="588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</row>
    <row r="589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</row>
    <row r="590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</row>
    <row r="591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</row>
    <row r="592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</row>
    <row r="59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</row>
    <row r="594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</row>
    <row r="595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</row>
    <row r="596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</row>
    <row r="597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</row>
    <row r="598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</row>
    <row r="599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</row>
    <row r="600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</row>
    <row r="601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</row>
    <row r="602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</row>
    <row r="60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</row>
    <row r="604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</row>
    <row r="605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</row>
    <row r="606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</row>
    <row r="607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</row>
    <row r="608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</row>
    <row r="609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</row>
    <row r="610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</row>
    <row r="611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</row>
    <row r="612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</row>
    <row r="61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</row>
    <row r="614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</row>
    <row r="615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</row>
    <row r="616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</row>
    <row r="617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</row>
    <row r="618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</row>
    <row r="619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</row>
    <row r="620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</row>
    <row r="621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</row>
    <row r="622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</row>
    <row r="62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</row>
    <row r="624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</row>
    <row r="625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</row>
    <row r="626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</row>
    <row r="627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</row>
    <row r="628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</row>
    <row r="629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</row>
    <row r="630"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</row>
    <row r="631"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</row>
    <row r="632"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</row>
    <row r="633"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</row>
    <row r="634"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</row>
    <row r="635"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</row>
    <row r="636"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</row>
    <row r="637"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</row>
    <row r="638"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</row>
    <row r="639"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</row>
    <row r="640"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</row>
    <row r="641"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</row>
    <row r="642"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</row>
    <row r="643"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</row>
    <row r="644"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</row>
    <row r="645"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</row>
    <row r="646"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</row>
    <row r="647"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</row>
    <row r="648"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</row>
    <row r="649"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</row>
    <row r="650"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</row>
    <row r="651"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</row>
    <row r="652"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</row>
    <row r="653"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</row>
    <row r="654"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</row>
    <row r="655"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</row>
    <row r="656"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</row>
    <row r="657"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</row>
    <row r="658"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</row>
    <row r="659"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</row>
    <row r="660"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</row>
    <row r="661"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</row>
    <row r="662"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</row>
    <row r="663"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</row>
    <row r="664"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</row>
    <row r="665"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</row>
    <row r="666"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</row>
    <row r="667"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</row>
    <row r="668"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</row>
    <row r="669"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  <c r="AD669" s="26"/>
      <c r="AE669" s="26"/>
    </row>
    <row r="670"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  <c r="AD670" s="26"/>
      <c r="AE670" s="26"/>
    </row>
    <row r="671"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  <c r="AD671" s="26"/>
      <c r="AE671" s="26"/>
    </row>
    <row r="672"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  <c r="AD672" s="26"/>
      <c r="AE672" s="26"/>
    </row>
    <row r="673"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  <c r="AD673" s="26"/>
      <c r="AE673" s="26"/>
    </row>
    <row r="674"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  <c r="AD674" s="26"/>
      <c r="AE674" s="26"/>
    </row>
    <row r="675"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  <c r="AD675" s="26"/>
      <c r="AE675" s="26"/>
    </row>
    <row r="676"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  <c r="AD676" s="26"/>
      <c r="AE676" s="26"/>
    </row>
    <row r="677"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  <c r="AD677" s="26"/>
      <c r="AE677" s="26"/>
    </row>
    <row r="678"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  <c r="AD678" s="26"/>
      <c r="AE678" s="26"/>
    </row>
    <row r="679"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  <c r="AD679" s="26"/>
      <c r="AE679" s="26"/>
    </row>
    <row r="680"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  <c r="AD680" s="26"/>
      <c r="AE680" s="26"/>
    </row>
    <row r="681"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  <c r="AD681" s="26"/>
      <c r="AE681" s="26"/>
    </row>
    <row r="682"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  <c r="AD682" s="26"/>
      <c r="AE682" s="26"/>
    </row>
    <row r="683"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  <c r="AD683" s="26"/>
      <c r="AE683" s="26"/>
    </row>
    <row r="684"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  <c r="AD684" s="26"/>
      <c r="AE684" s="26"/>
    </row>
    <row r="685"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  <c r="AD685" s="26"/>
      <c r="AE685" s="26"/>
    </row>
    <row r="686"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  <c r="AD686" s="26"/>
      <c r="AE686" s="26"/>
    </row>
    <row r="687"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  <c r="AD687" s="26"/>
      <c r="AE687" s="26"/>
    </row>
    <row r="688"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  <c r="AD688" s="26"/>
      <c r="AE688" s="26"/>
    </row>
    <row r="689"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  <c r="AD689" s="26"/>
      <c r="AE689" s="26"/>
    </row>
    <row r="690"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  <c r="AD690" s="26"/>
      <c r="AE690" s="26"/>
    </row>
    <row r="691"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  <c r="AD691" s="26"/>
      <c r="AE691" s="26"/>
    </row>
    <row r="692"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  <c r="AD692" s="26"/>
      <c r="AE692" s="26"/>
    </row>
    <row r="693"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  <c r="AD693" s="26"/>
      <c r="AE693" s="26"/>
    </row>
    <row r="694"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  <c r="AD694" s="26"/>
      <c r="AE694" s="26"/>
    </row>
    <row r="695"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  <c r="AD695" s="26"/>
      <c r="AE695" s="26"/>
    </row>
    <row r="696"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  <c r="AD696" s="26"/>
      <c r="AE696" s="26"/>
    </row>
    <row r="697"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  <c r="AD697" s="26"/>
      <c r="AE697" s="26"/>
    </row>
    <row r="698"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  <c r="AD698" s="26"/>
      <c r="AE698" s="26"/>
    </row>
    <row r="699"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  <c r="AD699" s="26"/>
      <c r="AE699" s="26"/>
    </row>
    <row r="700"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  <c r="AD700" s="26"/>
      <c r="AE700" s="26"/>
    </row>
    <row r="701"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  <c r="AD701" s="26"/>
      <c r="AE701" s="26"/>
    </row>
    <row r="702"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  <c r="AD702" s="26"/>
      <c r="AE702" s="26"/>
    </row>
    <row r="703"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  <c r="AD703" s="26"/>
      <c r="AE703" s="26"/>
    </row>
    <row r="704"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  <c r="AD704" s="26"/>
      <c r="AE704" s="26"/>
    </row>
    <row r="705"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  <c r="AD705" s="26"/>
      <c r="AE705" s="26"/>
    </row>
    <row r="706"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  <c r="AD706" s="26"/>
      <c r="AE706" s="26"/>
    </row>
    <row r="707"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  <c r="AD707" s="26"/>
      <c r="AE707" s="26"/>
    </row>
    <row r="708"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  <c r="AD708" s="26"/>
      <c r="AE708" s="26"/>
    </row>
    <row r="709"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  <c r="AD709" s="26"/>
      <c r="AE709" s="26"/>
    </row>
    <row r="710"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  <c r="AD710" s="26"/>
      <c r="AE710" s="26"/>
    </row>
    <row r="711"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  <c r="AD711" s="26"/>
      <c r="AE711" s="26"/>
    </row>
    <row r="712"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  <c r="AD712" s="26"/>
      <c r="AE712" s="26"/>
    </row>
    <row r="713"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  <c r="AD713" s="26"/>
      <c r="AE713" s="26"/>
    </row>
    <row r="714"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  <c r="AD714" s="26"/>
      <c r="AE714" s="26"/>
    </row>
    <row r="715"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  <c r="AD715" s="26"/>
      <c r="AE715" s="26"/>
    </row>
    <row r="716"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  <c r="AD716" s="26"/>
      <c r="AE716" s="26"/>
    </row>
    <row r="717"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  <c r="AD717" s="26"/>
      <c r="AE717" s="26"/>
    </row>
    <row r="718"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  <c r="AD718" s="26"/>
      <c r="AE718" s="26"/>
    </row>
    <row r="719"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</row>
    <row r="720"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  <c r="AD720" s="26"/>
      <c r="AE720" s="26"/>
    </row>
    <row r="721"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  <c r="AD721" s="26"/>
      <c r="AE721" s="26"/>
    </row>
    <row r="722"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</row>
    <row r="723"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  <c r="AD723" s="26"/>
      <c r="AE723" s="26"/>
    </row>
    <row r="724"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  <c r="AD724" s="26"/>
      <c r="AE724" s="26"/>
    </row>
    <row r="725"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  <c r="AD725" s="26"/>
      <c r="AE725" s="26"/>
    </row>
    <row r="726"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  <c r="AD726" s="26"/>
      <c r="AE726" s="26"/>
    </row>
    <row r="727"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  <c r="AD727" s="26"/>
      <c r="AE727" s="26"/>
    </row>
    <row r="728"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</row>
    <row r="729"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  <c r="AD729" s="26"/>
      <c r="AE729" s="26"/>
    </row>
    <row r="730"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  <c r="AD730" s="26"/>
      <c r="AE730" s="26"/>
    </row>
    <row r="731"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  <c r="AD731" s="26"/>
      <c r="AE731" s="26"/>
    </row>
    <row r="732"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  <c r="AD732" s="26"/>
      <c r="AE732" s="26"/>
    </row>
    <row r="733"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  <c r="AD733" s="26"/>
      <c r="AE733" s="26"/>
    </row>
    <row r="734"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  <c r="AD734" s="26"/>
      <c r="AE734" s="26"/>
    </row>
    <row r="735"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  <c r="AD735" s="26"/>
      <c r="AE735" s="26"/>
    </row>
    <row r="736"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  <c r="AD736" s="26"/>
      <c r="AE736" s="26"/>
    </row>
    <row r="737"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  <c r="AD737" s="26"/>
      <c r="AE737" s="26"/>
    </row>
    <row r="738"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  <c r="AD738" s="26"/>
      <c r="AE738" s="26"/>
    </row>
    <row r="739"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  <c r="AD739" s="26"/>
      <c r="AE739" s="26"/>
    </row>
    <row r="740"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  <c r="AD740" s="26"/>
      <c r="AE740" s="26"/>
    </row>
    <row r="741"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  <c r="AD741" s="26"/>
      <c r="AE741" s="26"/>
    </row>
    <row r="742"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  <c r="AD742" s="26"/>
      <c r="AE742" s="26"/>
    </row>
    <row r="743"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  <c r="AD743" s="26"/>
      <c r="AE743" s="26"/>
    </row>
    <row r="744"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  <c r="AD744" s="26"/>
      <c r="AE744" s="26"/>
    </row>
    <row r="745"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  <c r="AD745" s="26"/>
      <c r="AE745" s="26"/>
    </row>
    <row r="746"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  <c r="AD746" s="26"/>
      <c r="AE746" s="26"/>
    </row>
    <row r="747"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  <c r="AD747" s="26"/>
      <c r="AE747" s="26"/>
    </row>
    <row r="748"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  <c r="AD748" s="26"/>
      <c r="AE748" s="26"/>
    </row>
    <row r="749"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  <c r="AD749" s="26"/>
      <c r="AE749" s="26"/>
    </row>
    <row r="750"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  <c r="AD750" s="26"/>
      <c r="AE750" s="26"/>
    </row>
    <row r="751"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  <c r="AD751" s="26"/>
      <c r="AE751" s="26"/>
    </row>
    <row r="752"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  <c r="AD752" s="26"/>
      <c r="AE752" s="26"/>
    </row>
    <row r="753"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  <c r="AD753" s="26"/>
      <c r="AE753" s="26"/>
    </row>
    <row r="754"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  <c r="AD754" s="26"/>
      <c r="AE754" s="26"/>
    </row>
    <row r="755"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  <c r="AD755" s="26"/>
      <c r="AE755" s="26"/>
    </row>
    <row r="756"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  <c r="AD756" s="26"/>
      <c r="AE756" s="26"/>
    </row>
    <row r="757"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  <c r="AD757" s="26"/>
      <c r="AE757" s="26"/>
    </row>
    <row r="758"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  <c r="AD758" s="26"/>
      <c r="AE758" s="26"/>
    </row>
    <row r="759"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  <c r="AD759" s="26"/>
      <c r="AE759" s="26"/>
    </row>
    <row r="760"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  <c r="AD760" s="26"/>
      <c r="AE760" s="26"/>
    </row>
    <row r="761"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  <c r="AD761" s="26"/>
      <c r="AE761" s="26"/>
    </row>
    <row r="762"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  <c r="AD762" s="26"/>
      <c r="AE762" s="26"/>
    </row>
    <row r="763"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  <c r="AD763" s="26"/>
      <c r="AE763" s="26"/>
    </row>
    <row r="764"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  <c r="AD764" s="26"/>
      <c r="AE764" s="26"/>
    </row>
    <row r="765"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  <c r="AD765" s="26"/>
      <c r="AE765" s="26"/>
    </row>
    <row r="766"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  <c r="AD766" s="26"/>
      <c r="AE766" s="26"/>
    </row>
    <row r="767"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  <c r="AD767" s="26"/>
      <c r="AE767" s="26"/>
    </row>
    <row r="768"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  <c r="AD768" s="26"/>
      <c r="AE768" s="26"/>
    </row>
    <row r="769"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  <c r="AD769" s="26"/>
      <c r="AE769" s="26"/>
    </row>
    <row r="770"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  <c r="AD770" s="26"/>
      <c r="AE770" s="26"/>
    </row>
    <row r="771"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  <c r="AD771" s="26"/>
      <c r="AE771" s="26"/>
    </row>
    <row r="772"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  <c r="AD772" s="26"/>
      <c r="AE772" s="26"/>
    </row>
    <row r="773"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  <c r="AD773" s="26"/>
      <c r="AE773" s="26"/>
    </row>
    <row r="774"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  <c r="AD774" s="26"/>
      <c r="AE774" s="26"/>
    </row>
    <row r="775"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  <c r="AD775" s="26"/>
      <c r="AE775" s="26"/>
    </row>
    <row r="776"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  <c r="AD776" s="26"/>
      <c r="AE776" s="26"/>
    </row>
    <row r="777"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  <c r="AD777" s="26"/>
      <c r="AE777" s="26"/>
    </row>
    <row r="778"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  <c r="AD778" s="26"/>
      <c r="AE778" s="26"/>
    </row>
    <row r="779"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  <c r="AD779" s="26"/>
      <c r="AE779" s="26"/>
    </row>
    <row r="780"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  <c r="AD780" s="26"/>
      <c r="AE780" s="26"/>
    </row>
    <row r="781"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  <c r="AD781" s="26"/>
      <c r="AE781" s="26"/>
    </row>
    <row r="782"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  <c r="AD782" s="26"/>
      <c r="AE782" s="26"/>
    </row>
    <row r="783"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  <c r="AD783" s="26"/>
      <c r="AE783" s="26"/>
    </row>
    <row r="784"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  <c r="AD784" s="26"/>
      <c r="AE784" s="26"/>
    </row>
    <row r="785"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  <c r="AD785" s="26"/>
      <c r="AE785" s="26"/>
    </row>
    <row r="786"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  <c r="AD786" s="26"/>
      <c r="AE786" s="26"/>
    </row>
    <row r="787"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  <c r="AD787" s="26"/>
      <c r="AE787" s="26"/>
    </row>
    <row r="788"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  <c r="AD788" s="26"/>
      <c r="AE788" s="26"/>
    </row>
    <row r="789"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  <c r="AD789" s="26"/>
      <c r="AE789" s="26"/>
    </row>
    <row r="790"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  <c r="AD790" s="26"/>
      <c r="AE790" s="26"/>
    </row>
    <row r="791"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  <c r="AD791" s="26"/>
      <c r="AE791" s="26"/>
    </row>
    <row r="792"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  <c r="AD792" s="26"/>
      <c r="AE792" s="26"/>
    </row>
    <row r="793"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  <c r="AD793" s="26"/>
      <c r="AE793" s="26"/>
    </row>
    <row r="794"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  <c r="AD794" s="26"/>
      <c r="AE794" s="26"/>
    </row>
    <row r="795"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  <c r="AD795" s="26"/>
      <c r="AE795" s="26"/>
    </row>
    <row r="796"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  <c r="AD796" s="26"/>
      <c r="AE796" s="26"/>
    </row>
    <row r="797"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  <c r="AD797" s="26"/>
      <c r="AE797" s="26"/>
    </row>
    <row r="798"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  <c r="AD798" s="26"/>
      <c r="AE798" s="26"/>
    </row>
    <row r="799"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  <c r="AD799" s="26"/>
      <c r="AE799" s="26"/>
    </row>
    <row r="800"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  <c r="AD800" s="26"/>
      <c r="AE800" s="26"/>
    </row>
    <row r="801"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  <c r="AD801" s="26"/>
      <c r="AE801" s="26"/>
    </row>
    <row r="802"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  <c r="AD802" s="26"/>
      <c r="AE802" s="26"/>
    </row>
    <row r="803"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  <c r="AD803" s="26"/>
      <c r="AE803" s="26"/>
    </row>
    <row r="804"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  <c r="AD804" s="26"/>
      <c r="AE804" s="26"/>
    </row>
    <row r="805"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  <c r="AD805" s="26"/>
      <c r="AE805" s="26"/>
    </row>
    <row r="806"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  <c r="AD806" s="26"/>
      <c r="AE806" s="26"/>
    </row>
    <row r="807"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  <c r="AD807" s="26"/>
      <c r="AE807" s="26"/>
    </row>
    <row r="808"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  <c r="AD808" s="26"/>
      <c r="AE808" s="26"/>
    </row>
    <row r="809"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  <c r="AD809" s="26"/>
      <c r="AE809" s="26"/>
    </row>
    <row r="810"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  <c r="AD810" s="26"/>
      <c r="AE810" s="26"/>
    </row>
    <row r="811"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  <c r="AD811" s="26"/>
      <c r="AE811" s="26"/>
    </row>
    <row r="812"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  <c r="AD812" s="26"/>
      <c r="AE812" s="26"/>
    </row>
    <row r="813"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  <c r="AD813" s="26"/>
      <c r="AE813" s="26"/>
    </row>
    <row r="814"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  <c r="AD814" s="26"/>
      <c r="AE814" s="26"/>
    </row>
    <row r="815"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  <c r="AD815" s="26"/>
      <c r="AE815" s="26"/>
    </row>
    <row r="816"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  <c r="AD816" s="26"/>
      <c r="AE816" s="26"/>
    </row>
    <row r="817"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  <c r="AD817" s="26"/>
      <c r="AE817" s="26"/>
    </row>
    <row r="818"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  <c r="AD818" s="26"/>
      <c r="AE818" s="26"/>
    </row>
    <row r="819"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  <c r="AD819" s="26"/>
      <c r="AE819" s="26"/>
    </row>
    <row r="820"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  <c r="AD820" s="26"/>
      <c r="AE820" s="26"/>
    </row>
    <row r="821"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  <c r="AD821" s="26"/>
      <c r="AE821" s="26"/>
    </row>
    <row r="822"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  <c r="AD822" s="26"/>
      <c r="AE822" s="26"/>
    </row>
    <row r="823"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  <c r="AD823" s="26"/>
      <c r="AE823" s="26"/>
    </row>
    <row r="824"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  <c r="AD824" s="26"/>
      <c r="AE824" s="26"/>
    </row>
    <row r="825"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  <c r="AD825" s="26"/>
      <c r="AE825" s="26"/>
    </row>
    <row r="826"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  <c r="AD826" s="26"/>
      <c r="AE826" s="26"/>
    </row>
    <row r="827"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  <c r="AD827" s="26"/>
      <c r="AE827" s="26"/>
    </row>
    <row r="828"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  <c r="AD828" s="26"/>
      <c r="AE828" s="26"/>
    </row>
    <row r="829"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  <c r="AD829" s="26"/>
      <c r="AE829" s="26"/>
    </row>
    <row r="830"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  <c r="AD830" s="26"/>
      <c r="AE830" s="26"/>
    </row>
    <row r="831"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  <c r="AD831" s="26"/>
      <c r="AE831" s="26"/>
    </row>
    <row r="832"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  <c r="AD832" s="26"/>
      <c r="AE832" s="26"/>
    </row>
    <row r="833"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  <c r="AD833" s="26"/>
      <c r="AE833" s="26"/>
    </row>
    <row r="834"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  <c r="AD834" s="26"/>
      <c r="AE834" s="26"/>
    </row>
    <row r="835"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  <c r="AD835" s="26"/>
      <c r="AE835" s="26"/>
    </row>
    <row r="836"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  <c r="AD836" s="26"/>
      <c r="AE836" s="26"/>
    </row>
    <row r="837"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  <c r="AD837" s="26"/>
      <c r="AE837" s="26"/>
    </row>
    <row r="838"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  <c r="AD838" s="26"/>
      <c r="AE838" s="26"/>
    </row>
    <row r="839"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  <c r="AD839" s="26"/>
      <c r="AE839" s="26"/>
    </row>
    <row r="840"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  <c r="AD840" s="26"/>
      <c r="AE840" s="26"/>
    </row>
    <row r="841"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  <c r="AD841" s="26"/>
      <c r="AE841" s="26"/>
    </row>
    <row r="842"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  <c r="AD842" s="26"/>
      <c r="AE842" s="26"/>
    </row>
    <row r="843"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  <c r="AD843" s="26"/>
      <c r="AE843" s="26"/>
    </row>
    <row r="844"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  <c r="AD844" s="26"/>
      <c r="AE844" s="26"/>
    </row>
    <row r="845"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  <c r="AD845" s="26"/>
      <c r="AE845" s="26"/>
    </row>
    <row r="846"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  <c r="AD846" s="26"/>
      <c r="AE846" s="26"/>
    </row>
    <row r="847"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  <c r="AD847" s="26"/>
      <c r="AE847" s="26"/>
    </row>
    <row r="848"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  <c r="AD848" s="26"/>
      <c r="AE848" s="26"/>
    </row>
    <row r="849"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  <c r="AD849" s="26"/>
      <c r="AE849" s="26"/>
    </row>
    <row r="850"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  <c r="AD850" s="26"/>
      <c r="AE850" s="26"/>
    </row>
    <row r="851"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  <c r="AD851" s="26"/>
      <c r="AE851" s="26"/>
    </row>
    <row r="852"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  <c r="AD852" s="26"/>
      <c r="AE852" s="26"/>
    </row>
    <row r="853"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  <c r="AD853" s="26"/>
      <c r="AE853" s="26"/>
    </row>
    <row r="854"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  <c r="AD854" s="26"/>
      <c r="AE854" s="26"/>
    </row>
    <row r="855"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  <c r="AD855" s="26"/>
      <c r="AE855" s="26"/>
    </row>
    <row r="856"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  <c r="AD856" s="26"/>
      <c r="AE856" s="26"/>
    </row>
    <row r="857"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  <c r="AD857" s="26"/>
      <c r="AE857" s="26"/>
    </row>
    <row r="858"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  <c r="AD858" s="26"/>
      <c r="AE858" s="26"/>
    </row>
    <row r="859"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  <c r="AD859" s="26"/>
      <c r="AE859" s="26"/>
    </row>
    <row r="860"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  <c r="AD860" s="26"/>
      <c r="AE860" s="26"/>
    </row>
    <row r="861"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  <c r="AD861" s="26"/>
      <c r="AE861" s="26"/>
    </row>
    <row r="862"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  <c r="AD862" s="26"/>
      <c r="AE862" s="26"/>
    </row>
    <row r="863"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  <c r="AD863" s="26"/>
      <c r="AE863" s="26"/>
    </row>
    <row r="864"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  <c r="AD864" s="26"/>
      <c r="AE864" s="26"/>
    </row>
    <row r="865"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  <c r="AD865" s="26"/>
      <c r="AE865" s="26"/>
    </row>
    <row r="866"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  <c r="AD866" s="26"/>
      <c r="AE866" s="26"/>
    </row>
    <row r="867"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  <c r="AD867" s="26"/>
      <c r="AE867" s="26"/>
    </row>
    <row r="868"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  <c r="AD868" s="26"/>
      <c r="AE868" s="26"/>
    </row>
    <row r="869"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  <c r="AD869" s="26"/>
      <c r="AE869" s="26"/>
    </row>
    <row r="870"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  <c r="AD870" s="26"/>
      <c r="AE870" s="26"/>
    </row>
    <row r="871"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  <c r="AD871" s="26"/>
      <c r="AE871" s="26"/>
    </row>
    <row r="872"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  <c r="AD872" s="26"/>
      <c r="AE872" s="26"/>
    </row>
    <row r="873"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  <c r="AD873" s="26"/>
      <c r="AE873" s="26"/>
    </row>
    <row r="874"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  <c r="AD874" s="26"/>
      <c r="AE874" s="26"/>
    </row>
    <row r="875"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  <c r="AD875" s="26"/>
      <c r="AE875" s="26"/>
    </row>
    <row r="876"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  <c r="AD876" s="26"/>
      <c r="AE876" s="26"/>
    </row>
    <row r="877"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  <c r="AD877" s="26"/>
      <c r="AE877" s="26"/>
    </row>
    <row r="878"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  <c r="AD878" s="26"/>
      <c r="AE878" s="26"/>
    </row>
    <row r="879"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  <c r="AD879" s="26"/>
      <c r="AE879" s="26"/>
    </row>
    <row r="880"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  <c r="AD880" s="26"/>
      <c r="AE880" s="26"/>
    </row>
    <row r="881"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  <c r="AD881" s="26"/>
      <c r="AE881" s="26"/>
    </row>
    <row r="882"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  <c r="AD882" s="26"/>
      <c r="AE882" s="26"/>
    </row>
    <row r="883"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  <c r="AD883" s="26"/>
      <c r="AE883" s="26"/>
    </row>
    <row r="884"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  <c r="AD884" s="26"/>
      <c r="AE884" s="26"/>
    </row>
    <row r="885"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  <c r="AD885" s="26"/>
      <c r="AE885" s="26"/>
    </row>
    <row r="886"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  <c r="AD886" s="26"/>
      <c r="AE886" s="26"/>
    </row>
    <row r="887"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  <c r="AD887" s="26"/>
      <c r="AE887" s="26"/>
    </row>
    <row r="888"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  <c r="AD888" s="26"/>
      <c r="AE888" s="26"/>
    </row>
    <row r="889"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  <c r="AD889" s="26"/>
      <c r="AE889" s="26"/>
    </row>
    <row r="890"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  <c r="AD890" s="26"/>
      <c r="AE890" s="26"/>
    </row>
    <row r="891"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  <c r="AD891" s="26"/>
      <c r="AE891" s="26"/>
    </row>
    <row r="892"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  <c r="AD892" s="26"/>
      <c r="AE892" s="26"/>
    </row>
    <row r="893"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  <c r="AD893" s="26"/>
      <c r="AE893" s="26"/>
    </row>
    <row r="894"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  <c r="AD894" s="26"/>
      <c r="AE894" s="26"/>
    </row>
    <row r="895"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  <c r="AD895" s="26"/>
      <c r="AE895" s="26"/>
    </row>
    <row r="896"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  <c r="AD896" s="26"/>
      <c r="AE896" s="26"/>
    </row>
    <row r="897"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  <c r="AD897" s="26"/>
      <c r="AE897" s="26"/>
    </row>
    <row r="898"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  <c r="AD898" s="26"/>
      <c r="AE898" s="26"/>
    </row>
    <row r="899"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  <c r="AD899" s="26"/>
      <c r="AE899" s="26"/>
    </row>
    <row r="900"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  <c r="AD900" s="26"/>
      <c r="AE900" s="26"/>
    </row>
    <row r="901"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  <c r="AD901" s="26"/>
      <c r="AE901" s="26"/>
    </row>
    <row r="902"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  <c r="AD902" s="26"/>
      <c r="AE902" s="26"/>
    </row>
    <row r="903"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  <c r="AD903" s="26"/>
      <c r="AE903" s="26"/>
    </row>
    <row r="904"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  <c r="AD904" s="26"/>
      <c r="AE904" s="26"/>
    </row>
    <row r="905"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  <c r="AD905" s="26"/>
      <c r="AE905" s="26"/>
    </row>
    <row r="906"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  <c r="AD906" s="26"/>
      <c r="AE906" s="26"/>
    </row>
    <row r="907"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  <c r="AD907" s="26"/>
      <c r="AE907" s="26"/>
    </row>
    <row r="908"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  <c r="AD908" s="26"/>
      <c r="AE908" s="26"/>
    </row>
    <row r="909"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  <c r="AD909" s="26"/>
      <c r="AE909" s="26"/>
    </row>
    <row r="910"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  <c r="AD910" s="26"/>
      <c r="AE910" s="26"/>
    </row>
    <row r="911"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  <c r="AD911" s="26"/>
      <c r="AE911" s="26"/>
    </row>
    <row r="912"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  <c r="AD912" s="26"/>
      <c r="AE912" s="26"/>
    </row>
    <row r="913"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  <c r="AD913" s="26"/>
      <c r="AE913" s="26"/>
    </row>
    <row r="914"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  <c r="AD914" s="26"/>
      <c r="AE914" s="26"/>
    </row>
    <row r="915"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  <c r="AD915" s="26"/>
      <c r="AE915" s="26"/>
    </row>
    <row r="916"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  <c r="AD916" s="26"/>
      <c r="AE916" s="26"/>
    </row>
    <row r="917"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  <c r="AD917" s="26"/>
      <c r="AE917" s="26"/>
    </row>
    <row r="918"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  <c r="AD918" s="26"/>
      <c r="AE918" s="26"/>
    </row>
    <row r="919"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  <c r="AD919" s="26"/>
      <c r="AE919" s="26"/>
    </row>
    <row r="920"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  <c r="AD920" s="26"/>
      <c r="AE920" s="26"/>
    </row>
    <row r="921"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  <c r="AD921" s="26"/>
      <c r="AE921" s="26"/>
    </row>
    <row r="922"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  <c r="AD922" s="26"/>
      <c r="AE922" s="26"/>
    </row>
    <row r="923"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  <c r="AD923" s="26"/>
      <c r="AE923" s="26"/>
    </row>
    <row r="924"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  <c r="AD924" s="26"/>
      <c r="AE924" s="26"/>
    </row>
    <row r="925"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  <c r="AD925" s="26"/>
      <c r="AE925" s="26"/>
    </row>
    <row r="926"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  <c r="AD926" s="26"/>
      <c r="AE926" s="26"/>
    </row>
    <row r="927"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  <c r="AD927" s="26"/>
      <c r="AE927" s="26"/>
    </row>
    <row r="928"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  <c r="AD928" s="26"/>
      <c r="AE928" s="26"/>
    </row>
    <row r="929"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  <c r="AD929" s="26"/>
      <c r="AE929" s="26"/>
    </row>
    <row r="930"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  <c r="AD930" s="26"/>
      <c r="AE930" s="26"/>
    </row>
    <row r="931"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  <c r="AD931" s="26"/>
      <c r="AE931" s="26"/>
    </row>
    <row r="932"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  <c r="AD932" s="26"/>
      <c r="AE932" s="26"/>
    </row>
    <row r="933"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  <c r="AD933" s="26"/>
      <c r="AE933" s="26"/>
    </row>
    <row r="934"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  <c r="AD934" s="26"/>
      <c r="AE934" s="26"/>
    </row>
    <row r="935"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  <c r="AD935" s="26"/>
      <c r="AE935" s="26"/>
    </row>
    <row r="936"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  <c r="AD936" s="26"/>
      <c r="AE936" s="26"/>
    </row>
    <row r="937"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  <c r="AD937" s="26"/>
      <c r="AE937" s="26"/>
    </row>
    <row r="938"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  <c r="AD938" s="26"/>
      <c r="AE938" s="26"/>
    </row>
    <row r="939"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  <c r="AD939" s="26"/>
      <c r="AE939" s="26"/>
    </row>
    <row r="940"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  <c r="AD940" s="26"/>
      <c r="AE940" s="26"/>
    </row>
    <row r="941"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  <c r="AD941" s="26"/>
      <c r="AE941" s="26"/>
    </row>
    <row r="942"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  <c r="AD942" s="26"/>
      <c r="AE942" s="26"/>
    </row>
    <row r="943"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  <c r="AD943" s="26"/>
      <c r="AE943" s="26"/>
    </row>
    <row r="944"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  <c r="AD944" s="26"/>
      <c r="AE944" s="26"/>
    </row>
    <row r="945"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  <c r="AD945" s="26"/>
      <c r="AE945" s="26"/>
    </row>
    <row r="946"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  <c r="AD946" s="26"/>
      <c r="AE946" s="26"/>
    </row>
    <row r="947"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  <c r="AD947" s="26"/>
      <c r="AE947" s="26"/>
    </row>
    <row r="948"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  <c r="AD948" s="26"/>
      <c r="AE948" s="26"/>
    </row>
    <row r="949"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  <c r="AD949" s="26"/>
      <c r="AE949" s="26"/>
    </row>
    <row r="950"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  <c r="AD950" s="26"/>
      <c r="AE950" s="26"/>
    </row>
    <row r="951"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  <c r="AD951" s="26"/>
      <c r="AE951" s="26"/>
    </row>
    <row r="952"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  <c r="AD952" s="26"/>
      <c r="AE952" s="26"/>
    </row>
    <row r="953"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  <c r="AD953" s="26"/>
      <c r="AE953" s="26"/>
    </row>
    <row r="954"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  <c r="AD954" s="26"/>
      <c r="AE954" s="26"/>
    </row>
    <row r="955"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  <c r="AD955" s="26"/>
      <c r="AE955" s="26"/>
    </row>
    <row r="956"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  <c r="AD956" s="26"/>
      <c r="AE956" s="26"/>
    </row>
    <row r="957"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  <c r="AD957" s="26"/>
      <c r="AE957" s="26"/>
    </row>
    <row r="958"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  <c r="AD958" s="26"/>
      <c r="AE958" s="26"/>
    </row>
    <row r="959"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  <c r="AD959" s="26"/>
      <c r="AE959" s="26"/>
    </row>
    <row r="960"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  <c r="AD960" s="26"/>
      <c r="AE960" s="26"/>
    </row>
    <row r="961"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  <c r="AD961" s="26"/>
      <c r="AE961" s="26"/>
    </row>
    <row r="962"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  <c r="AD962" s="26"/>
      <c r="AE962" s="26"/>
    </row>
    <row r="963"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  <c r="AD963" s="26"/>
      <c r="AE963" s="26"/>
    </row>
    <row r="964"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  <c r="AD964" s="26"/>
      <c r="AE964" s="26"/>
    </row>
    <row r="965"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  <c r="AD965" s="26"/>
      <c r="AE965" s="26"/>
    </row>
    <row r="966"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  <c r="AD966" s="26"/>
      <c r="AE966" s="26"/>
    </row>
    <row r="967"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  <c r="AD967" s="26"/>
      <c r="AE967" s="26"/>
    </row>
    <row r="968"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  <c r="AD968" s="26"/>
      <c r="AE968" s="26"/>
    </row>
    <row r="969"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  <c r="AD969" s="26"/>
      <c r="AE969" s="26"/>
    </row>
    <row r="970"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  <c r="AD970" s="26"/>
      <c r="AE970" s="26"/>
    </row>
    <row r="971"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  <c r="AD971" s="26"/>
      <c r="AE971" s="26"/>
    </row>
    <row r="972"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  <c r="AD972" s="26"/>
      <c r="AE972" s="26"/>
    </row>
    <row r="973"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  <c r="AD973" s="26"/>
      <c r="AE973" s="26"/>
    </row>
    <row r="974"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  <c r="AD974" s="26"/>
      <c r="AE974" s="26"/>
    </row>
    <row r="975"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  <c r="AD975" s="26"/>
      <c r="AE975" s="26"/>
    </row>
    <row r="976"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  <c r="AD976" s="26"/>
      <c r="AE976" s="26"/>
    </row>
    <row r="977"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  <c r="AD977" s="26"/>
      <c r="AE977" s="26"/>
    </row>
    <row r="978"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  <c r="AD978" s="26"/>
      <c r="AE978" s="26"/>
    </row>
    <row r="979"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  <c r="AD979" s="26"/>
      <c r="AE979" s="26"/>
    </row>
    <row r="980"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  <c r="AD980" s="26"/>
      <c r="AE980" s="26"/>
    </row>
    <row r="981"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  <c r="AD981" s="26"/>
      <c r="AE981" s="26"/>
    </row>
    <row r="982"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  <c r="AD982" s="26"/>
      <c r="AE982" s="26"/>
    </row>
    <row r="983"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  <c r="AD983" s="26"/>
      <c r="AE983" s="26"/>
    </row>
    <row r="984"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  <c r="AD984" s="26"/>
      <c r="AE984" s="26"/>
    </row>
    <row r="985"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  <c r="AD985" s="26"/>
      <c r="AE985" s="26"/>
    </row>
    <row r="986"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  <c r="AD986" s="26"/>
      <c r="AE986" s="26"/>
    </row>
    <row r="987"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  <c r="AD987" s="26"/>
      <c r="AE987" s="26"/>
    </row>
    <row r="988"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  <c r="AD988" s="26"/>
      <c r="AE988" s="26"/>
    </row>
    <row r="989"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  <c r="AD989" s="26"/>
      <c r="AE989" s="26"/>
    </row>
    <row r="990"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  <c r="AD990" s="26"/>
      <c r="AE990" s="26"/>
    </row>
    <row r="991"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  <c r="AD991" s="26"/>
      <c r="AE991" s="26"/>
    </row>
    <row r="992"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  <c r="AD992" s="26"/>
      <c r="AE992" s="26"/>
    </row>
    <row r="993"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  <c r="AD993" s="26"/>
      <c r="AE993" s="26"/>
    </row>
    <row r="994"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  <c r="AD994" s="26"/>
      <c r="AE994" s="26"/>
    </row>
    <row r="995"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  <c r="AD995" s="26"/>
      <c r="AE995" s="26"/>
    </row>
    <row r="996"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  <c r="AD996" s="26"/>
      <c r="AE996" s="26"/>
    </row>
    <row r="997"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  <c r="AD997" s="26"/>
      <c r="AE997" s="26"/>
    </row>
    <row r="998"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  <c r="AD998" s="26"/>
      <c r="AE998" s="26"/>
    </row>
    <row r="999"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  <c r="AD999" s="26"/>
      <c r="AE999" s="26"/>
    </row>
    <row r="1000"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  <c r="AD1000" s="26"/>
      <c r="AE1000" s="26"/>
    </row>
    <row r="1001"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  <c r="AB1001" s="26"/>
      <c r="AC1001" s="26"/>
      <c r="AD1001" s="26"/>
      <c r="AE1001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/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</row>
    <row r="2">
      <c r="A2" s="23" t="s">
        <v>49</v>
      </c>
    </row>
    <row r="3">
      <c r="A3" s="23" t="s">
        <v>26</v>
      </c>
      <c r="B3" s="26">
        <f>'Sales and Costs-Small Store'!B3+'Sales and Costs-Medium Store'!B3+'Sales and Costs-Large Store'!B3</f>
        <v>240000</v>
      </c>
      <c r="C3" s="26">
        <f>'Sales and Costs-Small Store'!C3+'Sales and Costs-Medium Store'!C3+'Sales and Costs-Large Store'!C3</f>
        <v>480000</v>
      </c>
      <c r="D3" s="26">
        <f>'Sales and Costs-Small Store'!D3+'Sales and Costs-Medium Store'!D3+'Sales and Costs-Large Store'!D3</f>
        <v>720000</v>
      </c>
      <c r="E3" s="26">
        <f>'Sales and Costs-Small Store'!E3+'Sales and Costs-Medium Store'!E3+'Sales and Costs-Large Store'!E3</f>
        <v>960000</v>
      </c>
      <c r="F3" s="26">
        <f>'Sales and Costs-Small Store'!F3+'Sales and Costs-Medium Store'!F3+'Sales and Costs-Large Store'!F3</f>
        <v>1200000</v>
      </c>
      <c r="G3" s="26">
        <f>'Sales and Costs-Small Store'!G3+'Sales and Costs-Medium Store'!G3+'Sales and Costs-Large Store'!G3</f>
        <v>1908000</v>
      </c>
      <c r="H3" s="26">
        <f>'Sales and Costs-Small Store'!H3+'Sales and Costs-Medium Store'!H3+'Sales and Costs-Large Store'!H3</f>
        <v>2148000</v>
      </c>
      <c r="I3" s="26">
        <f>'Sales and Costs-Small Store'!I3+'Sales and Costs-Medium Store'!I3+'Sales and Costs-Large Store'!I3</f>
        <v>3624000</v>
      </c>
      <c r="J3" s="26">
        <f>'Sales and Costs-Small Store'!J3+'Sales and Costs-Medium Store'!J3+'Sales and Costs-Large Store'!J3</f>
        <v>3864000</v>
      </c>
      <c r="K3" s="26">
        <f>'Sales and Costs-Small Store'!K3+'Sales and Costs-Medium Store'!K3+'Sales and Costs-Large Store'!K3</f>
        <v>4572000</v>
      </c>
      <c r="L3" s="26">
        <f>'Sales and Costs-Small Store'!L3+'Sales and Costs-Medium Store'!L3+'Sales and Costs-Large Store'!L3</f>
        <v>4812000</v>
      </c>
      <c r="M3" s="26">
        <f>'Sales and Costs-Small Store'!M3+'Sales and Costs-Medium Store'!M3+'Sales and Costs-Large Store'!M3</f>
        <v>6288000</v>
      </c>
      <c r="N3" s="26">
        <f>'Sales and Costs-Small Store'!N3+'Sales and Costs-Medium Store'!N3+'Sales and Costs-Large Store'!N3</f>
        <v>6528000</v>
      </c>
      <c r="O3" s="26">
        <f>'Sales and Costs-Small Store'!O3+'Sales and Costs-Medium Store'!O3+'Sales and Costs-Large Store'!O3</f>
        <v>7236000</v>
      </c>
      <c r="P3" s="26">
        <f>'Sales and Costs-Small Store'!P3+'Sales and Costs-Medium Store'!P3+'Sales and Costs-Large Store'!P3</f>
        <v>7476000</v>
      </c>
      <c r="Q3" s="26">
        <f>'Sales and Costs-Small Store'!Q3+'Sales and Costs-Medium Store'!Q3+'Sales and Costs-Large Store'!Q3</f>
        <v>8952000</v>
      </c>
      <c r="R3" s="26">
        <f>'Sales and Costs-Small Store'!R3+'Sales and Costs-Medium Store'!R3+'Sales and Costs-Large Store'!R3</f>
        <v>9192000</v>
      </c>
      <c r="S3" s="26">
        <f>'Sales and Costs-Small Store'!S3+'Sales and Costs-Medium Store'!S3+'Sales and Costs-Large Store'!S3</f>
        <v>9900000</v>
      </c>
      <c r="T3" s="26">
        <f>'Sales and Costs-Small Store'!T3+'Sales and Costs-Medium Store'!T3+'Sales and Costs-Large Store'!T3</f>
        <v>10140000</v>
      </c>
      <c r="U3" s="26">
        <f>'Sales and Costs-Small Store'!U3+'Sales and Costs-Medium Store'!U3+'Sales and Costs-Large Store'!U3</f>
        <v>11616000</v>
      </c>
      <c r="V3" s="26">
        <f>'Sales and Costs-Small Store'!V3+'Sales and Costs-Medium Store'!V3+'Sales and Costs-Large Store'!V3</f>
        <v>11856000</v>
      </c>
      <c r="W3" s="26">
        <f>'Sales and Costs-Small Store'!W3+'Sales and Costs-Medium Store'!W3+'Sales and Costs-Large Store'!W3</f>
        <v>12564000</v>
      </c>
      <c r="X3" s="26">
        <f>'Sales and Costs-Small Store'!X3+'Sales and Costs-Medium Store'!X3+'Sales and Costs-Large Store'!X3</f>
        <v>12804000</v>
      </c>
      <c r="Y3" s="26">
        <f>'Sales and Costs-Small Store'!Y3+'Sales and Costs-Medium Store'!Y3+'Sales and Costs-Large Store'!Y3</f>
        <v>14280000</v>
      </c>
      <c r="Z3" s="26">
        <f>'Sales and Costs-Small Store'!Z3+'Sales and Costs-Medium Store'!Z3+'Sales and Costs-Large Store'!Z3</f>
        <v>14520000</v>
      </c>
      <c r="AA3" s="26">
        <f>'Sales and Costs-Small Store'!AA3+'Sales and Costs-Medium Store'!AA3+'Sales and Costs-Large Store'!AA3</f>
        <v>15228000</v>
      </c>
      <c r="AB3" s="26">
        <f>'Sales and Costs-Small Store'!AB3+'Sales and Costs-Medium Store'!AB3+'Sales and Costs-Large Store'!AB3</f>
        <v>15468000</v>
      </c>
      <c r="AC3" s="26">
        <f>'Sales and Costs-Small Store'!AC3+'Sales and Costs-Medium Store'!AC3+'Sales and Costs-Large Store'!AC3</f>
        <v>16944000</v>
      </c>
      <c r="AD3" s="26">
        <f>'Sales and Costs-Small Store'!AD3+'Sales and Costs-Medium Store'!AD3+'Sales and Costs-Large Store'!AD3</f>
        <v>17184000</v>
      </c>
      <c r="AE3" s="26">
        <f>'Sales and Costs-Small Store'!AE3+'Sales and Costs-Medium Store'!AE3+'Sales and Costs-Large Store'!AE3</f>
        <v>17892000</v>
      </c>
    </row>
    <row r="4">
      <c r="A4" s="23" t="s">
        <v>27</v>
      </c>
      <c r="B4" s="26">
        <f>'Sales and Costs-Small Store'!B4+'Sales and Costs-Medium Store'!B4+'Sales and Costs-Large Store'!B4</f>
        <v>60000</v>
      </c>
      <c r="C4" s="26">
        <f>'Sales and Costs-Small Store'!C4+'Sales and Costs-Medium Store'!C4+'Sales and Costs-Large Store'!C4</f>
        <v>120000</v>
      </c>
      <c r="D4" s="26">
        <f>'Sales and Costs-Small Store'!D4+'Sales and Costs-Medium Store'!D4+'Sales and Costs-Large Store'!D4</f>
        <v>180000</v>
      </c>
      <c r="E4" s="26">
        <f>'Sales and Costs-Small Store'!E4+'Sales and Costs-Medium Store'!E4+'Sales and Costs-Large Store'!E4</f>
        <v>240000</v>
      </c>
      <c r="F4" s="26">
        <f>'Sales and Costs-Small Store'!F4+'Sales and Costs-Medium Store'!F4+'Sales and Costs-Large Store'!F4</f>
        <v>300000</v>
      </c>
      <c r="G4" s="26">
        <f>'Sales and Costs-Small Store'!G4+'Sales and Costs-Medium Store'!G4+'Sales and Costs-Large Store'!G4</f>
        <v>480000</v>
      </c>
      <c r="H4" s="26">
        <f>'Sales and Costs-Small Store'!H4+'Sales and Costs-Medium Store'!H4+'Sales and Costs-Large Store'!H4</f>
        <v>540000</v>
      </c>
      <c r="I4" s="26">
        <f>'Sales and Costs-Small Store'!I4+'Sales and Costs-Medium Store'!I4+'Sales and Costs-Large Store'!I4</f>
        <v>1000000</v>
      </c>
      <c r="J4" s="26">
        <f>'Sales and Costs-Small Store'!J4+'Sales and Costs-Medium Store'!J4+'Sales and Costs-Large Store'!J4</f>
        <v>1060000</v>
      </c>
      <c r="K4" s="26">
        <f>'Sales and Costs-Small Store'!K4+'Sales and Costs-Medium Store'!K4+'Sales and Costs-Large Store'!K4</f>
        <v>1240000</v>
      </c>
      <c r="L4" s="26">
        <f>'Sales and Costs-Small Store'!L4+'Sales and Costs-Medium Store'!L4+'Sales and Costs-Large Store'!L4</f>
        <v>1300000</v>
      </c>
      <c r="M4" s="26">
        <f>'Sales and Costs-Small Store'!M4+'Sales and Costs-Medium Store'!M4+'Sales and Costs-Large Store'!M4</f>
        <v>1760000</v>
      </c>
      <c r="N4" s="26">
        <f>'Sales and Costs-Small Store'!N4+'Sales and Costs-Medium Store'!N4+'Sales and Costs-Large Store'!N4</f>
        <v>1820000</v>
      </c>
      <c r="O4" s="26">
        <f>'Sales and Costs-Small Store'!O4+'Sales and Costs-Medium Store'!O4+'Sales and Costs-Large Store'!O4</f>
        <v>2000000</v>
      </c>
      <c r="P4" s="26">
        <f>'Sales and Costs-Small Store'!P4+'Sales and Costs-Medium Store'!P4+'Sales and Costs-Large Store'!P4</f>
        <v>2060000</v>
      </c>
      <c r="Q4" s="26">
        <f>'Sales and Costs-Small Store'!Q4+'Sales and Costs-Medium Store'!Q4+'Sales and Costs-Large Store'!Q4</f>
        <v>2520000</v>
      </c>
      <c r="R4" s="26">
        <f>'Sales and Costs-Small Store'!R4+'Sales and Costs-Medium Store'!R4+'Sales and Costs-Large Store'!R4</f>
        <v>2580000</v>
      </c>
      <c r="S4" s="26">
        <f>'Sales and Costs-Small Store'!S4+'Sales and Costs-Medium Store'!S4+'Sales and Costs-Large Store'!S4</f>
        <v>2760000</v>
      </c>
      <c r="T4" s="26">
        <f>'Sales and Costs-Small Store'!T4+'Sales and Costs-Medium Store'!T4+'Sales and Costs-Large Store'!T4</f>
        <v>2820000</v>
      </c>
      <c r="U4" s="26">
        <f>'Sales and Costs-Small Store'!U4+'Sales and Costs-Medium Store'!U4+'Sales and Costs-Large Store'!U4</f>
        <v>3280000</v>
      </c>
      <c r="V4" s="26">
        <f>'Sales and Costs-Small Store'!V4+'Sales and Costs-Medium Store'!V4+'Sales and Costs-Large Store'!V4</f>
        <v>3340000</v>
      </c>
      <c r="W4" s="26">
        <f>'Sales and Costs-Small Store'!W4+'Sales and Costs-Medium Store'!W4+'Sales and Costs-Large Store'!W4</f>
        <v>3520000</v>
      </c>
      <c r="X4" s="26">
        <f>'Sales and Costs-Small Store'!X4+'Sales and Costs-Medium Store'!X4+'Sales and Costs-Large Store'!X4</f>
        <v>3580000</v>
      </c>
      <c r="Y4" s="26">
        <f>'Sales and Costs-Small Store'!Y4+'Sales and Costs-Medium Store'!Y4+'Sales and Costs-Large Store'!Y4</f>
        <v>4040000</v>
      </c>
      <c r="Z4" s="26">
        <f>'Sales and Costs-Small Store'!Z4+'Sales and Costs-Medium Store'!Z4+'Sales and Costs-Large Store'!Z4</f>
        <v>4100000</v>
      </c>
      <c r="AA4" s="26">
        <f>'Sales and Costs-Small Store'!AA4+'Sales and Costs-Medium Store'!AA4+'Sales and Costs-Large Store'!AA4</f>
        <v>4280000</v>
      </c>
      <c r="AB4" s="26">
        <f>'Sales and Costs-Small Store'!AB4+'Sales and Costs-Medium Store'!AB4+'Sales and Costs-Large Store'!AB4</f>
        <v>4340000</v>
      </c>
      <c r="AC4" s="26">
        <f>'Sales and Costs-Small Store'!AC4+'Sales and Costs-Medium Store'!AC4+'Sales and Costs-Large Store'!AC4</f>
        <v>4800000</v>
      </c>
      <c r="AD4" s="26">
        <f>'Sales and Costs-Small Store'!AD4+'Sales and Costs-Medium Store'!AD4+'Sales and Costs-Large Store'!AD4</f>
        <v>4860000</v>
      </c>
      <c r="AE4" s="26">
        <f>'Sales and Costs-Small Store'!AE4+'Sales and Costs-Medium Store'!AE4+'Sales and Costs-Large Store'!AE4</f>
        <v>5040000</v>
      </c>
    </row>
    <row r="5">
      <c r="A5" s="23" t="s">
        <v>28</v>
      </c>
      <c r="B5" s="26">
        <f>'Sales and Costs-Small Store'!B5+'Sales and Costs-Medium Store'!B5+'Sales and Costs-Large Store'!B5</f>
        <v>170000</v>
      </c>
      <c r="C5" s="26">
        <f>'Sales and Costs-Small Store'!C5+'Sales and Costs-Medium Store'!C5+'Sales and Costs-Large Store'!C5</f>
        <v>340000</v>
      </c>
      <c r="D5" s="26">
        <f>'Sales and Costs-Small Store'!D5+'Sales and Costs-Medium Store'!D5+'Sales and Costs-Large Store'!D5</f>
        <v>510000</v>
      </c>
      <c r="E5" s="26">
        <f>'Sales and Costs-Small Store'!E5+'Sales and Costs-Medium Store'!E5+'Sales and Costs-Large Store'!E5</f>
        <v>680000</v>
      </c>
      <c r="F5" s="26">
        <f>'Sales and Costs-Small Store'!F5+'Sales and Costs-Medium Store'!F5+'Sales and Costs-Large Store'!F5</f>
        <v>850000</v>
      </c>
      <c r="G5" s="26">
        <f>'Sales and Costs-Small Store'!G5+'Sales and Costs-Medium Store'!G5+'Sales and Costs-Large Store'!G5</f>
        <v>1428000</v>
      </c>
      <c r="H5" s="26">
        <f>'Sales and Costs-Small Store'!H5+'Sales and Costs-Medium Store'!H5+'Sales and Costs-Large Store'!H5</f>
        <v>1598000</v>
      </c>
      <c r="I5" s="26">
        <f>'Sales and Costs-Small Store'!I5+'Sales and Costs-Medium Store'!I5+'Sales and Costs-Large Store'!I5</f>
        <v>2856000</v>
      </c>
      <c r="J5" s="26">
        <f>'Sales and Costs-Small Store'!J5+'Sales and Costs-Medium Store'!J5+'Sales and Costs-Large Store'!J5</f>
        <v>3026000</v>
      </c>
      <c r="K5" s="26">
        <f>'Sales and Costs-Small Store'!K5+'Sales and Costs-Medium Store'!K5+'Sales and Costs-Large Store'!K5</f>
        <v>3604000</v>
      </c>
      <c r="L5" s="26">
        <f>'Sales and Costs-Small Store'!L5+'Sales and Costs-Medium Store'!L5+'Sales and Costs-Large Store'!L5</f>
        <v>3774000</v>
      </c>
      <c r="M5" s="26">
        <f>'Sales and Costs-Small Store'!M5+'Sales and Costs-Medium Store'!M5+'Sales and Costs-Large Store'!M5</f>
        <v>5032000</v>
      </c>
      <c r="N5" s="26">
        <f>'Sales and Costs-Small Store'!N5+'Sales and Costs-Medium Store'!N5+'Sales and Costs-Large Store'!N5</f>
        <v>5202000</v>
      </c>
      <c r="O5" s="26">
        <f>'Sales and Costs-Small Store'!O5+'Sales and Costs-Medium Store'!O5+'Sales and Costs-Large Store'!O5</f>
        <v>5780000</v>
      </c>
      <c r="P5" s="26">
        <f>'Sales and Costs-Small Store'!P5+'Sales and Costs-Medium Store'!P5+'Sales and Costs-Large Store'!P5</f>
        <v>5950000</v>
      </c>
      <c r="Q5" s="26">
        <f>'Sales and Costs-Small Store'!Q5+'Sales and Costs-Medium Store'!Q5+'Sales and Costs-Large Store'!Q5</f>
        <v>7208000</v>
      </c>
      <c r="R5" s="26">
        <f>'Sales and Costs-Small Store'!R5+'Sales and Costs-Medium Store'!R5+'Sales and Costs-Large Store'!R5</f>
        <v>7378000</v>
      </c>
      <c r="S5" s="26">
        <f>'Sales and Costs-Small Store'!S5+'Sales and Costs-Medium Store'!S5+'Sales and Costs-Large Store'!S5</f>
        <v>7956000</v>
      </c>
      <c r="T5" s="26">
        <f>'Sales and Costs-Small Store'!T5+'Sales and Costs-Medium Store'!T5+'Sales and Costs-Large Store'!T5</f>
        <v>8126000</v>
      </c>
      <c r="U5" s="26">
        <f>'Sales and Costs-Small Store'!U5+'Sales and Costs-Medium Store'!U5+'Sales and Costs-Large Store'!U5</f>
        <v>9384000</v>
      </c>
      <c r="V5" s="26">
        <f>'Sales and Costs-Small Store'!V5+'Sales and Costs-Medium Store'!V5+'Sales and Costs-Large Store'!V5</f>
        <v>9554000</v>
      </c>
      <c r="W5" s="26">
        <f>'Sales and Costs-Small Store'!W5+'Sales and Costs-Medium Store'!W5+'Sales and Costs-Large Store'!W5</f>
        <v>10132000</v>
      </c>
      <c r="X5" s="26">
        <f>'Sales and Costs-Small Store'!X5+'Sales and Costs-Medium Store'!X5+'Sales and Costs-Large Store'!X5</f>
        <v>10302000</v>
      </c>
      <c r="Y5" s="26">
        <f>'Sales and Costs-Small Store'!Y5+'Sales and Costs-Medium Store'!Y5+'Sales and Costs-Large Store'!Y5</f>
        <v>11560000</v>
      </c>
      <c r="Z5" s="26">
        <f>'Sales and Costs-Small Store'!Z5+'Sales and Costs-Medium Store'!Z5+'Sales and Costs-Large Store'!Z5</f>
        <v>11730000</v>
      </c>
      <c r="AA5" s="26">
        <f>'Sales and Costs-Small Store'!AA5+'Sales and Costs-Medium Store'!AA5+'Sales and Costs-Large Store'!AA5</f>
        <v>12308000</v>
      </c>
      <c r="AB5" s="26">
        <f>'Sales and Costs-Small Store'!AB5+'Sales and Costs-Medium Store'!AB5+'Sales and Costs-Large Store'!AB5</f>
        <v>12478000</v>
      </c>
      <c r="AC5" s="26">
        <f>'Sales and Costs-Small Store'!AC5+'Sales and Costs-Medium Store'!AC5+'Sales and Costs-Large Store'!AC5</f>
        <v>13736000</v>
      </c>
      <c r="AD5" s="26">
        <f>'Sales and Costs-Small Store'!AD5+'Sales and Costs-Medium Store'!AD5+'Sales and Costs-Large Store'!AD5</f>
        <v>13906000</v>
      </c>
      <c r="AE5" s="26">
        <f>'Sales and Costs-Small Store'!AE5+'Sales and Costs-Medium Store'!AE5+'Sales and Costs-Large Store'!AE5</f>
        <v>14484000</v>
      </c>
    </row>
    <row r="6">
      <c r="A6" s="23" t="s">
        <v>90</v>
      </c>
      <c r="B6" s="26">
        <f t="shared" ref="B6:AE6" si="1">SUM(B3:B5)</f>
        <v>470000</v>
      </c>
      <c r="C6" s="26">
        <f t="shared" si="1"/>
        <v>940000</v>
      </c>
      <c r="D6" s="26">
        <f t="shared" si="1"/>
        <v>1410000</v>
      </c>
      <c r="E6" s="26">
        <f t="shared" si="1"/>
        <v>1880000</v>
      </c>
      <c r="F6" s="26">
        <f t="shared" si="1"/>
        <v>2350000</v>
      </c>
      <c r="G6" s="26">
        <f t="shared" si="1"/>
        <v>3816000</v>
      </c>
      <c r="H6" s="26">
        <f t="shared" si="1"/>
        <v>4286000</v>
      </c>
      <c r="I6" s="26">
        <f t="shared" si="1"/>
        <v>7480000</v>
      </c>
      <c r="J6" s="26">
        <f t="shared" si="1"/>
        <v>7950000</v>
      </c>
      <c r="K6" s="26">
        <f t="shared" si="1"/>
        <v>9416000</v>
      </c>
      <c r="L6" s="26">
        <f t="shared" si="1"/>
        <v>9886000</v>
      </c>
      <c r="M6" s="26">
        <f t="shared" si="1"/>
        <v>13080000</v>
      </c>
      <c r="N6" s="26">
        <f t="shared" si="1"/>
        <v>13550000</v>
      </c>
      <c r="O6" s="26">
        <f t="shared" si="1"/>
        <v>15016000</v>
      </c>
      <c r="P6" s="26">
        <f t="shared" si="1"/>
        <v>15486000</v>
      </c>
      <c r="Q6" s="26">
        <f t="shared" si="1"/>
        <v>18680000</v>
      </c>
      <c r="R6" s="26">
        <f t="shared" si="1"/>
        <v>19150000</v>
      </c>
      <c r="S6" s="26">
        <f t="shared" si="1"/>
        <v>20616000</v>
      </c>
      <c r="T6" s="26">
        <f t="shared" si="1"/>
        <v>21086000</v>
      </c>
      <c r="U6" s="26">
        <f t="shared" si="1"/>
        <v>24280000</v>
      </c>
      <c r="V6" s="26">
        <f t="shared" si="1"/>
        <v>24750000</v>
      </c>
      <c r="W6" s="26">
        <f t="shared" si="1"/>
        <v>26216000</v>
      </c>
      <c r="X6" s="26">
        <f t="shared" si="1"/>
        <v>26686000</v>
      </c>
      <c r="Y6" s="26">
        <f t="shared" si="1"/>
        <v>29880000</v>
      </c>
      <c r="Z6" s="26">
        <f t="shared" si="1"/>
        <v>30350000</v>
      </c>
      <c r="AA6" s="26">
        <f t="shared" si="1"/>
        <v>31816000</v>
      </c>
      <c r="AB6" s="26">
        <f t="shared" si="1"/>
        <v>32286000</v>
      </c>
      <c r="AC6" s="26">
        <f t="shared" si="1"/>
        <v>35480000</v>
      </c>
      <c r="AD6" s="26">
        <f t="shared" si="1"/>
        <v>35950000</v>
      </c>
      <c r="AE6" s="26">
        <f t="shared" si="1"/>
        <v>37416000</v>
      </c>
    </row>
    <row r="8">
      <c r="A8" s="23" t="s">
        <v>91</v>
      </c>
    </row>
    <row r="9">
      <c r="A9" s="23" t="s">
        <v>26</v>
      </c>
      <c r="B9" s="26">
        <f>'Sales and Costs-Small Store'!B9+'Sales and Costs-Medium Store'!B9+'Sales and Costs-Large Store'!B9</f>
        <v>96000</v>
      </c>
      <c r="C9" s="26">
        <f>'Sales and Costs-Small Store'!C9+'Sales and Costs-Medium Store'!C9+'Sales and Costs-Large Store'!C9</f>
        <v>192000</v>
      </c>
      <c r="D9" s="26">
        <f>'Sales and Costs-Small Store'!D9+'Sales and Costs-Medium Store'!D9+'Sales and Costs-Large Store'!D9</f>
        <v>288000</v>
      </c>
      <c r="E9" s="26">
        <f>'Sales and Costs-Small Store'!E9+'Sales and Costs-Medium Store'!E9+'Sales and Costs-Large Store'!E9</f>
        <v>384000</v>
      </c>
      <c r="F9" s="26">
        <f>'Sales and Costs-Small Store'!F9+'Sales and Costs-Medium Store'!F9+'Sales and Costs-Large Store'!F9</f>
        <v>480000</v>
      </c>
      <c r="G9" s="26">
        <f>'Sales and Costs-Small Store'!G9+'Sales and Costs-Medium Store'!G9+'Sales and Costs-Large Store'!G9</f>
        <v>763200</v>
      </c>
      <c r="H9" s="26">
        <f>'Sales and Costs-Small Store'!H9+'Sales and Costs-Medium Store'!H9+'Sales and Costs-Large Store'!H9</f>
        <v>859200</v>
      </c>
      <c r="I9" s="26">
        <f>'Sales and Costs-Small Store'!I9+'Sales and Costs-Medium Store'!I9+'Sales and Costs-Large Store'!I9</f>
        <v>1449600</v>
      </c>
      <c r="J9" s="26">
        <f>'Sales and Costs-Small Store'!J9+'Sales and Costs-Medium Store'!J9+'Sales and Costs-Large Store'!J9</f>
        <v>1545600</v>
      </c>
      <c r="K9" s="26">
        <f>'Sales and Costs-Small Store'!K9+'Sales and Costs-Medium Store'!K9+'Sales and Costs-Large Store'!K9</f>
        <v>1828800</v>
      </c>
      <c r="L9" s="26">
        <f>'Sales and Costs-Small Store'!L9+'Sales and Costs-Medium Store'!L9+'Sales and Costs-Large Store'!L9</f>
        <v>1924800</v>
      </c>
      <c r="M9" s="26">
        <f>'Sales and Costs-Small Store'!M9+'Sales and Costs-Medium Store'!M9+'Sales and Costs-Large Store'!M9</f>
        <v>2515200</v>
      </c>
      <c r="N9" s="26">
        <f>'Sales and Costs-Small Store'!N9+'Sales and Costs-Medium Store'!N9+'Sales and Costs-Large Store'!N9</f>
        <v>2611200</v>
      </c>
      <c r="O9" s="26">
        <f>'Sales and Costs-Small Store'!O9+'Sales and Costs-Medium Store'!O9+'Sales and Costs-Large Store'!O9</f>
        <v>2894400</v>
      </c>
      <c r="P9" s="26">
        <f>'Sales and Costs-Small Store'!P9+'Sales and Costs-Medium Store'!P9+'Sales and Costs-Large Store'!P9</f>
        <v>2990400</v>
      </c>
      <c r="Q9" s="26">
        <f>'Sales and Costs-Small Store'!Q9+'Sales and Costs-Medium Store'!Q9+'Sales and Costs-Large Store'!Q9</f>
        <v>3580800</v>
      </c>
      <c r="R9" s="26">
        <f>'Sales and Costs-Small Store'!R9+'Sales and Costs-Medium Store'!R9+'Sales and Costs-Large Store'!R9</f>
        <v>3676800</v>
      </c>
      <c r="S9" s="26">
        <f>'Sales and Costs-Small Store'!S9+'Sales and Costs-Medium Store'!S9+'Sales and Costs-Large Store'!S9</f>
        <v>3960000</v>
      </c>
      <c r="T9" s="26">
        <f>'Sales and Costs-Small Store'!T9+'Sales and Costs-Medium Store'!T9+'Sales and Costs-Large Store'!T9</f>
        <v>4056000</v>
      </c>
      <c r="U9" s="26">
        <f>'Sales and Costs-Small Store'!U9+'Sales and Costs-Medium Store'!U9+'Sales and Costs-Large Store'!U9</f>
        <v>4646400</v>
      </c>
      <c r="V9" s="26">
        <f>'Sales and Costs-Small Store'!V9+'Sales and Costs-Medium Store'!V9+'Sales and Costs-Large Store'!V9</f>
        <v>4742400</v>
      </c>
      <c r="W9" s="26">
        <f>'Sales and Costs-Small Store'!W9+'Sales and Costs-Medium Store'!W9+'Sales and Costs-Large Store'!W9</f>
        <v>5025600</v>
      </c>
      <c r="X9" s="26">
        <f>'Sales and Costs-Small Store'!X9+'Sales and Costs-Medium Store'!X9+'Sales and Costs-Large Store'!X9</f>
        <v>5121600</v>
      </c>
      <c r="Y9" s="26">
        <f>'Sales and Costs-Small Store'!Y9+'Sales and Costs-Medium Store'!Y9+'Sales and Costs-Large Store'!Y9</f>
        <v>5712000</v>
      </c>
      <c r="Z9" s="26">
        <f>'Sales and Costs-Small Store'!Z9+'Sales and Costs-Medium Store'!Z9+'Sales and Costs-Large Store'!Z9</f>
        <v>5808000</v>
      </c>
      <c r="AA9" s="26">
        <f>'Sales and Costs-Small Store'!AA9+'Sales and Costs-Medium Store'!AA9+'Sales and Costs-Large Store'!AA9</f>
        <v>6091200</v>
      </c>
      <c r="AB9" s="26">
        <f>'Sales and Costs-Small Store'!AB9+'Sales and Costs-Medium Store'!AB9+'Sales and Costs-Large Store'!AB9</f>
        <v>6187200</v>
      </c>
      <c r="AC9" s="26">
        <f>'Sales and Costs-Small Store'!AC9+'Sales and Costs-Medium Store'!AC9+'Sales and Costs-Large Store'!AC9</f>
        <v>6777600</v>
      </c>
      <c r="AD9" s="26">
        <f>'Sales and Costs-Small Store'!AD9+'Sales and Costs-Medium Store'!AD9+'Sales and Costs-Large Store'!AD9</f>
        <v>6873600</v>
      </c>
      <c r="AE9" s="26">
        <f>'Sales and Costs-Small Store'!AE9+'Sales and Costs-Medium Store'!AE9+'Sales and Costs-Large Store'!AE9</f>
        <v>7156800</v>
      </c>
    </row>
    <row r="10">
      <c r="A10" s="23" t="s">
        <v>27</v>
      </c>
      <c r="B10" s="26">
        <f>'Sales and Costs-Small Store'!B10+'Sales and Costs-Medium Store'!B10+'Sales and Costs-Large Store'!B10</f>
        <v>27000</v>
      </c>
      <c r="C10" s="26">
        <f>'Sales and Costs-Small Store'!C10+'Sales and Costs-Medium Store'!C10+'Sales and Costs-Large Store'!C10</f>
        <v>54000</v>
      </c>
      <c r="D10" s="26">
        <f>'Sales and Costs-Small Store'!D10+'Sales and Costs-Medium Store'!D10+'Sales and Costs-Large Store'!D10</f>
        <v>81000</v>
      </c>
      <c r="E10" s="26">
        <f>'Sales and Costs-Small Store'!E10+'Sales and Costs-Medium Store'!E10+'Sales and Costs-Large Store'!E10</f>
        <v>108000</v>
      </c>
      <c r="F10" s="26">
        <f>'Sales and Costs-Small Store'!F10+'Sales and Costs-Medium Store'!F10+'Sales and Costs-Large Store'!F10</f>
        <v>135000</v>
      </c>
      <c r="G10" s="26">
        <f>'Sales and Costs-Small Store'!G10+'Sales and Costs-Medium Store'!G10+'Sales and Costs-Large Store'!G10</f>
        <v>216000</v>
      </c>
      <c r="H10" s="26">
        <f>'Sales and Costs-Small Store'!H10+'Sales and Costs-Medium Store'!H10+'Sales and Costs-Large Store'!H10</f>
        <v>243000</v>
      </c>
      <c r="I10" s="26">
        <f>'Sales and Costs-Small Store'!I10+'Sales and Costs-Medium Store'!I10+'Sales and Costs-Large Store'!I10</f>
        <v>450000</v>
      </c>
      <c r="J10" s="26">
        <f>'Sales and Costs-Small Store'!J10+'Sales and Costs-Medium Store'!J10+'Sales and Costs-Large Store'!J10</f>
        <v>477000</v>
      </c>
      <c r="K10" s="26">
        <f>'Sales and Costs-Small Store'!K10+'Sales and Costs-Medium Store'!K10+'Sales and Costs-Large Store'!K10</f>
        <v>558000</v>
      </c>
      <c r="L10" s="26">
        <f>'Sales and Costs-Small Store'!L10+'Sales and Costs-Medium Store'!L10+'Sales and Costs-Large Store'!L10</f>
        <v>585000</v>
      </c>
      <c r="M10" s="26">
        <f>'Sales and Costs-Small Store'!M10+'Sales and Costs-Medium Store'!M10+'Sales and Costs-Large Store'!M10</f>
        <v>792000</v>
      </c>
      <c r="N10" s="26">
        <f>'Sales and Costs-Small Store'!N10+'Sales and Costs-Medium Store'!N10+'Sales and Costs-Large Store'!N10</f>
        <v>819000</v>
      </c>
      <c r="O10" s="26">
        <f>'Sales and Costs-Small Store'!O10+'Sales and Costs-Medium Store'!O10+'Sales and Costs-Large Store'!O10</f>
        <v>900000</v>
      </c>
      <c r="P10" s="26">
        <f>'Sales and Costs-Small Store'!P10+'Sales and Costs-Medium Store'!P10+'Sales and Costs-Large Store'!P10</f>
        <v>927000</v>
      </c>
      <c r="Q10" s="26">
        <f>'Sales and Costs-Small Store'!Q10+'Sales and Costs-Medium Store'!Q10+'Sales and Costs-Large Store'!Q10</f>
        <v>1134000</v>
      </c>
      <c r="R10" s="26">
        <f>'Sales and Costs-Small Store'!R10+'Sales and Costs-Medium Store'!R10+'Sales and Costs-Large Store'!R10</f>
        <v>1161000</v>
      </c>
      <c r="S10" s="26">
        <f>'Sales and Costs-Small Store'!S10+'Sales and Costs-Medium Store'!S10+'Sales and Costs-Large Store'!S10</f>
        <v>1242000</v>
      </c>
      <c r="T10" s="26">
        <f>'Sales and Costs-Small Store'!T10+'Sales and Costs-Medium Store'!T10+'Sales and Costs-Large Store'!T10</f>
        <v>1269000</v>
      </c>
      <c r="U10" s="26">
        <f>'Sales and Costs-Small Store'!U10+'Sales and Costs-Medium Store'!U10+'Sales and Costs-Large Store'!U10</f>
        <v>1476000</v>
      </c>
      <c r="V10" s="26">
        <f>'Sales and Costs-Small Store'!V10+'Sales and Costs-Medium Store'!V10+'Sales and Costs-Large Store'!V10</f>
        <v>1503000</v>
      </c>
      <c r="W10" s="26">
        <f>'Sales and Costs-Small Store'!W10+'Sales and Costs-Medium Store'!W10+'Sales and Costs-Large Store'!W10</f>
        <v>1584000</v>
      </c>
      <c r="X10" s="26">
        <f>'Sales and Costs-Small Store'!X10+'Sales and Costs-Medium Store'!X10+'Sales and Costs-Large Store'!X10</f>
        <v>1611000</v>
      </c>
      <c r="Y10" s="26">
        <f>'Sales and Costs-Small Store'!Y10+'Sales and Costs-Medium Store'!Y10+'Sales and Costs-Large Store'!Y10</f>
        <v>1818000</v>
      </c>
      <c r="Z10" s="26">
        <f>'Sales and Costs-Small Store'!Z10+'Sales and Costs-Medium Store'!Z10+'Sales and Costs-Large Store'!Z10</f>
        <v>1845000</v>
      </c>
      <c r="AA10" s="26">
        <f>'Sales and Costs-Small Store'!AA10+'Sales and Costs-Medium Store'!AA10+'Sales and Costs-Large Store'!AA10</f>
        <v>1926000</v>
      </c>
      <c r="AB10" s="26">
        <f>'Sales and Costs-Small Store'!AB10+'Sales and Costs-Medium Store'!AB10+'Sales and Costs-Large Store'!AB10</f>
        <v>1953000</v>
      </c>
      <c r="AC10" s="26">
        <f>'Sales and Costs-Small Store'!AC10+'Sales and Costs-Medium Store'!AC10+'Sales and Costs-Large Store'!AC10</f>
        <v>2160000</v>
      </c>
      <c r="AD10" s="26">
        <f>'Sales and Costs-Small Store'!AD10+'Sales and Costs-Medium Store'!AD10+'Sales and Costs-Large Store'!AD10</f>
        <v>2187000</v>
      </c>
      <c r="AE10" s="26">
        <f>'Sales and Costs-Small Store'!AE10+'Sales and Costs-Medium Store'!AE10+'Sales and Costs-Large Store'!AE10</f>
        <v>2268000</v>
      </c>
    </row>
    <row r="11">
      <c r="A11" s="23" t="s">
        <v>28</v>
      </c>
      <c r="B11" s="26">
        <f>'Sales and Costs-Small Store'!B11+'Sales and Costs-Medium Store'!B11+'Sales and Costs-Large Store'!B11</f>
        <v>85000</v>
      </c>
      <c r="C11" s="26">
        <f>'Sales and Costs-Small Store'!C11+'Sales and Costs-Medium Store'!C11+'Sales and Costs-Large Store'!C11</f>
        <v>170000</v>
      </c>
      <c r="D11" s="26">
        <f>'Sales and Costs-Small Store'!D11+'Sales and Costs-Medium Store'!D11+'Sales and Costs-Large Store'!D11</f>
        <v>255000</v>
      </c>
      <c r="E11" s="26">
        <f>'Sales and Costs-Small Store'!E11+'Sales and Costs-Medium Store'!E11+'Sales and Costs-Large Store'!E11</f>
        <v>340000</v>
      </c>
      <c r="F11" s="26">
        <f>'Sales and Costs-Small Store'!F11+'Sales and Costs-Medium Store'!F11+'Sales and Costs-Large Store'!F11</f>
        <v>425000</v>
      </c>
      <c r="G11" s="26">
        <f>'Sales and Costs-Small Store'!G11+'Sales and Costs-Medium Store'!G11+'Sales and Costs-Large Store'!G11</f>
        <v>714000</v>
      </c>
      <c r="H11" s="26">
        <f>'Sales and Costs-Small Store'!H11+'Sales and Costs-Medium Store'!H11+'Sales and Costs-Large Store'!H11</f>
        <v>799000</v>
      </c>
      <c r="I11" s="26">
        <f>'Sales and Costs-Small Store'!I11+'Sales and Costs-Medium Store'!I11+'Sales and Costs-Large Store'!I11</f>
        <v>1428000</v>
      </c>
      <c r="J11" s="26">
        <f>'Sales and Costs-Small Store'!J11+'Sales and Costs-Medium Store'!J11+'Sales and Costs-Large Store'!J11</f>
        <v>1513000</v>
      </c>
      <c r="K11" s="26">
        <f>'Sales and Costs-Small Store'!K11+'Sales and Costs-Medium Store'!K11+'Sales and Costs-Large Store'!K11</f>
        <v>1802000</v>
      </c>
      <c r="L11" s="26">
        <f>'Sales and Costs-Small Store'!L11+'Sales and Costs-Medium Store'!L11+'Sales and Costs-Large Store'!L11</f>
        <v>1887000</v>
      </c>
      <c r="M11" s="26">
        <f>'Sales and Costs-Small Store'!M11+'Sales and Costs-Medium Store'!M11+'Sales and Costs-Large Store'!M11</f>
        <v>2516000</v>
      </c>
      <c r="N11" s="26">
        <f>'Sales and Costs-Small Store'!N11+'Sales and Costs-Medium Store'!N11+'Sales and Costs-Large Store'!N11</f>
        <v>2601000</v>
      </c>
      <c r="O11" s="26">
        <f>'Sales and Costs-Small Store'!O11+'Sales and Costs-Medium Store'!O11+'Sales and Costs-Large Store'!O11</f>
        <v>2890000</v>
      </c>
      <c r="P11" s="26">
        <f>'Sales and Costs-Small Store'!P11+'Sales and Costs-Medium Store'!P11+'Sales and Costs-Large Store'!P11</f>
        <v>2975000</v>
      </c>
      <c r="Q11" s="26">
        <f>'Sales and Costs-Small Store'!Q11+'Sales and Costs-Medium Store'!Q11+'Sales and Costs-Large Store'!Q11</f>
        <v>3604000</v>
      </c>
      <c r="R11" s="26">
        <f>'Sales and Costs-Small Store'!R11+'Sales and Costs-Medium Store'!R11+'Sales and Costs-Large Store'!R11</f>
        <v>3689000</v>
      </c>
      <c r="S11" s="26">
        <f>'Sales and Costs-Small Store'!S11+'Sales and Costs-Medium Store'!S11+'Sales and Costs-Large Store'!S11</f>
        <v>3978000</v>
      </c>
      <c r="T11" s="26">
        <f>'Sales and Costs-Small Store'!T11+'Sales and Costs-Medium Store'!T11+'Sales and Costs-Large Store'!T11</f>
        <v>4063000</v>
      </c>
      <c r="U11" s="26">
        <f>'Sales and Costs-Small Store'!U11+'Sales and Costs-Medium Store'!U11+'Sales and Costs-Large Store'!U11</f>
        <v>4692000</v>
      </c>
      <c r="V11" s="26">
        <f>'Sales and Costs-Small Store'!V11+'Sales and Costs-Medium Store'!V11+'Sales and Costs-Large Store'!V11</f>
        <v>4777000</v>
      </c>
      <c r="W11" s="26">
        <f>'Sales and Costs-Small Store'!W11+'Sales and Costs-Medium Store'!W11+'Sales and Costs-Large Store'!W11</f>
        <v>5066000</v>
      </c>
      <c r="X11" s="26">
        <f>'Sales and Costs-Small Store'!X11+'Sales and Costs-Medium Store'!X11+'Sales and Costs-Large Store'!X11</f>
        <v>5151000</v>
      </c>
      <c r="Y11" s="26">
        <f>'Sales and Costs-Small Store'!Y11+'Sales and Costs-Medium Store'!Y11+'Sales and Costs-Large Store'!Y11</f>
        <v>5780000</v>
      </c>
      <c r="Z11" s="26">
        <f>'Sales and Costs-Small Store'!Z11+'Sales and Costs-Medium Store'!Z11+'Sales and Costs-Large Store'!Z11</f>
        <v>5865000</v>
      </c>
      <c r="AA11" s="26">
        <f>'Sales and Costs-Small Store'!AA11+'Sales and Costs-Medium Store'!AA11+'Sales and Costs-Large Store'!AA11</f>
        <v>6154000</v>
      </c>
      <c r="AB11" s="26">
        <f>'Sales and Costs-Small Store'!AB11+'Sales and Costs-Medium Store'!AB11+'Sales and Costs-Large Store'!AB11</f>
        <v>6239000</v>
      </c>
      <c r="AC11" s="26">
        <f>'Sales and Costs-Small Store'!AC11+'Sales and Costs-Medium Store'!AC11+'Sales and Costs-Large Store'!AC11</f>
        <v>6868000</v>
      </c>
      <c r="AD11" s="26">
        <f>'Sales and Costs-Small Store'!AD11+'Sales and Costs-Medium Store'!AD11+'Sales and Costs-Large Store'!AD11</f>
        <v>6953000</v>
      </c>
      <c r="AE11" s="26">
        <f>'Sales and Costs-Small Store'!AE11+'Sales and Costs-Medium Store'!AE11+'Sales and Costs-Large Store'!AE11</f>
        <v>7242000</v>
      </c>
    </row>
    <row r="12">
      <c r="A12" s="23" t="s">
        <v>90</v>
      </c>
      <c r="B12" s="26">
        <f t="shared" ref="B12:AE12" si="2">SUM(B9:B11)</f>
        <v>208000</v>
      </c>
      <c r="C12" s="26">
        <f t="shared" si="2"/>
        <v>416000</v>
      </c>
      <c r="D12" s="26">
        <f t="shared" si="2"/>
        <v>624000</v>
      </c>
      <c r="E12" s="26">
        <f t="shared" si="2"/>
        <v>832000</v>
      </c>
      <c r="F12" s="26">
        <f t="shared" si="2"/>
        <v>1040000</v>
      </c>
      <c r="G12" s="26">
        <f t="shared" si="2"/>
        <v>1693200</v>
      </c>
      <c r="H12" s="26">
        <f t="shared" si="2"/>
        <v>1901200</v>
      </c>
      <c r="I12" s="26">
        <f t="shared" si="2"/>
        <v>3327600</v>
      </c>
      <c r="J12" s="26">
        <f t="shared" si="2"/>
        <v>3535600</v>
      </c>
      <c r="K12" s="26">
        <f t="shared" si="2"/>
        <v>4188800</v>
      </c>
      <c r="L12" s="26">
        <f t="shared" si="2"/>
        <v>4396800</v>
      </c>
      <c r="M12" s="26">
        <f t="shared" si="2"/>
        <v>5823200</v>
      </c>
      <c r="N12" s="26">
        <f t="shared" si="2"/>
        <v>6031200</v>
      </c>
      <c r="O12" s="26">
        <f t="shared" si="2"/>
        <v>6684400</v>
      </c>
      <c r="P12" s="26">
        <f t="shared" si="2"/>
        <v>6892400</v>
      </c>
      <c r="Q12" s="26">
        <f t="shared" si="2"/>
        <v>8318800</v>
      </c>
      <c r="R12" s="26">
        <f t="shared" si="2"/>
        <v>8526800</v>
      </c>
      <c r="S12" s="26">
        <f t="shared" si="2"/>
        <v>9180000</v>
      </c>
      <c r="T12" s="26">
        <f t="shared" si="2"/>
        <v>9388000</v>
      </c>
      <c r="U12" s="26">
        <f t="shared" si="2"/>
        <v>10814400</v>
      </c>
      <c r="V12" s="26">
        <f t="shared" si="2"/>
        <v>11022400</v>
      </c>
      <c r="W12" s="26">
        <f t="shared" si="2"/>
        <v>11675600</v>
      </c>
      <c r="X12" s="26">
        <f t="shared" si="2"/>
        <v>11883600</v>
      </c>
      <c r="Y12" s="26">
        <f t="shared" si="2"/>
        <v>13310000</v>
      </c>
      <c r="Z12" s="26">
        <f t="shared" si="2"/>
        <v>13518000</v>
      </c>
      <c r="AA12" s="26">
        <f t="shared" si="2"/>
        <v>14171200</v>
      </c>
      <c r="AB12" s="26">
        <f t="shared" si="2"/>
        <v>14379200</v>
      </c>
      <c r="AC12" s="26">
        <f t="shared" si="2"/>
        <v>15805600</v>
      </c>
      <c r="AD12" s="26">
        <f t="shared" si="2"/>
        <v>16013600</v>
      </c>
      <c r="AE12" s="26">
        <f t="shared" si="2"/>
        <v>16666800</v>
      </c>
    </row>
    <row r="14">
      <c r="A14" s="23" t="s">
        <v>38</v>
      </c>
    </row>
    <row r="15">
      <c r="A15" s="23" t="s">
        <v>92</v>
      </c>
      <c r="B15" s="26">
        <f>'Sales and Costs-Small Store'!B15+'Sales and Costs-Medium Store'!B15+'Sales and Costs-Large Store'!B15</f>
        <v>22500</v>
      </c>
      <c r="C15" s="26">
        <f>'Sales and Costs-Small Store'!C15+'Sales and Costs-Medium Store'!C15+'Sales and Costs-Large Store'!C15</f>
        <v>45000</v>
      </c>
      <c r="D15" s="26">
        <f>'Sales and Costs-Small Store'!D15+'Sales and Costs-Medium Store'!D15+'Sales and Costs-Large Store'!D15</f>
        <v>67500</v>
      </c>
      <c r="E15" s="26">
        <f>'Sales and Costs-Small Store'!E15+'Sales and Costs-Medium Store'!E15+'Sales and Costs-Large Store'!E15</f>
        <v>90000</v>
      </c>
      <c r="F15" s="26">
        <f>'Sales and Costs-Small Store'!F15+'Sales and Costs-Medium Store'!F15+'Sales and Costs-Large Store'!F15</f>
        <v>112500</v>
      </c>
      <c r="G15" s="26">
        <f>'Sales and Costs-Small Store'!G15+'Sales and Costs-Medium Store'!G15+'Sales and Costs-Large Store'!G15</f>
        <v>165000</v>
      </c>
      <c r="H15" s="26">
        <f>'Sales and Costs-Small Store'!H15+'Sales and Costs-Medium Store'!H15+'Sales and Costs-Large Store'!H15</f>
        <v>187500</v>
      </c>
      <c r="I15" s="26">
        <f>'Sales and Costs-Small Store'!I15+'Sales and Costs-Medium Store'!I15+'Sales and Costs-Large Store'!I15</f>
        <v>290000</v>
      </c>
      <c r="J15" s="26">
        <f>'Sales and Costs-Small Store'!J15+'Sales and Costs-Medium Store'!J15+'Sales and Costs-Large Store'!J15</f>
        <v>312500</v>
      </c>
      <c r="K15" s="26">
        <f>'Sales and Costs-Small Store'!K15+'Sales and Costs-Medium Store'!K15+'Sales and Costs-Large Store'!K15</f>
        <v>365000</v>
      </c>
      <c r="L15" s="26">
        <f>'Sales and Costs-Small Store'!L15+'Sales and Costs-Medium Store'!L15+'Sales and Costs-Large Store'!L15</f>
        <v>387500</v>
      </c>
      <c r="M15" s="26">
        <f>'Sales and Costs-Small Store'!M15+'Sales and Costs-Medium Store'!M15+'Sales and Costs-Large Store'!M15</f>
        <v>490000</v>
      </c>
      <c r="N15" s="26">
        <f>'Sales and Costs-Small Store'!N15+'Sales and Costs-Medium Store'!N15+'Sales and Costs-Large Store'!N15</f>
        <v>512500</v>
      </c>
      <c r="O15" s="26">
        <f>'Sales and Costs-Small Store'!O15+'Sales and Costs-Medium Store'!O15+'Sales and Costs-Large Store'!O15</f>
        <v>565000</v>
      </c>
      <c r="P15" s="26">
        <f>'Sales and Costs-Small Store'!P15+'Sales and Costs-Medium Store'!P15+'Sales and Costs-Large Store'!P15</f>
        <v>587500</v>
      </c>
      <c r="Q15" s="26">
        <f>'Sales and Costs-Small Store'!Q15+'Sales and Costs-Medium Store'!Q15+'Sales and Costs-Large Store'!Q15</f>
        <v>690000</v>
      </c>
      <c r="R15" s="26">
        <f>'Sales and Costs-Small Store'!R15+'Sales and Costs-Medium Store'!R15+'Sales and Costs-Large Store'!R15</f>
        <v>712500</v>
      </c>
      <c r="S15" s="26">
        <f>'Sales and Costs-Small Store'!S15+'Sales and Costs-Medium Store'!S15+'Sales and Costs-Large Store'!S15</f>
        <v>765000</v>
      </c>
      <c r="T15" s="26">
        <f>'Sales and Costs-Small Store'!T15+'Sales and Costs-Medium Store'!T15+'Sales and Costs-Large Store'!T15</f>
        <v>787500</v>
      </c>
      <c r="U15" s="26">
        <f>'Sales and Costs-Small Store'!U15+'Sales and Costs-Medium Store'!U15+'Sales and Costs-Large Store'!U15</f>
        <v>890000</v>
      </c>
      <c r="V15" s="26">
        <f>'Sales and Costs-Small Store'!V15+'Sales and Costs-Medium Store'!V15+'Sales and Costs-Large Store'!V15</f>
        <v>912500</v>
      </c>
      <c r="W15" s="26">
        <f>'Sales and Costs-Small Store'!W15+'Sales and Costs-Medium Store'!W15+'Sales and Costs-Large Store'!W15</f>
        <v>965000</v>
      </c>
      <c r="X15" s="26">
        <f>'Sales and Costs-Small Store'!X15+'Sales and Costs-Medium Store'!X15+'Sales and Costs-Large Store'!X15</f>
        <v>987500</v>
      </c>
      <c r="Y15" s="26">
        <f>'Sales and Costs-Small Store'!Y15+'Sales and Costs-Medium Store'!Y15+'Sales and Costs-Large Store'!Y15</f>
        <v>1090000</v>
      </c>
      <c r="Z15" s="26">
        <f>'Sales and Costs-Small Store'!Z15+'Sales and Costs-Medium Store'!Z15+'Sales and Costs-Large Store'!Z15</f>
        <v>1112500</v>
      </c>
      <c r="AA15" s="26">
        <f>'Sales and Costs-Small Store'!AA15+'Sales and Costs-Medium Store'!AA15+'Sales and Costs-Large Store'!AA15</f>
        <v>1165000</v>
      </c>
      <c r="AB15" s="26">
        <f>'Sales and Costs-Small Store'!AB15+'Sales and Costs-Medium Store'!AB15+'Sales and Costs-Large Store'!AB15</f>
        <v>1187500</v>
      </c>
      <c r="AC15" s="26">
        <f>'Sales and Costs-Small Store'!AC15+'Sales and Costs-Medium Store'!AC15+'Sales and Costs-Large Store'!AC15</f>
        <v>1290000</v>
      </c>
      <c r="AD15" s="26">
        <f>'Sales and Costs-Small Store'!AD15+'Sales and Costs-Medium Store'!AD15+'Sales and Costs-Large Store'!AD15</f>
        <v>1312500</v>
      </c>
      <c r="AE15" s="26">
        <f>'Sales and Costs-Small Store'!AE15+'Sales and Costs-Medium Store'!AE15+'Sales and Costs-Large Store'!AE15</f>
        <v>1365000</v>
      </c>
    </row>
    <row r="16">
      <c r="A16" s="23" t="s">
        <v>40</v>
      </c>
      <c r="B16" s="26">
        <f>'Sales and Costs-Small Store'!B16+'Sales and Costs-Medium Store'!B16+'Sales and Costs-Large Store'!B16</f>
        <v>7000</v>
      </c>
      <c r="C16" s="26">
        <f>'Sales and Costs-Small Store'!C16+'Sales and Costs-Medium Store'!C16+'Sales and Costs-Large Store'!C16</f>
        <v>14000</v>
      </c>
      <c r="D16" s="26">
        <f>'Sales and Costs-Small Store'!D16+'Sales and Costs-Medium Store'!D16+'Sales and Costs-Large Store'!D16</f>
        <v>21000</v>
      </c>
      <c r="E16" s="26">
        <f>'Sales and Costs-Small Store'!E16+'Sales and Costs-Medium Store'!E16+'Sales and Costs-Large Store'!E16</f>
        <v>28000</v>
      </c>
      <c r="F16" s="26">
        <f>'Sales and Costs-Small Store'!F16+'Sales and Costs-Medium Store'!F16+'Sales and Costs-Large Store'!F16</f>
        <v>35000</v>
      </c>
      <c r="G16" s="26">
        <f>'Sales and Costs-Small Store'!G16+'Sales and Costs-Medium Store'!G16+'Sales and Costs-Large Store'!G16</f>
        <v>52000</v>
      </c>
      <c r="H16" s="26">
        <f>'Sales and Costs-Small Store'!H16+'Sales and Costs-Medium Store'!H16+'Sales and Costs-Large Store'!H16</f>
        <v>59000</v>
      </c>
      <c r="I16" s="26">
        <f>'Sales and Costs-Small Store'!I16+'Sales and Costs-Medium Store'!I16+'Sales and Costs-Large Store'!I16</f>
        <v>91000</v>
      </c>
      <c r="J16" s="26">
        <f>'Sales and Costs-Small Store'!J16+'Sales and Costs-Medium Store'!J16+'Sales and Costs-Large Store'!J16</f>
        <v>98000</v>
      </c>
      <c r="K16" s="26">
        <f>'Sales and Costs-Small Store'!K16+'Sales and Costs-Medium Store'!K16+'Sales and Costs-Large Store'!K16</f>
        <v>115000</v>
      </c>
      <c r="L16" s="26">
        <f>'Sales and Costs-Small Store'!L16+'Sales and Costs-Medium Store'!L16+'Sales and Costs-Large Store'!L16</f>
        <v>122000</v>
      </c>
      <c r="M16" s="26">
        <f>'Sales and Costs-Small Store'!M16+'Sales and Costs-Medium Store'!M16+'Sales and Costs-Large Store'!M16</f>
        <v>154000</v>
      </c>
      <c r="N16" s="26">
        <f>'Sales and Costs-Small Store'!N16+'Sales and Costs-Medium Store'!N16+'Sales and Costs-Large Store'!N16</f>
        <v>161000</v>
      </c>
      <c r="O16" s="26">
        <f>'Sales and Costs-Small Store'!O16+'Sales and Costs-Medium Store'!O16+'Sales and Costs-Large Store'!O16</f>
        <v>178000</v>
      </c>
      <c r="P16" s="26">
        <f>'Sales and Costs-Small Store'!P16+'Sales and Costs-Medium Store'!P16+'Sales and Costs-Large Store'!P16</f>
        <v>185000</v>
      </c>
      <c r="Q16" s="26">
        <f>'Sales and Costs-Small Store'!Q16+'Sales and Costs-Medium Store'!Q16+'Sales and Costs-Large Store'!Q16</f>
        <v>217000</v>
      </c>
      <c r="R16" s="26">
        <f>'Sales and Costs-Small Store'!R16+'Sales and Costs-Medium Store'!R16+'Sales and Costs-Large Store'!R16</f>
        <v>224000</v>
      </c>
      <c r="S16" s="26">
        <f>'Sales and Costs-Small Store'!S16+'Sales and Costs-Medium Store'!S16+'Sales and Costs-Large Store'!S16</f>
        <v>241000</v>
      </c>
      <c r="T16" s="26">
        <f>'Sales and Costs-Small Store'!T16+'Sales and Costs-Medium Store'!T16+'Sales and Costs-Large Store'!T16</f>
        <v>248000</v>
      </c>
      <c r="U16" s="26">
        <f>'Sales and Costs-Small Store'!U16+'Sales and Costs-Medium Store'!U16+'Sales and Costs-Large Store'!U16</f>
        <v>280000</v>
      </c>
      <c r="V16" s="26">
        <f>'Sales and Costs-Small Store'!V16+'Sales and Costs-Medium Store'!V16+'Sales and Costs-Large Store'!V16</f>
        <v>287000</v>
      </c>
      <c r="W16" s="26">
        <f>'Sales and Costs-Small Store'!W16+'Sales and Costs-Medium Store'!W16+'Sales and Costs-Large Store'!W16</f>
        <v>304000</v>
      </c>
      <c r="X16" s="26">
        <f>'Sales and Costs-Small Store'!X16+'Sales and Costs-Medium Store'!X16+'Sales and Costs-Large Store'!X16</f>
        <v>311000</v>
      </c>
      <c r="Y16" s="26">
        <f>'Sales and Costs-Small Store'!Y16+'Sales and Costs-Medium Store'!Y16+'Sales and Costs-Large Store'!Y16</f>
        <v>343000</v>
      </c>
      <c r="Z16" s="26">
        <f>'Sales and Costs-Small Store'!Z16+'Sales and Costs-Medium Store'!Z16+'Sales and Costs-Large Store'!Z16</f>
        <v>350000</v>
      </c>
      <c r="AA16" s="26">
        <f>'Sales and Costs-Small Store'!AA16+'Sales and Costs-Medium Store'!AA16+'Sales and Costs-Large Store'!AA16</f>
        <v>367000</v>
      </c>
      <c r="AB16" s="26">
        <f>'Sales and Costs-Small Store'!AB16+'Sales and Costs-Medium Store'!AB16+'Sales and Costs-Large Store'!AB16</f>
        <v>374000</v>
      </c>
      <c r="AC16" s="26">
        <f>'Sales and Costs-Small Store'!AC16+'Sales and Costs-Medium Store'!AC16+'Sales and Costs-Large Store'!AC16</f>
        <v>406000</v>
      </c>
      <c r="AD16" s="26">
        <f>'Sales and Costs-Small Store'!AD16+'Sales and Costs-Medium Store'!AD16+'Sales and Costs-Large Store'!AD16</f>
        <v>413000</v>
      </c>
      <c r="AE16" s="26">
        <f>'Sales and Costs-Small Store'!AE16+'Sales and Costs-Medium Store'!AE16+'Sales and Costs-Large Store'!AE16</f>
        <v>430000</v>
      </c>
    </row>
    <row r="17">
      <c r="A17" s="23" t="s">
        <v>37</v>
      </c>
      <c r="B17" s="26">
        <f>'Sales and Costs-Small Store'!B17+'Sales and Costs-Medium Store'!B17+'Sales and Costs-Large Store'!B17</f>
        <v>19000</v>
      </c>
      <c r="C17" s="26">
        <f>'Sales and Costs-Small Store'!C17+'Sales and Costs-Medium Store'!C17+'Sales and Costs-Large Store'!C17</f>
        <v>38000</v>
      </c>
      <c r="D17" s="26">
        <f>'Sales and Costs-Small Store'!D17+'Sales and Costs-Medium Store'!D17+'Sales and Costs-Large Store'!D17</f>
        <v>57000</v>
      </c>
      <c r="E17" s="26">
        <f>'Sales and Costs-Small Store'!E17+'Sales and Costs-Medium Store'!E17+'Sales and Costs-Large Store'!E17</f>
        <v>76000</v>
      </c>
      <c r="F17" s="26">
        <f>'Sales and Costs-Small Store'!F17+'Sales and Costs-Medium Store'!F17+'Sales and Costs-Large Store'!F17</f>
        <v>95000</v>
      </c>
      <c r="G17" s="26">
        <f>'Sales and Costs-Small Store'!G17+'Sales and Costs-Medium Store'!G17+'Sales and Costs-Large Store'!G17</f>
        <v>152000</v>
      </c>
      <c r="H17" s="26">
        <f>'Sales and Costs-Small Store'!H17+'Sales and Costs-Medium Store'!H17+'Sales and Costs-Large Store'!H17</f>
        <v>171000</v>
      </c>
      <c r="I17" s="26">
        <f>'Sales and Costs-Small Store'!I17+'Sales and Costs-Medium Store'!I17+'Sales and Costs-Large Store'!I17</f>
        <v>304000</v>
      </c>
      <c r="J17" s="26">
        <f>'Sales and Costs-Small Store'!J17+'Sales and Costs-Medium Store'!J17+'Sales and Costs-Large Store'!J17</f>
        <v>323000</v>
      </c>
      <c r="K17" s="26">
        <f>'Sales and Costs-Small Store'!K17+'Sales and Costs-Medium Store'!K17+'Sales and Costs-Large Store'!K17</f>
        <v>380000</v>
      </c>
      <c r="L17" s="26">
        <f>'Sales and Costs-Small Store'!L17+'Sales and Costs-Medium Store'!L17+'Sales and Costs-Large Store'!L17</f>
        <v>399000</v>
      </c>
      <c r="M17" s="26">
        <f>'Sales and Costs-Small Store'!M17+'Sales and Costs-Medium Store'!M17+'Sales and Costs-Large Store'!M17</f>
        <v>532000</v>
      </c>
      <c r="N17" s="26">
        <f>'Sales and Costs-Small Store'!N17+'Sales and Costs-Medium Store'!N17+'Sales and Costs-Large Store'!N17</f>
        <v>551000</v>
      </c>
      <c r="O17" s="26">
        <f>'Sales and Costs-Small Store'!O17+'Sales and Costs-Medium Store'!O17+'Sales and Costs-Large Store'!O17</f>
        <v>608000</v>
      </c>
      <c r="P17" s="26">
        <f>'Sales and Costs-Small Store'!P17+'Sales and Costs-Medium Store'!P17+'Sales and Costs-Large Store'!P17</f>
        <v>627000</v>
      </c>
      <c r="Q17" s="26">
        <f>'Sales and Costs-Small Store'!Q17+'Sales and Costs-Medium Store'!Q17+'Sales and Costs-Large Store'!Q17</f>
        <v>760000</v>
      </c>
      <c r="R17" s="26">
        <f>'Sales and Costs-Small Store'!R17+'Sales and Costs-Medium Store'!R17+'Sales and Costs-Large Store'!R17</f>
        <v>779000</v>
      </c>
      <c r="S17" s="26">
        <f>'Sales and Costs-Small Store'!S17+'Sales and Costs-Medium Store'!S17+'Sales and Costs-Large Store'!S17</f>
        <v>836000</v>
      </c>
      <c r="T17" s="26">
        <f>'Sales and Costs-Small Store'!T17+'Sales and Costs-Medium Store'!T17+'Sales and Costs-Large Store'!T17</f>
        <v>855000</v>
      </c>
      <c r="U17" s="26">
        <f>'Sales and Costs-Small Store'!U17+'Sales and Costs-Medium Store'!U17+'Sales and Costs-Large Store'!U17</f>
        <v>988000</v>
      </c>
      <c r="V17" s="26">
        <f>'Sales and Costs-Small Store'!V17+'Sales and Costs-Medium Store'!V17+'Sales and Costs-Large Store'!V17</f>
        <v>1007000</v>
      </c>
      <c r="W17" s="26">
        <f>'Sales and Costs-Small Store'!W17+'Sales and Costs-Medium Store'!W17+'Sales and Costs-Large Store'!W17</f>
        <v>1064000</v>
      </c>
      <c r="X17" s="26">
        <f>'Sales and Costs-Small Store'!X17+'Sales and Costs-Medium Store'!X17+'Sales and Costs-Large Store'!X17</f>
        <v>1083000</v>
      </c>
      <c r="Y17" s="26">
        <f>'Sales and Costs-Small Store'!Y17+'Sales and Costs-Medium Store'!Y17+'Sales and Costs-Large Store'!Y17</f>
        <v>1216000</v>
      </c>
      <c r="Z17" s="26">
        <f>'Sales and Costs-Small Store'!Z17+'Sales and Costs-Medium Store'!Z17+'Sales and Costs-Large Store'!Z17</f>
        <v>1235000</v>
      </c>
      <c r="AA17" s="26">
        <f>'Sales and Costs-Small Store'!AA17+'Sales and Costs-Medium Store'!AA17+'Sales and Costs-Large Store'!AA17</f>
        <v>1292000</v>
      </c>
      <c r="AB17" s="26">
        <f>'Sales and Costs-Small Store'!AB17+'Sales and Costs-Medium Store'!AB17+'Sales and Costs-Large Store'!AB17</f>
        <v>1311000</v>
      </c>
      <c r="AC17" s="26">
        <f>'Sales and Costs-Small Store'!AC17+'Sales and Costs-Medium Store'!AC17+'Sales and Costs-Large Store'!AC17</f>
        <v>1444000</v>
      </c>
      <c r="AD17" s="26">
        <f>'Sales and Costs-Small Store'!AD17+'Sales and Costs-Medium Store'!AD17+'Sales and Costs-Large Store'!AD17</f>
        <v>1463000</v>
      </c>
      <c r="AE17" s="26">
        <f>'Sales and Costs-Small Store'!AE17+'Sales and Costs-Medium Store'!AE17+'Sales and Costs-Large Store'!AE17</f>
        <v>1520000</v>
      </c>
    </row>
    <row r="18">
      <c r="A18" s="23" t="s">
        <v>93</v>
      </c>
      <c r="B18" s="26">
        <f>'Sales and Costs-Small Store'!B18+'Sales and Costs-Medium Store'!B18+'Sales and Costs-Large Store'!B18</f>
        <v>10000</v>
      </c>
      <c r="C18" s="26">
        <f>'Sales and Costs-Small Store'!C18+'Sales and Costs-Medium Store'!C18+'Sales and Costs-Large Store'!C18</f>
        <v>20000</v>
      </c>
      <c r="D18" s="26">
        <f>'Sales and Costs-Small Store'!D18+'Sales and Costs-Medium Store'!D18+'Sales and Costs-Large Store'!D18</f>
        <v>30000</v>
      </c>
      <c r="E18" s="26">
        <f>'Sales and Costs-Small Store'!E18+'Sales and Costs-Medium Store'!E18+'Sales and Costs-Large Store'!E18</f>
        <v>40000</v>
      </c>
      <c r="F18" s="26">
        <f>'Sales and Costs-Small Store'!F18+'Sales and Costs-Medium Store'!F18+'Sales and Costs-Large Store'!F18</f>
        <v>50000</v>
      </c>
      <c r="G18" s="26">
        <f>'Sales and Costs-Small Store'!G18+'Sales and Costs-Medium Store'!G18+'Sales and Costs-Large Store'!G18</f>
        <v>75000</v>
      </c>
      <c r="H18" s="26">
        <f>'Sales and Costs-Small Store'!H18+'Sales and Costs-Medium Store'!H18+'Sales and Costs-Large Store'!H18</f>
        <v>85000</v>
      </c>
      <c r="I18" s="26">
        <f>'Sales and Costs-Small Store'!I18+'Sales and Costs-Medium Store'!I18+'Sales and Costs-Large Store'!I18</f>
        <v>130000</v>
      </c>
      <c r="J18" s="26">
        <f>'Sales and Costs-Small Store'!J18+'Sales and Costs-Medium Store'!J18+'Sales and Costs-Large Store'!J18</f>
        <v>140000</v>
      </c>
      <c r="K18" s="26">
        <f>'Sales and Costs-Small Store'!K18+'Sales and Costs-Medium Store'!K18+'Sales and Costs-Large Store'!K18</f>
        <v>165000</v>
      </c>
      <c r="L18" s="26">
        <f>'Sales and Costs-Small Store'!L18+'Sales and Costs-Medium Store'!L18+'Sales and Costs-Large Store'!L18</f>
        <v>175000</v>
      </c>
      <c r="M18" s="26">
        <f>'Sales and Costs-Small Store'!M18+'Sales and Costs-Medium Store'!M18+'Sales and Costs-Large Store'!M18</f>
        <v>220000</v>
      </c>
      <c r="N18" s="26">
        <f>'Sales and Costs-Small Store'!N18+'Sales and Costs-Medium Store'!N18+'Sales and Costs-Large Store'!N18</f>
        <v>230000</v>
      </c>
      <c r="O18" s="26">
        <f>'Sales and Costs-Small Store'!O18+'Sales and Costs-Medium Store'!O18+'Sales and Costs-Large Store'!O18</f>
        <v>255000</v>
      </c>
      <c r="P18" s="26">
        <f>'Sales and Costs-Small Store'!P18+'Sales and Costs-Medium Store'!P18+'Sales and Costs-Large Store'!P18</f>
        <v>265000</v>
      </c>
      <c r="Q18" s="26">
        <f>'Sales and Costs-Small Store'!Q18+'Sales and Costs-Medium Store'!Q18+'Sales and Costs-Large Store'!Q18</f>
        <v>310000</v>
      </c>
      <c r="R18" s="26">
        <f>'Sales and Costs-Small Store'!R18+'Sales and Costs-Medium Store'!R18+'Sales and Costs-Large Store'!R18</f>
        <v>320000</v>
      </c>
      <c r="S18" s="26">
        <f>'Sales and Costs-Small Store'!S18+'Sales and Costs-Medium Store'!S18+'Sales and Costs-Large Store'!S18</f>
        <v>345000</v>
      </c>
      <c r="T18" s="26">
        <f>'Sales and Costs-Small Store'!T18+'Sales and Costs-Medium Store'!T18+'Sales and Costs-Large Store'!T18</f>
        <v>355000</v>
      </c>
      <c r="U18" s="26">
        <f>'Sales and Costs-Small Store'!U18+'Sales and Costs-Medium Store'!U18+'Sales and Costs-Large Store'!U18</f>
        <v>400000</v>
      </c>
      <c r="V18" s="26">
        <f>'Sales and Costs-Small Store'!V18+'Sales and Costs-Medium Store'!V18+'Sales and Costs-Large Store'!V18</f>
        <v>410000</v>
      </c>
      <c r="W18" s="26">
        <f>'Sales and Costs-Small Store'!W18+'Sales and Costs-Medium Store'!W18+'Sales and Costs-Large Store'!W18</f>
        <v>435000</v>
      </c>
      <c r="X18" s="26">
        <f>'Sales and Costs-Small Store'!X18+'Sales and Costs-Medium Store'!X18+'Sales and Costs-Large Store'!X18</f>
        <v>445000</v>
      </c>
      <c r="Y18" s="26">
        <f>'Sales and Costs-Small Store'!Y18+'Sales and Costs-Medium Store'!Y18+'Sales and Costs-Large Store'!Y18</f>
        <v>490000</v>
      </c>
      <c r="Z18" s="26">
        <f>'Sales and Costs-Small Store'!Z18+'Sales and Costs-Medium Store'!Z18+'Sales and Costs-Large Store'!Z18</f>
        <v>500000</v>
      </c>
      <c r="AA18" s="26">
        <f>'Sales and Costs-Small Store'!AA18+'Sales and Costs-Medium Store'!AA18+'Sales and Costs-Large Store'!AA18</f>
        <v>525000</v>
      </c>
      <c r="AB18" s="26">
        <f>'Sales and Costs-Small Store'!AB18+'Sales and Costs-Medium Store'!AB18+'Sales and Costs-Large Store'!AB18</f>
        <v>535000</v>
      </c>
      <c r="AC18" s="26">
        <f>'Sales and Costs-Small Store'!AC18+'Sales and Costs-Medium Store'!AC18+'Sales and Costs-Large Store'!AC18</f>
        <v>580000</v>
      </c>
      <c r="AD18" s="26">
        <f>'Sales and Costs-Small Store'!AD18+'Sales and Costs-Medium Store'!AD18+'Sales and Costs-Large Store'!AD18</f>
        <v>590000</v>
      </c>
      <c r="AE18" s="26">
        <f>'Sales and Costs-Small Store'!AE18+'Sales and Costs-Medium Store'!AE18+'Sales and Costs-Large Store'!AE18</f>
        <v>615000</v>
      </c>
    </row>
    <row r="19">
      <c r="A19" s="23" t="s">
        <v>94</v>
      </c>
      <c r="B19" s="26">
        <f>'Sales and Costs-Small Store'!B19+'Sales and Costs-Medium Store'!B19+'Sales and Costs-Large Store'!B19</f>
        <v>11369.04762</v>
      </c>
      <c r="C19" s="26">
        <f>'Sales and Costs-Small Store'!C19+'Sales and Costs-Medium Store'!C19+'Sales and Costs-Large Store'!C19</f>
        <v>22738.09524</v>
      </c>
      <c r="D19" s="26">
        <f>'Sales and Costs-Small Store'!D19+'Sales and Costs-Medium Store'!D19+'Sales and Costs-Large Store'!D19</f>
        <v>34107.14286</v>
      </c>
      <c r="E19" s="26">
        <f>'Sales and Costs-Small Store'!E19+'Sales and Costs-Medium Store'!E19+'Sales and Costs-Large Store'!E19</f>
        <v>45476.19048</v>
      </c>
      <c r="F19" s="26">
        <f>'Sales and Costs-Small Store'!F19+'Sales and Costs-Medium Store'!F19+'Sales and Costs-Large Store'!F19</f>
        <v>56845.2381</v>
      </c>
      <c r="G19" s="26">
        <f>'Sales and Costs-Small Store'!G19+'Sales and Costs-Medium Store'!G19+'Sales and Costs-Large Store'!G19</f>
        <v>85285.71429</v>
      </c>
      <c r="H19" s="26">
        <f>'Sales and Costs-Small Store'!H19+'Sales and Costs-Medium Store'!H19+'Sales and Costs-Large Store'!H19</f>
        <v>96654.7619</v>
      </c>
      <c r="I19" s="26">
        <f>'Sales and Costs-Small Store'!I19+'Sales and Costs-Medium Store'!I19+'Sales and Costs-Large Store'!I19</f>
        <v>151738.0952</v>
      </c>
      <c r="J19" s="26">
        <f>'Sales and Costs-Small Store'!J19+'Sales and Costs-Medium Store'!J19+'Sales and Costs-Large Store'!J19</f>
        <v>163107.1429</v>
      </c>
      <c r="K19" s="26">
        <f>'Sales and Costs-Small Store'!K19+'Sales and Costs-Medium Store'!K19+'Sales and Costs-Large Store'!K19</f>
        <v>191547.619</v>
      </c>
      <c r="L19" s="26">
        <f>'Sales and Costs-Small Store'!L19+'Sales and Costs-Medium Store'!L19+'Sales and Costs-Large Store'!L19</f>
        <v>202916.6667</v>
      </c>
      <c r="M19" s="26">
        <f>'Sales and Costs-Small Store'!M19+'Sales and Costs-Medium Store'!M19+'Sales and Costs-Large Store'!M19</f>
        <v>258000</v>
      </c>
      <c r="N19" s="26">
        <f>'Sales and Costs-Small Store'!N19+'Sales and Costs-Medium Store'!N19+'Sales and Costs-Large Store'!N19</f>
        <v>263535.7143</v>
      </c>
      <c r="O19" s="26">
        <f>'Sales and Costs-Small Store'!O19+'Sales and Costs-Medium Store'!O19+'Sales and Costs-Large Store'!O19</f>
        <v>286142.8571</v>
      </c>
      <c r="P19" s="26">
        <f>'Sales and Costs-Small Store'!P19+'Sales and Costs-Medium Store'!P19+'Sales and Costs-Large Store'!P19</f>
        <v>289892.8571</v>
      </c>
      <c r="Q19" s="26">
        <f>'Sales and Costs-Small Store'!Q19+'Sales and Costs-Medium Store'!Q19+'Sales and Costs-Large Store'!Q19</f>
        <v>337357.1429</v>
      </c>
      <c r="R19" s="26">
        <f>'Sales and Costs-Small Store'!R19+'Sales and Costs-Medium Store'!R19+'Sales and Costs-Large Store'!R19</f>
        <v>337357.1429</v>
      </c>
      <c r="S19" s="26">
        <f>'Sales and Costs-Small Store'!S19+'Sales and Costs-Medium Store'!S19+'Sales and Costs-Large Store'!S19</f>
        <v>354428.5714</v>
      </c>
      <c r="T19" s="26">
        <f>'Sales and Costs-Small Store'!T19+'Sales and Costs-Medium Store'!T19+'Sales and Costs-Large Store'!T19</f>
        <v>354428.5714</v>
      </c>
      <c r="U19" s="26">
        <f>'Sales and Costs-Small Store'!U19+'Sales and Costs-Medium Store'!U19+'Sales and Costs-Large Store'!U19</f>
        <v>394571.4286</v>
      </c>
      <c r="V19" s="26">
        <f>'Sales and Costs-Small Store'!V19+'Sales and Costs-Medium Store'!V19+'Sales and Costs-Large Store'!V19</f>
        <v>388571.4286</v>
      </c>
      <c r="W19" s="26">
        <f>'Sales and Costs-Small Store'!W19+'Sales and Costs-Medium Store'!W19+'Sales and Costs-Large Store'!W19</f>
        <v>387428.5714</v>
      </c>
      <c r="X19" s="26">
        <f>'Sales and Costs-Small Store'!X19+'Sales and Costs-Medium Store'!X19+'Sales and Costs-Large Store'!X19</f>
        <v>369428.5714</v>
      </c>
      <c r="Y19" s="26">
        <f>'Sales and Costs-Small Store'!Y19+'Sales and Costs-Medium Store'!Y19+'Sales and Costs-Large Store'!Y19</f>
        <v>394571.4286</v>
      </c>
      <c r="Z19" s="26">
        <f>'Sales and Costs-Small Store'!Z19+'Sales and Costs-Medium Store'!Z19+'Sales and Costs-Large Store'!Z19</f>
        <v>388571.4286</v>
      </c>
      <c r="AA19" s="26">
        <f>'Sales and Costs-Small Store'!AA19+'Sales and Costs-Medium Store'!AA19+'Sales and Costs-Large Store'!AA19</f>
        <v>387428.5714</v>
      </c>
      <c r="AB19" s="26">
        <f>'Sales and Costs-Small Store'!AB19+'Sales and Costs-Medium Store'!AB19+'Sales and Costs-Large Store'!AB19</f>
        <v>369428.5714</v>
      </c>
      <c r="AC19" s="26">
        <f>'Sales and Costs-Small Store'!AC19+'Sales and Costs-Medium Store'!AC19+'Sales and Costs-Large Store'!AC19</f>
        <v>394571.4286</v>
      </c>
      <c r="AD19" s="26">
        <f>'Sales and Costs-Small Store'!AD19+'Sales and Costs-Medium Store'!AD19+'Sales and Costs-Large Store'!AD19</f>
        <v>388571.4286</v>
      </c>
      <c r="AE19" s="26">
        <f>'Sales and Costs-Small Store'!AE19+'Sales and Costs-Medium Store'!AE19+'Sales and Costs-Large Store'!AE19</f>
        <v>387428.5714</v>
      </c>
    </row>
    <row r="20">
      <c r="A20" s="23" t="s">
        <v>90</v>
      </c>
      <c r="B20" s="26">
        <f t="shared" ref="B20:AE20" si="3">SUM(B15:B19)</f>
        <v>69869.04762</v>
      </c>
      <c r="C20" s="26">
        <f t="shared" si="3"/>
        <v>139738.0952</v>
      </c>
      <c r="D20" s="26">
        <f t="shared" si="3"/>
        <v>209607.1429</v>
      </c>
      <c r="E20" s="26">
        <f t="shared" si="3"/>
        <v>279476.1905</v>
      </c>
      <c r="F20" s="26">
        <f t="shared" si="3"/>
        <v>349345.2381</v>
      </c>
      <c r="G20" s="26">
        <f t="shared" si="3"/>
        <v>529285.7143</v>
      </c>
      <c r="H20" s="26">
        <f t="shared" si="3"/>
        <v>599154.7619</v>
      </c>
      <c r="I20" s="26">
        <f t="shared" si="3"/>
        <v>966738.0952</v>
      </c>
      <c r="J20" s="26">
        <f t="shared" si="3"/>
        <v>1036607.143</v>
      </c>
      <c r="K20" s="26">
        <f t="shared" si="3"/>
        <v>1216547.619</v>
      </c>
      <c r="L20" s="26">
        <f t="shared" si="3"/>
        <v>1286416.667</v>
      </c>
      <c r="M20" s="26">
        <f t="shared" si="3"/>
        <v>1654000</v>
      </c>
      <c r="N20" s="26">
        <f t="shared" si="3"/>
        <v>1718035.714</v>
      </c>
      <c r="O20" s="26">
        <f t="shared" si="3"/>
        <v>1892142.857</v>
      </c>
      <c r="P20" s="26">
        <f t="shared" si="3"/>
        <v>1954392.857</v>
      </c>
      <c r="Q20" s="26">
        <f t="shared" si="3"/>
        <v>2314357.143</v>
      </c>
      <c r="R20" s="26">
        <f t="shared" si="3"/>
        <v>2372857.143</v>
      </c>
      <c r="S20" s="26">
        <f t="shared" si="3"/>
        <v>2541428.571</v>
      </c>
      <c r="T20" s="26">
        <f t="shared" si="3"/>
        <v>2599928.571</v>
      </c>
      <c r="U20" s="26">
        <f t="shared" si="3"/>
        <v>2952571.429</v>
      </c>
      <c r="V20" s="26">
        <f t="shared" si="3"/>
        <v>3005071.429</v>
      </c>
      <c r="W20" s="26">
        <f t="shared" si="3"/>
        <v>3155428.571</v>
      </c>
      <c r="X20" s="26">
        <f t="shared" si="3"/>
        <v>3195928.571</v>
      </c>
      <c r="Y20" s="26">
        <f t="shared" si="3"/>
        <v>3533571.429</v>
      </c>
      <c r="Z20" s="26">
        <f t="shared" si="3"/>
        <v>3586071.429</v>
      </c>
      <c r="AA20" s="26">
        <f t="shared" si="3"/>
        <v>3736428.571</v>
      </c>
      <c r="AB20" s="26">
        <f t="shared" si="3"/>
        <v>3776928.571</v>
      </c>
      <c r="AC20" s="26">
        <f t="shared" si="3"/>
        <v>4114571.429</v>
      </c>
      <c r="AD20" s="26">
        <f t="shared" si="3"/>
        <v>4167071.429</v>
      </c>
      <c r="AE20" s="26">
        <f t="shared" si="3"/>
        <v>4317428.571</v>
      </c>
    </row>
    <row r="22">
      <c r="A22" s="23" t="s">
        <v>95</v>
      </c>
      <c r="B22" s="26">
        <f t="shared" ref="B22:AE22" si="4">B20+B12</f>
        <v>277869.0476</v>
      </c>
      <c r="C22" s="26">
        <f t="shared" si="4"/>
        <v>555738.0952</v>
      </c>
      <c r="D22" s="26">
        <f t="shared" si="4"/>
        <v>833607.1429</v>
      </c>
      <c r="E22" s="26">
        <f t="shared" si="4"/>
        <v>1111476.19</v>
      </c>
      <c r="F22" s="26">
        <f t="shared" si="4"/>
        <v>1389345.238</v>
      </c>
      <c r="G22" s="26">
        <f t="shared" si="4"/>
        <v>2222485.714</v>
      </c>
      <c r="H22" s="26">
        <f t="shared" si="4"/>
        <v>2500354.762</v>
      </c>
      <c r="I22" s="26">
        <f t="shared" si="4"/>
        <v>4294338.095</v>
      </c>
      <c r="J22" s="26">
        <f t="shared" si="4"/>
        <v>4572207.143</v>
      </c>
      <c r="K22" s="26">
        <f t="shared" si="4"/>
        <v>5405347.619</v>
      </c>
      <c r="L22" s="26">
        <f t="shared" si="4"/>
        <v>5683216.667</v>
      </c>
      <c r="M22" s="26">
        <f t="shared" si="4"/>
        <v>7477200</v>
      </c>
      <c r="N22" s="26">
        <f t="shared" si="4"/>
        <v>7749235.714</v>
      </c>
      <c r="O22" s="26">
        <f t="shared" si="4"/>
        <v>8576542.857</v>
      </c>
      <c r="P22" s="26">
        <f t="shared" si="4"/>
        <v>8846792.857</v>
      </c>
      <c r="Q22" s="26">
        <f t="shared" si="4"/>
        <v>10633157.14</v>
      </c>
      <c r="R22" s="26">
        <f t="shared" si="4"/>
        <v>10899657.14</v>
      </c>
      <c r="S22" s="26">
        <f t="shared" si="4"/>
        <v>11721428.57</v>
      </c>
      <c r="T22" s="26">
        <f t="shared" si="4"/>
        <v>11987928.57</v>
      </c>
      <c r="U22" s="26">
        <f t="shared" si="4"/>
        <v>13766971.43</v>
      </c>
      <c r="V22" s="26">
        <f t="shared" si="4"/>
        <v>14027471.43</v>
      </c>
      <c r="W22" s="26">
        <f t="shared" si="4"/>
        <v>14831028.57</v>
      </c>
      <c r="X22" s="26">
        <f t="shared" si="4"/>
        <v>15079528.57</v>
      </c>
      <c r="Y22" s="26">
        <f t="shared" si="4"/>
        <v>16843571.43</v>
      </c>
      <c r="Z22" s="26">
        <f t="shared" si="4"/>
        <v>17104071.43</v>
      </c>
      <c r="AA22" s="26">
        <f t="shared" si="4"/>
        <v>17907628.57</v>
      </c>
      <c r="AB22" s="26">
        <f t="shared" si="4"/>
        <v>18156128.57</v>
      </c>
      <c r="AC22" s="26">
        <f t="shared" si="4"/>
        <v>19920171.43</v>
      </c>
      <c r="AD22" s="26">
        <f t="shared" si="4"/>
        <v>20180671.43</v>
      </c>
      <c r="AE22" s="26">
        <f t="shared" si="4"/>
        <v>20984228.57</v>
      </c>
    </row>
    <row r="24">
      <c r="A24" s="23" t="s">
        <v>96</v>
      </c>
      <c r="B24" s="26">
        <f t="shared" ref="B24:AE24" si="5">B6-B22</f>
        <v>192130.9524</v>
      </c>
      <c r="C24" s="26">
        <f t="shared" si="5"/>
        <v>384261.9048</v>
      </c>
      <c r="D24" s="26">
        <f t="shared" si="5"/>
        <v>576392.8571</v>
      </c>
      <c r="E24" s="26">
        <f t="shared" si="5"/>
        <v>768523.8095</v>
      </c>
      <c r="F24" s="26">
        <f t="shared" si="5"/>
        <v>960654.7619</v>
      </c>
      <c r="G24" s="26">
        <f t="shared" si="5"/>
        <v>1593514.286</v>
      </c>
      <c r="H24" s="26">
        <f t="shared" si="5"/>
        <v>1785645.238</v>
      </c>
      <c r="I24" s="26">
        <f t="shared" si="5"/>
        <v>3185661.905</v>
      </c>
      <c r="J24" s="26">
        <f t="shared" si="5"/>
        <v>3377792.857</v>
      </c>
      <c r="K24" s="26">
        <f t="shared" si="5"/>
        <v>4010652.381</v>
      </c>
      <c r="L24" s="26">
        <f t="shared" si="5"/>
        <v>4202783.333</v>
      </c>
      <c r="M24" s="26">
        <f t="shared" si="5"/>
        <v>5602800</v>
      </c>
      <c r="N24" s="26">
        <f t="shared" si="5"/>
        <v>5800764.286</v>
      </c>
      <c r="O24" s="26">
        <f t="shared" si="5"/>
        <v>6439457.143</v>
      </c>
      <c r="P24" s="26">
        <f t="shared" si="5"/>
        <v>6639207.143</v>
      </c>
      <c r="Q24" s="26">
        <f t="shared" si="5"/>
        <v>8046842.857</v>
      </c>
      <c r="R24" s="26">
        <f t="shared" si="5"/>
        <v>8250342.857</v>
      </c>
      <c r="S24" s="26">
        <f t="shared" si="5"/>
        <v>8894571.429</v>
      </c>
      <c r="T24" s="26">
        <f t="shared" si="5"/>
        <v>9098071.429</v>
      </c>
      <c r="U24" s="26">
        <f t="shared" si="5"/>
        <v>10513028.57</v>
      </c>
      <c r="V24" s="26">
        <f t="shared" si="5"/>
        <v>10722528.57</v>
      </c>
      <c r="W24" s="26">
        <f t="shared" si="5"/>
        <v>11384971.43</v>
      </c>
      <c r="X24" s="26">
        <f t="shared" si="5"/>
        <v>11606471.43</v>
      </c>
      <c r="Y24" s="26">
        <f t="shared" si="5"/>
        <v>13036428.57</v>
      </c>
      <c r="Z24" s="26">
        <f t="shared" si="5"/>
        <v>13245928.57</v>
      </c>
      <c r="AA24" s="26">
        <f t="shared" si="5"/>
        <v>13908371.43</v>
      </c>
      <c r="AB24" s="26">
        <f t="shared" si="5"/>
        <v>14129871.43</v>
      </c>
      <c r="AC24" s="26">
        <f t="shared" si="5"/>
        <v>15559828.57</v>
      </c>
      <c r="AD24" s="26">
        <f t="shared" si="5"/>
        <v>15769328.57</v>
      </c>
      <c r="AE24" s="26">
        <f t="shared" si="5"/>
        <v>16431771.43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</row>
    <row r="2">
      <c r="A2" s="23" t="s">
        <v>97</v>
      </c>
    </row>
    <row r="3">
      <c r="A3" s="23" t="s">
        <v>26</v>
      </c>
      <c r="B3" s="26">
        <f>'Cons-Sales and Costs'!B9</f>
        <v>96000</v>
      </c>
      <c r="C3" s="26">
        <f>'Cons-Sales and Costs'!C9</f>
        <v>192000</v>
      </c>
      <c r="D3" s="26">
        <f>'Cons-Sales and Costs'!D9</f>
        <v>288000</v>
      </c>
      <c r="E3" s="26">
        <f>'Cons-Sales and Costs'!E9</f>
        <v>384000</v>
      </c>
      <c r="F3" s="26">
        <f>'Cons-Sales and Costs'!F9</f>
        <v>480000</v>
      </c>
      <c r="G3" s="26">
        <f>'Cons-Sales and Costs'!G9</f>
        <v>763200</v>
      </c>
      <c r="H3" s="26">
        <f>'Cons-Sales and Costs'!H9</f>
        <v>859200</v>
      </c>
      <c r="I3" s="26">
        <f>'Cons-Sales and Costs'!I9</f>
        <v>1449600</v>
      </c>
      <c r="J3" s="26">
        <f>'Cons-Sales and Costs'!J9</f>
        <v>1545600</v>
      </c>
      <c r="K3" s="26">
        <f>'Cons-Sales and Costs'!K9</f>
        <v>1828800</v>
      </c>
      <c r="L3" s="26">
        <f>'Cons-Sales and Costs'!L9</f>
        <v>1924800</v>
      </c>
      <c r="M3" s="26">
        <f>'Cons-Sales and Costs'!M9</f>
        <v>2515200</v>
      </c>
      <c r="N3" s="26">
        <f>'Cons-Sales and Costs'!N9</f>
        <v>2611200</v>
      </c>
      <c r="O3" s="26">
        <f>'Cons-Sales and Costs'!O9</f>
        <v>2894400</v>
      </c>
      <c r="P3" s="26">
        <f>'Cons-Sales and Costs'!P9</f>
        <v>2990400</v>
      </c>
      <c r="Q3" s="26">
        <f>'Cons-Sales and Costs'!Q9</f>
        <v>3580800</v>
      </c>
      <c r="R3" s="26">
        <f>'Cons-Sales and Costs'!R9</f>
        <v>3676800</v>
      </c>
      <c r="S3" s="26">
        <f>'Cons-Sales and Costs'!S9</f>
        <v>3960000</v>
      </c>
      <c r="T3" s="26">
        <f>'Cons-Sales and Costs'!T9</f>
        <v>4056000</v>
      </c>
      <c r="U3" s="26">
        <f>'Cons-Sales and Costs'!U9</f>
        <v>4646400</v>
      </c>
      <c r="V3" s="26">
        <f>'Cons-Sales and Costs'!V9</f>
        <v>4742400</v>
      </c>
      <c r="W3" s="26">
        <f>'Cons-Sales and Costs'!W9</f>
        <v>5025600</v>
      </c>
      <c r="X3" s="26">
        <f>'Cons-Sales and Costs'!X9</f>
        <v>5121600</v>
      </c>
      <c r="Y3" s="26">
        <f>'Cons-Sales and Costs'!Y9</f>
        <v>5712000</v>
      </c>
      <c r="Z3" s="26">
        <f>'Cons-Sales and Costs'!Z9</f>
        <v>5808000</v>
      </c>
      <c r="AA3" s="26">
        <f>'Cons-Sales and Costs'!AA9</f>
        <v>6091200</v>
      </c>
      <c r="AB3" s="26">
        <f>'Cons-Sales and Costs'!AB9</f>
        <v>6187200</v>
      </c>
      <c r="AC3" s="26">
        <f>'Cons-Sales and Costs'!AC9</f>
        <v>6777600</v>
      </c>
      <c r="AD3" s="26">
        <f>'Cons-Sales and Costs'!AD9</f>
        <v>6873600</v>
      </c>
      <c r="AE3" s="26">
        <f>'Cons-Sales and Costs'!AE9</f>
        <v>7156800</v>
      </c>
    </row>
    <row r="4">
      <c r="A4" s="23" t="s">
        <v>27</v>
      </c>
      <c r="B4" s="26">
        <f>'Cons-Sales and Costs'!B10</f>
        <v>27000</v>
      </c>
      <c r="C4" s="26">
        <f>'Cons-Sales and Costs'!C10</f>
        <v>54000</v>
      </c>
      <c r="D4" s="26">
        <f>'Cons-Sales and Costs'!D10</f>
        <v>81000</v>
      </c>
      <c r="E4" s="26">
        <f>'Cons-Sales and Costs'!E10</f>
        <v>108000</v>
      </c>
      <c r="F4" s="26">
        <f>'Cons-Sales and Costs'!F10</f>
        <v>135000</v>
      </c>
      <c r="G4" s="26">
        <f>'Cons-Sales and Costs'!G10</f>
        <v>216000</v>
      </c>
      <c r="H4" s="26">
        <f>'Cons-Sales and Costs'!H10</f>
        <v>243000</v>
      </c>
      <c r="I4" s="26">
        <f>'Cons-Sales and Costs'!I10</f>
        <v>450000</v>
      </c>
      <c r="J4" s="26">
        <f>'Cons-Sales and Costs'!J10</f>
        <v>477000</v>
      </c>
      <c r="K4" s="26">
        <f>'Cons-Sales and Costs'!K10</f>
        <v>558000</v>
      </c>
      <c r="L4" s="26">
        <f>'Cons-Sales and Costs'!L10</f>
        <v>585000</v>
      </c>
      <c r="M4" s="26">
        <f>'Cons-Sales and Costs'!M10</f>
        <v>792000</v>
      </c>
      <c r="N4" s="26">
        <f>'Cons-Sales and Costs'!N10</f>
        <v>819000</v>
      </c>
      <c r="O4" s="26">
        <f>'Cons-Sales and Costs'!O10</f>
        <v>900000</v>
      </c>
      <c r="P4" s="26">
        <f>'Cons-Sales and Costs'!P10</f>
        <v>927000</v>
      </c>
      <c r="Q4" s="26">
        <f>'Cons-Sales and Costs'!Q10</f>
        <v>1134000</v>
      </c>
      <c r="R4" s="26">
        <f>'Cons-Sales and Costs'!R10</f>
        <v>1161000</v>
      </c>
      <c r="S4" s="26">
        <f>'Cons-Sales and Costs'!S10</f>
        <v>1242000</v>
      </c>
      <c r="T4" s="26">
        <f>'Cons-Sales and Costs'!T10</f>
        <v>1269000</v>
      </c>
      <c r="U4" s="26">
        <f>'Cons-Sales and Costs'!U10</f>
        <v>1476000</v>
      </c>
      <c r="V4" s="26">
        <f>'Cons-Sales and Costs'!V10</f>
        <v>1503000</v>
      </c>
      <c r="W4" s="26">
        <f>'Cons-Sales and Costs'!W10</f>
        <v>1584000</v>
      </c>
      <c r="X4" s="26">
        <f>'Cons-Sales and Costs'!X10</f>
        <v>1611000</v>
      </c>
      <c r="Y4" s="26">
        <f>'Cons-Sales and Costs'!Y10</f>
        <v>1818000</v>
      </c>
      <c r="Z4" s="26">
        <f>'Cons-Sales and Costs'!Z10</f>
        <v>1845000</v>
      </c>
      <c r="AA4" s="26">
        <f>'Cons-Sales and Costs'!AA10</f>
        <v>1926000</v>
      </c>
      <c r="AB4" s="26">
        <f>'Cons-Sales and Costs'!AB10</f>
        <v>1953000</v>
      </c>
      <c r="AC4" s="26">
        <f>'Cons-Sales and Costs'!AC10</f>
        <v>2160000</v>
      </c>
      <c r="AD4" s="26">
        <f>'Cons-Sales and Costs'!AD10</f>
        <v>2187000</v>
      </c>
      <c r="AE4" s="26">
        <f>'Cons-Sales and Costs'!AE10</f>
        <v>2268000</v>
      </c>
    </row>
    <row r="5">
      <c r="A5" s="23" t="s">
        <v>28</v>
      </c>
      <c r="B5" s="26">
        <f>'Cons-Sales and Costs'!B11</f>
        <v>85000</v>
      </c>
      <c r="C5" s="26">
        <f>'Cons-Sales and Costs'!C11</f>
        <v>170000</v>
      </c>
      <c r="D5" s="26">
        <f>'Cons-Sales and Costs'!D11</f>
        <v>255000</v>
      </c>
      <c r="E5" s="26">
        <f>'Cons-Sales and Costs'!E11</f>
        <v>340000</v>
      </c>
      <c r="F5" s="26">
        <f>'Cons-Sales and Costs'!F11</f>
        <v>425000</v>
      </c>
      <c r="G5" s="26">
        <f>'Cons-Sales and Costs'!G11</f>
        <v>714000</v>
      </c>
      <c r="H5" s="26">
        <f>'Cons-Sales and Costs'!H11</f>
        <v>799000</v>
      </c>
      <c r="I5" s="26">
        <f>'Cons-Sales and Costs'!I11</f>
        <v>1428000</v>
      </c>
      <c r="J5" s="26">
        <f>'Cons-Sales and Costs'!J11</f>
        <v>1513000</v>
      </c>
      <c r="K5" s="26">
        <f>'Cons-Sales and Costs'!K11</f>
        <v>1802000</v>
      </c>
      <c r="L5" s="26">
        <f>'Cons-Sales and Costs'!L11</f>
        <v>1887000</v>
      </c>
      <c r="M5" s="26">
        <f>'Cons-Sales and Costs'!M11</f>
        <v>2516000</v>
      </c>
      <c r="N5" s="26">
        <f>'Cons-Sales and Costs'!N11</f>
        <v>2601000</v>
      </c>
      <c r="O5" s="26">
        <f>'Cons-Sales and Costs'!O11</f>
        <v>2890000</v>
      </c>
      <c r="P5" s="26">
        <f>'Cons-Sales and Costs'!P11</f>
        <v>2975000</v>
      </c>
      <c r="Q5" s="26">
        <f>'Cons-Sales and Costs'!Q11</f>
        <v>3604000</v>
      </c>
      <c r="R5" s="26">
        <f>'Cons-Sales and Costs'!R11</f>
        <v>3689000</v>
      </c>
      <c r="S5" s="26">
        <f>'Cons-Sales and Costs'!S11</f>
        <v>3978000</v>
      </c>
      <c r="T5" s="26">
        <f>'Cons-Sales and Costs'!T11</f>
        <v>4063000</v>
      </c>
      <c r="U5" s="26">
        <f>'Cons-Sales and Costs'!U11</f>
        <v>4692000</v>
      </c>
      <c r="V5" s="26">
        <f>'Cons-Sales and Costs'!V11</f>
        <v>4777000</v>
      </c>
      <c r="W5" s="26">
        <f>'Cons-Sales and Costs'!W11</f>
        <v>5066000</v>
      </c>
      <c r="X5" s="26">
        <f>'Cons-Sales and Costs'!X11</f>
        <v>5151000</v>
      </c>
      <c r="Y5" s="26">
        <f>'Cons-Sales and Costs'!Y11</f>
        <v>5780000</v>
      </c>
      <c r="Z5" s="26">
        <f>'Cons-Sales and Costs'!Z11</f>
        <v>5865000</v>
      </c>
      <c r="AA5" s="26">
        <f>'Cons-Sales and Costs'!AA11</f>
        <v>6154000</v>
      </c>
      <c r="AB5" s="26">
        <f>'Cons-Sales and Costs'!AB11</f>
        <v>6239000</v>
      </c>
      <c r="AC5" s="26">
        <f>'Cons-Sales and Costs'!AC11</f>
        <v>6868000</v>
      </c>
      <c r="AD5" s="26">
        <f>'Cons-Sales and Costs'!AD11</f>
        <v>6953000</v>
      </c>
      <c r="AE5" s="26">
        <f>'Cons-Sales and Costs'!AE11</f>
        <v>7242000</v>
      </c>
    </row>
    <row r="6">
      <c r="A6" s="23" t="s">
        <v>90</v>
      </c>
      <c r="B6" s="26">
        <f t="shared" ref="B6:AE6" si="1">SUM(B3:B5)</f>
        <v>208000</v>
      </c>
      <c r="C6" s="26">
        <f t="shared" si="1"/>
        <v>416000</v>
      </c>
      <c r="D6" s="26">
        <f t="shared" si="1"/>
        <v>624000</v>
      </c>
      <c r="E6" s="26">
        <f t="shared" si="1"/>
        <v>832000</v>
      </c>
      <c r="F6" s="26">
        <f t="shared" si="1"/>
        <v>1040000</v>
      </c>
      <c r="G6" s="26">
        <f t="shared" si="1"/>
        <v>1693200</v>
      </c>
      <c r="H6" s="26">
        <f t="shared" si="1"/>
        <v>1901200</v>
      </c>
      <c r="I6" s="26">
        <f t="shared" si="1"/>
        <v>3327600</v>
      </c>
      <c r="J6" s="26">
        <f t="shared" si="1"/>
        <v>3535600</v>
      </c>
      <c r="K6" s="26">
        <f t="shared" si="1"/>
        <v>4188800</v>
      </c>
      <c r="L6" s="26">
        <f t="shared" si="1"/>
        <v>4396800</v>
      </c>
      <c r="M6" s="26">
        <f t="shared" si="1"/>
        <v>5823200</v>
      </c>
      <c r="N6" s="26">
        <f t="shared" si="1"/>
        <v>6031200</v>
      </c>
      <c r="O6" s="26">
        <f t="shared" si="1"/>
        <v>6684400</v>
      </c>
      <c r="P6" s="26">
        <f t="shared" si="1"/>
        <v>6892400</v>
      </c>
      <c r="Q6" s="26">
        <f t="shared" si="1"/>
        <v>8318800</v>
      </c>
      <c r="R6" s="26">
        <f t="shared" si="1"/>
        <v>8526800</v>
      </c>
      <c r="S6" s="26">
        <f t="shared" si="1"/>
        <v>9180000</v>
      </c>
      <c r="T6" s="26">
        <f t="shared" si="1"/>
        <v>9388000</v>
      </c>
      <c r="U6" s="26">
        <f t="shared" si="1"/>
        <v>10814400</v>
      </c>
      <c r="V6" s="26">
        <f t="shared" si="1"/>
        <v>11022400</v>
      </c>
      <c r="W6" s="26">
        <f t="shared" si="1"/>
        <v>11675600</v>
      </c>
      <c r="X6" s="26">
        <f t="shared" si="1"/>
        <v>11883600</v>
      </c>
      <c r="Y6" s="26">
        <f t="shared" si="1"/>
        <v>13310000</v>
      </c>
      <c r="Z6" s="26">
        <f t="shared" si="1"/>
        <v>13518000</v>
      </c>
      <c r="AA6" s="26">
        <f t="shared" si="1"/>
        <v>14171200</v>
      </c>
      <c r="AB6" s="26">
        <f t="shared" si="1"/>
        <v>14379200</v>
      </c>
      <c r="AC6" s="26">
        <f t="shared" si="1"/>
        <v>15805600</v>
      </c>
      <c r="AD6" s="26">
        <f t="shared" si="1"/>
        <v>16013600</v>
      </c>
      <c r="AE6" s="26">
        <f t="shared" si="1"/>
        <v>16666800</v>
      </c>
    </row>
    <row r="8">
      <c r="A8" s="23" t="s">
        <v>98</v>
      </c>
    </row>
    <row r="9">
      <c r="A9" s="23" t="s">
        <v>26</v>
      </c>
      <c r="B9" s="23">
        <v>0.0</v>
      </c>
      <c r="C9" s="23">
        <v>0.0</v>
      </c>
      <c r="D9" s="26">
        <f t="shared" ref="D9:AE9" si="2">B3</f>
        <v>96000</v>
      </c>
      <c r="E9" s="26">
        <f t="shared" si="2"/>
        <v>192000</v>
      </c>
      <c r="F9" s="26">
        <f t="shared" si="2"/>
        <v>288000</v>
      </c>
      <c r="G9" s="26">
        <f t="shared" si="2"/>
        <v>384000</v>
      </c>
      <c r="H9" s="26">
        <f t="shared" si="2"/>
        <v>480000</v>
      </c>
      <c r="I9" s="26">
        <f t="shared" si="2"/>
        <v>763200</v>
      </c>
      <c r="J9" s="26">
        <f t="shared" si="2"/>
        <v>859200</v>
      </c>
      <c r="K9" s="26">
        <f t="shared" si="2"/>
        <v>1449600</v>
      </c>
      <c r="L9" s="26">
        <f t="shared" si="2"/>
        <v>1545600</v>
      </c>
      <c r="M9" s="26">
        <f t="shared" si="2"/>
        <v>1828800</v>
      </c>
      <c r="N9" s="26">
        <f t="shared" si="2"/>
        <v>1924800</v>
      </c>
      <c r="O9" s="26">
        <f t="shared" si="2"/>
        <v>2515200</v>
      </c>
      <c r="P9" s="26">
        <f t="shared" si="2"/>
        <v>2611200</v>
      </c>
      <c r="Q9" s="26">
        <f t="shared" si="2"/>
        <v>2894400</v>
      </c>
      <c r="R9" s="26">
        <f t="shared" si="2"/>
        <v>2990400</v>
      </c>
      <c r="S9" s="26">
        <f t="shared" si="2"/>
        <v>3580800</v>
      </c>
      <c r="T9" s="26">
        <f t="shared" si="2"/>
        <v>3676800</v>
      </c>
      <c r="U9" s="26">
        <f t="shared" si="2"/>
        <v>3960000</v>
      </c>
      <c r="V9" s="26">
        <f t="shared" si="2"/>
        <v>4056000</v>
      </c>
      <c r="W9" s="26">
        <f t="shared" si="2"/>
        <v>4646400</v>
      </c>
      <c r="X9" s="26">
        <f t="shared" si="2"/>
        <v>4742400</v>
      </c>
      <c r="Y9" s="26">
        <f t="shared" si="2"/>
        <v>5025600</v>
      </c>
      <c r="Z9" s="26">
        <f t="shared" si="2"/>
        <v>5121600</v>
      </c>
      <c r="AA9" s="26">
        <f t="shared" si="2"/>
        <v>5712000</v>
      </c>
      <c r="AB9" s="26">
        <f t="shared" si="2"/>
        <v>5808000</v>
      </c>
      <c r="AC9" s="26">
        <f t="shared" si="2"/>
        <v>6091200</v>
      </c>
      <c r="AD9" s="26">
        <f t="shared" si="2"/>
        <v>6187200</v>
      </c>
      <c r="AE9" s="26">
        <f t="shared" si="2"/>
        <v>6777600</v>
      </c>
    </row>
    <row r="10">
      <c r="A10" s="23" t="s">
        <v>27</v>
      </c>
      <c r="B10" s="23">
        <v>0.0</v>
      </c>
      <c r="C10" s="23">
        <v>0.0</v>
      </c>
      <c r="D10" s="23">
        <v>0.0</v>
      </c>
      <c r="E10" s="26">
        <f t="shared" ref="E10:AE10" si="3">B4</f>
        <v>27000</v>
      </c>
      <c r="F10" s="26">
        <f t="shared" si="3"/>
        <v>54000</v>
      </c>
      <c r="G10" s="26">
        <f t="shared" si="3"/>
        <v>81000</v>
      </c>
      <c r="H10" s="26">
        <f t="shared" si="3"/>
        <v>108000</v>
      </c>
      <c r="I10" s="26">
        <f t="shared" si="3"/>
        <v>135000</v>
      </c>
      <c r="J10" s="26">
        <f t="shared" si="3"/>
        <v>216000</v>
      </c>
      <c r="K10" s="26">
        <f t="shared" si="3"/>
        <v>243000</v>
      </c>
      <c r="L10" s="26">
        <f t="shared" si="3"/>
        <v>450000</v>
      </c>
      <c r="M10" s="26">
        <f t="shared" si="3"/>
        <v>477000</v>
      </c>
      <c r="N10" s="26">
        <f t="shared" si="3"/>
        <v>558000</v>
      </c>
      <c r="O10" s="26">
        <f t="shared" si="3"/>
        <v>585000</v>
      </c>
      <c r="P10" s="26">
        <f t="shared" si="3"/>
        <v>792000</v>
      </c>
      <c r="Q10" s="26">
        <f t="shared" si="3"/>
        <v>819000</v>
      </c>
      <c r="R10" s="26">
        <f t="shared" si="3"/>
        <v>900000</v>
      </c>
      <c r="S10" s="26">
        <f t="shared" si="3"/>
        <v>927000</v>
      </c>
      <c r="T10" s="26">
        <f t="shared" si="3"/>
        <v>1134000</v>
      </c>
      <c r="U10" s="26">
        <f t="shared" si="3"/>
        <v>1161000</v>
      </c>
      <c r="V10" s="26">
        <f t="shared" si="3"/>
        <v>1242000</v>
      </c>
      <c r="W10" s="26">
        <f t="shared" si="3"/>
        <v>1269000</v>
      </c>
      <c r="X10" s="26">
        <f t="shared" si="3"/>
        <v>1476000</v>
      </c>
      <c r="Y10" s="26">
        <f t="shared" si="3"/>
        <v>1503000</v>
      </c>
      <c r="Z10" s="26">
        <f t="shared" si="3"/>
        <v>1584000</v>
      </c>
      <c r="AA10" s="26">
        <f t="shared" si="3"/>
        <v>1611000</v>
      </c>
      <c r="AB10" s="26">
        <f t="shared" si="3"/>
        <v>1818000</v>
      </c>
      <c r="AC10" s="26">
        <f t="shared" si="3"/>
        <v>1845000</v>
      </c>
      <c r="AD10" s="26">
        <f t="shared" si="3"/>
        <v>1926000</v>
      </c>
      <c r="AE10" s="26">
        <f t="shared" si="3"/>
        <v>1953000</v>
      </c>
    </row>
    <row r="11">
      <c r="A11" s="23" t="s">
        <v>28</v>
      </c>
      <c r="B11" s="26">
        <f t="shared" ref="B11:AE11" si="4">B5</f>
        <v>85000</v>
      </c>
      <c r="C11" s="26">
        <f t="shared" si="4"/>
        <v>170000</v>
      </c>
      <c r="D11" s="26">
        <f t="shared" si="4"/>
        <v>255000</v>
      </c>
      <c r="E11" s="26">
        <f t="shared" si="4"/>
        <v>340000</v>
      </c>
      <c r="F11" s="26">
        <f t="shared" si="4"/>
        <v>425000</v>
      </c>
      <c r="G11" s="26">
        <f t="shared" si="4"/>
        <v>714000</v>
      </c>
      <c r="H11" s="26">
        <f t="shared" si="4"/>
        <v>799000</v>
      </c>
      <c r="I11" s="26">
        <f t="shared" si="4"/>
        <v>1428000</v>
      </c>
      <c r="J11" s="26">
        <f t="shared" si="4"/>
        <v>1513000</v>
      </c>
      <c r="K11" s="26">
        <f t="shared" si="4"/>
        <v>1802000</v>
      </c>
      <c r="L11" s="26">
        <f t="shared" si="4"/>
        <v>1887000</v>
      </c>
      <c r="M11" s="26">
        <f t="shared" si="4"/>
        <v>2516000</v>
      </c>
      <c r="N11" s="26">
        <f t="shared" si="4"/>
        <v>2601000</v>
      </c>
      <c r="O11" s="26">
        <f t="shared" si="4"/>
        <v>2890000</v>
      </c>
      <c r="P11" s="26">
        <f t="shared" si="4"/>
        <v>2975000</v>
      </c>
      <c r="Q11" s="26">
        <f t="shared" si="4"/>
        <v>3604000</v>
      </c>
      <c r="R11" s="26">
        <f t="shared" si="4"/>
        <v>3689000</v>
      </c>
      <c r="S11" s="26">
        <f t="shared" si="4"/>
        <v>3978000</v>
      </c>
      <c r="T11" s="26">
        <f t="shared" si="4"/>
        <v>4063000</v>
      </c>
      <c r="U11" s="26">
        <f t="shared" si="4"/>
        <v>4692000</v>
      </c>
      <c r="V11" s="26">
        <f t="shared" si="4"/>
        <v>4777000</v>
      </c>
      <c r="W11" s="26">
        <f t="shared" si="4"/>
        <v>5066000</v>
      </c>
      <c r="X11" s="26">
        <f t="shared" si="4"/>
        <v>5151000</v>
      </c>
      <c r="Y11" s="26">
        <f t="shared" si="4"/>
        <v>5780000</v>
      </c>
      <c r="Z11" s="26">
        <f t="shared" si="4"/>
        <v>5865000</v>
      </c>
      <c r="AA11" s="26">
        <f t="shared" si="4"/>
        <v>6154000</v>
      </c>
      <c r="AB11" s="26">
        <f t="shared" si="4"/>
        <v>6239000</v>
      </c>
      <c r="AC11" s="26">
        <f t="shared" si="4"/>
        <v>6868000</v>
      </c>
      <c r="AD11" s="26">
        <f t="shared" si="4"/>
        <v>6953000</v>
      </c>
      <c r="AE11" s="26">
        <f t="shared" si="4"/>
        <v>7242000</v>
      </c>
    </row>
    <row r="12">
      <c r="A12" s="23" t="s">
        <v>90</v>
      </c>
      <c r="B12" s="24">
        <f t="shared" ref="B12:AE12" si="5">SUM(B9:B11)</f>
        <v>85000</v>
      </c>
      <c r="C12" s="24">
        <f t="shared" si="5"/>
        <v>170000</v>
      </c>
      <c r="D12" s="26">
        <f t="shared" si="5"/>
        <v>351000</v>
      </c>
      <c r="E12" s="26">
        <f t="shared" si="5"/>
        <v>559000</v>
      </c>
      <c r="F12" s="26">
        <f t="shared" si="5"/>
        <v>767000</v>
      </c>
      <c r="G12" s="26">
        <f t="shared" si="5"/>
        <v>1179000</v>
      </c>
      <c r="H12" s="26">
        <f t="shared" si="5"/>
        <v>1387000</v>
      </c>
      <c r="I12" s="26">
        <f t="shared" si="5"/>
        <v>2326200</v>
      </c>
      <c r="J12" s="26">
        <f t="shared" si="5"/>
        <v>2588200</v>
      </c>
      <c r="K12" s="26">
        <f t="shared" si="5"/>
        <v>3494600</v>
      </c>
      <c r="L12" s="26">
        <f t="shared" si="5"/>
        <v>3882600</v>
      </c>
      <c r="M12" s="26">
        <f t="shared" si="5"/>
        <v>4821800</v>
      </c>
      <c r="N12" s="26">
        <f t="shared" si="5"/>
        <v>5083800</v>
      </c>
      <c r="O12" s="26">
        <f t="shared" si="5"/>
        <v>5990200</v>
      </c>
      <c r="P12" s="26">
        <f t="shared" si="5"/>
        <v>6378200</v>
      </c>
      <c r="Q12" s="26">
        <f t="shared" si="5"/>
        <v>7317400</v>
      </c>
      <c r="R12" s="26">
        <f t="shared" si="5"/>
        <v>7579400</v>
      </c>
      <c r="S12" s="26">
        <f t="shared" si="5"/>
        <v>8485800</v>
      </c>
      <c r="T12" s="26">
        <f t="shared" si="5"/>
        <v>8873800</v>
      </c>
      <c r="U12" s="26">
        <f t="shared" si="5"/>
        <v>9813000</v>
      </c>
      <c r="V12" s="26">
        <f t="shared" si="5"/>
        <v>10075000</v>
      </c>
      <c r="W12" s="26">
        <f t="shared" si="5"/>
        <v>10981400</v>
      </c>
      <c r="X12" s="26">
        <f t="shared" si="5"/>
        <v>11369400</v>
      </c>
      <c r="Y12" s="26">
        <f t="shared" si="5"/>
        <v>12308600</v>
      </c>
      <c r="Z12" s="26">
        <f t="shared" si="5"/>
        <v>12570600</v>
      </c>
      <c r="AA12" s="26">
        <f t="shared" si="5"/>
        <v>13477000</v>
      </c>
      <c r="AB12" s="26">
        <f t="shared" si="5"/>
        <v>13865000</v>
      </c>
      <c r="AC12" s="26">
        <f t="shared" si="5"/>
        <v>14804200</v>
      </c>
      <c r="AD12" s="26">
        <f t="shared" si="5"/>
        <v>15066200</v>
      </c>
      <c r="AE12" s="26">
        <f t="shared" si="5"/>
        <v>15972600</v>
      </c>
    </row>
    <row r="14">
      <c r="A14" s="23" t="s">
        <v>99</v>
      </c>
    </row>
    <row r="15">
      <c r="A15" s="23" t="s">
        <v>26</v>
      </c>
      <c r="B15" s="26">
        <f t="shared" ref="B15:B17" si="7">B3-B9</f>
        <v>96000</v>
      </c>
      <c r="C15" s="26">
        <f t="shared" ref="C15:AE15" si="6">B15+C3-C9</f>
        <v>288000</v>
      </c>
      <c r="D15" s="26">
        <f t="shared" si="6"/>
        <v>480000</v>
      </c>
      <c r="E15" s="26">
        <f t="shared" si="6"/>
        <v>672000</v>
      </c>
      <c r="F15" s="26">
        <f t="shared" si="6"/>
        <v>864000</v>
      </c>
      <c r="G15" s="26">
        <f t="shared" si="6"/>
        <v>1243200</v>
      </c>
      <c r="H15" s="26">
        <f t="shared" si="6"/>
        <v>1622400</v>
      </c>
      <c r="I15" s="26">
        <f t="shared" si="6"/>
        <v>2308800</v>
      </c>
      <c r="J15" s="26">
        <f t="shared" si="6"/>
        <v>2995200</v>
      </c>
      <c r="K15" s="26">
        <f t="shared" si="6"/>
        <v>3374400</v>
      </c>
      <c r="L15" s="26">
        <f t="shared" si="6"/>
        <v>3753600</v>
      </c>
      <c r="M15" s="26">
        <f t="shared" si="6"/>
        <v>4440000</v>
      </c>
      <c r="N15" s="26">
        <f t="shared" si="6"/>
        <v>5126400</v>
      </c>
      <c r="O15" s="26">
        <f t="shared" si="6"/>
        <v>5505600</v>
      </c>
      <c r="P15" s="26">
        <f t="shared" si="6"/>
        <v>5884800</v>
      </c>
      <c r="Q15" s="26">
        <f t="shared" si="6"/>
        <v>6571200</v>
      </c>
      <c r="R15" s="26">
        <f t="shared" si="6"/>
        <v>7257600</v>
      </c>
      <c r="S15" s="26">
        <f t="shared" si="6"/>
        <v>7636800</v>
      </c>
      <c r="T15" s="26">
        <f t="shared" si="6"/>
        <v>8016000</v>
      </c>
      <c r="U15" s="26">
        <f t="shared" si="6"/>
        <v>8702400</v>
      </c>
      <c r="V15" s="26">
        <f t="shared" si="6"/>
        <v>9388800</v>
      </c>
      <c r="W15" s="26">
        <f t="shared" si="6"/>
        <v>9768000</v>
      </c>
      <c r="X15" s="26">
        <f t="shared" si="6"/>
        <v>10147200</v>
      </c>
      <c r="Y15" s="26">
        <f t="shared" si="6"/>
        <v>10833600</v>
      </c>
      <c r="Z15" s="26">
        <f t="shared" si="6"/>
        <v>11520000</v>
      </c>
      <c r="AA15" s="26">
        <f t="shared" si="6"/>
        <v>11899200</v>
      </c>
      <c r="AB15" s="26">
        <f t="shared" si="6"/>
        <v>12278400</v>
      </c>
      <c r="AC15" s="26">
        <f t="shared" si="6"/>
        <v>12964800</v>
      </c>
      <c r="AD15" s="26">
        <f t="shared" si="6"/>
        <v>13651200</v>
      </c>
      <c r="AE15" s="26">
        <f t="shared" si="6"/>
        <v>14030400</v>
      </c>
    </row>
    <row r="16">
      <c r="A16" s="23" t="s">
        <v>27</v>
      </c>
      <c r="B16" s="26">
        <f t="shared" si="7"/>
        <v>27000</v>
      </c>
      <c r="C16" s="26">
        <f t="shared" ref="C16:AE16" si="8">B16+C4-C10</f>
        <v>81000</v>
      </c>
      <c r="D16" s="26">
        <f t="shared" si="8"/>
        <v>162000</v>
      </c>
      <c r="E16" s="26">
        <f t="shared" si="8"/>
        <v>243000</v>
      </c>
      <c r="F16" s="26">
        <f t="shared" si="8"/>
        <v>324000</v>
      </c>
      <c r="G16" s="26">
        <f t="shared" si="8"/>
        <v>459000</v>
      </c>
      <c r="H16" s="26">
        <f t="shared" si="8"/>
        <v>594000</v>
      </c>
      <c r="I16" s="26">
        <f t="shared" si="8"/>
        <v>909000</v>
      </c>
      <c r="J16" s="26">
        <f t="shared" si="8"/>
        <v>1170000</v>
      </c>
      <c r="K16" s="26">
        <f t="shared" si="8"/>
        <v>1485000</v>
      </c>
      <c r="L16" s="26">
        <f t="shared" si="8"/>
        <v>1620000</v>
      </c>
      <c r="M16" s="26">
        <f t="shared" si="8"/>
        <v>1935000</v>
      </c>
      <c r="N16" s="26">
        <f t="shared" si="8"/>
        <v>2196000</v>
      </c>
      <c r="O16" s="26">
        <f t="shared" si="8"/>
        <v>2511000</v>
      </c>
      <c r="P16" s="26">
        <f t="shared" si="8"/>
        <v>2646000</v>
      </c>
      <c r="Q16" s="26">
        <f t="shared" si="8"/>
        <v>2961000</v>
      </c>
      <c r="R16" s="26">
        <f t="shared" si="8"/>
        <v>3222000</v>
      </c>
      <c r="S16" s="26">
        <f t="shared" si="8"/>
        <v>3537000</v>
      </c>
      <c r="T16" s="26">
        <f t="shared" si="8"/>
        <v>3672000</v>
      </c>
      <c r="U16" s="26">
        <f t="shared" si="8"/>
        <v>3987000</v>
      </c>
      <c r="V16" s="26">
        <f t="shared" si="8"/>
        <v>4248000</v>
      </c>
      <c r="W16" s="26">
        <f t="shared" si="8"/>
        <v>4563000</v>
      </c>
      <c r="X16" s="26">
        <f t="shared" si="8"/>
        <v>4698000</v>
      </c>
      <c r="Y16" s="26">
        <f t="shared" si="8"/>
        <v>5013000</v>
      </c>
      <c r="Z16" s="26">
        <f t="shared" si="8"/>
        <v>5274000</v>
      </c>
      <c r="AA16" s="26">
        <f t="shared" si="8"/>
        <v>5589000</v>
      </c>
      <c r="AB16" s="26">
        <f t="shared" si="8"/>
        <v>5724000</v>
      </c>
      <c r="AC16" s="26">
        <f t="shared" si="8"/>
        <v>6039000</v>
      </c>
      <c r="AD16" s="26">
        <f t="shared" si="8"/>
        <v>6300000</v>
      </c>
      <c r="AE16" s="26">
        <f t="shared" si="8"/>
        <v>6615000</v>
      </c>
    </row>
    <row r="17">
      <c r="A17" s="23" t="s">
        <v>28</v>
      </c>
      <c r="B17" s="26">
        <f t="shared" si="7"/>
        <v>0</v>
      </c>
      <c r="C17" s="26">
        <f t="shared" ref="C17:AE17" si="9">B17+C5-C11</f>
        <v>0</v>
      </c>
      <c r="D17" s="26">
        <f t="shared" si="9"/>
        <v>0</v>
      </c>
      <c r="E17" s="26">
        <f t="shared" si="9"/>
        <v>0</v>
      </c>
      <c r="F17" s="26">
        <f t="shared" si="9"/>
        <v>0</v>
      </c>
      <c r="G17" s="26">
        <f t="shared" si="9"/>
        <v>0</v>
      </c>
      <c r="H17" s="26">
        <f t="shared" si="9"/>
        <v>0</v>
      </c>
      <c r="I17" s="26">
        <f t="shared" si="9"/>
        <v>0</v>
      </c>
      <c r="J17" s="26">
        <f t="shared" si="9"/>
        <v>0</v>
      </c>
      <c r="K17" s="26">
        <f t="shared" si="9"/>
        <v>0</v>
      </c>
      <c r="L17" s="26">
        <f t="shared" si="9"/>
        <v>0</v>
      </c>
      <c r="M17" s="26">
        <f t="shared" si="9"/>
        <v>0</v>
      </c>
      <c r="N17" s="26">
        <f t="shared" si="9"/>
        <v>0</v>
      </c>
      <c r="O17" s="26">
        <f t="shared" si="9"/>
        <v>0</v>
      </c>
      <c r="P17" s="26">
        <f t="shared" si="9"/>
        <v>0</v>
      </c>
      <c r="Q17" s="26">
        <f t="shared" si="9"/>
        <v>0</v>
      </c>
      <c r="R17" s="26">
        <f t="shared" si="9"/>
        <v>0</v>
      </c>
      <c r="S17" s="26">
        <f t="shared" si="9"/>
        <v>0</v>
      </c>
      <c r="T17" s="26">
        <f t="shared" si="9"/>
        <v>0</v>
      </c>
      <c r="U17" s="26">
        <f t="shared" si="9"/>
        <v>0</v>
      </c>
      <c r="V17" s="26">
        <f t="shared" si="9"/>
        <v>0</v>
      </c>
      <c r="W17" s="26">
        <f t="shared" si="9"/>
        <v>0</v>
      </c>
      <c r="X17" s="26">
        <f t="shared" si="9"/>
        <v>0</v>
      </c>
      <c r="Y17" s="26">
        <f t="shared" si="9"/>
        <v>0</v>
      </c>
      <c r="Z17" s="26">
        <f t="shared" si="9"/>
        <v>0</v>
      </c>
      <c r="AA17" s="26">
        <f t="shared" si="9"/>
        <v>0</v>
      </c>
      <c r="AB17" s="26">
        <f t="shared" si="9"/>
        <v>0</v>
      </c>
      <c r="AC17" s="26">
        <f t="shared" si="9"/>
        <v>0</v>
      </c>
      <c r="AD17" s="26">
        <f t="shared" si="9"/>
        <v>0</v>
      </c>
      <c r="AE17" s="26">
        <f t="shared" si="9"/>
        <v>0</v>
      </c>
    </row>
    <row r="18">
      <c r="A18" s="23" t="s">
        <v>90</v>
      </c>
      <c r="B18" s="26">
        <f t="shared" ref="B18:AE18" si="10">SUM(B15:B17)</f>
        <v>123000</v>
      </c>
      <c r="C18" s="26">
        <f t="shared" si="10"/>
        <v>369000</v>
      </c>
      <c r="D18" s="26">
        <f t="shared" si="10"/>
        <v>642000</v>
      </c>
      <c r="E18" s="26">
        <f t="shared" si="10"/>
        <v>915000</v>
      </c>
      <c r="F18" s="26">
        <f t="shared" si="10"/>
        <v>1188000</v>
      </c>
      <c r="G18" s="26">
        <f t="shared" si="10"/>
        <v>1702200</v>
      </c>
      <c r="H18" s="26">
        <f t="shared" si="10"/>
        <v>2216400</v>
      </c>
      <c r="I18" s="26">
        <f t="shared" si="10"/>
        <v>3217800</v>
      </c>
      <c r="J18" s="26">
        <f t="shared" si="10"/>
        <v>4165200</v>
      </c>
      <c r="K18" s="26">
        <f t="shared" si="10"/>
        <v>4859400</v>
      </c>
      <c r="L18" s="26">
        <f t="shared" si="10"/>
        <v>5373600</v>
      </c>
      <c r="M18" s="26">
        <f t="shared" si="10"/>
        <v>6375000</v>
      </c>
      <c r="N18" s="26">
        <f t="shared" si="10"/>
        <v>7322400</v>
      </c>
      <c r="O18" s="26">
        <f t="shared" si="10"/>
        <v>8016600</v>
      </c>
      <c r="P18" s="26">
        <f t="shared" si="10"/>
        <v>8530800</v>
      </c>
      <c r="Q18" s="26">
        <f t="shared" si="10"/>
        <v>9532200</v>
      </c>
      <c r="R18" s="26">
        <f t="shared" si="10"/>
        <v>10479600</v>
      </c>
      <c r="S18" s="26">
        <f t="shared" si="10"/>
        <v>11173800</v>
      </c>
      <c r="T18" s="26">
        <f t="shared" si="10"/>
        <v>11688000</v>
      </c>
      <c r="U18" s="26">
        <f t="shared" si="10"/>
        <v>12689400</v>
      </c>
      <c r="V18" s="26">
        <f t="shared" si="10"/>
        <v>13636800</v>
      </c>
      <c r="W18" s="26">
        <f t="shared" si="10"/>
        <v>14331000</v>
      </c>
      <c r="X18" s="26">
        <f t="shared" si="10"/>
        <v>14845200</v>
      </c>
      <c r="Y18" s="26">
        <f t="shared" si="10"/>
        <v>15846600</v>
      </c>
      <c r="Z18" s="26">
        <f t="shared" si="10"/>
        <v>16794000</v>
      </c>
      <c r="AA18" s="26">
        <f t="shared" si="10"/>
        <v>17488200</v>
      </c>
      <c r="AB18" s="26">
        <f t="shared" si="10"/>
        <v>18002400</v>
      </c>
      <c r="AC18" s="26">
        <f t="shared" si="10"/>
        <v>19003800</v>
      </c>
      <c r="AD18" s="26">
        <f t="shared" si="10"/>
        <v>19951200</v>
      </c>
      <c r="AE18" s="26">
        <f t="shared" si="10"/>
        <v>20645400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3" t="s">
        <v>55</v>
      </c>
      <c r="C1" s="23" t="s">
        <v>56</v>
      </c>
      <c r="D1" s="23" t="s">
        <v>57</v>
      </c>
      <c r="E1" s="23" t="s">
        <v>58</v>
      </c>
      <c r="F1" s="23" t="s">
        <v>59</v>
      </c>
      <c r="G1" s="23" t="s">
        <v>60</v>
      </c>
      <c r="H1" s="23" t="s">
        <v>61</v>
      </c>
      <c r="I1" s="23" t="s">
        <v>62</v>
      </c>
      <c r="J1" s="23" t="s">
        <v>63</v>
      </c>
      <c r="K1" s="23" t="s">
        <v>64</v>
      </c>
      <c r="L1" s="23" t="s">
        <v>65</v>
      </c>
      <c r="M1" s="23" t="s">
        <v>66</v>
      </c>
      <c r="N1" s="23" t="s">
        <v>67</v>
      </c>
      <c r="O1" s="23" t="s">
        <v>68</v>
      </c>
      <c r="P1" s="23" t="s">
        <v>69</v>
      </c>
      <c r="Q1" s="23" t="s">
        <v>70</v>
      </c>
      <c r="R1" s="23" t="s">
        <v>71</v>
      </c>
      <c r="S1" s="23" t="s">
        <v>72</v>
      </c>
      <c r="T1" s="23" t="s">
        <v>73</v>
      </c>
      <c r="U1" s="23" t="s">
        <v>74</v>
      </c>
      <c r="V1" s="23" t="s">
        <v>75</v>
      </c>
      <c r="W1" s="23" t="s">
        <v>76</v>
      </c>
      <c r="X1" s="23" t="s">
        <v>77</v>
      </c>
      <c r="Y1" s="23" t="s">
        <v>78</v>
      </c>
      <c r="Z1" s="23" t="s">
        <v>79</v>
      </c>
      <c r="AA1" s="23" t="s">
        <v>80</v>
      </c>
      <c r="AB1" s="23" t="s">
        <v>81</v>
      </c>
      <c r="AC1" s="23" t="s">
        <v>82</v>
      </c>
      <c r="AD1" s="23" t="s">
        <v>83</v>
      </c>
      <c r="AE1" s="23" t="s">
        <v>84</v>
      </c>
      <c r="AF1" s="23"/>
      <c r="AG1" s="23"/>
    </row>
    <row r="2">
      <c r="A2" s="23" t="s">
        <v>49</v>
      </c>
    </row>
    <row r="3">
      <c r="A3" s="23" t="s">
        <v>52</v>
      </c>
      <c r="B3" s="24">
        <f>'Cons-Sales and Costs'!B$6*Assumptions!$B33</f>
        <v>141000</v>
      </c>
      <c r="C3" s="24">
        <f>'Cons-Sales and Costs'!C$6*Assumptions!$B33</f>
        <v>282000</v>
      </c>
      <c r="D3" s="24">
        <f>'Cons-Sales and Costs'!D$6*Assumptions!$B33</f>
        <v>423000</v>
      </c>
      <c r="E3" s="24">
        <f>'Cons-Sales and Costs'!E$6*Assumptions!$B33</f>
        <v>564000</v>
      </c>
      <c r="F3" s="24">
        <f>'Cons-Sales and Costs'!F$6*Assumptions!$B33</f>
        <v>705000</v>
      </c>
      <c r="G3" s="24">
        <f>'Cons-Sales and Costs'!G$6*Assumptions!$B33</f>
        <v>1144800</v>
      </c>
      <c r="H3" s="24">
        <f>'Cons-Sales and Costs'!H$6*Assumptions!$B33</f>
        <v>1285800</v>
      </c>
      <c r="I3" s="24">
        <f>'Cons-Sales and Costs'!I$6*Assumptions!$B33</f>
        <v>2244000</v>
      </c>
      <c r="J3" s="24">
        <f>'Cons-Sales and Costs'!J$6*Assumptions!$B33</f>
        <v>2385000</v>
      </c>
      <c r="K3" s="24">
        <f>'Cons-Sales and Costs'!K$6*Assumptions!$B33</f>
        <v>2824800</v>
      </c>
      <c r="L3" s="24">
        <f>'Cons-Sales and Costs'!L$6*Assumptions!$B33</f>
        <v>2965800</v>
      </c>
      <c r="M3" s="24">
        <f>'Cons-Sales and Costs'!M$6*Assumptions!$B33</f>
        <v>3924000</v>
      </c>
      <c r="N3" s="24">
        <f>'Cons-Sales and Costs'!N$6*Assumptions!$B33</f>
        <v>4065000</v>
      </c>
      <c r="O3" s="24">
        <f>'Cons-Sales and Costs'!O$6*Assumptions!$B33</f>
        <v>4504800</v>
      </c>
      <c r="P3" s="24">
        <f>'Cons-Sales and Costs'!P$6*Assumptions!$B33</f>
        <v>4645800</v>
      </c>
      <c r="Q3" s="24">
        <f>'Cons-Sales and Costs'!Q$6*Assumptions!$B33</f>
        <v>5604000</v>
      </c>
      <c r="R3" s="24">
        <f>'Cons-Sales and Costs'!R$6*Assumptions!$B33</f>
        <v>5745000</v>
      </c>
      <c r="S3" s="24">
        <f>'Cons-Sales and Costs'!S$6*Assumptions!$B33</f>
        <v>6184800</v>
      </c>
      <c r="T3" s="24">
        <f>'Cons-Sales and Costs'!T$6*Assumptions!$B33</f>
        <v>6325800</v>
      </c>
      <c r="U3" s="24">
        <f>'Cons-Sales and Costs'!U$6*Assumptions!$B33</f>
        <v>7284000</v>
      </c>
      <c r="V3" s="24">
        <f>'Cons-Sales and Costs'!V$6*Assumptions!$B33</f>
        <v>7425000</v>
      </c>
      <c r="W3" s="24">
        <f>'Cons-Sales and Costs'!W$6*Assumptions!$B33</f>
        <v>7864800</v>
      </c>
      <c r="X3" s="24">
        <f>'Cons-Sales and Costs'!X$6*Assumptions!$B33</f>
        <v>8005800</v>
      </c>
      <c r="Y3" s="24">
        <f>'Cons-Sales and Costs'!Y$6*Assumptions!$B33</f>
        <v>8964000</v>
      </c>
      <c r="Z3" s="24">
        <f>'Cons-Sales and Costs'!Z$6*Assumptions!$B33</f>
        <v>9105000</v>
      </c>
      <c r="AA3" s="24">
        <f>'Cons-Sales and Costs'!AA$6*Assumptions!$B33</f>
        <v>9544800</v>
      </c>
      <c r="AB3" s="24">
        <f>'Cons-Sales and Costs'!AB$6*Assumptions!$B33</f>
        <v>9685800</v>
      </c>
      <c r="AC3" s="24">
        <f>'Cons-Sales and Costs'!AC$6*Assumptions!$B33</f>
        <v>10644000</v>
      </c>
      <c r="AD3" s="24">
        <f>'Cons-Sales and Costs'!AD$6*Assumptions!$B33</f>
        <v>10785000</v>
      </c>
      <c r="AE3" s="24">
        <f>'Cons-Sales and Costs'!AE$6*Assumptions!$B33</f>
        <v>11224800</v>
      </c>
    </row>
    <row r="4">
      <c r="A4" s="23" t="s">
        <v>53</v>
      </c>
      <c r="B4" s="24">
        <f>'Cons-Sales and Costs'!B$6*Assumptions!$B34</f>
        <v>141000</v>
      </c>
      <c r="C4" s="24">
        <f>'Cons-Sales and Costs'!C$6*Assumptions!$B34</f>
        <v>282000</v>
      </c>
      <c r="D4" s="24">
        <f>'Cons-Sales and Costs'!D$6*Assumptions!$B34</f>
        <v>423000</v>
      </c>
      <c r="E4" s="24">
        <f>'Cons-Sales and Costs'!E$6*Assumptions!$B34</f>
        <v>564000</v>
      </c>
      <c r="F4" s="24">
        <f>'Cons-Sales and Costs'!F$6*Assumptions!$B34</f>
        <v>705000</v>
      </c>
      <c r="G4" s="24">
        <f>'Cons-Sales and Costs'!G$6*Assumptions!$B34</f>
        <v>1144800</v>
      </c>
      <c r="H4" s="24">
        <f>'Cons-Sales and Costs'!H$6*Assumptions!$B34</f>
        <v>1285800</v>
      </c>
      <c r="I4" s="24">
        <f>'Cons-Sales and Costs'!I$6*Assumptions!$B34</f>
        <v>2244000</v>
      </c>
      <c r="J4" s="24">
        <f>'Cons-Sales and Costs'!J$6*Assumptions!$B34</f>
        <v>2385000</v>
      </c>
      <c r="K4" s="24">
        <f>'Cons-Sales and Costs'!K$6*Assumptions!$B34</f>
        <v>2824800</v>
      </c>
      <c r="L4" s="24">
        <f>'Cons-Sales and Costs'!L$6*Assumptions!$B34</f>
        <v>2965800</v>
      </c>
      <c r="M4" s="24">
        <f>'Cons-Sales and Costs'!M$6*Assumptions!$B34</f>
        <v>3924000</v>
      </c>
      <c r="N4" s="24">
        <f>'Cons-Sales and Costs'!N$6*Assumptions!$B34</f>
        <v>4065000</v>
      </c>
      <c r="O4" s="24">
        <f>'Cons-Sales and Costs'!O$6*Assumptions!$B34</f>
        <v>4504800</v>
      </c>
      <c r="P4" s="24">
        <f>'Cons-Sales and Costs'!P$6*Assumptions!$B34</f>
        <v>4645800</v>
      </c>
      <c r="Q4" s="24">
        <f>'Cons-Sales and Costs'!Q$6*Assumptions!$B34</f>
        <v>5604000</v>
      </c>
      <c r="R4" s="24">
        <f>'Cons-Sales and Costs'!R$6*Assumptions!$B34</f>
        <v>5745000</v>
      </c>
      <c r="S4" s="24">
        <f>'Cons-Sales and Costs'!S$6*Assumptions!$B34</f>
        <v>6184800</v>
      </c>
      <c r="T4" s="24">
        <f>'Cons-Sales and Costs'!T$6*Assumptions!$B34</f>
        <v>6325800</v>
      </c>
      <c r="U4" s="24">
        <f>'Cons-Sales and Costs'!U$6*Assumptions!$B34</f>
        <v>7284000</v>
      </c>
      <c r="V4" s="24">
        <f>'Cons-Sales and Costs'!V$6*Assumptions!$B34</f>
        <v>7425000</v>
      </c>
      <c r="W4" s="24">
        <f>'Cons-Sales and Costs'!W$6*Assumptions!$B34</f>
        <v>7864800</v>
      </c>
      <c r="X4" s="24">
        <f>'Cons-Sales and Costs'!X$6*Assumptions!$B34</f>
        <v>8005800</v>
      </c>
      <c r="Y4" s="24">
        <f>'Cons-Sales and Costs'!Y$6*Assumptions!$B34</f>
        <v>8964000</v>
      </c>
      <c r="Z4" s="24">
        <f>'Cons-Sales and Costs'!Z$6*Assumptions!$B34</f>
        <v>9105000</v>
      </c>
      <c r="AA4" s="24">
        <f>'Cons-Sales and Costs'!AA$6*Assumptions!$B34</f>
        <v>9544800</v>
      </c>
      <c r="AB4" s="24">
        <f>'Cons-Sales and Costs'!AB$6*Assumptions!$B34</f>
        <v>9685800</v>
      </c>
      <c r="AC4" s="24">
        <f>'Cons-Sales and Costs'!AC$6*Assumptions!$B34</f>
        <v>10644000</v>
      </c>
      <c r="AD4" s="24">
        <f>'Cons-Sales and Costs'!AD$6*Assumptions!$B34</f>
        <v>10785000</v>
      </c>
      <c r="AE4" s="24">
        <f>'Cons-Sales and Costs'!AE$6*Assumptions!$B34</f>
        <v>11224800</v>
      </c>
    </row>
    <row r="5">
      <c r="A5" s="23" t="s">
        <v>54</v>
      </c>
      <c r="B5" s="24">
        <f>'Cons-Sales and Costs'!B$6*Assumptions!$B35</f>
        <v>188000</v>
      </c>
      <c r="C5" s="24">
        <f>'Cons-Sales and Costs'!C$6*Assumptions!$B35</f>
        <v>376000</v>
      </c>
      <c r="D5" s="24">
        <f>'Cons-Sales and Costs'!D$6*Assumptions!$B35</f>
        <v>564000</v>
      </c>
      <c r="E5" s="24">
        <f>'Cons-Sales and Costs'!E$6*Assumptions!$B35</f>
        <v>752000</v>
      </c>
      <c r="F5" s="24">
        <f>'Cons-Sales and Costs'!F$6*Assumptions!$B35</f>
        <v>940000</v>
      </c>
      <c r="G5" s="24">
        <f>'Cons-Sales and Costs'!G$6*Assumptions!$B35</f>
        <v>1526400</v>
      </c>
      <c r="H5" s="24">
        <f>'Cons-Sales and Costs'!H$6*Assumptions!$B35</f>
        <v>1714400</v>
      </c>
      <c r="I5" s="24">
        <f>'Cons-Sales and Costs'!I$6*Assumptions!$B35</f>
        <v>2992000</v>
      </c>
      <c r="J5" s="24">
        <f>'Cons-Sales and Costs'!J$6*Assumptions!$B35</f>
        <v>3180000</v>
      </c>
      <c r="K5" s="24">
        <f>'Cons-Sales and Costs'!K$6*Assumptions!$B35</f>
        <v>3766400</v>
      </c>
      <c r="L5" s="24">
        <f>'Cons-Sales and Costs'!L$6*Assumptions!$B35</f>
        <v>3954400</v>
      </c>
      <c r="M5" s="24">
        <f>'Cons-Sales and Costs'!M$6*Assumptions!$B35</f>
        <v>5232000</v>
      </c>
      <c r="N5" s="24">
        <f>'Cons-Sales and Costs'!N$6*Assumptions!$B35</f>
        <v>5420000</v>
      </c>
      <c r="O5" s="24">
        <f>'Cons-Sales and Costs'!O$6*Assumptions!$B35</f>
        <v>6006400</v>
      </c>
      <c r="P5" s="24">
        <f>'Cons-Sales and Costs'!P$6*Assumptions!$B35</f>
        <v>6194400</v>
      </c>
      <c r="Q5" s="24">
        <f>'Cons-Sales and Costs'!Q$6*Assumptions!$B35</f>
        <v>7472000</v>
      </c>
      <c r="R5" s="24">
        <f>'Cons-Sales and Costs'!R$6*Assumptions!$B35</f>
        <v>7660000</v>
      </c>
      <c r="S5" s="24">
        <f>'Cons-Sales and Costs'!S$6*Assumptions!$B35</f>
        <v>8246400</v>
      </c>
      <c r="T5" s="24">
        <f>'Cons-Sales and Costs'!T$6*Assumptions!$B35</f>
        <v>8434400</v>
      </c>
      <c r="U5" s="24">
        <f>'Cons-Sales and Costs'!U$6*Assumptions!$B35</f>
        <v>9712000</v>
      </c>
      <c r="V5" s="24">
        <f>'Cons-Sales and Costs'!V$6*Assumptions!$B35</f>
        <v>9900000</v>
      </c>
      <c r="W5" s="24">
        <f>'Cons-Sales and Costs'!W$6*Assumptions!$B35</f>
        <v>10486400</v>
      </c>
      <c r="X5" s="24">
        <f>'Cons-Sales and Costs'!X$6*Assumptions!$B35</f>
        <v>10674400</v>
      </c>
      <c r="Y5" s="24">
        <f>'Cons-Sales and Costs'!Y$6*Assumptions!$B35</f>
        <v>11952000</v>
      </c>
      <c r="Z5" s="24">
        <f>'Cons-Sales and Costs'!Z$6*Assumptions!$B35</f>
        <v>12140000</v>
      </c>
      <c r="AA5" s="24">
        <f>'Cons-Sales and Costs'!AA$6*Assumptions!$B35</f>
        <v>12726400</v>
      </c>
      <c r="AB5" s="24">
        <f>'Cons-Sales and Costs'!AB$6*Assumptions!$B35</f>
        <v>12914400</v>
      </c>
      <c r="AC5" s="24">
        <f>'Cons-Sales and Costs'!AC$6*Assumptions!$B35</f>
        <v>14192000</v>
      </c>
      <c r="AD5" s="24">
        <f>'Cons-Sales and Costs'!AD$6*Assumptions!$B35</f>
        <v>14380000</v>
      </c>
      <c r="AE5" s="24">
        <f>'Cons-Sales and Costs'!AE$6*Assumptions!$B35</f>
        <v>14966400</v>
      </c>
    </row>
    <row r="6">
      <c r="A6" s="23" t="s">
        <v>90</v>
      </c>
      <c r="B6" s="24">
        <f t="shared" ref="B6:AE6" si="1">SUM(B3:B5)</f>
        <v>470000</v>
      </c>
      <c r="C6" s="24">
        <f t="shared" si="1"/>
        <v>940000</v>
      </c>
      <c r="D6" s="24">
        <f t="shared" si="1"/>
        <v>1410000</v>
      </c>
      <c r="E6" s="24">
        <f t="shared" si="1"/>
        <v>1880000</v>
      </c>
      <c r="F6" s="24">
        <f t="shared" si="1"/>
        <v>2350000</v>
      </c>
      <c r="G6" s="24">
        <f t="shared" si="1"/>
        <v>3816000</v>
      </c>
      <c r="H6" s="24">
        <f t="shared" si="1"/>
        <v>4286000</v>
      </c>
      <c r="I6" s="24">
        <f t="shared" si="1"/>
        <v>7480000</v>
      </c>
      <c r="J6" s="24">
        <f t="shared" si="1"/>
        <v>7950000</v>
      </c>
      <c r="K6" s="24">
        <f t="shared" si="1"/>
        <v>9416000</v>
      </c>
      <c r="L6" s="24">
        <f t="shared" si="1"/>
        <v>9886000</v>
      </c>
      <c r="M6" s="24">
        <f t="shared" si="1"/>
        <v>13080000</v>
      </c>
      <c r="N6" s="24">
        <f t="shared" si="1"/>
        <v>13550000</v>
      </c>
      <c r="O6" s="24">
        <f t="shared" si="1"/>
        <v>15016000</v>
      </c>
      <c r="P6" s="24">
        <f t="shared" si="1"/>
        <v>15486000</v>
      </c>
      <c r="Q6" s="24">
        <f t="shared" si="1"/>
        <v>18680000</v>
      </c>
      <c r="R6" s="24">
        <f t="shared" si="1"/>
        <v>19150000</v>
      </c>
      <c r="S6" s="24">
        <f t="shared" si="1"/>
        <v>20616000</v>
      </c>
      <c r="T6" s="24">
        <f t="shared" si="1"/>
        <v>21086000</v>
      </c>
      <c r="U6" s="24">
        <f t="shared" si="1"/>
        <v>24280000</v>
      </c>
      <c r="V6" s="24">
        <f t="shared" si="1"/>
        <v>24750000</v>
      </c>
      <c r="W6" s="24">
        <f t="shared" si="1"/>
        <v>26216000</v>
      </c>
      <c r="X6" s="24">
        <f t="shared" si="1"/>
        <v>26686000</v>
      </c>
      <c r="Y6" s="24">
        <f t="shared" si="1"/>
        <v>29880000</v>
      </c>
      <c r="Z6" s="24">
        <f t="shared" si="1"/>
        <v>30350000</v>
      </c>
      <c r="AA6" s="24">
        <f t="shared" si="1"/>
        <v>31816000</v>
      </c>
      <c r="AB6" s="24">
        <f t="shared" si="1"/>
        <v>32286000</v>
      </c>
      <c r="AC6" s="24">
        <f t="shared" si="1"/>
        <v>35480000</v>
      </c>
      <c r="AD6" s="24">
        <f t="shared" si="1"/>
        <v>35950000</v>
      </c>
      <c r="AE6" s="24">
        <f t="shared" si="1"/>
        <v>37416000</v>
      </c>
    </row>
    <row r="8">
      <c r="A8" s="23" t="s">
        <v>51</v>
      </c>
    </row>
    <row r="9">
      <c r="A9" s="23" t="s">
        <v>52</v>
      </c>
      <c r="B9" s="23">
        <v>0.0</v>
      </c>
      <c r="C9" s="24">
        <f t="shared" ref="C9:AE9" si="2">B3</f>
        <v>141000</v>
      </c>
      <c r="D9" s="24">
        <f t="shared" si="2"/>
        <v>282000</v>
      </c>
      <c r="E9" s="24">
        <f t="shared" si="2"/>
        <v>423000</v>
      </c>
      <c r="F9" s="24">
        <f t="shared" si="2"/>
        <v>564000</v>
      </c>
      <c r="G9" s="24">
        <f t="shared" si="2"/>
        <v>705000</v>
      </c>
      <c r="H9" s="24">
        <f t="shared" si="2"/>
        <v>1144800</v>
      </c>
      <c r="I9" s="24">
        <f t="shared" si="2"/>
        <v>1285800</v>
      </c>
      <c r="J9" s="24">
        <f t="shared" si="2"/>
        <v>2244000</v>
      </c>
      <c r="K9" s="24">
        <f t="shared" si="2"/>
        <v>2385000</v>
      </c>
      <c r="L9" s="24">
        <f t="shared" si="2"/>
        <v>2824800</v>
      </c>
      <c r="M9" s="24">
        <f t="shared" si="2"/>
        <v>2965800</v>
      </c>
      <c r="N9" s="24">
        <f t="shared" si="2"/>
        <v>3924000</v>
      </c>
      <c r="O9" s="24">
        <f t="shared" si="2"/>
        <v>4065000</v>
      </c>
      <c r="P9" s="24">
        <f t="shared" si="2"/>
        <v>4504800</v>
      </c>
      <c r="Q9" s="24">
        <f t="shared" si="2"/>
        <v>4645800</v>
      </c>
      <c r="R9" s="24">
        <f t="shared" si="2"/>
        <v>5604000</v>
      </c>
      <c r="S9" s="24">
        <f t="shared" si="2"/>
        <v>5745000</v>
      </c>
      <c r="T9" s="24">
        <f t="shared" si="2"/>
        <v>6184800</v>
      </c>
      <c r="U9" s="24">
        <f t="shared" si="2"/>
        <v>6325800</v>
      </c>
      <c r="V9" s="24">
        <f t="shared" si="2"/>
        <v>7284000</v>
      </c>
      <c r="W9" s="24">
        <f t="shared" si="2"/>
        <v>7425000</v>
      </c>
      <c r="X9" s="24">
        <f t="shared" si="2"/>
        <v>7864800</v>
      </c>
      <c r="Y9" s="24">
        <f t="shared" si="2"/>
        <v>8005800</v>
      </c>
      <c r="Z9" s="24">
        <f t="shared" si="2"/>
        <v>8964000</v>
      </c>
      <c r="AA9" s="24">
        <f t="shared" si="2"/>
        <v>9105000</v>
      </c>
      <c r="AB9" s="24">
        <f t="shared" si="2"/>
        <v>9544800</v>
      </c>
      <c r="AC9" s="24">
        <f t="shared" si="2"/>
        <v>9685800</v>
      </c>
      <c r="AD9" s="24">
        <f t="shared" si="2"/>
        <v>10644000</v>
      </c>
      <c r="AE9" s="24">
        <f t="shared" si="2"/>
        <v>10785000</v>
      </c>
    </row>
    <row r="10">
      <c r="A10" s="23" t="s">
        <v>53</v>
      </c>
      <c r="B10" s="23">
        <v>0.0</v>
      </c>
      <c r="C10" s="23">
        <v>0.0</v>
      </c>
      <c r="D10" s="24">
        <f t="shared" ref="D10:AE10" si="3">B4</f>
        <v>141000</v>
      </c>
      <c r="E10" s="24">
        <f t="shared" si="3"/>
        <v>282000</v>
      </c>
      <c r="F10" s="24">
        <f t="shared" si="3"/>
        <v>423000</v>
      </c>
      <c r="G10" s="24">
        <f t="shared" si="3"/>
        <v>564000</v>
      </c>
      <c r="H10" s="24">
        <f t="shared" si="3"/>
        <v>705000</v>
      </c>
      <c r="I10" s="24">
        <f t="shared" si="3"/>
        <v>1144800</v>
      </c>
      <c r="J10" s="24">
        <f t="shared" si="3"/>
        <v>1285800</v>
      </c>
      <c r="K10" s="24">
        <f t="shared" si="3"/>
        <v>2244000</v>
      </c>
      <c r="L10" s="24">
        <f t="shared" si="3"/>
        <v>2385000</v>
      </c>
      <c r="M10" s="24">
        <f t="shared" si="3"/>
        <v>2824800</v>
      </c>
      <c r="N10" s="24">
        <f t="shared" si="3"/>
        <v>2965800</v>
      </c>
      <c r="O10" s="24">
        <f t="shared" si="3"/>
        <v>3924000</v>
      </c>
      <c r="P10" s="24">
        <f t="shared" si="3"/>
        <v>4065000</v>
      </c>
      <c r="Q10" s="24">
        <f t="shared" si="3"/>
        <v>4504800</v>
      </c>
      <c r="R10" s="24">
        <f t="shared" si="3"/>
        <v>4645800</v>
      </c>
      <c r="S10" s="24">
        <f t="shared" si="3"/>
        <v>5604000</v>
      </c>
      <c r="T10" s="24">
        <f t="shared" si="3"/>
        <v>5745000</v>
      </c>
      <c r="U10" s="24">
        <f t="shared" si="3"/>
        <v>6184800</v>
      </c>
      <c r="V10" s="24">
        <f t="shared" si="3"/>
        <v>6325800</v>
      </c>
      <c r="W10" s="24">
        <f t="shared" si="3"/>
        <v>7284000</v>
      </c>
      <c r="X10" s="24">
        <f t="shared" si="3"/>
        <v>7425000</v>
      </c>
      <c r="Y10" s="24">
        <f t="shared" si="3"/>
        <v>7864800</v>
      </c>
      <c r="Z10" s="24">
        <f t="shared" si="3"/>
        <v>8005800</v>
      </c>
      <c r="AA10" s="24">
        <f t="shared" si="3"/>
        <v>8964000</v>
      </c>
      <c r="AB10" s="24">
        <f t="shared" si="3"/>
        <v>9105000</v>
      </c>
      <c r="AC10" s="24">
        <f t="shared" si="3"/>
        <v>9544800</v>
      </c>
      <c r="AD10" s="24">
        <f t="shared" si="3"/>
        <v>9685800</v>
      </c>
      <c r="AE10" s="24">
        <f t="shared" si="3"/>
        <v>10644000</v>
      </c>
    </row>
    <row r="11">
      <c r="A11" s="23" t="s">
        <v>54</v>
      </c>
      <c r="B11" s="24">
        <f t="shared" ref="B11:AE11" si="4">B5</f>
        <v>188000</v>
      </c>
      <c r="C11" s="24">
        <f t="shared" si="4"/>
        <v>376000</v>
      </c>
      <c r="D11" s="24">
        <f t="shared" si="4"/>
        <v>564000</v>
      </c>
      <c r="E11" s="24">
        <f t="shared" si="4"/>
        <v>752000</v>
      </c>
      <c r="F11" s="24">
        <f t="shared" si="4"/>
        <v>940000</v>
      </c>
      <c r="G11" s="24">
        <f t="shared" si="4"/>
        <v>1526400</v>
      </c>
      <c r="H11" s="24">
        <f t="shared" si="4"/>
        <v>1714400</v>
      </c>
      <c r="I11" s="24">
        <f t="shared" si="4"/>
        <v>2992000</v>
      </c>
      <c r="J11" s="24">
        <f t="shared" si="4"/>
        <v>3180000</v>
      </c>
      <c r="K11" s="24">
        <f t="shared" si="4"/>
        <v>3766400</v>
      </c>
      <c r="L11" s="24">
        <f t="shared" si="4"/>
        <v>3954400</v>
      </c>
      <c r="M11" s="24">
        <f t="shared" si="4"/>
        <v>5232000</v>
      </c>
      <c r="N11" s="24">
        <f t="shared" si="4"/>
        <v>5420000</v>
      </c>
      <c r="O11" s="24">
        <f t="shared" si="4"/>
        <v>6006400</v>
      </c>
      <c r="P11" s="24">
        <f t="shared" si="4"/>
        <v>6194400</v>
      </c>
      <c r="Q11" s="24">
        <f t="shared" si="4"/>
        <v>7472000</v>
      </c>
      <c r="R11" s="24">
        <f t="shared" si="4"/>
        <v>7660000</v>
      </c>
      <c r="S11" s="24">
        <f t="shared" si="4"/>
        <v>8246400</v>
      </c>
      <c r="T11" s="24">
        <f t="shared" si="4"/>
        <v>8434400</v>
      </c>
      <c r="U11" s="24">
        <f t="shared" si="4"/>
        <v>9712000</v>
      </c>
      <c r="V11" s="24">
        <f t="shared" si="4"/>
        <v>9900000</v>
      </c>
      <c r="W11" s="24">
        <f t="shared" si="4"/>
        <v>10486400</v>
      </c>
      <c r="X11" s="24">
        <f t="shared" si="4"/>
        <v>10674400</v>
      </c>
      <c r="Y11" s="24">
        <f t="shared" si="4"/>
        <v>11952000</v>
      </c>
      <c r="Z11" s="24">
        <f t="shared" si="4"/>
        <v>12140000</v>
      </c>
      <c r="AA11" s="24">
        <f t="shared" si="4"/>
        <v>12726400</v>
      </c>
      <c r="AB11" s="24">
        <f t="shared" si="4"/>
        <v>12914400</v>
      </c>
      <c r="AC11" s="24">
        <f t="shared" si="4"/>
        <v>14192000</v>
      </c>
      <c r="AD11" s="24">
        <f t="shared" si="4"/>
        <v>14380000</v>
      </c>
      <c r="AE11" s="24">
        <f t="shared" si="4"/>
        <v>14966400</v>
      </c>
    </row>
    <row r="12">
      <c r="A12" s="23" t="s">
        <v>90</v>
      </c>
      <c r="B12" s="24">
        <f t="shared" ref="B12:AE12" si="5">SUM(B9:B11)</f>
        <v>188000</v>
      </c>
      <c r="C12" s="24">
        <f t="shared" si="5"/>
        <v>517000</v>
      </c>
      <c r="D12" s="24">
        <f t="shared" si="5"/>
        <v>987000</v>
      </c>
      <c r="E12" s="24">
        <f t="shared" si="5"/>
        <v>1457000</v>
      </c>
      <c r="F12" s="24">
        <f t="shared" si="5"/>
        <v>1927000</v>
      </c>
      <c r="G12" s="24">
        <f t="shared" si="5"/>
        <v>2795400</v>
      </c>
      <c r="H12" s="24">
        <f t="shared" si="5"/>
        <v>3564200</v>
      </c>
      <c r="I12" s="24">
        <f t="shared" si="5"/>
        <v>5422600</v>
      </c>
      <c r="J12" s="24">
        <f t="shared" si="5"/>
        <v>6709800</v>
      </c>
      <c r="K12" s="24">
        <f t="shared" si="5"/>
        <v>8395400</v>
      </c>
      <c r="L12" s="24">
        <f t="shared" si="5"/>
        <v>9164200</v>
      </c>
      <c r="M12" s="24">
        <f t="shared" si="5"/>
        <v>11022600</v>
      </c>
      <c r="N12" s="24">
        <f t="shared" si="5"/>
        <v>12309800</v>
      </c>
      <c r="O12" s="24">
        <f t="shared" si="5"/>
        <v>13995400</v>
      </c>
      <c r="P12" s="24">
        <f t="shared" si="5"/>
        <v>14764200</v>
      </c>
      <c r="Q12" s="24">
        <f t="shared" si="5"/>
        <v>16622600</v>
      </c>
      <c r="R12" s="24">
        <f t="shared" si="5"/>
        <v>17909800</v>
      </c>
      <c r="S12" s="24">
        <f t="shared" si="5"/>
        <v>19595400</v>
      </c>
      <c r="T12" s="24">
        <f t="shared" si="5"/>
        <v>20364200</v>
      </c>
      <c r="U12" s="24">
        <f t="shared" si="5"/>
        <v>22222600</v>
      </c>
      <c r="V12" s="24">
        <f t="shared" si="5"/>
        <v>23509800</v>
      </c>
      <c r="W12" s="24">
        <f t="shared" si="5"/>
        <v>25195400</v>
      </c>
      <c r="X12" s="24">
        <f t="shared" si="5"/>
        <v>25964200</v>
      </c>
      <c r="Y12" s="24">
        <f t="shared" si="5"/>
        <v>27822600</v>
      </c>
      <c r="Z12" s="24">
        <f t="shared" si="5"/>
        <v>29109800</v>
      </c>
      <c r="AA12" s="24">
        <f t="shared" si="5"/>
        <v>30795400</v>
      </c>
      <c r="AB12" s="24">
        <f t="shared" si="5"/>
        <v>31564200</v>
      </c>
      <c r="AC12" s="24">
        <f t="shared" si="5"/>
        <v>33422600</v>
      </c>
      <c r="AD12" s="24">
        <f t="shared" si="5"/>
        <v>34709800</v>
      </c>
      <c r="AE12" s="24">
        <f t="shared" si="5"/>
        <v>36395400</v>
      </c>
    </row>
    <row r="14">
      <c r="A14" s="23" t="s">
        <v>100</v>
      </c>
    </row>
    <row r="15">
      <c r="A15" s="23" t="s">
        <v>52</v>
      </c>
      <c r="B15" s="24">
        <f t="shared" ref="B15:B17" si="7">B3-B9</f>
        <v>141000</v>
      </c>
      <c r="C15" s="24">
        <f t="shared" ref="C15:AE15" si="6">B15+C3-C9</f>
        <v>282000</v>
      </c>
      <c r="D15" s="24">
        <f t="shared" si="6"/>
        <v>423000</v>
      </c>
      <c r="E15" s="24">
        <f t="shared" si="6"/>
        <v>564000</v>
      </c>
      <c r="F15" s="24">
        <f t="shared" si="6"/>
        <v>705000</v>
      </c>
      <c r="G15" s="24">
        <f t="shared" si="6"/>
        <v>1144800</v>
      </c>
      <c r="H15" s="24">
        <f t="shared" si="6"/>
        <v>1285800</v>
      </c>
      <c r="I15" s="24">
        <f t="shared" si="6"/>
        <v>2244000</v>
      </c>
      <c r="J15" s="24">
        <f t="shared" si="6"/>
        <v>2385000</v>
      </c>
      <c r="K15" s="24">
        <f t="shared" si="6"/>
        <v>2824800</v>
      </c>
      <c r="L15" s="24">
        <f t="shared" si="6"/>
        <v>2965800</v>
      </c>
      <c r="M15" s="24">
        <f t="shared" si="6"/>
        <v>3924000</v>
      </c>
      <c r="N15" s="24">
        <f t="shared" si="6"/>
        <v>4065000</v>
      </c>
      <c r="O15" s="24">
        <f t="shared" si="6"/>
        <v>4504800</v>
      </c>
      <c r="P15" s="24">
        <f t="shared" si="6"/>
        <v>4645800</v>
      </c>
      <c r="Q15" s="24">
        <f t="shared" si="6"/>
        <v>5604000</v>
      </c>
      <c r="R15" s="24">
        <f t="shared" si="6"/>
        <v>5745000</v>
      </c>
      <c r="S15" s="24">
        <f t="shared" si="6"/>
        <v>6184800</v>
      </c>
      <c r="T15" s="24">
        <f t="shared" si="6"/>
        <v>6325800</v>
      </c>
      <c r="U15" s="24">
        <f t="shared" si="6"/>
        <v>7284000</v>
      </c>
      <c r="V15" s="24">
        <f t="shared" si="6"/>
        <v>7425000</v>
      </c>
      <c r="W15" s="24">
        <f t="shared" si="6"/>
        <v>7864800</v>
      </c>
      <c r="X15" s="24">
        <f t="shared" si="6"/>
        <v>8005800</v>
      </c>
      <c r="Y15" s="24">
        <f t="shared" si="6"/>
        <v>8964000</v>
      </c>
      <c r="Z15" s="24">
        <f t="shared" si="6"/>
        <v>9105000</v>
      </c>
      <c r="AA15" s="24">
        <f t="shared" si="6"/>
        <v>9544800</v>
      </c>
      <c r="AB15" s="24">
        <f t="shared" si="6"/>
        <v>9685800</v>
      </c>
      <c r="AC15" s="24">
        <f t="shared" si="6"/>
        <v>10644000</v>
      </c>
      <c r="AD15" s="24">
        <f t="shared" si="6"/>
        <v>10785000</v>
      </c>
      <c r="AE15" s="24">
        <f t="shared" si="6"/>
        <v>11224800</v>
      </c>
    </row>
    <row r="16">
      <c r="A16" s="23" t="s">
        <v>53</v>
      </c>
      <c r="B16" s="24">
        <f t="shared" si="7"/>
        <v>141000</v>
      </c>
      <c r="C16" s="24">
        <f t="shared" ref="C16:AE16" si="8">B16+C4-C10</f>
        <v>423000</v>
      </c>
      <c r="D16" s="24">
        <f t="shared" si="8"/>
        <v>705000</v>
      </c>
      <c r="E16" s="24">
        <f t="shared" si="8"/>
        <v>987000</v>
      </c>
      <c r="F16" s="24">
        <f t="shared" si="8"/>
        <v>1269000</v>
      </c>
      <c r="G16" s="24">
        <f t="shared" si="8"/>
        <v>1849800</v>
      </c>
      <c r="H16" s="24">
        <f t="shared" si="8"/>
        <v>2430600</v>
      </c>
      <c r="I16" s="24">
        <f t="shared" si="8"/>
        <v>3529800</v>
      </c>
      <c r="J16" s="24">
        <f t="shared" si="8"/>
        <v>4629000</v>
      </c>
      <c r="K16" s="24">
        <f t="shared" si="8"/>
        <v>5209800</v>
      </c>
      <c r="L16" s="24">
        <f t="shared" si="8"/>
        <v>5790600</v>
      </c>
      <c r="M16" s="24">
        <f t="shared" si="8"/>
        <v>6889800</v>
      </c>
      <c r="N16" s="24">
        <f t="shared" si="8"/>
        <v>7989000</v>
      </c>
      <c r="O16" s="24">
        <f t="shared" si="8"/>
        <v>8569800</v>
      </c>
      <c r="P16" s="24">
        <f t="shared" si="8"/>
        <v>9150600</v>
      </c>
      <c r="Q16" s="24">
        <f t="shared" si="8"/>
        <v>10249800</v>
      </c>
      <c r="R16" s="24">
        <f t="shared" si="8"/>
        <v>11349000</v>
      </c>
      <c r="S16" s="24">
        <f t="shared" si="8"/>
        <v>11929800</v>
      </c>
      <c r="T16" s="24">
        <f t="shared" si="8"/>
        <v>12510600</v>
      </c>
      <c r="U16" s="24">
        <f t="shared" si="8"/>
        <v>13609800</v>
      </c>
      <c r="V16" s="24">
        <f t="shared" si="8"/>
        <v>14709000</v>
      </c>
      <c r="W16" s="24">
        <f t="shared" si="8"/>
        <v>15289800</v>
      </c>
      <c r="X16" s="24">
        <f t="shared" si="8"/>
        <v>15870600</v>
      </c>
      <c r="Y16" s="24">
        <f t="shared" si="8"/>
        <v>16969800</v>
      </c>
      <c r="Z16" s="24">
        <f t="shared" si="8"/>
        <v>18069000</v>
      </c>
      <c r="AA16" s="24">
        <f t="shared" si="8"/>
        <v>18649800</v>
      </c>
      <c r="AB16" s="24">
        <f t="shared" si="8"/>
        <v>19230600</v>
      </c>
      <c r="AC16" s="24">
        <f t="shared" si="8"/>
        <v>20329800</v>
      </c>
      <c r="AD16" s="24">
        <f t="shared" si="8"/>
        <v>21429000</v>
      </c>
      <c r="AE16" s="24">
        <f t="shared" si="8"/>
        <v>22009800</v>
      </c>
    </row>
    <row r="17">
      <c r="A17" s="23" t="s">
        <v>54</v>
      </c>
      <c r="B17" s="24">
        <f t="shared" si="7"/>
        <v>0</v>
      </c>
      <c r="C17" s="24">
        <f t="shared" ref="C17:AE17" si="9">B17+C5-C11</f>
        <v>0</v>
      </c>
      <c r="D17" s="24">
        <f t="shared" si="9"/>
        <v>0</v>
      </c>
      <c r="E17" s="24">
        <f t="shared" si="9"/>
        <v>0</v>
      </c>
      <c r="F17" s="24">
        <f t="shared" si="9"/>
        <v>0</v>
      </c>
      <c r="G17" s="24">
        <f t="shared" si="9"/>
        <v>0</v>
      </c>
      <c r="H17" s="24">
        <f t="shared" si="9"/>
        <v>0</v>
      </c>
      <c r="I17" s="24">
        <f t="shared" si="9"/>
        <v>0</v>
      </c>
      <c r="J17" s="24">
        <f t="shared" si="9"/>
        <v>0</v>
      </c>
      <c r="K17" s="24">
        <f t="shared" si="9"/>
        <v>0</v>
      </c>
      <c r="L17" s="24">
        <f t="shared" si="9"/>
        <v>0</v>
      </c>
      <c r="M17" s="24">
        <f t="shared" si="9"/>
        <v>0</v>
      </c>
      <c r="N17" s="24">
        <f t="shared" si="9"/>
        <v>0</v>
      </c>
      <c r="O17" s="24">
        <f t="shared" si="9"/>
        <v>0</v>
      </c>
      <c r="P17" s="24">
        <f t="shared" si="9"/>
        <v>0</v>
      </c>
      <c r="Q17" s="24">
        <f t="shared" si="9"/>
        <v>0</v>
      </c>
      <c r="R17" s="24">
        <f t="shared" si="9"/>
        <v>0</v>
      </c>
      <c r="S17" s="24">
        <f t="shared" si="9"/>
        <v>0</v>
      </c>
      <c r="T17" s="24">
        <f t="shared" si="9"/>
        <v>0</v>
      </c>
      <c r="U17" s="24">
        <f t="shared" si="9"/>
        <v>0</v>
      </c>
      <c r="V17" s="24">
        <f t="shared" si="9"/>
        <v>0</v>
      </c>
      <c r="W17" s="24">
        <f t="shared" si="9"/>
        <v>0</v>
      </c>
      <c r="X17" s="24">
        <f t="shared" si="9"/>
        <v>0</v>
      </c>
      <c r="Y17" s="24">
        <f t="shared" si="9"/>
        <v>0</v>
      </c>
      <c r="Z17" s="24">
        <f t="shared" si="9"/>
        <v>0</v>
      </c>
      <c r="AA17" s="24">
        <f t="shared" si="9"/>
        <v>0</v>
      </c>
      <c r="AB17" s="24">
        <f t="shared" si="9"/>
        <v>0</v>
      </c>
      <c r="AC17" s="24">
        <f t="shared" si="9"/>
        <v>0</v>
      </c>
      <c r="AD17" s="24">
        <f t="shared" si="9"/>
        <v>0</v>
      </c>
      <c r="AE17" s="24">
        <f t="shared" si="9"/>
        <v>0</v>
      </c>
    </row>
    <row r="18">
      <c r="A18" s="23" t="s">
        <v>90</v>
      </c>
      <c r="B18" s="24">
        <f t="shared" ref="B18:AE18" si="10">SUM(B15:B17)</f>
        <v>282000</v>
      </c>
      <c r="C18" s="24">
        <f t="shared" si="10"/>
        <v>705000</v>
      </c>
      <c r="D18" s="24">
        <f t="shared" si="10"/>
        <v>1128000</v>
      </c>
      <c r="E18" s="24">
        <f t="shared" si="10"/>
        <v>1551000</v>
      </c>
      <c r="F18" s="24">
        <f t="shared" si="10"/>
        <v>1974000</v>
      </c>
      <c r="G18" s="24">
        <f t="shared" si="10"/>
        <v>2994600</v>
      </c>
      <c r="H18" s="24">
        <f t="shared" si="10"/>
        <v>3716400</v>
      </c>
      <c r="I18" s="24">
        <f t="shared" si="10"/>
        <v>5773800</v>
      </c>
      <c r="J18" s="24">
        <f t="shared" si="10"/>
        <v>7014000</v>
      </c>
      <c r="K18" s="24">
        <f t="shared" si="10"/>
        <v>8034600</v>
      </c>
      <c r="L18" s="24">
        <f t="shared" si="10"/>
        <v>8756400</v>
      </c>
      <c r="M18" s="24">
        <f t="shared" si="10"/>
        <v>10813800</v>
      </c>
      <c r="N18" s="24">
        <f t="shared" si="10"/>
        <v>12054000</v>
      </c>
      <c r="O18" s="24">
        <f t="shared" si="10"/>
        <v>13074600</v>
      </c>
      <c r="P18" s="24">
        <f t="shared" si="10"/>
        <v>13796400</v>
      </c>
      <c r="Q18" s="24">
        <f t="shared" si="10"/>
        <v>15853800</v>
      </c>
      <c r="R18" s="24">
        <f t="shared" si="10"/>
        <v>17094000</v>
      </c>
      <c r="S18" s="24">
        <f t="shared" si="10"/>
        <v>18114600</v>
      </c>
      <c r="T18" s="24">
        <f t="shared" si="10"/>
        <v>18836400</v>
      </c>
      <c r="U18" s="24">
        <f t="shared" si="10"/>
        <v>20893800</v>
      </c>
      <c r="V18" s="24">
        <f t="shared" si="10"/>
        <v>22134000</v>
      </c>
      <c r="W18" s="24">
        <f t="shared" si="10"/>
        <v>23154600</v>
      </c>
      <c r="X18" s="24">
        <f t="shared" si="10"/>
        <v>23876400</v>
      </c>
      <c r="Y18" s="24">
        <f t="shared" si="10"/>
        <v>25933800</v>
      </c>
      <c r="Z18" s="24">
        <f t="shared" si="10"/>
        <v>27174000</v>
      </c>
      <c r="AA18" s="24">
        <f t="shared" si="10"/>
        <v>28194600</v>
      </c>
      <c r="AB18" s="24">
        <f t="shared" si="10"/>
        <v>28916400</v>
      </c>
      <c r="AC18" s="24">
        <f t="shared" si="10"/>
        <v>30973800</v>
      </c>
      <c r="AD18" s="24">
        <f t="shared" si="10"/>
        <v>32214000</v>
      </c>
      <c r="AE18" s="24">
        <f t="shared" si="10"/>
        <v>33234600</v>
      </c>
    </row>
  </sheetData>
  <drawing r:id="rId1"/>
</worksheet>
</file>