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 Store" sheetId="4" r:id="rId7"/>
    <sheet state="visible" name="Sales and Costs-Medium Store" sheetId="5" r:id="rId8"/>
    <sheet state="visible" name="Medium Store-FAR" sheetId="6" r:id="rId9"/>
    <sheet state="visible" name="Medium Store-Fixed Asset Balanc" sheetId="7" r:id="rId10"/>
    <sheet state="visible" name="Medium Store-Depreciation" sheetId="8" r:id="rId11"/>
    <sheet state="visible" name="Small Store-FAR" sheetId="9" r:id="rId12"/>
    <sheet state="visible" name="Small Store-Fixed Asset Balance" sheetId="10" r:id="rId13"/>
    <sheet state="visible" name="Small Store-Depreciation" sheetId="11" r:id="rId14"/>
  </sheets>
  <definedNames/>
  <calcPr/>
</workbook>
</file>

<file path=xl/sharedStrings.xml><?xml version="1.0" encoding="utf-8"?>
<sst xmlns="http://schemas.openxmlformats.org/spreadsheetml/2006/main" count="590" uniqueCount="169">
  <si>
    <t>Description</t>
  </si>
  <si>
    <t>A company runs a chain of small jewellery stores.</t>
  </si>
  <si>
    <t>It sells Rings. The selling price of a ring is Rs 300. The cost of a ring is 45% of the selling price.</t>
  </si>
  <si>
    <t>It estimates that a small store will receive 500 orders per month. An average order will comprise 1 ring.</t>
  </si>
  <si>
    <t>Each small store has 1 sales person. The monthly salary of a sales person is Rs 8000.</t>
  </si>
  <si>
    <t>The store delivers all its orders. It costs the store Rs 35 to deliver an order.</t>
  </si>
  <si>
    <t>It has a monthly rental cost of Rs 12000 and electricity cost of Rs 5000.</t>
  </si>
  <si>
    <t>Initially, the company has 0 small stores. The company estimates that it will open 1 new small store every month, starting from Month 1.</t>
  </si>
  <si>
    <t xml:space="preserve">Each small store has 1 Furniture (TRE 565), which costs Rs 90000 and has a life of 18 months and 1 Vehicle (HIC 717), which costs Rs 180000 and has a life of 12 months. These assets are purchased every time a new small store is opened at the start of the month.  </t>
  </si>
  <si>
    <t>Calculate fixed asset balances and sales and costs of the company for 24 months</t>
  </si>
  <si>
    <t>Product</t>
  </si>
  <si>
    <t>Selling Price</t>
  </si>
  <si>
    <t>Cost Price</t>
  </si>
  <si>
    <t>Ring</t>
  </si>
  <si>
    <t>on selling Price</t>
  </si>
  <si>
    <t>Number of Orders</t>
  </si>
  <si>
    <t>Small Store</t>
  </si>
  <si>
    <t>Medium Store</t>
  </si>
  <si>
    <t>Average Order</t>
  </si>
  <si>
    <t>Mediun Store</t>
  </si>
  <si>
    <t>Delivery Cost</t>
  </si>
  <si>
    <t>Staff</t>
  </si>
  <si>
    <t xml:space="preserve">Small Store 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</si>
  <si>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</si>
  <si>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</si>
  <si>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</si>
  <si>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</si>
  <si>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</si>
  <si>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</si>
  <si>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</si>
  <si>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>New Outlet</t>
  </si>
  <si>
    <t>from month 1</t>
  </si>
  <si>
    <t>from month 2</t>
  </si>
  <si>
    <t>Every 2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</si>
  <si>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</si>
  <si>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</si>
  <si>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</si>
  <si>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</si>
  <si>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</si>
  <si>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</si>
  <si>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</si>
  <si>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</si>
  <si>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</si>
  <si>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</si>
  <si>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</si>
  <si>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</si>
  <si>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</si>
  <si>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</si>
  <si>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</si>
  <si>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</si>
  <si>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</si>
  <si>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</si>
  <si>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</si>
  <si>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</si>
  <si>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</si>
  <si>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</si>
  <si>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</si>
  <si>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</si>
  <si>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</si>
  <si>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</si>
  <si>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Sales</t>
  </si>
  <si>
    <t>Additional Outlet</t>
  </si>
  <si>
    <t>Total</t>
  </si>
  <si>
    <t>Cash of goods sold</t>
  </si>
  <si>
    <t>Salary</t>
  </si>
  <si>
    <t>Depreciation</t>
  </si>
  <si>
    <t>Total other costs</t>
  </si>
  <si>
    <t>Total Costs</t>
  </si>
  <si>
    <t>Profit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</si>
  <si>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</si>
  <si>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</si>
  <si>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</si>
  <si>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</si>
  <si>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</si>
  <si>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</si>
  <si>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</si>
  <si>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</si>
  <si>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MFAS-FR-001</t>
  </si>
  <si>
    <t>Furniture</t>
  </si>
  <si>
    <t>TRE 565</t>
  </si>
  <si>
    <t>MFAS-FR-002</t>
  </si>
  <si>
    <t>HIC 717</t>
  </si>
  <si>
    <t>MFAS-VE-001</t>
  </si>
  <si>
    <t>Vehicle</t>
  </si>
  <si>
    <t>MFAS-FR-003</t>
  </si>
  <si>
    <t>MFAS-FR-004</t>
  </si>
  <si>
    <t>MFAS-VE-002</t>
  </si>
  <si>
    <t>MFAS-FR-005</t>
  </si>
  <si>
    <t>MFAS-FR-006</t>
  </si>
  <si>
    <t>MFAS-VE-003</t>
  </si>
  <si>
    <t>MFAS-FR-007</t>
  </si>
  <si>
    <t>MFAS-FR-008</t>
  </si>
  <si>
    <t>MFAS-VE-004</t>
  </si>
  <si>
    <t>MFAS-FR-009</t>
  </si>
  <si>
    <t>MFAS-FR-010</t>
  </si>
  <si>
    <t>MFAS-VE-005</t>
  </si>
  <si>
    <t>MFAS-FR-011</t>
  </si>
  <si>
    <t>MFAS-FR-012</t>
  </si>
  <si>
    <t>MFAS-VE-006</t>
  </si>
  <si>
    <t>MFAS-FR-013</t>
  </si>
  <si>
    <t>MFAS-FR-014</t>
  </si>
  <si>
    <t>MFAS-VE-007</t>
  </si>
  <si>
    <t>MFAS-FR-015</t>
  </si>
  <si>
    <t>MFAS-FR-016</t>
  </si>
  <si>
    <t>MFAS-VE-008</t>
  </si>
  <si>
    <t>MFAS-FR-017</t>
  </si>
  <si>
    <t>MFAS-FR-018</t>
  </si>
  <si>
    <t>MFAS-VE-009</t>
  </si>
  <si>
    <t>MFAS-FR-019</t>
  </si>
  <si>
    <t>MFAS-FR-020</t>
  </si>
  <si>
    <t>MFAS-VE-010</t>
  </si>
  <si>
    <t>MFAS-FR-021</t>
  </si>
  <si>
    <t>MFAS-FR-022</t>
  </si>
  <si>
    <t>MFAS-VE-011</t>
  </si>
  <si>
    <t>MFAS-FR-023</t>
  </si>
  <si>
    <t>MFAS-FR-024</t>
  </si>
  <si>
    <t>MFAS-VE-012</t>
  </si>
  <si>
    <t>Opening Balance</t>
  </si>
  <si>
    <t>Purchase</t>
  </si>
  <si>
    <t>Disposal</t>
  </si>
  <si>
    <t>Closing Balance</t>
  </si>
  <si>
    <t>SFAS-FR-001</t>
  </si>
  <si>
    <t>SFAS-VE-001</t>
  </si>
  <si>
    <t>SFAS-FR-002</t>
  </si>
  <si>
    <t>SFAS-VE-002</t>
  </si>
  <si>
    <t>SFAS-FR-003</t>
  </si>
  <si>
    <t>SFAS-VE-003</t>
  </si>
  <si>
    <t>SFAS-FR-004</t>
  </si>
  <si>
    <t>SFAS-VE-004</t>
  </si>
  <si>
    <t>SFAS-FR-005</t>
  </si>
  <si>
    <t>SFAS-VE-005</t>
  </si>
  <si>
    <t>SFAS-FR-006</t>
  </si>
  <si>
    <t>SFAS-VE-006</t>
  </si>
  <si>
    <t>SFAS-FR-007</t>
  </si>
  <si>
    <t>SFAS-VE-007</t>
  </si>
  <si>
    <t>SFAS-FR-008</t>
  </si>
  <si>
    <t>SFAS-VE-008</t>
  </si>
  <si>
    <t>SFAS-FR-009</t>
  </si>
  <si>
    <t>SFAS-VE-009</t>
  </si>
  <si>
    <t>SFAS-FR-010</t>
  </si>
  <si>
    <t>SFAS-VE-010</t>
  </si>
  <si>
    <t>SFAS-FR-011</t>
  </si>
  <si>
    <t>SFAS-VE-011</t>
  </si>
  <si>
    <t>SFAS-FR-012</t>
  </si>
  <si>
    <t>SFAS-VE-012</t>
  </si>
  <si>
    <t>SFAS-FR-013</t>
  </si>
  <si>
    <t>SFAS-VE-013</t>
  </si>
  <si>
    <t>SFAS-FR-014</t>
  </si>
  <si>
    <t>SFAS-VE-014</t>
  </si>
  <si>
    <t>SFAS-FR-015</t>
  </si>
  <si>
    <t>SFAS-VE-015</t>
  </si>
  <si>
    <t>SFAS-FR-016</t>
  </si>
  <si>
    <t>SFAS-VE-016</t>
  </si>
  <si>
    <t>SFAS-FR-017</t>
  </si>
  <si>
    <t>SFAS-VE-017</t>
  </si>
  <si>
    <t>SFAS-FR-018</t>
  </si>
  <si>
    <t>SFAS-VE-018</t>
  </si>
  <si>
    <t>SFAS-FR-019</t>
  </si>
  <si>
    <t>SFAS-VE-019</t>
  </si>
  <si>
    <t>SFAS-FR-020</t>
  </si>
  <si>
    <t>SFAS-VE-020</t>
  </si>
  <si>
    <t>SFAS-FR-021</t>
  </si>
  <si>
    <t>SFAS-VE-021</t>
  </si>
  <si>
    <t>SFAS-FR-022</t>
  </si>
  <si>
    <t>SFAS-VE-022</t>
  </si>
  <si>
    <t>SFAS-FR-023</t>
  </si>
  <si>
    <t>SFAS-VE-023</t>
  </si>
  <si>
    <t>SFAS-FR-024</t>
  </si>
  <si>
    <t>SFAS-VE-024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</si>
</sst>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  <scheme val="minor"/>
    </font>
    <font>
      <sz val="16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6</v>
      </c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7</v>
      </c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8</v>
      </c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2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9</v>
      </c>
      <c r="B12" s="2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2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2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/>
      <c r="B19" s="2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/>
      <c r="B23" s="2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88"/>
  </cols>
  <sheetData>
    <row r="1"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11" t="s">
        <v>56</v>
      </c>
      <c r="Y1" s="11" t="s">
        <v>57</v>
      </c>
    </row>
    <row r="2">
      <c r="A2" s="11" t="s">
        <v>117</v>
      </c>
    </row>
    <row r="3">
      <c r="A3" s="11" t="s">
        <v>78</v>
      </c>
      <c r="B3" s="11">
        <v>0.0</v>
      </c>
      <c r="C3" s="15">
        <f t="shared" ref="C3:Y3" si="1">B18</f>
        <v>90000</v>
      </c>
      <c r="D3" s="15">
        <f t="shared" si="1"/>
        <v>180000</v>
      </c>
      <c r="E3" s="15">
        <f t="shared" si="1"/>
        <v>270000</v>
      </c>
      <c r="F3" s="15">
        <f t="shared" si="1"/>
        <v>360000</v>
      </c>
      <c r="G3" s="15">
        <f t="shared" si="1"/>
        <v>450000</v>
      </c>
      <c r="H3" s="15">
        <f t="shared" si="1"/>
        <v>540000</v>
      </c>
      <c r="I3" s="15">
        <f t="shared" si="1"/>
        <v>630000</v>
      </c>
      <c r="J3" s="15">
        <f t="shared" si="1"/>
        <v>720000</v>
      </c>
      <c r="K3" s="15">
        <f t="shared" si="1"/>
        <v>810000</v>
      </c>
      <c r="L3" s="15">
        <f t="shared" si="1"/>
        <v>900000</v>
      </c>
      <c r="M3" s="15">
        <f t="shared" si="1"/>
        <v>990000</v>
      </c>
      <c r="N3" s="15">
        <f t="shared" si="1"/>
        <v>1080000</v>
      </c>
      <c r="O3" s="15">
        <f t="shared" si="1"/>
        <v>1170000</v>
      </c>
      <c r="P3" s="15">
        <f t="shared" si="1"/>
        <v>1260000</v>
      </c>
      <c r="Q3" s="15">
        <f t="shared" si="1"/>
        <v>1350000</v>
      </c>
      <c r="R3" s="15">
        <f t="shared" si="1"/>
        <v>1440000</v>
      </c>
      <c r="S3" s="15">
        <f t="shared" si="1"/>
        <v>1530000</v>
      </c>
      <c r="T3" s="15">
        <f t="shared" si="1"/>
        <v>1620000</v>
      </c>
      <c r="U3" s="15">
        <f t="shared" si="1"/>
        <v>1620000</v>
      </c>
      <c r="V3" s="15">
        <f t="shared" si="1"/>
        <v>1620000</v>
      </c>
      <c r="W3" s="15">
        <f t="shared" si="1"/>
        <v>1620000</v>
      </c>
      <c r="X3" s="15">
        <f t="shared" si="1"/>
        <v>1620000</v>
      </c>
      <c r="Y3" s="15">
        <f t="shared" si="1"/>
        <v>1620000</v>
      </c>
    </row>
    <row r="4">
      <c r="A4" s="11" t="s">
        <v>83</v>
      </c>
      <c r="B4" s="11">
        <v>0.0</v>
      </c>
      <c r="C4" s="15">
        <f t="shared" ref="C4:Y4" si="2">B19</f>
        <v>180000</v>
      </c>
      <c r="D4" s="15">
        <f t="shared" si="2"/>
        <v>360000</v>
      </c>
      <c r="E4" s="15">
        <f t="shared" si="2"/>
        <v>540000</v>
      </c>
      <c r="F4" s="15">
        <f t="shared" si="2"/>
        <v>720000</v>
      </c>
      <c r="G4" s="15">
        <f t="shared" si="2"/>
        <v>900000</v>
      </c>
      <c r="H4" s="15">
        <f t="shared" si="2"/>
        <v>1080000</v>
      </c>
      <c r="I4" s="15">
        <f t="shared" si="2"/>
        <v>1260000</v>
      </c>
      <c r="J4" s="15">
        <f t="shared" si="2"/>
        <v>1440000</v>
      </c>
      <c r="K4" s="15">
        <f t="shared" si="2"/>
        <v>1620000</v>
      </c>
      <c r="L4" s="15">
        <f t="shared" si="2"/>
        <v>1800000</v>
      </c>
      <c r="M4" s="15">
        <f t="shared" si="2"/>
        <v>1980000</v>
      </c>
      <c r="N4" s="15">
        <f t="shared" si="2"/>
        <v>2160000</v>
      </c>
      <c r="O4" s="15">
        <f t="shared" si="2"/>
        <v>2160000</v>
      </c>
      <c r="P4" s="15">
        <f t="shared" si="2"/>
        <v>2160000</v>
      </c>
      <c r="Q4" s="15">
        <f t="shared" si="2"/>
        <v>2160000</v>
      </c>
      <c r="R4" s="15">
        <f t="shared" si="2"/>
        <v>2160000</v>
      </c>
      <c r="S4" s="15">
        <f t="shared" si="2"/>
        <v>2160000</v>
      </c>
      <c r="T4" s="15">
        <f t="shared" si="2"/>
        <v>2160000</v>
      </c>
      <c r="U4" s="15">
        <f t="shared" si="2"/>
        <v>2160000</v>
      </c>
      <c r="V4" s="15">
        <f t="shared" si="2"/>
        <v>2160000</v>
      </c>
      <c r="W4" s="15">
        <f t="shared" si="2"/>
        <v>2160000</v>
      </c>
      <c r="X4" s="15">
        <f t="shared" si="2"/>
        <v>2160000</v>
      </c>
      <c r="Y4" s="15">
        <f t="shared" si="2"/>
        <v>2160000</v>
      </c>
    </row>
    <row r="5">
      <c r="A5" s="11" t="s">
        <v>62</v>
      </c>
      <c r="B5" s="15">
        <f t="shared" ref="B5:Y5" si="3">SUM(B3:B4)</f>
        <v>0</v>
      </c>
      <c r="C5" s="15">
        <f t="shared" si="3"/>
        <v>270000</v>
      </c>
      <c r="D5" s="15">
        <f t="shared" si="3"/>
        <v>540000</v>
      </c>
      <c r="E5" s="15">
        <f t="shared" si="3"/>
        <v>810000</v>
      </c>
      <c r="F5" s="15">
        <f t="shared" si="3"/>
        <v>1080000</v>
      </c>
      <c r="G5" s="15">
        <f t="shared" si="3"/>
        <v>1350000</v>
      </c>
      <c r="H5" s="15">
        <f t="shared" si="3"/>
        <v>1620000</v>
      </c>
      <c r="I5" s="15">
        <f t="shared" si="3"/>
        <v>1890000</v>
      </c>
      <c r="J5" s="15">
        <f t="shared" si="3"/>
        <v>2160000</v>
      </c>
      <c r="K5" s="15">
        <f t="shared" si="3"/>
        <v>2430000</v>
      </c>
      <c r="L5" s="15">
        <f t="shared" si="3"/>
        <v>2700000</v>
      </c>
      <c r="M5" s="15">
        <f t="shared" si="3"/>
        <v>2970000</v>
      </c>
      <c r="N5" s="15">
        <f t="shared" si="3"/>
        <v>3240000</v>
      </c>
      <c r="O5" s="15">
        <f t="shared" si="3"/>
        <v>3330000</v>
      </c>
      <c r="P5" s="15">
        <f t="shared" si="3"/>
        <v>3420000</v>
      </c>
      <c r="Q5" s="15">
        <f t="shared" si="3"/>
        <v>3510000</v>
      </c>
      <c r="R5" s="15">
        <f t="shared" si="3"/>
        <v>3600000</v>
      </c>
      <c r="S5" s="15">
        <f t="shared" si="3"/>
        <v>3690000</v>
      </c>
      <c r="T5" s="15">
        <f t="shared" si="3"/>
        <v>3780000</v>
      </c>
      <c r="U5" s="15">
        <f t="shared" si="3"/>
        <v>3780000</v>
      </c>
      <c r="V5" s="15">
        <f t="shared" si="3"/>
        <v>3780000</v>
      </c>
      <c r="W5" s="15">
        <f t="shared" si="3"/>
        <v>3780000</v>
      </c>
      <c r="X5" s="15">
        <f t="shared" si="3"/>
        <v>3780000</v>
      </c>
      <c r="Y5" s="15">
        <f t="shared" si="3"/>
        <v>3780000</v>
      </c>
    </row>
    <row r="7">
      <c r="A7" s="11" t="s">
        <v>118</v>
      </c>
    </row>
    <row r="8">
      <c r="A8" s="11" t="s">
        <v>78</v>
      </c>
      <c r="B8" s="11">
        <f>'Small Store-FAR'!E2</f>
        <v>90000</v>
      </c>
      <c r="C8" s="11">
        <f>'Small Store-FAR'!E4</f>
        <v>90000</v>
      </c>
      <c r="D8" s="11">
        <f>'Small Store-FAR'!E6</f>
        <v>90000</v>
      </c>
      <c r="E8" s="11">
        <f>'Small Store-FAR'!E8</f>
        <v>90000</v>
      </c>
      <c r="F8" s="11">
        <f>'Small Store-FAR'!E10</f>
        <v>90000</v>
      </c>
      <c r="G8" s="11">
        <f>'Small Store-FAR'!E12</f>
        <v>90000</v>
      </c>
      <c r="H8" s="11">
        <f>'Small Store-FAR'!E14</f>
        <v>90000</v>
      </c>
      <c r="I8" s="11">
        <f>'Small Store-FAR'!E16</f>
        <v>90000</v>
      </c>
      <c r="J8" s="11">
        <f>'Small Store-FAR'!E18</f>
        <v>90000</v>
      </c>
      <c r="K8" s="11">
        <f>'Small Store-FAR'!E20</f>
        <v>90000</v>
      </c>
      <c r="L8" s="11">
        <f>'Small Store-FAR'!E22</f>
        <v>90000</v>
      </c>
      <c r="M8" s="11">
        <f>'Small Store-FAR'!E24</f>
        <v>90000</v>
      </c>
      <c r="N8" s="11">
        <f>'Small Store-FAR'!E26</f>
        <v>90000</v>
      </c>
      <c r="O8" s="15">
        <f>'Small Store-FAR'!E28</f>
        <v>90000</v>
      </c>
      <c r="P8" s="11">
        <f>'Small Store-FAR'!E30</f>
        <v>90000</v>
      </c>
      <c r="Q8" s="11">
        <f>'Small Store-FAR'!E32</f>
        <v>90000</v>
      </c>
      <c r="R8" s="11">
        <f>'Small Store-FAR'!E34</f>
        <v>90000</v>
      </c>
      <c r="S8" s="11">
        <f>'Small Store-FAR'!E36</f>
        <v>90000</v>
      </c>
      <c r="T8" s="11">
        <f>'Small Store-FAR'!E38</f>
        <v>90000</v>
      </c>
      <c r="U8" s="11">
        <f>'Small Store-FAR'!E40</f>
        <v>90000</v>
      </c>
      <c r="V8" s="11">
        <f>'Small Store-FAR'!E42</f>
        <v>90000</v>
      </c>
      <c r="W8" s="11">
        <f>'Small Store-FAR'!E44</f>
        <v>90000</v>
      </c>
      <c r="X8" s="11">
        <f>'Small Store-FAR'!E46</f>
        <v>90000</v>
      </c>
      <c r="Y8" s="11">
        <f>'Small Store-FAR'!E48</f>
        <v>90000</v>
      </c>
    </row>
    <row r="9">
      <c r="A9" s="11" t="s">
        <v>83</v>
      </c>
      <c r="B9" s="11">
        <f>'Small Store-FAR'!E3</f>
        <v>180000</v>
      </c>
      <c r="C9" s="11">
        <f>'Small Store-FAR'!E5</f>
        <v>180000</v>
      </c>
      <c r="D9" s="11">
        <f>'Small Store-FAR'!E7</f>
        <v>180000</v>
      </c>
      <c r="E9" s="11">
        <f>'Small Store-FAR'!E9</f>
        <v>180000</v>
      </c>
      <c r="F9" s="11">
        <f>'Small Store-FAR'!E11</f>
        <v>180000</v>
      </c>
      <c r="G9" s="11">
        <f>'Small Store-FAR'!E13</f>
        <v>180000</v>
      </c>
      <c r="H9" s="11">
        <f>'Small Store-FAR'!E15</f>
        <v>180000</v>
      </c>
      <c r="I9" s="11">
        <f>'Small Store-FAR'!E17</f>
        <v>180000</v>
      </c>
      <c r="J9" s="11">
        <f>'Small Store-FAR'!E19</f>
        <v>180000</v>
      </c>
      <c r="K9" s="11">
        <f>'Small Store-FAR'!E21</f>
        <v>180000</v>
      </c>
      <c r="L9" s="11">
        <f>'Small Store-FAR'!E23</f>
        <v>180000</v>
      </c>
      <c r="M9" s="11">
        <f>'Small Store-FAR'!E25</f>
        <v>180000</v>
      </c>
      <c r="N9" s="11">
        <f>'Small Store-FAR'!E27</f>
        <v>180000</v>
      </c>
      <c r="O9" s="11">
        <f>'Small Store-FAR'!E29</f>
        <v>180000</v>
      </c>
      <c r="P9" s="11">
        <f>'Small Store-FAR'!E31</f>
        <v>180000</v>
      </c>
      <c r="Q9" s="11">
        <f>'Small Store-FAR'!E33</f>
        <v>180000</v>
      </c>
      <c r="R9" s="11">
        <f>'Small Store-FAR'!E35</f>
        <v>180000</v>
      </c>
      <c r="S9" s="11">
        <f>'Small Store-FAR'!E37</f>
        <v>180000</v>
      </c>
      <c r="T9" s="11">
        <f>'Small Store-FAR'!E39</f>
        <v>180000</v>
      </c>
      <c r="U9" s="11">
        <f>'Small Store-FAR'!E41</f>
        <v>180000</v>
      </c>
      <c r="V9" s="11">
        <f>'Small Store-FAR'!E43</f>
        <v>180000</v>
      </c>
      <c r="W9" s="11">
        <f>'Small Store-FAR'!E45</f>
        <v>180000</v>
      </c>
      <c r="X9" s="11">
        <f>'Small Store-FAR'!E47</f>
        <v>180000</v>
      </c>
      <c r="Y9" s="11">
        <f>'Small Store-FAR'!E49</f>
        <v>180000</v>
      </c>
    </row>
    <row r="10">
      <c r="A10" s="11" t="s">
        <v>62</v>
      </c>
      <c r="B10" s="15">
        <f t="shared" ref="B10:Y10" si="4">SUM(B8:B9)</f>
        <v>270000</v>
      </c>
      <c r="C10" s="15">
        <f t="shared" si="4"/>
        <v>270000</v>
      </c>
      <c r="D10" s="15">
        <f t="shared" si="4"/>
        <v>270000</v>
      </c>
      <c r="E10" s="15">
        <f t="shared" si="4"/>
        <v>270000</v>
      </c>
      <c r="F10" s="15">
        <f t="shared" si="4"/>
        <v>270000</v>
      </c>
      <c r="G10" s="15">
        <f t="shared" si="4"/>
        <v>270000</v>
      </c>
      <c r="H10" s="15">
        <f t="shared" si="4"/>
        <v>270000</v>
      </c>
      <c r="I10" s="15">
        <f t="shared" si="4"/>
        <v>270000</v>
      </c>
      <c r="J10" s="15">
        <f t="shared" si="4"/>
        <v>270000</v>
      </c>
      <c r="K10" s="15">
        <f t="shared" si="4"/>
        <v>270000</v>
      </c>
      <c r="L10" s="15">
        <f t="shared" si="4"/>
        <v>270000</v>
      </c>
      <c r="M10" s="15">
        <f t="shared" si="4"/>
        <v>270000</v>
      </c>
      <c r="N10" s="15">
        <f t="shared" si="4"/>
        <v>270000</v>
      </c>
      <c r="O10" s="15">
        <f t="shared" si="4"/>
        <v>270000</v>
      </c>
      <c r="P10" s="15">
        <f t="shared" si="4"/>
        <v>270000</v>
      </c>
      <c r="Q10" s="15">
        <f t="shared" si="4"/>
        <v>270000</v>
      </c>
      <c r="R10" s="15">
        <f t="shared" si="4"/>
        <v>270000</v>
      </c>
      <c r="S10" s="15">
        <f t="shared" si="4"/>
        <v>270000</v>
      </c>
      <c r="T10" s="15">
        <f t="shared" si="4"/>
        <v>270000</v>
      </c>
      <c r="U10" s="15">
        <f t="shared" si="4"/>
        <v>270000</v>
      </c>
      <c r="V10" s="15">
        <f t="shared" si="4"/>
        <v>270000</v>
      </c>
      <c r="W10" s="15">
        <f t="shared" si="4"/>
        <v>270000</v>
      </c>
      <c r="X10" s="15">
        <f t="shared" si="4"/>
        <v>270000</v>
      </c>
      <c r="Y10" s="15">
        <f t="shared" si="4"/>
        <v>270000</v>
      </c>
    </row>
    <row r="12">
      <c r="A12" s="11" t="s">
        <v>119</v>
      </c>
    </row>
    <row r="13">
      <c r="A13" s="11" t="s">
        <v>78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f>'Small Store-FAR'!E2</f>
        <v>90000</v>
      </c>
      <c r="U13" s="11">
        <f>'Small Store-FAR'!E4</f>
        <v>90000</v>
      </c>
      <c r="V13" s="11">
        <f>'Small Store-FAR'!E6</f>
        <v>90000</v>
      </c>
      <c r="W13" s="11">
        <f>'Small Store-FAR'!E8</f>
        <v>90000</v>
      </c>
      <c r="X13" s="11">
        <f>'Small Store-FAR'!E10</f>
        <v>90000</v>
      </c>
      <c r="Y13" s="11">
        <f>'Small Store-FAR'!E12</f>
        <v>90000</v>
      </c>
    </row>
    <row r="14">
      <c r="A14" s="11" t="s">
        <v>83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5">
        <f>'Small Store-FAR'!E3</f>
        <v>180000</v>
      </c>
      <c r="O14" s="11">
        <f>'Small Store-FAR'!E5</f>
        <v>180000</v>
      </c>
      <c r="P14" s="11">
        <f>'Small Store-FAR'!E7</f>
        <v>180000</v>
      </c>
      <c r="Q14" s="11">
        <f>'Small Store-FAR'!E9</f>
        <v>180000</v>
      </c>
      <c r="R14" s="11">
        <f>'Small Store-FAR'!E11</f>
        <v>180000</v>
      </c>
      <c r="S14" s="11">
        <f>'Small Store-FAR'!E13</f>
        <v>180000</v>
      </c>
      <c r="T14" s="11">
        <f>'Small Store-FAR'!E15</f>
        <v>180000</v>
      </c>
      <c r="U14" s="11">
        <f>'Small Store-FAR'!E17</f>
        <v>180000</v>
      </c>
      <c r="V14" s="11">
        <f>'Small Store-FAR'!E19</f>
        <v>180000</v>
      </c>
      <c r="W14" s="11">
        <f>'Small Store-FAR'!E21</f>
        <v>180000</v>
      </c>
      <c r="X14" s="11">
        <f>'Small Store-FAR'!E23</f>
        <v>180000</v>
      </c>
      <c r="Y14" s="11">
        <f>'Small Store-FAR'!E25</f>
        <v>180000</v>
      </c>
    </row>
    <row r="15">
      <c r="A15" s="11" t="s">
        <v>62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180000</v>
      </c>
      <c r="O15" s="15">
        <f t="shared" si="5"/>
        <v>180000</v>
      </c>
      <c r="P15" s="15">
        <f t="shared" si="5"/>
        <v>180000</v>
      </c>
      <c r="Q15" s="15">
        <f t="shared" si="5"/>
        <v>180000</v>
      </c>
      <c r="R15" s="15">
        <f t="shared" si="5"/>
        <v>180000</v>
      </c>
      <c r="S15" s="15">
        <f t="shared" si="5"/>
        <v>180000</v>
      </c>
      <c r="T15" s="15">
        <f t="shared" si="5"/>
        <v>270000</v>
      </c>
      <c r="U15" s="15">
        <f t="shared" si="5"/>
        <v>270000</v>
      </c>
      <c r="V15" s="15">
        <f t="shared" si="5"/>
        <v>270000</v>
      </c>
      <c r="W15" s="15">
        <f t="shared" si="5"/>
        <v>270000</v>
      </c>
      <c r="X15" s="15">
        <f t="shared" si="5"/>
        <v>270000</v>
      </c>
      <c r="Y15" s="15">
        <f t="shared" si="5"/>
        <v>270000</v>
      </c>
    </row>
    <row r="17">
      <c r="A17" s="11" t="s">
        <v>120</v>
      </c>
    </row>
    <row r="18">
      <c r="A18" s="11" t="s">
        <v>78</v>
      </c>
      <c r="B18" s="15">
        <f t="shared" ref="B18:Y18" si="6">B3+B8-B13</f>
        <v>90000</v>
      </c>
      <c r="C18" s="15">
        <f t="shared" si="6"/>
        <v>180000</v>
      </c>
      <c r="D18" s="15">
        <f t="shared" si="6"/>
        <v>270000</v>
      </c>
      <c r="E18" s="15">
        <f t="shared" si="6"/>
        <v>360000</v>
      </c>
      <c r="F18" s="15">
        <f t="shared" si="6"/>
        <v>450000</v>
      </c>
      <c r="G18" s="15">
        <f t="shared" si="6"/>
        <v>540000</v>
      </c>
      <c r="H18" s="15">
        <f t="shared" si="6"/>
        <v>630000</v>
      </c>
      <c r="I18" s="15">
        <f t="shared" si="6"/>
        <v>720000</v>
      </c>
      <c r="J18" s="15">
        <f t="shared" si="6"/>
        <v>810000</v>
      </c>
      <c r="K18" s="15">
        <f t="shared" si="6"/>
        <v>900000</v>
      </c>
      <c r="L18" s="15">
        <f t="shared" si="6"/>
        <v>990000</v>
      </c>
      <c r="M18" s="15">
        <f t="shared" si="6"/>
        <v>1080000</v>
      </c>
      <c r="N18" s="15">
        <f t="shared" si="6"/>
        <v>1170000</v>
      </c>
      <c r="O18" s="15">
        <f t="shared" si="6"/>
        <v>1260000</v>
      </c>
      <c r="P18" s="15">
        <f t="shared" si="6"/>
        <v>1350000</v>
      </c>
      <c r="Q18" s="15">
        <f t="shared" si="6"/>
        <v>1440000</v>
      </c>
      <c r="R18" s="15">
        <f t="shared" si="6"/>
        <v>1530000</v>
      </c>
      <c r="S18" s="15">
        <f t="shared" si="6"/>
        <v>1620000</v>
      </c>
      <c r="T18" s="15">
        <f t="shared" si="6"/>
        <v>1620000</v>
      </c>
      <c r="U18" s="15">
        <f t="shared" si="6"/>
        <v>1620000</v>
      </c>
      <c r="V18" s="15">
        <f t="shared" si="6"/>
        <v>1620000</v>
      </c>
      <c r="W18" s="15">
        <f t="shared" si="6"/>
        <v>1620000</v>
      </c>
      <c r="X18" s="15">
        <f t="shared" si="6"/>
        <v>1620000</v>
      </c>
      <c r="Y18" s="15">
        <f t="shared" si="6"/>
        <v>1620000</v>
      </c>
    </row>
    <row r="19">
      <c r="A19" s="11" t="s">
        <v>83</v>
      </c>
      <c r="B19" s="15">
        <f t="shared" ref="B19:Y19" si="7">B4+B9-B14</f>
        <v>180000</v>
      </c>
      <c r="C19" s="15">
        <f t="shared" si="7"/>
        <v>360000</v>
      </c>
      <c r="D19" s="15">
        <f t="shared" si="7"/>
        <v>540000</v>
      </c>
      <c r="E19" s="15">
        <f t="shared" si="7"/>
        <v>720000</v>
      </c>
      <c r="F19" s="15">
        <f t="shared" si="7"/>
        <v>900000</v>
      </c>
      <c r="G19" s="15">
        <f t="shared" si="7"/>
        <v>1080000</v>
      </c>
      <c r="H19" s="15">
        <f t="shared" si="7"/>
        <v>1260000</v>
      </c>
      <c r="I19" s="15">
        <f t="shared" si="7"/>
        <v>1440000</v>
      </c>
      <c r="J19" s="15">
        <f t="shared" si="7"/>
        <v>1620000</v>
      </c>
      <c r="K19" s="15">
        <f t="shared" si="7"/>
        <v>1800000</v>
      </c>
      <c r="L19" s="15">
        <f t="shared" si="7"/>
        <v>1980000</v>
      </c>
      <c r="M19" s="15">
        <f t="shared" si="7"/>
        <v>2160000</v>
      </c>
      <c r="N19" s="15">
        <f t="shared" si="7"/>
        <v>2160000</v>
      </c>
      <c r="O19" s="15">
        <f t="shared" si="7"/>
        <v>2160000</v>
      </c>
      <c r="P19" s="15">
        <f t="shared" si="7"/>
        <v>2160000</v>
      </c>
      <c r="Q19" s="15">
        <f t="shared" si="7"/>
        <v>2160000</v>
      </c>
      <c r="R19" s="15">
        <f t="shared" si="7"/>
        <v>2160000</v>
      </c>
      <c r="S19" s="15">
        <f t="shared" si="7"/>
        <v>2160000</v>
      </c>
      <c r="T19" s="15">
        <f t="shared" si="7"/>
        <v>2160000</v>
      </c>
      <c r="U19" s="15">
        <f t="shared" si="7"/>
        <v>2160000</v>
      </c>
      <c r="V19" s="15">
        <f t="shared" si="7"/>
        <v>2160000</v>
      </c>
      <c r="W19" s="15">
        <f t="shared" si="7"/>
        <v>2160000</v>
      </c>
      <c r="X19" s="15">
        <f t="shared" si="7"/>
        <v>2160000</v>
      </c>
      <c r="Y19" s="15">
        <f t="shared" si="7"/>
        <v>2160000</v>
      </c>
    </row>
    <row r="20">
      <c r="A20" s="11" t="s">
        <v>62</v>
      </c>
      <c r="B20" s="15">
        <f t="shared" ref="B20:Y20" si="8">SUM(B18:B19)</f>
        <v>270000</v>
      </c>
      <c r="C20" s="15">
        <f t="shared" si="8"/>
        <v>540000</v>
      </c>
      <c r="D20" s="15">
        <f t="shared" si="8"/>
        <v>810000</v>
      </c>
      <c r="E20" s="15">
        <f t="shared" si="8"/>
        <v>1080000</v>
      </c>
      <c r="F20" s="15">
        <f t="shared" si="8"/>
        <v>1350000</v>
      </c>
      <c r="G20" s="15">
        <f t="shared" si="8"/>
        <v>1620000</v>
      </c>
      <c r="H20" s="15">
        <f t="shared" si="8"/>
        <v>1890000</v>
      </c>
      <c r="I20" s="15">
        <f t="shared" si="8"/>
        <v>2160000</v>
      </c>
      <c r="J20" s="15">
        <f t="shared" si="8"/>
        <v>2430000</v>
      </c>
      <c r="K20" s="15">
        <f t="shared" si="8"/>
        <v>2700000</v>
      </c>
      <c r="L20" s="15">
        <f t="shared" si="8"/>
        <v>2970000</v>
      </c>
      <c r="M20" s="15">
        <f t="shared" si="8"/>
        <v>3240000</v>
      </c>
      <c r="N20" s="15">
        <f t="shared" si="8"/>
        <v>3330000</v>
      </c>
      <c r="O20" s="15">
        <f t="shared" si="8"/>
        <v>3420000</v>
      </c>
      <c r="P20" s="15">
        <f t="shared" si="8"/>
        <v>3510000</v>
      </c>
      <c r="Q20" s="15">
        <f t="shared" si="8"/>
        <v>3600000</v>
      </c>
      <c r="R20" s="15">
        <f t="shared" si="8"/>
        <v>3690000</v>
      </c>
      <c r="S20" s="15">
        <f t="shared" si="8"/>
        <v>3780000</v>
      </c>
      <c r="T20" s="15">
        <f t="shared" si="8"/>
        <v>3780000</v>
      </c>
      <c r="U20" s="15">
        <f t="shared" si="8"/>
        <v>3780000</v>
      </c>
      <c r="V20" s="15">
        <f t="shared" si="8"/>
        <v>3780000</v>
      </c>
      <c r="W20" s="15">
        <f t="shared" si="8"/>
        <v>3780000</v>
      </c>
      <c r="X20" s="15">
        <f t="shared" si="8"/>
        <v>3780000</v>
      </c>
      <c r="Y20" s="15">
        <f t="shared" si="8"/>
        <v>3780000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11" t="s">
        <v>56</v>
      </c>
      <c r="Y1" s="11" t="s">
        <v>57</v>
      </c>
    </row>
    <row r="2">
      <c r="A2" s="14" t="s">
        <v>117</v>
      </c>
    </row>
    <row r="3">
      <c r="A3" s="14" t="s">
        <v>78</v>
      </c>
      <c r="B3" s="11">
        <v>0.0</v>
      </c>
      <c r="C3" s="15">
        <f t="shared" ref="C3:Y3" si="1">B18</f>
        <v>5000</v>
      </c>
      <c r="D3" s="15">
        <f t="shared" si="1"/>
        <v>15000</v>
      </c>
      <c r="E3" s="15">
        <f t="shared" si="1"/>
        <v>30000</v>
      </c>
      <c r="F3" s="15">
        <f t="shared" si="1"/>
        <v>50000</v>
      </c>
      <c r="G3" s="15">
        <f t="shared" si="1"/>
        <v>75000</v>
      </c>
      <c r="H3" s="15">
        <f t="shared" si="1"/>
        <v>105000</v>
      </c>
      <c r="I3" s="15">
        <f t="shared" si="1"/>
        <v>140000</v>
      </c>
      <c r="J3" s="15">
        <f t="shared" si="1"/>
        <v>180000</v>
      </c>
      <c r="K3" s="15">
        <f t="shared" si="1"/>
        <v>225000</v>
      </c>
      <c r="L3" s="15">
        <f t="shared" si="1"/>
        <v>275000</v>
      </c>
      <c r="M3" s="15">
        <f t="shared" si="1"/>
        <v>330000</v>
      </c>
      <c r="N3" s="15">
        <f t="shared" si="1"/>
        <v>390000</v>
      </c>
      <c r="O3" s="15">
        <f t="shared" si="1"/>
        <v>455000</v>
      </c>
      <c r="P3" s="15">
        <f t="shared" si="1"/>
        <v>525000</v>
      </c>
      <c r="Q3" s="15">
        <f t="shared" si="1"/>
        <v>600000</v>
      </c>
      <c r="R3" s="15">
        <f t="shared" si="1"/>
        <v>680000</v>
      </c>
      <c r="S3" s="15">
        <f t="shared" si="1"/>
        <v>765000</v>
      </c>
      <c r="T3" s="15">
        <f t="shared" si="1"/>
        <v>855000</v>
      </c>
      <c r="U3" s="15">
        <f t="shared" si="1"/>
        <v>855000</v>
      </c>
      <c r="V3" s="15">
        <f t="shared" si="1"/>
        <v>855000</v>
      </c>
      <c r="W3" s="15">
        <f t="shared" si="1"/>
        <v>855000</v>
      </c>
      <c r="X3" s="15">
        <f t="shared" si="1"/>
        <v>855000</v>
      </c>
      <c r="Y3" s="15">
        <f t="shared" si="1"/>
        <v>855000</v>
      </c>
    </row>
    <row r="4">
      <c r="A4" s="14" t="s">
        <v>83</v>
      </c>
      <c r="B4" s="11">
        <v>0.0</v>
      </c>
      <c r="C4" s="15">
        <f t="shared" ref="C4:Y4" si="2">B19</f>
        <v>15000</v>
      </c>
      <c r="D4" s="15">
        <f t="shared" si="2"/>
        <v>45000</v>
      </c>
      <c r="E4" s="15">
        <f t="shared" si="2"/>
        <v>90000</v>
      </c>
      <c r="F4" s="15">
        <f t="shared" si="2"/>
        <v>150000</v>
      </c>
      <c r="G4" s="15">
        <f t="shared" si="2"/>
        <v>225000</v>
      </c>
      <c r="H4" s="15">
        <f t="shared" si="2"/>
        <v>315000</v>
      </c>
      <c r="I4" s="15">
        <f t="shared" si="2"/>
        <v>420000</v>
      </c>
      <c r="J4" s="15">
        <f t="shared" si="2"/>
        <v>540000</v>
      </c>
      <c r="K4" s="15">
        <f t="shared" si="2"/>
        <v>675000</v>
      </c>
      <c r="L4" s="15">
        <f t="shared" si="2"/>
        <v>825000</v>
      </c>
      <c r="M4" s="15">
        <f t="shared" si="2"/>
        <v>990000</v>
      </c>
      <c r="N4" s="15">
        <f t="shared" si="2"/>
        <v>1170000</v>
      </c>
      <c r="O4" s="15">
        <f t="shared" si="2"/>
        <v>1170000</v>
      </c>
      <c r="P4" s="15">
        <f t="shared" si="2"/>
        <v>1170000</v>
      </c>
      <c r="Q4" s="15">
        <f t="shared" si="2"/>
        <v>1170000</v>
      </c>
      <c r="R4" s="15">
        <f t="shared" si="2"/>
        <v>1170000</v>
      </c>
      <c r="S4" s="15">
        <f t="shared" si="2"/>
        <v>1170000</v>
      </c>
      <c r="T4" s="15">
        <f t="shared" si="2"/>
        <v>1170000</v>
      </c>
      <c r="U4" s="15">
        <f t="shared" si="2"/>
        <v>1170000</v>
      </c>
      <c r="V4" s="15">
        <f t="shared" si="2"/>
        <v>1170000</v>
      </c>
      <c r="W4" s="15">
        <f t="shared" si="2"/>
        <v>1170000</v>
      </c>
      <c r="X4" s="15">
        <f t="shared" si="2"/>
        <v>1170000</v>
      </c>
      <c r="Y4" s="15">
        <f t="shared" si="2"/>
        <v>1170000</v>
      </c>
    </row>
    <row r="5">
      <c r="A5" s="14" t="s">
        <v>62</v>
      </c>
      <c r="B5" s="15">
        <f t="shared" ref="B5:Y5" si="3">SUM(B3:B4)</f>
        <v>0</v>
      </c>
      <c r="C5" s="15">
        <f t="shared" si="3"/>
        <v>20000</v>
      </c>
      <c r="D5" s="15">
        <f t="shared" si="3"/>
        <v>60000</v>
      </c>
      <c r="E5" s="15">
        <f t="shared" si="3"/>
        <v>120000</v>
      </c>
      <c r="F5" s="15">
        <f t="shared" si="3"/>
        <v>200000</v>
      </c>
      <c r="G5" s="15">
        <f t="shared" si="3"/>
        <v>300000</v>
      </c>
      <c r="H5" s="15">
        <f t="shared" si="3"/>
        <v>420000</v>
      </c>
      <c r="I5" s="15">
        <f t="shared" si="3"/>
        <v>560000</v>
      </c>
      <c r="J5" s="15">
        <f t="shared" si="3"/>
        <v>720000</v>
      </c>
      <c r="K5" s="15">
        <f t="shared" si="3"/>
        <v>900000</v>
      </c>
      <c r="L5" s="15">
        <f t="shared" si="3"/>
        <v>1100000</v>
      </c>
      <c r="M5" s="15">
        <f t="shared" si="3"/>
        <v>1320000</v>
      </c>
      <c r="N5" s="15">
        <f t="shared" si="3"/>
        <v>1560000</v>
      </c>
      <c r="O5" s="15">
        <f t="shared" si="3"/>
        <v>1625000</v>
      </c>
      <c r="P5" s="15">
        <f t="shared" si="3"/>
        <v>1695000</v>
      </c>
      <c r="Q5" s="15">
        <f t="shared" si="3"/>
        <v>1770000</v>
      </c>
      <c r="R5" s="15">
        <f t="shared" si="3"/>
        <v>1850000</v>
      </c>
      <c r="S5" s="15">
        <f t="shared" si="3"/>
        <v>1935000</v>
      </c>
      <c r="T5" s="15">
        <f t="shared" si="3"/>
        <v>2025000</v>
      </c>
      <c r="U5" s="15">
        <f t="shared" si="3"/>
        <v>2025000</v>
      </c>
      <c r="V5" s="15">
        <f t="shared" si="3"/>
        <v>2025000</v>
      </c>
      <c r="W5" s="15">
        <f t="shared" si="3"/>
        <v>2025000</v>
      </c>
      <c r="X5" s="15">
        <f t="shared" si="3"/>
        <v>2025000</v>
      </c>
      <c r="Y5" s="15">
        <f t="shared" si="3"/>
        <v>2025000</v>
      </c>
    </row>
    <row r="6">
      <c r="A6" s="13"/>
    </row>
    <row r="7">
      <c r="A7" s="14" t="s">
        <v>65</v>
      </c>
    </row>
    <row r="8">
      <c r="A8" s="14" t="s">
        <v>78</v>
      </c>
      <c r="B8" s="15">
        <f>'Small Store-Fixed Asset Balance'!B18/'Small Store-FAR'!$F2</f>
        <v>5000</v>
      </c>
      <c r="C8" s="15">
        <f>'Small Store-Fixed Asset Balance'!C18/'Small Store-FAR'!$F2</f>
        <v>10000</v>
      </c>
      <c r="D8" s="15">
        <f>'Small Store-Fixed Asset Balance'!D18/'Small Store-FAR'!$F2</f>
        <v>15000</v>
      </c>
      <c r="E8" s="15">
        <f>'Small Store-Fixed Asset Balance'!E18/'Small Store-FAR'!$F2</f>
        <v>20000</v>
      </c>
      <c r="F8" s="15">
        <f>'Small Store-Fixed Asset Balance'!F18/'Small Store-FAR'!$F2</f>
        <v>25000</v>
      </c>
      <c r="G8" s="15">
        <f>'Small Store-Fixed Asset Balance'!G18/'Small Store-FAR'!$F2</f>
        <v>30000</v>
      </c>
      <c r="H8" s="15">
        <f>'Small Store-Fixed Asset Balance'!H18/'Small Store-FAR'!$F2</f>
        <v>35000</v>
      </c>
      <c r="I8" s="15">
        <f>'Small Store-Fixed Asset Balance'!I18/'Small Store-FAR'!$F2</f>
        <v>40000</v>
      </c>
      <c r="J8" s="15">
        <f>'Small Store-Fixed Asset Balance'!J18/'Small Store-FAR'!$F2</f>
        <v>45000</v>
      </c>
      <c r="K8" s="15">
        <f>'Small Store-Fixed Asset Balance'!K18/'Small Store-FAR'!$F2</f>
        <v>50000</v>
      </c>
      <c r="L8" s="15">
        <f>'Small Store-Fixed Asset Balance'!L18/'Small Store-FAR'!$F2</f>
        <v>55000</v>
      </c>
      <c r="M8" s="15">
        <f>'Small Store-Fixed Asset Balance'!M18/'Small Store-FAR'!$F2</f>
        <v>60000</v>
      </c>
      <c r="N8" s="15">
        <f>'Small Store-Fixed Asset Balance'!N18/'Small Store-FAR'!$F2</f>
        <v>65000</v>
      </c>
      <c r="O8" s="15">
        <f>'Small Store-Fixed Asset Balance'!O18/'Small Store-FAR'!$F2</f>
        <v>70000</v>
      </c>
      <c r="P8" s="15">
        <f>'Small Store-Fixed Asset Balance'!P18/'Small Store-FAR'!$F2</f>
        <v>75000</v>
      </c>
      <c r="Q8" s="15">
        <f>'Small Store-Fixed Asset Balance'!Q18/'Small Store-FAR'!$F2</f>
        <v>80000</v>
      </c>
      <c r="R8" s="15">
        <f>'Small Store-Fixed Asset Balance'!R18/'Small Store-FAR'!$F2</f>
        <v>85000</v>
      </c>
      <c r="S8" s="15">
        <f>'Small Store-Fixed Asset Balance'!S18/'Small Store-FAR'!$F2</f>
        <v>90000</v>
      </c>
      <c r="T8" s="15">
        <f>'Small Store-Fixed Asset Balance'!T18/'Small Store-FAR'!$F2</f>
        <v>90000</v>
      </c>
      <c r="U8" s="15">
        <f>'Small Store-Fixed Asset Balance'!U18/'Small Store-FAR'!$F2</f>
        <v>90000</v>
      </c>
      <c r="V8" s="15">
        <f>'Small Store-Fixed Asset Balance'!V18/'Small Store-FAR'!$F2</f>
        <v>90000</v>
      </c>
      <c r="W8" s="15">
        <f>'Small Store-Fixed Asset Balance'!W18/'Small Store-FAR'!$F2</f>
        <v>90000</v>
      </c>
      <c r="X8" s="15">
        <f>'Small Store-Fixed Asset Balance'!X18/'Small Store-FAR'!$F2</f>
        <v>90000</v>
      </c>
      <c r="Y8" s="15">
        <f>'Small Store-Fixed Asset Balance'!Y18/'Small Store-FAR'!$F2</f>
        <v>90000</v>
      </c>
    </row>
    <row r="9">
      <c r="A9" s="14" t="s">
        <v>83</v>
      </c>
      <c r="B9" s="15">
        <f>'Small Store-Fixed Asset Balance'!B19/'Small Store-FAR'!$F3</f>
        <v>15000</v>
      </c>
      <c r="C9" s="15">
        <f>'Small Store-Fixed Asset Balance'!C19/'Small Store-FAR'!$F3</f>
        <v>30000</v>
      </c>
      <c r="D9" s="15">
        <f>'Small Store-Fixed Asset Balance'!D19/'Small Store-FAR'!$F3</f>
        <v>45000</v>
      </c>
      <c r="E9" s="15">
        <f>'Small Store-Fixed Asset Balance'!E19/'Small Store-FAR'!$F3</f>
        <v>60000</v>
      </c>
      <c r="F9" s="15">
        <f>'Small Store-Fixed Asset Balance'!F19/'Small Store-FAR'!$F3</f>
        <v>75000</v>
      </c>
      <c r="G9" s="15">
        <f>'Small Store-Fixed Asset Balance'!G19/'Small Store-FAR'!$F3</f>
        <v>90000</v>
      </c>
      <c r="H9" s="15">
        <f>'Small Store-Fixed Asset Balance'!H19/'Small Store-FAR'!$F3</f>
        <v>105000</v>
      </c>
      <c r="I9" s="15">
        <f>'Small Store-Fixed Asset Balance'!I19/'Small Store-FAR'!$F3</f>
        <v>120000</v>
      </c>
      <c r="J9" s="15">
        <f>'Small Store-Fixed Asset Balance'!J19/'Small Store-FAR'!$F3</f>
        <v>135000</v>
      </c>
      <c r="K9" s="15">
        <f>'Small Store-Fixed Asset Balance'!K19/'Small Store-FAR'!$F3</f>
        <v>150000</v>
      </c>
      <c r="L9" s="15">
        <f>'Small Store-Fixed Asset Balance'!L19/'Small Store-FAR'!$F3</f>
        <v>165000</v>
      </c>
      <c r="M9" s="15">
        <f>'Small Store-Fixed Asset Balance'!M19/'Small Store-FAR'!$F3</f>
        <v>180000</v>
      </c>
      <c r="N9" s="15">
        <f>'Small Store-Fixed Asset Balance'!N19/'Small Store-FAR'!$F3</f>
        <v>180000</v>
      </c>
      <c r="O9" s="15">
        <f>'Small Store-Fixed Asset Balance'!O19/'Small Store-FAR'!$F3</f>
        <v>180000</v>
      </c>
      <c r="P9" s="15">
        <f>'Small Store-Fixed Asset Balance'!P19/'Small Store-FAR'!$F3</f>
        <v>180000</v>
      </c>
      <c r="Q9" s="15">
        <f>'Small Store-Fixed Asset Balance'!Q19/'Small Store-FAR'!$F3</f>
        <v>180000</v>
      </c>
      <c r="R9" s="15">
        <f>'Small Store-Fixed Asset Balance'!R19/'Small Store-FAR'!$F3</f>
        <v>180000</v>
      </c>
      <c r="S9" s="15">
        <f>'Small Store-Fixed Asset Balance'!S19/'Small Store-FAR'!$F3</f>
        <v>180000</v>
      </c>
      <c r="T9" s="15">
        <f>'Small Store-Fixed Asset Balance'!T19/'Small Store-FAR'!$F3</f>
        <v>180000</v>
      </c>
      <c r="U9" s="15">
        <f>'Small Store-Fixed Asset Balance'!U19/'Small Store-FAR'!$F3</f>
        <v>180000</v>
      </c>
      <c r="V9" s="15">
        <f>'Small Store-Fixed Asset Balance'!V19/'Small Store-FAR'!$F3</f>
        <v>180000</v>
      </c>
      <c r="W9" s="15">
        <f>'Small Store-Fixed Asset Balance'!W19/'Small Store-FAR'!$F3</f>
        <v>180000</v>
      </c>
      <c r="X9" s="15">
        <f>'Small Store-Fixed Asset Balance'!X19/'Small Store-FAR'!$F3</f>
        <v>180000</v>
      </c>
      <c r="Y9" s="15">
        <f>'Small Store-Fixed Asset Balance'!Y19/'Small Store-FAR'!$F3</f>
        <v>180000</v>
      </c>
    </row>
    <row r="10">
      <c r="A10" s="14" t="s">
        <v>62</v>
      </c>
      <c r="B10" s="15">
        <f t="shared" ref="B10:Y10" si="4">SUM(B8:B9)</f>
        <v>20000</v>
      </c>
      <c r="C10" s="15">
        <f t="shared" si="4"/>
        <v>40000</v>
      </c>
      <c r="D10" s="15">
        <f t="shared" si="4"/>
        <v>60000</v>
      </c>
      <c r="E10" s="15">
        <f t="shared" si="4"/>
        <v>80000</v>
      </c>
      <c r="F10" s="15">
        <f t="shared" si="4"/>
        <v>100000</v>
      </c>
      <c r="G10" s="15">
        <f t="shared" si="4"/>
        <v>120000</v>
      </c>
      <c r="H10" s="15">
        <f t="shared" si="4"/>
        <v>140000</v>
      </c>
      <c r="I10" s="15">
        <f t="shared" si="4"/>
        <v>160000</v>
      </c>
      <c r="J10" s="15">
        <f t="shared" si="4"/>
        <v>180000</v>
      </c>
      <c r="K10" s="15">
        <f t="shared" si="4"/>
        <v>200000</v>
      </c>
      <c r="L10" s="15">
        <f t="shared" si="4"/>
        <v>220000</v>
      </c>
      <c r="M10" s="15">
        <f t="shared" si="4"/>
        <v>240000</v>
      </c>
      <c r="N10" s="15">
        <f t="shared" si="4"/>
        <v>245000</v>
      </c>
      <c r="O10" s="15">
        <f t="shared" si="4"/>
        <v>250000</v>
      </c>
      <c r="P10" s="15">
        <f t="shared" si="4"/>
        <v>255000</v>
      </c>
      <c r="Q10" s="15">
        <f t="shared" si="4"/>
        <v>260000</v>
      </c>
      <c r="R10" s="15">
        <f t="shared" si="4"/>
        <v>265000</v>
      </c>
      <c r="S10" s="15">
        <f t="shared" si="4"/>
        <v>270000</v>
      </c>
      <c r="T10" s="15">
        <f t="shared" si="4"/>
        <v>270000</v>
      </c>
      <c r="U10" s="15">
        <f t="shared" si="4"/>
        <v>270000</v>
      </c>
      <c r="V10" s="15">
        <f t="shared" si="4"/>
        <v>270000</v>
      </c>
      <c r="W10" s="15">
        <f t="shared" si="4"/>
        <v>270000</v>
      </c>
      <c r="X10" s="15">
        <f t="shared" si="4"/>
        <v>270000</v>
      </c>
      <c r="Y10" s="15">
        <f t="shared" si="4"/>
        <v>270000</v>
      </c>
    </row>
    <row r="11">
      <c r="A11" s="13"/>
    </row>
    <row r="12">
      <c r="A12" s="14" t="s">
        <v>76</v>
      </c>
    </row>
    <row r="13">
      <c r="A13" s="14" t="s">
        <v>78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f>'Small Store-FAR'!H2</f>
        <v>90000</v>
      </c>
      <c r="U13" s="11">
        <f>'Small Store-FAR'!H4</f>
        <v>90000</v>
      </c>
      <c r="V13" s="11">
        <f>'Small Store-FAR'!H6</f>
        <v>90000</v>
      </c>
      <c r="W13" s="11">
        <f>'Small Store-FAR'!H8</f>
        <v>90000</v>
      </c>
      <c r="X13" s="11">
        <f>'Small Store-FAR'!H10</f>
        <v>90000</v>
      </c>
      <c r="Y13" s="11">
        <f>'Small Store-FAR'!H12</f>
        <v>90000</v>
      </c>
    </row>
    <row r="14">
      <c r="A14" s="14" t="s">
        <v>83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5">
        <f>'Small Store-FAR'!H3</f>
        <v>180000</v>
      </c>
      <c r="O14" s="11">
        <f>'Small Store-FAR'!H5</f>
        <v>180000</v>
      </c>
      <c r="P14" s="11">
        <f>'Small Store-FAR'!H7</f>
        <v>180000</v>
      </c>
      <c r="Q14" s="11">
        <f>'Small Store-FAR'!H9</f>
        <v>180000</v>
      </c>
      <c r="R14" s="11">
        <f>'Small Store-FAR'!H11</f>
        <v>180000</v>
      </c>
      <c r="S14" s="11">
        <f>'Small Store-FAR'!H13</f>
        <v>180000</v>
      </c>
      <c r="T14" s="11">
        <f>'Small Store-FAR'!H15</f>
        <v>180000</v>
      </c>
      <c r="U14" s="11">
        <f>'Small Store-FAR'!H17</f>
        <v>180000</v>
      </c>
      <c r="V14" s="11">
        <f>'Small Store-FAR'!H19</f>
        <v>180000</v>
      </c>
      <c r="W14" s="11">
        <f>'Small Store-FAR'!H21</f>
        <v>180000</v>
      </c>
      <c r="X14" s="11">
        <f>'Small Store-FAR'!H23</f>
        <v>180000</v>
      </c>
      <c r="Y14" s="11">
        <f>'Small Store-FAR'!H25</f>
        <v>180000</v>
      </c>
    </row>
    <row r="15">
      <c r="A15" s="14" t="s">
        <v>62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180000</v>
      </c>
      <c r="O15" s="15">
        <f t="shared" si="5"/>
        <v>180000</v>
      </c>
      <c r="P15" s="15">
        <f t="shared" si="5"/>
        <v>180000</v>
      </c>
      <c r="Q15" s="15">
        <f t="shared" si="5"/>
        <v>180000</v>
      </c>
      <c r="R15" s="15">
        <f t="shared" si="5"/>
        <v>180000</v>
      </c>
      <c r="S15" s="15">
        <f t="shared" si="5"/>
        <v>180000</v>
      </c>
      <c r="T15" s="15">
        <f t="shared" si="5"/>
        <v>270000</v>
      </c>
      <c r="U15" s="15">
        <f t="shared" si="5"/>
        <v>270000</v>
      </c>
      <c r="V15" s="15">
        <f t="shared" si="5"/>
        <v>270000</v>
      </c>
      <c r="W15" s="15">
        <f t="shared" si="5"/>
        <v>270000</v>
      </c>
      <c r="X15" s="15">
        <f t="shared" si="5"/>
        <v>270000</v>
      </c>
      <c r="Y15" s="15">
        <f t="shared" si="5"/>
        <v>270000</v>
      </c>
    </row>
    <row r="16">
      <c r="A16" s="13"/>
    </row>
    <row r="17">
      <c r="A17" s="14" t="s">
        <v>120</v>
      </c>
    </row>
    <row r="18">
      <c r="A18" s="14" t="s">
        <v>78</v>
      </c>
      <c r="B18" s="15">
        <f t="shared" ref="B18:Y18" si="6">B3+B8-B13</f>
        <v>5000</v>
      </c>
      <c r="C18" s="15">
        <f t="shared" si="6"/>
        <v>15000</v>
      </c>
      <c r="D18" s="15">
        <f t="shared" si="6"/>
        <v>30000</v>
      </c>
      <c r="E18" s="15">
        <f t="shared" si="6"/>
        <v>50000</v>
      </c>
      <c r="F18" s="15">
        <f t="shared" si="6"/>
        <v>75000</v>
      </c>
      <c r="G18" s="15">
        <f t="shared" si="6"/>
        <v>105000</v>
      </c>
      <c r="H18" s="15">
        <f t="shared" si="6"/>
        <v>140000</v>
      </c>
      <c r="I18" s="15">
        <f t="shared" si="6"/>
        <v>180000</v>
      </c>
      <c r="J18" s="15">
        <f t="shared" si="6"/>
        <v>225000</v>
      </c>
      <c r="K18" s="15">
        <f t="shared" si="6"/>
        <v>275000</v>
      </c>
      <c r="L18" s="15">
        <f t="shared" si="6"/>
        <v>330000</v>
      </c>
      <c r="M18" s="15">
        <f t="shared" si="6"/>
        <v>390000</v>
      </c>
      <c r="N18" s="15">
        <f t="shared" si="6"/>
        <v>455000</v>
      </c>
      <c r="O18" s="15">
        <f t="shared" si="6"/>
        <v>525000</v>
      </c>
      <c r="P18" s="15">
        <f t="shared" si="6"/>
        <v>600000</v>
      </c>
      <c r="Q18" s="15">
        <f t="shared" si="6"/>
        <v>680000</v>
      </c>
      <c r="R18" s="15">
        <f t="shared" si="6"/>
        <v>765000</v>
      </c>
      <c r="S18" s="15">
        <f t="shared" si="6"/>
        <v>855000</v>
      </c>
      <c r="T18" s="15">
        <f t="shared" si="6"/>
        <v>855000</v>
      </c>
      <c r="U18" s="15">
        <f t="shared" si="6"/>
        <v>855000</v>
      </c>
      <c r="V18" s="15">
        <f t="shared" si="6"/>
        <v>855000</v>
      </c>
      <c r="W18" s="15">
        <f t="shared" si="6"/>
        <v>855000</v>
      </c>
      <c r="X18" s="15">
        <f t="shared" si="6"/>
        <v>855000</v>
      </c>
      <c r="Y18" s="15">
        <f t="shared" si="6"/>
        <v>855000</v>
      </c>
    </row>
    <row r="19">
      <c r="A19" s="14" t="s">
        <v>83</v>
      </c>
      <c r="B19" s="15">
        <f t="shared" ref="B19:Y19" si="7">B4+B9-B14</f>
        <v>15000</v>
      </c>
      <c r="C19" s="15">
        <f t="shared" si="7"/>
        <v>45000</v>
      </c>
      <c r="D19" s="15">
        <f t="shared" si="7"/>
        <v>90000</v>
      </c>
      <c r="E19" s="15">
        <f t="shared" si="7"/>
        <v>150000</v>
      </c>
      <c r="F19" s="15">
        <f t="shared" si="7"/>
        <v>225000</v>
      </c>
      <c r="G19" s="15">
        <f t="shared" si="7"/>
        <v>315000</v>
      </c>
      <c r="H19" s="15">
        <f t="shared" si="7"/>
        <v>420000</v>
      </c>
      <c r="I19" s="15">
        <f t="shared" si="7"/>
        <v>540000</v>
      </c>
      <c r="J19" s="15">
        <f t="shared" si="7"/>
        <v>675000</v>
      </c>
      <c r="K19" s="15">
        <f t="shared" si="7"/>
        <v>825000</v>
      </c>
      <c r="L19" s="15">
        <f t="shared" si="7"/>
        <v>990000</v>
      </c>
      <c r="M19" s="15">
        <f t="shared" si="7"/>
        <v>1170000</v>
      </c>
      <c r="N19" s="15">
        <f t="shared" si="7"/>
        <v>1170000</v>
      </c>
      <c r="O19" s="15">
        <f t="shared" si="7"/>
        <v>1170000</v>
      </c>
      <c r="P19" s="15">
        <f t="shared" si="7"/>
        <v>1170000</v>
      </c>
      <c r="Q19" s="15">
        <f t="shared" si="7"/>
        <v>1170000</v>
      </c>
      <c r="R19" s="15">
        <f t="shared" si="7"/>
        <v>1170000</v>
      </c>
      <c r="S19" s="15">
        <f t="shared" si="7"/>
        <v>1170000</v>
      </c>
      <c r="T19" s="15">
        <f t="shared" si="7"/>
        <v>1170000</v>
      </c>
      <c r="U19" s="15">
        <f t="shared" si="7"/>
        <v>1170000</v>
      </c>
      <c r="V19" s="15">
        <f t="shared" si="7"/>
        <v>1170000</v>
      </c>
      <c r="W19" s="15">
        <f t="shared" si="7"/>
        <v>1170000</v>
      </c>
      <c r="X19" s="15">
        <f t="shared" si="7"/>
        <v>1170000</v>
      </c>
      <c r="Y19" s="15">
        <f t="shared" si="7"/>
        <v>1170000</v>
      </c>
    </row>
    <row r="20">
      <c r="A20" s="14" t="s">
        <v>62</v>
      </c>
      <c r="B20" s="15">
        <f t="shared" ref="B20:Y20" si="8">SUM(B18:B19)</f>
        <v>20000</v>
      </c>
      <c r="C20" s="15">
        <f t="shared" si="8"/>
        <v>60000</v>
      </c>
      <c r="D20" s="15">
        <f t="shared" si="8"/>
        <v>120000</v>
      </c>
      <c r="E20" s="15">
        <f t="shared" si="8"/>
        <v>200000</v>
      </c>
      <c r="F20" s="15">
        <f t="shared" si="8"/>
        <v>300000</v>
      </c>
      <c r="G20" s="15">
        <f t="shared" si="8"/>
        <v>420000</v>
      </c>
      <c r="H20" s="15">
        <f t="shared" si="8"/>
        <v>560000</v>
      </c>
      <c r="I20" s="15">
        <f t="shared" si="8"/>
        <v>720000</v>
      </c>
      <c r="J20" s="15">
        <f t="shared" si="8"/>
        <v>900000</v>
      </c>
      <c r="K20" s="15">
        <f t="shared" si="8"/>
        <v>1100000</v>
      </c>
      <c r="L20" s="15">
        <f t="shared" si="8"/>
        <v>1320000</v>
      </c>
      <c r="M20" s="15">
        <f t="shared" si="8"/>
        <v>1560000</v>
      </c>
      <c r="N20" s="15">
        <f t="shared" si="8"/>
        <v>1625000</v>
      </c>
      <c r="O20" s="15">
        <f t="shared" si="8"/>
        <v>1695000</v>
      </c>
      <c r="P20" s="15">
        <f t="shared" si="8"/>
        <v>1770000</v>
      </c>
      <c r="Q20" s="15">
        <f t="shared" si="8"/>
        <v>1850000</v>
      </c>
      <c r="R20" s="15">
        <f t="shared" si="8"/>
        <v>1935000</v>
      </c>
      <c r="S20" s="15">
        <f t="shared" si="8"/>
        <v>2025000</v>
      </c>
      <c r="T20" s="15">
        <f t="shared" si="8"/>
        <v>2025000</v>
      </c>
      <c r="U20" s="15">
        <f t="shared" si="8"/>
        <v>2025000</v>
      </c>
      <c r="V20" s="15">
        <f t="shared" si="8"/>
        <v>2025000</v>
      </c>
      <c r="W20" s="15">
        <f t="shared" si="8"/>
        <v>2025000</v>
      </c>
      <c r="X20" s="15">
        <f t="shared" si="8"/>
        <v>2025000</v>
      </c>
      <c r="Y20" s="15">
        <f t="shared" si="8"/>
        <v>2025000</v>
      </c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</v>
      </c>
      <c r="B1" s="11" t="s">
        <v>11</v>
      </c>
      <c r="C1" s="11" t="s">
        <v>12</v>
      </c>
    </row>
    <row r="2">
      <c r="A2" s="11" t="s">
        <v>13</v>
      </c>
      <c r="B2" s="11">
        <v>300.0</v>
      </c>
      <c r="C2" s="12">
        <v>0.45</v>
      </c>
      <c r="D2" s="11" t="s">
        <v>14</v>
      </c>
    </row>
    <row r="4">
      <c r="A4" s="11" t="s">
        <v>15</v>
      </c>
      <c r="B4" s="11" t="s">
        <v>16</v>
      </c>
      <c r="C4" s="11" t="s">
        <v>17</v>
      </c>
    </row>
    <row r="5">
      <c r="B5" s="11">
        <v>500.0</v>
      </c>
      <c r="C5" s="11">
        <v>750.0</v>
      </c>
    </row>
    <row r="7">
      <c r="A7" s="11" t="s">
        <v>18</v>
      </c>
      <c r="B7" s="11" t="s">
        <v>16</v>
      </c>
      <c r="C7" s="11" t="s">
        <v>17</v>
      </c>
    </row>
    <row r="8">
      <c r="A8" s="11" t="s">
        <v>13</v>
      </c>
      <c r="B8" s="11">
        <v>1.0</v>
      </c>
      <c r="C8" s="11">
        <v>1.4</v>
      </c>
    </row>
    <row r="9">
      <c r="B9" s="11" t="s">
        <v>16</v>
      </c>
      <c r="C9" s="11" t="s">
        <v>19</v>
      </c>
    </row>
    <row r="10">
      <c r="A10" s="11" t="s">
        <v>20</v>
      </c>
      <c r="B10" s="11">
        <v>35.0</v>
      </c>
      <c r="C10" s="11">
        <v>35.0</v>
      </c>
    </row>
    <row r="12">
      <c r="A12" s="11" t="s">
        <v>21</v>
      </c>
      <c r="B12" s="11" t="s">
        <v>22</v>
      </c>
      <c r="C12" s="11" t="s">
        <v>17</v>
      </c>
    </row>
    <row r="13">
      <c r="A13" s="11" t="s">
        <v>23</v>
      </c>
      <c r="B13" s="11">
        <v>1.0</v>
      </c>
      <c r="C13" s="11">
        <v>2.0</v>
      </c>
    </row>
    <row r="15">
      <c r="A15" s="11" t="s">
        <v>24</v>
      </c>
      <c r="B15" s="11" t="s">
        <v>16</v>
      </c>
      <c r="C15" s="11" t="s">
        <v>17</v>
      </c>
    </row>
    <row r="16">
      <c r="A16" s="11" t="s">
        <v>23</v>
      </c>
      <c r="B16" s="11">
        <v>8000.0</v>
      </c>
      <c r="C16" s="11">
        <v>8000.0</v>
      </c>
    </row>
    <row r="18">
      <c r="A18" s="11" t="s">
        <v>25</v>
      </c>
      <c r="B18" s="11" t="s">
        <v>16</v>
      </c>
      <c r="C18" s="11" t="s">
        <v>17</v>
      </c>
    </row>
    <row r="19">
      <c r="A19" s="11" t="s">
        <v>26</v>
      </c>
      <c r="B19" s="11">
        <v>12000.0</v>
      </c>
      <c r="C19" s="11">
        <v>17000.0</v>
      </c>
    </row>
    <row r="20">
      <c r="A20" s="11" t="s">
        <v>27</v>
      </c>
      <c r="B20" s="11">
        <v>5000.0</v>
      </c>
      <c r="C20" s="11">
        <v>8000.0</v>
      </c>
    </row>
    <row r="22">
      <c r="A22" s="11" t="s">
        <v>28</v>
      </c>
      <c r="B22" s="11" t="s">
        <v>16</v>
      </c>
      <c r="C22" s="11" t="s">
        <v>17</v>
      </c>
    </row>
    <row r="23">
      <c r="A23" s="11" t="s">
        <v>29</v>
      </c>
      <c r="B23" s="11">
        <v>0.0</v>
      </c>
      <c r="C23" s="11">
        <v>0.0</v>
      </c>
    </row>
    <row r="24">
      <c r="A24" s="11" t="s">
        <v>30</v>
      </c>
      <c r="B24" s="11">
        <v>1.0</v>
      </c>
      <c r="C24" s="11">
        <v>1.0</v>
      </c>
    </row>
    <row r="25">
      <c r="B25" s="11" t="s">
        <v>31</v>
      </c>
      <c r="C25" s="11" t="s">
        <v>32</v>
      </c>
    </row>
    <row r="26">
      <c r="C26" s="11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A1" s="13"/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11" t="s">
        <v>56</v>
      </c>
      <c r="Y1" s="11" t="s">
        <v>57</v>
      </c>
    </row>
    <row r="2">
      <c r="A2" s="14" t="s">
        <v>58</v>
      </c>
    </row>
    <row r="3">
      <c r="A3" s="14" t="s">
        <v>16</v>
      </c>
      <c r="B3" s="15">
        <f>Assumptions!B23+Assumptions!$B24</f>
        <v>1</v>
      </c>
      <c r="C3" s="15">
        <f>B3+Assumptions!$B$24</f>
        <v>2</v>
      </c>
      <c r="D3" s="15">
        <f>C3+Assumptions!$B$24</f>
        <v>3</v>
      </c>
      <c r="E3" s="15">
        <f>D3+Assumptions!$B$24</f>
        <v>4</v>
      </c>
      <c r="F3" s="15">
        <f>E3+Assumptions!$B$24</f>
        <v>5</v>
      </c>
      <c r="G3" s="15">
        <f>F3+Assumptions!$B$24</f>
        <v>6</v>
      </c>
      <c r="H3" s="15">
        <f>G3+Assumptions!$B$24</f>
        <v>7</v>
      </c>
      <c r="I3" s="15">
        <f>H3+Assumptions!$B$24</f>
        <v>8</v>
      </c>
      <c r="J3" s="15">
        <f>I3+Assumptions!$B$24</f>
        <v>9</v>
      </c>
      <c r="K3" s="15">
        <f>J3+Assumptions!$B$24</f>
        <v>10</v>
      </c>
      <c r="L3" s="15">
        <f>K3+Assumptions!$B$24</f>
        <v>11</v>
      </c>
      <c r="M3" s="15">
        <f>L3+Assumptions!$B$24</f>
        <v>12</v>
      </c>
      <c r="N3" s="15">
        <f>M3+Assumptions!$B$24</f>
        <v>13</v>
      </c>
      <c r="O3" s="15">
        <f>N3+Assumptions!$B$24</f>
        <v>14</v>
      </c>
      <c r="P3" s="15">
        <f>O3+Assumptions!$B$24</f>
        <v>15</v>
      </c>
      <c r="Q3" s="15">
        <f>P3+Assumptions!$B$24</f>
        <v>16</v>
      </c>
      <c r="R3" s="15">
        <f>Q3+Assumptions!$B$24</f>
        <v>17</v>
      </c>
      <c r="S3" s="15">
        <f>R3+Assumptions!$B$24</f>
        <v>18</v>
      </c>
      <c r="T3" s="15">
        <f>S3+Assumptions!$B$24</f>
        <v>19</v>
      </c>
      <c r="U3" s="15">
        <f>T3+Assumptions!$B$24</f>
        <v>20</v>
      </c>
      <c r="V3" s="15">
        <f>U3+Assumptions!$B$24</f>
        <v>21</v>
      </c>
      <c r="W3" s="15">
        <f>V3+Assumptions!$B$24</f>
        <v>22</v>
      </c>
      <c r="X3" s="15">
        <f>W3+Assumptions!$B$24</f>
        <v>23</v>
      </c>
      <c r="Y3" s="15">
        <f>X3+Assumptions!$B$24</f>
        <v>24</v>
      </c>
    </row>
    <row r="4">
      <c r="A4" s="14" t="s">
        <v>17</v>
      </c>
      <c r="B4" s="15">
        <f>Assumptions!C23</f>
        <v>0</v>
      </c>
      <c r="C4" s="15">
        <f>B4+Assumptions!$C$24</f>
        <v>1</v>
      </c>
      <c r="D4" s="15">
        <f>C4+0</f>
        <v>1</v>
      </c>
      <c r="E4" s="15">
        <f>D4+Assumptions!$C$24</f>
        <v>2</v>
      </c>
      <c r="F4" s="15">
        <f>E4+0</f>
        <v>2</v>
      </c>
      <c r="G4" s="15">
        <f>F4+Assumptions!$C$24</f>
        <v>3</v>
      </c>
      <c r="H4" s="15">
        <f>G4+0</f>
        <v>3</v>
      </c>
      <c r="I4" s="15">
        <f>H4+Assumptions!$C$24</f>
        <v>4</v>
      </c>
      <c r="J4" s="15">
        <f>I4+0</f>
        <v>4</v>
      </c>
      <c r="K4" s="15">
        <f>J4+Assumptions!$C$24</f>
        <v>5</v>
      </c>
      <c r="L4" s="15">
        <f>K4+0</f>
        <v>5</v>
      </c>
      <c r="M4" s="15">
        <f>L4+Assumptions!$C$24</f>
        <v>6</v>
      </c>
      <c r="N4" s="15">
        <f>M4+0</f>
        <v>6</v>
      </c>
      <c r="O4" s="15">
        <f>N4+Assumptions!$C$24</f>
        <v>7</v>
      </c>
      <c r="P4" s="15">
        <f>O4+0</f>
        <v>7</v>
      </c>
      <c r="Q4" s="15">
        <f>P4+Assumptions!$C$24</f>
        <v>8</v>
      </c>
      <c r="R4" s="15">
        <f>Q4+0</f>
        <v>8</v>
      </c>
      <c r="S4" s="15">
        <f>R4+Assumptions!$C$24</f>
        <v>9</v>
      </c>
      <c r="T4" s="15">
        <f>S4+0</f>
        <v>9</v>
      </c>
      <c r="U4" s="15">
        <f>T4+Assumptions!$C$24</f>
        <v>10</v>
      </c>
      <c r="V4" s="15">
        <f>U4+0</f>
        <v>10</v>
      </c>
      <c r="W4" s="15">
        <f>V4+Assumptions!$C$24</f>
        <v>11</v>
      </c>
      <c r="X4" s="15">
        <f>W4+0</f>
        <v>11</v>
      </c>
      <c r="Y4" s="15">
        <f>X4+Assumptions!$C$24</f>
        <v>12</v>
      </c>
    </row>
    <row r="5">
      <c r="A5" s="14"/>
    </row>
    <row r="6">
      <c r="A6" s="14" t="s">
        <v>59</v>
      </c>
    </row>
    <row r="7">
      <c r="A7" s="14" t="s">
        <v>16</v>
      </c>
      <c r="B7" s="15">
        <f>B3*Assumptions!$B5</f>
        <v>500</v>
      </c>
      <c r="C7" s="15">
        <f>C3*Assumptions!$B5</f>
        <v>1000</v>
      </c>
      <c r="D7" s="15">
        <f>D3*Assumptions!$B5</f>
        <v>1500</v>
      </c>
      <c r="E7" s="15">
        <f>E3*Assumptions!$B5</f>
        <v>2000</v>
      </c>
      <c r="F7" s="15">
        <f>F3*Assumptions!$B5</f>
        <v>2500</v>
      </c>
      <c r="G7" s="15">
        <f>G3*Assumptions!$B5</f>
        <v>3000</v>
      </c>
      <c r="H7" s="15">
        <f>H3*Assumptions!$B5</f>
        <v>3500</v>
      </c>
      <c r="I7" s="15">
        <f>I3*Assumptions!$B5</f>
        <v>4000</v>
      </c>
      <c r="J7" s="15">
        <f>J3*Assumptions!$B5</f>
        <v>4500</v>
      </c>
      <c r="K7" s="15">
        <f>K3*Assumptions!$B5</f>
        <v>5000</v>
      </c>
      <c r="L7" s="15">
        <f>L3*Assumptions!$B5</f>
        <v>5500</v>
      </c>
      <c r="M7" s="15">
        <f>M3*Assumptions!$B5</f>
        <v>6000</v>
      </c>
      <c r="N7" s="15">
        <f>N3*Assumptions!$B5</f>
        <v>6500</v>
      </c>
      <c r="O7" s="15">
        <f>O3*Assumptions!$B5</f>
        <v>7000</v>
      </c>
      <c r="P7" s="15">
        <f>P3*Assumptions!$B5</f>
        <v>7500</v>
      </c>
      <c r="Q7" s="15">
        <f>Q3*Assumptions!$B5</f>
        <v>8000</v>
      </c>
      <c r="R7" s="15">
        <f>R3*Assumptions!$B5</f>
        <v>8500</v>
      </c>
      <c r="S7" s="15">
        <f>S3*Assumptions!$B5</f>
        <v>9000</v>
      </c>
      <c r="T7" s="15">
        <f>T3*Assumptions!$B5</f>
        <v>9500</v>
      </c>
      <c r="U7" s="15">
        <f>U3*Assumptions!$B5</f>
        <v>10000</v>
      </c>
      <c r="V7" s="15">
        <f>V3*Assumptions!$B5</f>
        <v>10500</v>
      </c>
      <c r="W7" s="15">
        <f>W3*Assumptions!$B5</f>
        <v>11000</v>
      </c>
      <c r="X7" s="15">
        <f>X3*Assumptions!$B5</f>
        <v>11500</v>
      </c>
      <c r="Y7" s="15">
        <f>Y3*Assumptions!$B5</f>
        <v>12000</v>
      </c>
    </row>
    <row r="8">
      <c r="A8" s="14" t="s">
        <v>17</v>
      </c>
      <c r="B8" s="15">
        <f>B4*Assumptions!$C$5</f>
        <v>0</v>
      </c>
      <c r="C8" s="15">
        <f>C4*Assumptions!$C$5</f>
        <v>750</v>
      </c>
      <c r="D8" s="15">
        <f>D4*Assumptions!$C$5</f>
        <v>750</v>
      </c>
      <c r="E8" s="15">
        <f>E4*Assumptions!$C$5</f>
        <v>1500</v>
      </c>
      <c r="F8" s="15">
        <f>F4*Assumptions!$C$5</f>
        <v>1500</v>
      </c>
      <c r="G8" s="15">
        <f>G4*Assumptions!$C$5</f>
        <v>2250</v>
      </c>
      <c r="H8" s="15">
        <f>H4*Assumptions!$C$5</f>
        <v>2250</v>
      </c>
      <c r="I8" s="15">
        <f>I4*Assumptions!$C$5</f>
        <v>3000</v>
      </c>
      <c r="J8" s="15">
        <f>J4*Assumptions!$C$5</f>
        <v>3000</v>
      </c>
      <c r="K8" s="15">
        <f>K4*Assumptions!$C$5</f>
        <v>3750</v>
      </c>
      <c r="L8" s="15">
        <f>L4*Assumptions!$C$5</f>
        <v>3750</v>
      </c>
      <c r="M8" s="15">
        <f>M4*Assumptions!$C$5</f>
        <v>4500</v>
      </c>
      <c r="N8" s="15">
        <f>N4*Assumptions!$C$5</f>
        <v>4500</v>
      </c>
      <c r="O8" s="15">
        <f>O4*Assumptions!$C$5</f>
        <v>5250</v>
      </c>
      <c r="P8" s="15">
        <f>P4*Assumptions!$C$5</f>
        <v>5250</v>
      </c>
      <c r="Q8" s="15">
        <f>Q4*Assumptions!$C$5</f>
        <v>6000</v>
      </c>
      <c r="R8" s="15">
        <f>R4*Assumptions!$C$5</f>
        <v>6000</v>
      </c>
      <c r="S8" s="15">
        <f>S4*Assumptions!$C$5</f>
        <v>6750</v>
      </c>
      <c r="T8" s="15">
        <f>T4*Assumptions!$C$5</f>
        <v>6750</v>
      </c>
      <c r="U8" s="15">
        <f>U4*Assumptions!$C$5</f>
        <v>7500</v>
      </c>
      <c r="V8" s="15">
        <f>V4*Assumptions!$C$5</f>
        <v>7500</v>
      </c>
      <c r="W8" s="15">
        <f>W4*Assumptions!$C$5</f>
        <v>8250</v>
      </c>
      <c r="X8" s="15">
        <f>X4*Assumptions!$C$5</f>
        <v>8250</v>
      </c>
      <c r="Y8" s="15">
        <f>Y4*Assumptions!$C$5</f>
        <v>9000</v>
      </c>
    </row>
    <row r="9">
      <c r="A9" s="14"/>
    </row>
    <row r="10">
      <c r="A10" s="14" t="s">
        <v>60</v>
      </c>
    </row>
    <row r="11">
      <c r="A11" s="14" t="s">
        <v>16</v>
      </c>
    </row>
    <row r="12">
      <c r="A12" s="14" t="s">
        <v>13</v>
      </c>
      <c r="B12" s="15">
        <f>B7*Assumptions!$B$8</f>
        <v>500</v>
      </c>
      <c r="C12" s="15">
        <f>C7*Assumptions!$B$8</f>
        <v>1000</v>
      </c>
      <c r="D12" s="15">
        <f>D7*Assumptions!$B$8</f>
        <v>1500</v>
      </c>
      <c r="E12" s="15">
        <f>E7*Assumptions!$B$8</f>
        <v>2000</v>
      </c>
      <c r="F12" s="15">
        <f>F7*Assumptions!$B$8</f>
        <v>2500</v>
      </c>
      <c r="G12" s="15">
        <f>G7*Assumptions!$B$8</f>
        <v>3000</v>
      </c>
      <c r="H12" s="15">
        <f>H7*Assumptions!$B$8</f>
        <v>3500</v>
      </c>
      <c r="I12" s="15">
        <f>I7*Assumptions!$B$8</f>
        <v>4000</v>
      </c>
      <c r="J12" s="15">
        <f>J7*Assumptions!$B$8</f>
        <v>4500</v>
      </c>
      <c r="K12" s="15">
        <f>K7*Assumptions!$B$8</f>
        <v>5000</v>
      </c>
      <c r="L12" s="15">
        <f>L7*Assumptions!$B$8</f>
        <v>5500</v>
      </c>
      <c r="M12" s="15">
        <f>M7*Assumptions!$B$8</f>
        <v>6000</v>
      </c>
      <c r="N12" s="15">
        <f>N7*Assumptions!$B$8</f>
        <v>6500</v>
      </c>
      <c r="O12" s="15">
        <f>O7*Assumptions!$B$8</f>
        <v>7000</v>
      </c>
      <c r="P12" s="15">
        <f>P7*Assumptions!$B$8</f>
        <v>7500</v>
      </c>
      <c r="Q12" s="15">
        <f>Q7*Assumptions!$B$8</f>
        <v>8000</v>
      </c>
      <c r="R12" s="15">
        <f>R7*Assumptions!$B$8</f>
        <v>8500</v>
      </c>
      <c r="S12" s="15">
        <f>S7*Assumptions!$B$8</f>
        <v>9000</v>
      </c>
      <c r="T12" s="15">
        <f>T7*Assumptions!$B$8</f>
        <v>9500</v>
      </c>
      <c r="U12" s="15">
        <f>U7*Assumptions!$B$8</f>
        <v>10000</v>
      </c>
      <c r="V12" s="15">
        <f>V7*Assumptions!$B$8</f>
        <v>10500</v>
      </c>
      <c r="W12" s="15">
        <f>W7*Assumptions!$B$8</f>
        <v>11000</v>
      </c>
      <c r="X12" s="15">
        <f>X7*Assumptions!$B$8</f>
        <v>11500</v>
      </c>
      <c r="Y12" s="15">
        <f>Y7*Assumptions!$B$8</f>
        <v>12000</v>
      </c>
    </row>
    <row r="13">
      <c r="A13" s="14" t="s">
        <v>17</v>
      </c>
    </row>
    <row r="14">
      <c r="A14" s="14" t="s">
        <v>13</v>
      </c>
      <c r="B14" s="15">
        <f>B8*Assumptions!$C$8</f>
        <v>0</v>
      </c>
      <c r="C14" s="15">
        <f>C8*Assumptions!$C$8</f>
        <v>1050</v>
      </c>
      <c r="D14" s="15">
        <f>D8*Assumptions!$C$8</f>
        <v>1050</v>
      </c>
      <c r="E14" s="15">
        <f>E8*Assumptions!$C$8</f>
        <v>2100</v>
      </c>
      <c r="F14" s="15">
        <f>F8*Assumptions!$C$8</f>
        <v>2100</v>
      </c>
      <c r="G14" s="15">
        <f>G8*Assumptions!$C$8</f>
        <v>3150</v>
      </c>
      <c r="H14" s="15">
        <f>H8*Assumptions!$C$8</f>
        <v>3150</v>
      </c>
      <c r="I14" s="15">
        <f>I8*Assumptions!$C$8</f>
        <v>4200</v>
      </c>
      <c r="J14" s="15">
        <f>J8*Assumptions!$C$8</f>
        <v>4200</v>
      </c>
      <c r="K14" s="15">
        <f>K8*Assumptions!$C$8</f>
        <v>5250</v>
      </c>
      <c r="L14" s="15">
        <f>L8*Assumptions!$C$8</f>
        <v>5250</v>
      </c>
      <c r="M14" s="15">
        <f>M8*Assumptions!$C$8</f>
        <v>6300</v>
      </c>
      <c r="N14" s="15">
        <f>N8*Assumptions!$C$8</f>
        <v>6300</v>
      </c>
      <c r="O14" s="15">
        <f>O8*Assumptions!$C$8</f>
        <v>7350</v>
      </c>
      <c r="P14" s="15">
        <f>P8*Assumptions!$C$8</f>
        <v>7350</v>
      </c>
      <c r="Q14" s="15">
        <f>Q8*Assumptions!$C$8</f>
        <v>8400</v>
      </c>
      <c r="R14" s="15">
        <f>R8*Assumptions!$C$8</f>
        <v>8400</v>
      </c>
      <c r="S14" s="15">
        <f>S8*Assumptions!$C$8</f>
        <v>9450</v>
      </c>
      <c r="T14" s="15">
        <f>T8*Assumptions!$C$8</f>
        <v>9450</v>
      </c>
      <c r="U14" s="15">
        <f>U8*Assumptions!$C$8</f>
        <v>10500</v>
      </c>
      <c r="V14" s="15">
        <f>V8*Assumptions!$C$8</f>
        <v>10500</v>
      </c>
      <c r="W14" s="15">
        <f>W8*Assumptions!$C$8</f>
        <v>11550</v>
      </c>
      <c r="X14" s="15">
        <f>X8*Assumptions!$C$8</f>
        <v>11550</v>
      </c>
      <c r="Y14" s="15">
        <f>Y8*Assumptions!$C$8</f>
        <v>12600</v>
      </c>
    </row>
    <row r="15">
      <c r="A15" s="14"/>
    </row>
    <row r="16">
      <c r="A16" s="14" t="s">
        <v>61</v>
      </c>
    </row>
    <row r="17">
      <c r="A17" s="14" t="s">
        <v>16</v>
      </c>
      <c r="B17" s="15">
        <f t="shared" ref="B17:B18" si="2">B3-0</f>
        <v>1</v>
      </c>
      <c r="C17" s="15">
        <f t="shared" ref="C17:Y17" si="1">C3-B3</f>
        <v>1</v>
      </c>
      <c r="D17" s="15">
        <f t="shared" si="1"/>
        <v>1</v>
      </c>
      <c r="E17" s="15">
        <f t="shared" si="1"/>
        <v>1</v>
      </c>
      <c r="F17" s="15">
        <f t="shared" si="1"/>
        <v>1</v>
      </c>
      <c r="G17" s="15">
        <f t="shared" si="1"/>
        <v>1</v>
      </c>
      <c r="H17" s="15">
        <f t="shared" si="1"/>
        <v>1</v>
      </c>
      <c r="I17" s="15">
        <f t="shared" si="1"/>
        <v>1</v>
      </c>
      <c r="J17" s="15">
        <f t="shared" si="1"/>
        <v>1</v>
      </c>
      <c r="K17" s="15">
        <f t="shared" si="1"/>
        <v>1</v>
      </c>
      <c r="L17" s="15">
        <f t="shared" si="1"/>
        <v>1</v>
      </c>
      <c r="M17" s="15">
        <f t="shared" si="1"/>
        <v>1</v>
      </c>
      <c r="N17" s="15">
        <f t="shared" si="1"/>
        <v>1</v>
      </c>
      <c r="O17" s="15">
        <f t="shared" si="1"/>
        <v>1</v>
      </c>
      <c r="P17" s="15">
        <f t="shared" si="1"/>
        <v>1</v>
      </c>
      <c r="Q17" s="15">
        <f t="shared" si="1"/>
        <v>1</v>
      </c>
      <c r="R17" s="15">
        <f t="shared" si="1"/>
        <v>1</v>
      </c>
      <c r="S17" s="15">
        <f t="shared" si="1"/>
        <v>1</v>
      </c>
      <c r="T17" s="15">
        <f t="shared" si="1"/>
        <v>1</v>
      </c>
      <c r="U17" s="15">
        <f t="shared" si="1"/>
        <v>1</v>
      </c>
      <c r="V17" s="15">
        <f t="shared" si="1"/>
        <v>1</v>
      </c>
      <c r="W17" s="15">
        <f t="shared" si="1"/>
        <v>1</v>
      </c>
      <c r="X17" s="15">
        <f t="shared" si="1"/>
        <v>1</v>
      </c>
      <c r="Y17" s="15">
        <f t="shared" si="1"/>
        <v>1</v>
      </c>
    </row>
    <row r="18">
      <c r="A18" s="14" t="s">
        <v>17</v>
      </c>
      <c r="B18" s="15">
        <f t="shared" si="2"/>
        <v>0</v>
      </c>
      <c r="C18" s="15">
        <f t="shared" ref="C18:Y18" si="3">C4-B4</f>
        <v>1</v>
      </c>
      <c r="D18" s="15">
        <f t="shared" si="3"/>
        <v>0</v>
      </c>
      <c r="E18" s="15">
        <f t="shared" si="3"/>
        <v>1</v>
      </c>
      <c r="F18" s="15">
        <f t="shared" si="3"/>
        <v>0</v>
      </c>
      <c r="G18" s="15">
        <f t="shared" si="3"/>
        <v>1</v>
      </c>
      <c r="H18" s="15">
        <f t="shared" si="3"/>
        <v>0</v>
      </c>
      <c r="I18" s="15">
        <f t="shared" si="3"/>
        <v>1</v>
      </c>
      <c r="J18" s="15">
        <f t="shared" si="3"/>
        <v>0</v>
      </c>
      <c r="K18" s="15">
        <f t="shared" si="3"/>
        <v>1</v>
      </c>
      <c r="L18" s="15">
        <f t="shared" si="3"/>
        <v>0</v>
      </c>
      <c r="M18" s="15">
        <f t="shared" si="3"/>
        <v>1</v>
      </c>
      <c r="N18" s="15">
        <f t="shared" si="3"/>
        <v>0</v>
      </c>
      <c r="O18" s="15">
        <f t="shared" si="3"/>
        <v>1</v>
      </c>
      <c r="P18" s="15">
        <f t="shared" si="3"/>
        <v>0</v>
      </c>
      <c r="Q18" s="15">
        <f t="shared" si="3"/>
        <v>1</v>
      </c>
      <c r="R18" s="15">
        <f t="shared" si="3"/>
        <v>0</v>
      </c>
      <c r="S18" s="15">
        <f t="shared" si="3"/>
        <v>1</v>
      </c>
      <c r="T18" s="15">
        <f t="shared" si="3"/>
        <v>0</v>
      </c>
      <c r="U18" s="15">
        <f t="shared" si="3"/>
        <v>1</v>
      </c>
      <c r="V18" s="15">
        <f t="shared" si="3"/>
        <v>0</v>
      </c>
      <c r="W18" s="15">
        <f t="shared" si="3"/>
        <v>1</v>
      </c>
      <c r="X18" s="15">
        <f t="shared" si="3"/>
        <v>0</v>
      </c>
      <c r="Y18" s="15">
        <f t="shared" si="3"/>
        <v>1</v>
      </c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  <row r="1002">
      <c r="A1002" s="13"/>
    </row>
    <row r="1003">
      <c r="A1003" s="13"/>
    </row>
    <row r="1004">
      <c r="A1004" s="13"/>
    </row>
    <row r="1005">
      <c r="A1005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63"/>
  </cols>
  <sheetData>
    <row r="1"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11" t="s">
        <v>56</v>
      </c>
      <c r="Y1" s="11" t="s">
        <v>57</v>
      </c>
    </row>
    <row r="2">
      <c r="A2" s="11" t="s">
        <v>60</v>
      </c>
    </row>
    <row r="3">
      <c r="A3" s="11" t="s">
        <v>13</v>
      </c>
      <c r="B3" s="15">
        <f>'Calcs-1'!B12*Assumptions!$B$2</f>
        <v>150000</v>
      </c>
      <c r="C3" s="15">
        <f>'Calcs-1'!C12*Assumptions!$B$2</f>
        <v>300000</v>
      </c>
      <c r="D3" s="15">
        <f>'Calcs-1'!D12*Assumptions!$B$2</f>
        <v>450000</v>
      </c>
      <c r="E3" s="15">
        <f>'Calcs-1'!E12*Assumptions!$B$2</f>
        <v>600000</v>
      </c>
      <c r="F3" s="15">
        <f>'Calcs-1'!F12*Assumptions!$B$2</f>
        <v>750000</v>
      </c>
      <c r="G3" s="15">
        <f>'Calcs-1'!G12*Assumptions!$B$2</f>
        <v>900000</v>
      </c>
      <c r="H3" s="15">
        <f>'Calcs-1'!H12*Assumptions!$B$2</f>
        <v>1050000</v>
      </c>
      <c r="I3" s="15">
        <f>'Calcs-1'!I12*Assumptions!$B$2</f>
        <v>1200000</v>
      </c>
      <c r="J3" s="15">
        <f>'Calcs-1'!J12*Assumptions!$B$2</f>
        <v>1350000</v>
      </c>
      <c r="K3" s="15">
        <f>'Calcs-1'!K12*Assumptions!$B$2</f>
        <v>1500000</v>
      </c>
      <c r="L3" s="15">
        <f>'Calcs-1'!L12*Assumptions!$B$2</f>
        <v>1650000</v>
      </c>
      <c r="M3" s="15">
        <f>'Calcs-1'!M12*Assumptions!$B$2</f>
        <v>1800000</v>
      </c>
      <c r="N3" s="15">
        <f>'Calcs-1'!N12*Assumptions!$B$2</f>
        <v>1950000</v>
      </c>
      <c r="O3" s="15">
        <f>'Calcs-1'!O12*Assumptions!$B$2</f>
        <v>2100000</v>
      </c>
      <c r="P3" s="15">
        <f>'Calcs-1'!P12*Assumptions!$B$2</f>
        <v>2250000</v>
      </c>
      <c r="Q3" s="15">
        <f>'Calcs-1'!Q12*Assumptions!$B$2</f>
        <v>2400000</v>
      </c>
      <c r="R3" s="15">
        <f>'Calcs-1'!R12*Assumptions!$B$2</f>
        <v>2550000</v>
      </c>
      <c r="S3" s="15">
        <f>'Calcs-1'!S12*Assumptions!$B$2</f>
        <v>2700000</v>
      </c>
      <c r="T3" s="15">
        <f>'Calcs-1'!T12*Assumptions!$B$2</f>
        <v>2850000</v>
      </c>
      <c r="U3" s="15">
        <f>'Calcs-1'!U12*Assumptions!$B$2</f>
        <v>3000000</v>
      </c>
      <c r="V3" s="15">
        <f>'Calcs-1'!V12*Assumptions!$B$2</f>
        <v>3150000</v>
      </c>
      <c r="W3" s="15">
        <f>'Calcs-1'!W12*Assumptions!$B$2</f>
        <v>3300000</v>
      </c>
      <c r="X3" s="15">
        <f>'Calcs-1'!X12*Assumptions!$B$2</f>
        <v>3450000</v>
      </c>
      <c r="Y3" s="15">
        <f>'Calcs-1'!Y12*Assumptions!$B$2</f>
        <v>3600000</v>
      </c>
    </row>
    <row r="4">
      <c r="A4" s="11" t="s">
        <v>62</v>
      </c>
      <c r="B4" s="15">
        <f t="shared" ref="B4:Y4" si="1">SUM(B3)</f>
        <v>150000</v>
      </c>
      <c r="C4" s="15">
        <f t="shared" si="1"/>
        <v>300000</v>
      </c>
      <c r="D4" s="15">
        <f t="shared" si="1"/>
        <v>450000</v>
      </c>
      <c r="E4" s="15">
        <f t="shared" si="1"/>
        <v>600000</v>
      </c>
      <c r="F4" s="15">
        <f t="shared" si="1"/>
        <v>750000</v>
      </c>
      <c r="G4" s="15">
        <f t="shared" si="1"/>
        <v>900000</v>
      </c>
      <c r="H4" s="15">
        <f t="shared" si="1"/>
        <v>1050000</v>
      </c>
      <c r="I4" s="15">
        <f t="shared" si="1"/>
        <v>1200000</v>
      </c>
      <c r="J4" s="15">
        <f t="shared" si="1"/>
        <v>1350000</v>
      </c>
      <c r="K4" s="15">
        <f t="shared" si="1"/>
        <v>1500000</v>
      </c>
      <c r="L4" s="15">
        <f t="shared" si="1"/>
        <v>1650000</v>
      </c>
      <c r="M4" s="15">
        <f t="shared" si="1"/>
        <v>1800000</v>
      </c>
      <c r="N4" s="15">
        <f t="shared" si="1"/>
        <v>1950000</v>
      </c>
      <c r="O4" s="15">
        <f t="shared" si="1"/>
        <v>2100000</v>
      </c>
      <c r="P4" s="15">
        <f t="shared" si="1"/>
        <v>2250000</v>
      </c>
      <c r="Q4" s="15">
        <f t="shared" si="1"/>
        <v>2400000</v>
      </c>
      <c r="R4" s="15">
        <f t="shared" si="1"/>
        <v>2550000</v>
      </c>
      <c r="S4" s="15">
        <f t="shared" si="1"/>
        <v>2700000</v>
      </c>
      <c r="T4" s="15">
        <f t="shared" si="1"/>
        <v>2850000</v>
      </c>
      <c r="U4" s="15">
        <f t="shared" si="1"/>
        <v>3000000</v>
      </c>
      <c r="V4" s="15">
        <f t="shared" si="1"/>
        <v>3150000</v>
      </c>
      <c r="W4" s="15">
        <f t="shared" si="1"/>
        <v>3300000</v>
      </c>
      <c r="X4" s="15">
        <f t="shared" si="1"/>
        <v>3450000</v>
      </c>
      <c r="Y4" s="15">
        <f t="shared" si="1"/>
        <v>3600000</v>
      </c>
    </row>
    <row r="6">
      <c r="A6" s="11" t="s">
        <v>63</v>
      </c>
    </row>
    <row r="7">
      <c r="A7" s="11" t="s">
        <v>13</v>
      </c>
      <c r="B7" s="15">
        <f>B3*Assumptions!$C$2</f>
        <v>67500</v>
      </c>
      <c r="C7" s="15">
        <f>C3*Assumptions!$C$2</f>
        <v>135000</v>
      </c>
      <c r="D7" s="15">
        <f>D3*Assumptions!$C$2</f>
        <v>202500</v>
      </c>
      <c r="E7" s="15">
        <f>E3*Assumptions!$C$2</f>
        <v>270000</v>
      </c>
      <c r="F7" s="15">
        <f>F3*Assumptions!$C$2</f>
        <v>337500</v>
      </c>
      <c r="G7" s="15">
        <f>G3*Assumptions!$C$2</f>
        <v>405000</v>
      </c>
      <c r="H7" s="15">
        <f>H3*Assumptions!$C$2</f>
        <v>472500</v>
      </c>
      <c r="I7" s="15">
        <f>I3*Assumptions!$C$2</f>
        <v>540000</v>
      </c>
      <c r="J7" s="15">
        <f>J3*Assumptions!$C$2</f>
        <v>607500</v>
      </c>
      <c r="K7" s="15">
        <f>K3*Assumptions!$C$2</f>
        <v>675000</v>
      </c>
      <c r="L7" s="15">
        <f>L3*Assumptions!$C$2</f>
        <v>742500</v>
      </c>
      <c r="M7" s="15">
        <f>M3*Assumptions!$C$2</f>
        <v>810000</v>
      </c>
      <c r="N7" s="15">
        <f>N3*Assumptions!$C$2</f>
        <v>877500</v>
      </c>
      <c r="O7" s="15">
        <f>O3*Assumptions!$C$2</f>
        <v>945000</v>
      </c>
      <c r="P7" s="15">
        <f>P3*Assumptions!$C$2</f>
        <v>1012500</v>
      </c>
      <c r="Q7" s="15">
        <f>Q3*Assumptions!$C$2</f>
        <v>1080000</v>
      </c>
      <c r="R7" s="15">
        <f>R3*Assumptions!$C$2</f>
        <v>1147500</v>
      </c>
      <c r="S7" s="15">
        <f>S3*Assumptions!$C$2</f>
        <v>1215000</v>
      </c>
      <c r="T7" s="15">
        <f>T3*Assumptions!$C$2</f>
        <v>1282500</v>
      </c>
      <c r="U7" s="15">
        <f>U3*Assumptions!$C$2</f>
        <v>1350000</v>
      </c>
      <c r="V7" s="15">
        <f>V3*Assumptions!$C$2</f>
        <v>1417500</v>
      </c>
      <c r="W7" s="15">
        <f>W3*Assumptions!$C$2</f>
        <v>1485000</v>
      </c>
      <c r="X7" s="15">
        <f>X3*Assumptions!$C$2</f>
        <v>1552500</v>
      </c>
      <c r="Y7" s="15">
        <f>Y3*Assumptions!$C$2</f>
        <v>1620000</v>
      </c>
    </row>
    <row r="8">
      <c r="A8" s="11" t="s">
        <v>62</v>
      </c>
      <c r="B8" s="15">
        <f t="shared" ref="B8:Y8" si="2">SUM(B7)</f>
        <v>67500</v>
      </c>
      <c r="C8" s="15">
        <f t="shared" si="2"/>
        <v>135000</v>
      </c>
      <c r="D8" s="15">
        <f t="shared" si="2"/>
        <v>202500</v>
      </c>
      <c r="E8" s="15">
        <f t="shared" si="2"/>
        <v>270000</v>
      </c>
      <c r="F8" s="15">
        <f t="shared" si="2"/>
        <v>337500</v>
      </c>
      <c r="G8" s="15">
        <f t="shared" si="2"/>
        <v>405000</v>
      </c>
      <c r="H8" s="15">
        <f t="shared" si="2"/>
        <v>472500</v>
      </c>
      <c r="I8" s="15">
        <f t="shared" si="2"/>
        <v>540000</v>
      </c>
      <c r="J8" s="15">
        <f t="shared" si="2"/>
        <v>607500</v>
      </c>
      <c r="K8" s="15">
        <f t="shared" si="2"/>
        <v>675000</v>
      </c>
      <c r="L8" s="15">
        <f t="shared" si="2"/>
        <v>742500</v>
      </c>
      <c r="M8" s="15">
        <f t="shared" si="2"/>
        <v>810000</v>
      </c>
      <c r="N8" s="15">
        <f t="shared" si="2"/>
        <v>877500</v>
      </c>
      <c r="O8" s="15">
        <f t="shared" si="2"/>
        <v>945000</v>
      </c>
      <c r="P8" s="15">
        <f t="shared" si="2"/>
        <v>1012500</v>
      </c>
      <c r="Q8" s="15">
        <f t="shared" si="2"/>
        <v>1080000</v>
      </c>
      <c r="R8" s="15">
        <f t="shared" si="2"/>
        <v>1147500</v>
      </c>
      <c r="S8" s="15">
        <f t="shared" si="2"/>
        <v>1215000</v>
      </c>
      <c r="T8" s="15">
        <f t="shared" si="2"/>
        <v>1282500</v>
      </c>
      <c r="U8" s="15">
        <f t="shared" si="2"/>
        <v>1350000</v>
      </c>
      <c r="V8" s="15">
        <f t="shared" si="2"/>
        <v>1417500</v>
      </c>
      <c r="W8" s="15">
        <f t="shared" si="2"/>
        <v>1485000</v>
      </c>
      <c r="X8" s="15">
        <f t="shared" si="2"/>
        <v>1552500</v>
      </c>
      <c r="Y8" s="15">
        <f t="shared" si="2"/>
        <v>1620000</v>
      </c>
    </row>
    <row r="10">
      <c r="A10" s="11" t="s">
        <v>25</v>
      </c>
    </row>
    <row r="11">
      <c r="A11" s="11" t="s">
        <v>26</v>
      </c>
      <c r="B11" s="15">
        <f>'Calcs-1'!B3*Assumptions!$B$19</f>
        <v>12000</v>
      </c>
      <c r="C11" s="15">
        <f>'Calcs-1'!C3*Assumptions!$B$19</f>
        <v>24000</v>
      </c>
      <c r="D11" s="15">
        <f>'Calcs-1'!D3*Assumptions!$B$19</f>
        <v>36000</v>
      </c>
      <c r="E11" s="15">
        <f>'Calcs-1'!E3*Assumptions!$B$19</f>
        <v>48000</v>
      </c>
      <c r="F11" s="15">
        <f>'Calcs-1'!F3*Assumptions!$B$19</f>
        <v>60000</v>
      </c>
      <c r="G11" s="15">
        <f>'Calcs-1'!G3*Assumptions!$B$19</f>
        <v>72000</v>
      </c>
      <c r="H11" s="15">
        <f>'Calcs-1'!H3*Assumptions!$B$19</f>
        <v>84000</v>
      </c>
      <c r="I11" s="15">
        <f>'Calcs-1'!I3*Assumptions!$B$19</f>
        <v>96000</v>
      </c>
      <c r="J11" s="15">
        <f>'Calcs-1'!J3*Assumptions!$B$19</f>
        <v>108000</v>
      </c>
      <c r="K11" s="15">
        <f>'Calcs-1'!K3*Assumptions!$B$19</f>
        <v>120000</v>
      </c>
      <c r="L11" s="15">
        <f>'Calcs-1'!L3*Assumptions!$B$19</f>
        <v>132000</v>
      </c>
      <c r="M11" s="15">
        <f>'Calcs-1'!M3*Assumptions!$B$19</f>
        <v>144000</v>
      </c>
      <c r="N11" s="15">
        <f>'Calcs-1'!N3*Assumptions!$B$19</f>
        <v>156000</v>
      </c>
      <c r="O11" s="15">
        <f>'Calcs-1'!O3*Assumptions!$B$19</f>
        <v>168000</v>
      </c>
      <c r="P11" s="15">
        <f>'Calcs-1'!P3*Assumptions!$B$19</f>
        <v>180000</v>
      </c>
      <c r="Q11" s="15">
        <f>'Calcs-1'!Q3*Assumptions!$B$19</f>
        <v>192000</v>
      </c>
      <c r="R11" s="15">
        <f>'Calcs-1'!R3*Assumptions!$B$19</f>
        <v>204000</v>
      </c>
      <c r="S11" s="15">
        <f>'Calcs-1'!S3*Assumptions!$B$19</f>
        <v>216000</v>
      </c>
      <c r="T11" s="15">
        <f>'Calcs-1'!T3*Assumptions!$B$19</f>
        <v>228000</v>
      </c>
      <c r="U11" s="15">
        <f>'Calcs-1'!U3*Assumptions!$B$19</f>
        <v>240000</v>
      </c>
      <c r="V11" s="15">
        <f>'Calcs-1'!V3*Assumptions!$B$19</f>
        <v>252000</v>
      </c>
      <c r="W11" s="15">
        <f>'Calcs-1'!W3*Assumptions!$B$19</f>
        <v>264000</v>
      </c>
      <c r="X11" s="15">
        <f>'Calcs-1'!X3*Assumptions!$B$19</f>
        <v>276000</v>
      </c>
      <c r="Y11" s="15">
        <f>'Calcs-1'!Y3*Assumptions!$B$19</f>
        <v>288000</v>
      </c>
    </row>
    <row r="12">
      <c r="A12" s="11" t="s">
        <v>27</v>
      </c>
      <c r="B12" s="15">
        <f>'Calcs-1'!B3*Assumptions!$B$20</f>
        <v>5000</v>
      </c>
      <c r="C12" s="15">
        <f>'Calcs-1'!C3*Assumptions!$B$20</f>
        <v>10000</v>
      </c>
      <c r="D12" s="15">
        <f>'Calcs-1'!D3*Assumptions!$B$20</f>
        <v>15000</v>
      </c>
      <c r="E12" s="15">
        <f>'Calcs-1'!E3*Assumptions!$B$20</f>
        <v>20000</v>
      </c>
      <c r="F12" s="15">
        <f>'Calcs-1'!F3*Assumptions!$B$20</f>
        <v>25000</v>
      </c>
      <c r="G12" s="15">
        <f>'Calcs-1'!G3*Assumptions!$B$20</f>
        <v>30000</v>
      </c>
      <c r="H12" s="15">
        <f>'Calcs-1'!H3*Assumptions!$B$20</f>
        <v>35000</v>
      </c>
      <c r="I12" s="15">
        <f>'Calcs-1'!I3*Assumptions!$B$20</f>
        <v>40000</v>
      </c>
      <c r="J12" s="15">
        <f>'Calcs-1'!J3*Assumptions!$B$20</f>
        <v>45000</v>
      </c>
      <c r="K12" s="15">
        <f>'Calcs-1'!K3*Assumptions!$B$20</f>
        <v>50000</v>
      </c>
      <c r="L12" s="15">
        <f>'Calcs-1'!L3*Assumptions!$B$20</f>
        <v>55000</v>
      </c>
      <c r="M12" s="15">
        <f>'Calcs-1'!M3*Assumptions!$B$20</f>
        <v>60000</v>
      </c>
      <c r="N12" s="15">
        <f>'Calcs-1'!N3*Assumptions!$B$20</f>
        <v>65000</v>
      </c>
      <c r="O12" s="15">
        <f>'Calcs-1'!O3*Assumptions!$B$20</f>
        <v>70000</v>
      </c>
      <c r="P12" s="15">
        <f>'Calcs-1'!P3*Assumptions!$B$20</f>
        <v>75000</v>
      </c>
      <c r="Q12" s="15">
        <f>'Calcs-1'!Q3*Assumptions!$B$20</f>
        <v>80000</v>
      </c>
      <c r="R12" s="15">
        <f>'Calcs-1'!R3*Assumptions!$B$20</f>
        <v>85000</v>
      </c>
      <c r="S12" s="15">
        <f>'Calcs-1'!S3*Assumptions!$B$20</f>
        <v>90000</v>
      </c>
      <c r="T12" s="15">
        <f>'Calcs-1'!T3*Assumptions!$B$20</f>
        <v>95000</v>
      </c>
      <c r="U12" s="15">
        <f>'Calcs-1'!U3*Assumptions!$B$20</f>
        <v>100000</v>
      </c>
      <c r="V12" s="15">
        <f>'Calcs-1'!V3*Assumptions!$B$20</f>
        <v>105000</v>
      </c>
      <c r="W12" s="15">
        <f>'Calcs-1'!W3*Assumptions!$B$20</f>
        <v>110000</v>
      </c>
      <c r="X12" s="15">
        <f>'Calcs-1'!X3*Assumptions!$B$20</f>
        <v>115000</v>
      </c>
      <c r="Y12" s="15">
        <f>'Calcs-1'!Y3*Assumptions!$B$20</f>
        <v>120000</v>
      </c>
    </row>
    <row r="13">
      <c r="A13" s="11" t="s">
        <v>64</v>
      </c>
      <c r="B13" s="15">
        <f>'Calcs-1'!B3*Assumptions!$B$13*Assumptions!$B$16</f>
        <v>8000</v>
      </c>
      <c r="C13" s="15">
        <f>'Calcs-1'!C3*Assumptions!$B$13*Assumptions!$B$16</f>
        <v>16000</v>
      </c>
      <c r="D13" s="15">
        <f>'Calcs-1'!D3*Assumptions!$B$13*Assumptions!$B$16</f>
        <v>24000</v>
      </c>
      <c r="E13" s="15">
        <f>'Calcs-1'!E3*Assumptions!$B$13*Assumptions!$B$16</f>
        <v>32000</v>
      </c>
      <c r="F13" s="15">
        <f>'Calcs-1'!F3*Assumptions!$B$13*Assumptions!$B$16</f>
        <v>40000</v>
      </c>
      <c r="G13" s="15">
        <f>'Calcs-1'!G3*Assumptions!$B$13*Assumptions!$B$16</f>
        <v>48000</v>
      </c>
      <c r="H13" s="15">
        <f>'Calcs-1'!H3*Assumptions!$B$13*Assumptions!$B$16</f>
        <v>56000</v>
      </c>
      <c r="I13" s="15">
        <f>'Calcs-1'!I3*Assumptions!$B$13*Assumptions!$B$16</f>
        <v>64000</v>
      </c>
      <c r="J13" s="15">
        <f>'Calcs-1'!J3*Assumptions!$B$13*Assumptions!$B$16</f>
        <v>72000</v>
      </c>
      <c r="K13" s="15">
        <f>'Calcs-1'!K3*Assumptions!$B$13*Assumptions!$B$16</f>
        <v>80000</v>
      </c>
      <c r="L13" s="15">
        <f>'Calcs-1'!L3*Assumptions!$B$13*Assumptions!$B$16</f>
        <v>88000</v>
      </c>
      <c r="M13" s="15">
        <f>'Calcs-1'!M3*Assumptions!$B$13*Assumptions!$B$16</f>
        <v>96000</v>
      </c>
      <c r="N13" s="15">
        <f>'Calcs-1'!N3*Assumptions!$B$13*Assumptions!$B$16</f>
        <v>104000</v>
      </c>
      <c r="O13" s="15">
        <f>'Calcs-1'!O3*Assumptions!$B$13*Assumptions!$B$16</f>
        <v>112000</v>
      </c>
      <c r="P13" s="15">
        <f>'Calcs-1'!P3*Assumptions!$B$13*Assumptions!$B$16</f>
        <v>120000</v>
      </c>
      <c r="Q13" s="15">
        <f>'Calcs-1'!Q3*Assumptions!$B$13*Assumptions!$B$16</f>
        <v>128000</v>
      </c>
      <c r="R13" s="15">
        <f>'Calcs-1'!R3*Assumptions!$B$13*Assumptions!$B$16</f>
        <v>136000</v>
      </c>
      <c r="S13" s="15">
        <f>'Calcs-1'!S3*Assumptions!$B$13*Assumptions!$B$16</f>
        <v>144000</v>
      </c>
      <c r="T13" s="15">
        <f>'Calcs-1'!T3*Assumptions!$B$13*Assumptions!$B$16</f>
        <v>152000</v>
      </c>
      <c r="U13" s="15">
        <f>'Calcs-1'!U3*Assumptions!$B$13*Assumptions!$B$16</f>
        <v>160000</v>
      </c>
      <c r="V13" s="15">
        <f>'Calcs-1'!V3*Assumptions!$B$13*Assumptions!$B$16</f>
        <v>168000</v>
      </c>
      <c r="W13" s="15">
        <f>'Calcs-1'!W3*Assumptions!$B$13*Assumptions!$B$16</f>
        <v>176000</v>
      </c>
      <c r="X13" s="15">
        <f>'Calcs-1'!X3*Assumptions!$B$13*Assumptions!$B$16</f>
        <v>184000</v>
      </c>
      <c r="Y13" s="15">
        <f>'Calcs-1'!Y3*Assumptions!$B$13*Assumptions!$B$16</f>
        <v>192000</v>
      </c>
    </row>
    <row r="14">
      <c r="A14" s="11" t="s">
        <v>20</v>
      </c>
      <c r="B14" s="15">
        <f>'Calcs-1'!B7*Assumptions!$B$10</f>
        <v>17500</v>
      </c>
      <c r="C14" s="15">
        <f>'Calcs-1'!C7*Assumptions!$B$10</f>
        <v>35000</v>
      </c>
      <c r="D14" s="15">
        <f>'Calcs-1'!D7*Assumptions!$B$10</f>
        <v>52500</v>
      </c>
      <c r="E14" s="15">
        <f>'Calcs-1'!E7*Assumptions!$B$10</f>
        <v>70000</v>
      </c>
      <c r="F14" s="15">
        <f>'Calcs-1'!F7*Assumptions!$B$10</f>
        <v>87500</v>
      </c>
      <c r="G14" s="15">
        <f>'Calcs-1'!G7*Assumptions!$B$10</f>
        <v>105000</v>
      </c>
      <c r="H14" s="15">
        <f>'Calcs-1'!H7*Assumptions!$B$10</f>
        <v>122500</v>
      </c>
      <c r="I14" s="15">
        <f>'Calcs-1'!I7*Assumptions!$B$10</f>
        <v>140000</v>
      </c>
      <c r="J14" s="15">
        <f>'Calcs-1'!J7*Assumptions!$B$10</f>
        <v>157500</v>
      </c>
      <c r="K14" s="15">
        <f>'Calcs-1'!K7*Assumptions!$B$10</f>
        <v>175000</v>
      </c>
      <c r="L14" s="15">
        <f>'Calcs-1'!L7*Assumptions!$B$10</f>
        <v>192500</v>
      </c>
      <c r="M14" s="15">
        <f>'Calcs-1'!M7*Assumptions!$B$10</f>
        <v>210000</v>
      </c>
      <c r="N14" s="15">
        <f>'Calcs-1'!N7*Assumptions!$B$10</f>
        <v>227500</v>
      </c>
      <c r="O14" s="15">
        <f>'Calcs-1'!O7*Assumptions!$B$10</f>
        <v>245000</v>
      </c>
      <c r="P14" s="15">
        <f>'Calcs-1'!P7*Assumptions!$B$10</f>
        <v>262500</v>
      </c>
      <c r="Q14" s="15">
        <f>'Calcs-1'!Q7*Assumptions!$B$10</f>
        <v>280000</v>
      </c>
      <c r="R14" s="15">
        <f>'Calcs-1'!R7*Assumptions!$B$10</f>
        <v>297500</v>
      </c>
      <c r="S14" s="15">
        <f>'Calcs-1'!S7*Assumptions!$B$10</f>
        <v>315000</v>
      </c>
      <c r="T14" s="15">
        <f>'Calcs-1'!T7*Assumptions!$B$10</f>
        <v>332500</v>
      </c>
      <c r="U14" s="15">
        <f>'Calcs-1'!U7*Assumptions!$B$10</f>
        <v>350000</v>
      </c>
      <c r="V14" s="15">
        <f>'Calcs-1'!V7*Assumptions!$B$10</f>
        <v>367500</v>
      </c>
      <c r="W14" s="15">
        <f>'Calcs-1'!W7*Assumptions!$B$10</f>
        <v>385000</v>
      </c>
      <c r="X14" s="15">
        <f>'Calcs-1'!X7*Assumptions!$B$10</f>
        <v>402500</v>
      </c>
      <c r="Y14" s="15">
        <f>'Calcs-1'!Y7*Assumptions!$B$10</f>
        <v>420000</v>
      </c>
    </row>
    <row r="15">
      <c r="A15" s="11" t="s">
        <v>65</v>
      </c>
      <c r="B15" s="15">
        <f>'Small Store-Depreciation'!B10</f>
        <v>20000</v>
      </c>
      <c r="C15" s="15">
        <f>'Small Store-Depreciation'!C10</f>
        <v>40000</v>
      </c>
      <c r="D15" s="15">
        <f>'Small Store-Depreciation'!D10</f>
        <v>60000</v>
      </c>
      <c r="E15" s="15">
        <f>'Small Store-Depreciation'!E10</f>
        <v>80000</v>
      </c>
      <c r="F15" s="15">
        <f>'Small Store-Depreciation'!F10</f>
        <v>100000</v>
      </c>
      <c r="G15" s="15">
        <f>'Small Store-Depreciation'!G10</f>
        <v>120000</v>
      </c>
      <c r="H15" s="15">
        <f>'Small Store-Depreciation'!H10</f>
        <v>140000</v>
      </c>
      <c r="I15" s="15">
        <f>'Small Store-Depreciation'!I10</f>
        <v>160000</v>
      </c>
      <c r="J15" s="15">
        <f>'Small Store-Depreciation'!J10</f>
        <v>180000</v>
      </c>
      <c r="K15" s="15">
        <f>'Small Store-Depreciation'!K10</f>
        <v>200000</v>
      </c>
      <c r="L15" s="15">
        <f>'Small Store-Depreciation'!L10</f>
        <v>220000</v>
      </c>
      <c r="M15" s="15">
        <f>'Small Store-Depreciation'!M10</f>
        <v>240000</v>
      </c>
      <c r="N15" s="15">
        <f>'Small Store-Depreciation'!N10</f>
        <v>245000</v>
      </c>
      <c r="O15" s="15">
        <f>'Small Store-Depreciation'!O10</f>
        <v>250000</v>
      </c>
      <c r="P15" s="15">
        <f>'Small Store-Depreciation'!P10</f>
        <v>255000</v>
      </c>
      <c r="Q15" s="15">
        <f>'Small Store-Depreciation'!Q10</f>
        <v>260000</v>
      </c>
      <c r="R15" s="15">
        <f>'Small Store-Depreciation'!R10</f>
        <v>265000</v>
      </c>
      <c r="S15" s="15">
        <f>'Small Store-Depreciation'!S10</f>
        <v>270000</v>
      </c>
      <c r="T15" s="15">
        <f>'Small Store-Depreciation'!T10</f>
        <v>270000</v>
      </c>
      <c r="U15" s="15">
        <f>'Small Store-Depreciation'!U10</f>
        <v>270000</v>
      </c>
      <c r="V15" s="15">
        <f>'Small Store-Depreciation'!V10</f>
        <v>270000</v>
      </c>
      <c r="W15" s="15">
        <f>'Small Store-Depreciation'!W10</f>
        <v>270000</v>
      </c>
      <c r="X15" s="15">
        <f>'Small Store-Depreciation'!X10</f>
        <v>270000</v>
      </c>
      <c r="Y15" s="15">
        <f>'Small Store-Depreciation'!Y10</f>
        <v>270000</v>
      </c>
    </row>
    <row r="16">
      <c r="A16" s="11" t="s">
        <v>66</v>
      </c>
      <c r="B16" s="15">
        <f t="shared" ref="B16:Y16" si="3">SUM(B11:B15)</f>
        <v>62500</v>
      </c>
      <c r="C16" s="15">
        <f t="shared" si="3"/>
        <v>125000</v>
      </c>
      <c r="D16" s="15">
        <f t="shared" si="3"/>
        <v>187500</v>
      </c>
      <c r="E16" s="15">
        <f t="shared" si="3"/>
        <v>250000</v>
      </c>
      <c r="F16" s="15">
        <f t="shared" si="3"/>
        <v>312500</v>
      </c>
      <c r="G16" s="15">
        <f t="shared" si="3"/>
        <v>375000</v>
      </c>
      <c r="H16" s="15">
        <f t="shared" si="3"/>
        <v>437500</v>
      </c>
      <c r="I16" s="15">
        <f t="shared" si="3"/>
        <v>500000</v>
      </c>
      <c r="J16" s="15">
        <f t="shared" si="3"/>
        <v>562500</v>
      </c>
      <c r="K16" s="15">
        <f t="shared" si="3"/>
        <v>625000</v>
      </c>
      <c r="L16" s="15">
        <f t="shared" si="3"/>
        <v>687500</v>
      </c>
      <c r="M16" s="15">
        <f t="shared" si="3"/>
        <v>750000</v>
      </c>
      <c r="N16" s="15">
        <f t="shared" si="3"/>
        <v>797500</v>
      </c>
      <c r="O16" s="15">
        <f t="shared" si="3"/>
        <v>845000</v>
      </c>
      <c r="P16" s="15">
        <f t="shared" si="3"/>
        <v>892500</v>
      </c>
      <c r="Q16" s="15">
        <f t="shared" si="3"/>
        <v>940000</v>
      </c>
      <c r="R16" s="15">
        <f t="shared" si="3"/>
        <v>987500</v>
      </c>
      <c r="S16" s="15">
        <f t="shared" si="3"/>
        <v>1035000</v>
      </c>
      <c r="T16" s="15">
        <f t="shared" si="3"/>
        <v>1077500</v>
      </c>
      <c r="U16" s="15">
        <f t="shared" si="3"/>
        <v>1120000</v>
      </c>
      <c r="V16" s="15">
        <f t="shared" si="3"/>
        <v>1162500</v>
      </c>
      <c r="W16" s="15">
        <f t="shared" si="3"/>
        <v>1205000</v>
      </c>
      <c r="X16" s="15">
        <f t="shared" si="3"/>
        <v>1247500</v>
      </c>
      <c r="Y16" s="15">
        <f t="shared" si="3"/>
        <v>1290000</v>
      </c>
    </row>
    <row r="18">
      <c r="A18" s="11" t="s">
        <v>67</v>
      </c>
      <c r="B18" s="15">
        <f t="shared" ref="B18:Y18" si="4">B8+B16</f>
        <v>130000</v>
      </c>
      <c r="C18" s="15">
        <f t="shared" si="4"/>
        <v>260000</v>
      </c>
      <c r="D18" s="15">
        <f t="shared" si="4"/>
        <v>390000</v>
      </c>
      <c r="E18" s="15">
        <f t="shared" si="4"/>
        <v>520000</v>
      </c>
      <c r="F18" s="15">
        <f t="shared" si="4"/>
        <v>650000</v>
      </c>
      <c r="G18" s="15">
        <f t="shared" si="4"/>
        <v>780000</v>
      </c>
      <c r="H18" s="15">
        <f t="shared" si="4"/>
        <v>910000</v>
      </c>
      <c r="I18" s="15">
        <f t="shared" si="4"/>
        <v>1040000</v>
      </c>
      <c r="J18" s="15">
        <f t="shared" si="4"/>
        <v>1170000</v>
      </c>
      <c r="K18" s="15">
        <f t="shared" si="4"/>
        <v>1300000</v>
      </c>
      <c r="L18" s="15">
        <f t="shared" si="4"/>
        <v>1430000</v>
      </c>
      <c r="M18" s="15">
        <f t="shared" si="4"/>
        <v>1560000</v>
      </c>
      <c r="N18" s="15">
        <f t="shared" si="4"/>
        <v>1675000</v>
      </c>
      <c r="O18" s="15">
        <f t="shared" si="4"/>
        <v>1790000</v>
      </c>
      <c r="P18" s="15">
        <f t="shared" si="4"/>
        <v>1905000</v>
      </c>
      <c r="Q18" s="15">
        <f t="shared" si="4"/>
        <v>2020000</v>
      </c>
      <c r="R18" s="15">
        <f t="shared" si="4"/>
        <v>2135000</v>
      </c>
      <c r="S18" s="15">
        <f t="shared" si="4"/>
        <v>2250000</v>
      </c>
      <c r="T18" s="15">
        <f t="shared" si="4"/>
        <v>2360000</v>
      </c>
      <c r="U18" s="15">
        <f t="shared" si="4"/>
        <v>2470000</v>
      </c>
      <c r="V18" s="15">
        <f t="shared" si="4"/>
        <v>2580000</v>
      </c>
      <c r="W18" s="15">
        <f t="shared" si="4"/>
        <v>2690000</v>
      </c>
      <c r="X18" s="15">
        <f t="shared" si="4"/>
        <v>2800000</v>
      </c>
      <c r="Y18" s="15">
        <f t="shared" si="4"/>
        <v>2910000</v>
      </c>
    </row>
    <row r="20">
      <c r="A20" s="11" t="s">
        <v>68</v>
      </c>
      <c r="B20" s="15">
        <f t="shared" ref="B20:Y20" si="5">B4-B18</f>
        <v>20000</v>
      </c>
      <c r="C20" s="15">
        <f t="shared" si="5"/>
        <v>40000</v>
      </c>
      <c r="D20" s="15">
        <f t="shared" si="5"/>
        <v>60000</v>
      </c>
      <c r="E20" s="15">
        <f t="shared" si="5"/>
        <v>80000</v>
      </c>
      <c r="F20" s="15">
        <f t="shared" si="5"/>
        <v>100000</v>
      </c>
      <c r="G20" s="15">
        <f t="shared" si="5"/>
        <v>120000</v>
      </c>
      <c r="H20" s="15">
        <f t="shared" si="5"/>
        <v>140000</v>
      </c>
      <c r="I20" s="15">
        <f t="shared" si="5"/>
        <v>160000</v>
      </c>
      <c r="J20" s="15">
        <f t="shared" si="5"/>
        <v>180000</v>
      </c>
      <c r="K20" s="15">
        <f t="shared" si="5"/>
        <v>200000</v>
      </c>
      <c r="L20" s="15">
        <f t="shared" si="5"/>
        <v>220000</v>
      </c>
      <c r="M20" s="15">
        <f t="shared" si="5"/>
        <v>240000</v>
      </c>
      <c r="N20" s="15">
        <f t="shared" si="5"/>
        <v>275000</v>
      </c>
      <c r="O20" s="15">
        <f t="shared" si="5"/>
        <v>310000</v>
      </c>
      <c r="P20" s="15">
        <f t="shared" si="5"/>
        <v>345000</v>
      </c>
      <c r="Q20" s="15">
        <f t="shared" si="5"/>
        <v>380000</v>
      </c>
      <c r="R20" s="15">
        <f t="shared" si="5"/>
        <v>415000</v>
      </c>
      <c r="S20" s="15">
        <f t="shared" si="5"/>
        <v>450000</v>
      </c>
      <c r="T20" s="15">
        <f t="shared" si="5"/>
        <v>490000</v>
      </c>
      <c r="U20" s="15">
        <f t="shared" si="5"/>
        <v>530000</v>
      </c>
      <c r="V20" s="15">
        <f t="shared" si="5"/>
        <v>570000</v>
      </c>
      <c r="W20" s="15">
        <f t="shared" si="5"/>
        <v>610000</v>
      </c>
      <c r="X20" s="15">
        <f t="shared" si="5"/>
        <v>650000</v>
      </c>
      <c r="Y20" s="15">
        <f t="shared" si="5"/>
        <v>690000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5" width="8.63"/>
  </cols>
  <sheetData>
    <row r="1"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11" t="s">
        <v>56</v>
      </c>
      <c r="Y1" s="11" t="s">
        <v>57</v>
      </c>
    </row>
    <row r="2">
      <c r="A2" s="11" t="s">
        <v>60</v>
      </c>
    </row>
    <row r="3">
      <c r="A3" s="11" t="s">
        <v>13</v>
      </c>
      <c r="B3" s="15">
        <f>'Calcs-1'!B14*Assumptions!$B$2</f>
        <v>0</v>
      </c>
      <c r="C3" s="15">
        <f>'Calcs-1'!C14*Assumptions!$B$2</f>
        <v>315000</v>
      </c>
      <c r="D3" s="15">
        <f>'Calcs-1'!D14*Assumptions!$B$2</f>
        <v>315000</v>
      </c>
      <c r="E3" s="15">
        <f>'Calcs-1'!E14*Assumptions!$B$2</f>
        <v>630000</v>
      </c>
      <c r="F3" s="15">
        <f>'Calcs-1'!F14*Assumptions!$B$2</f>
        <v>630000</v>
      </c>
      <c r="G3" s="15">
        <f>'Calcs-1'!G14*Assumptions!$B$2</f>
        <v>945000</v>
      </c>
      <c r="H3" s="15">
        <f>'Calcs-1'!H14*Assumptions!$B$2</f>
        <v>945000</v>
      </c>
      <c r="I3" s="15">
        <f>'Calcs-1'!I14*Assumptions!$B$2</f>
        <v>1260000</v>
      </c>
      <c r="J3" s="15">
        <f>'Calcs-1'!J14*Assumptions!$B$2</f>
        <v>1260000</v>
      </c>
      <c r="K3" s="15">
        <f>'Calcs-1'!K14*Assumptions!$B$2</f>
        <v>1575000</v>
      </c>
      <c r="L3" s="15">
        <f>'Calcs-1'!L14*Assumptions!$B$2</f>
        <v>1575000</v>
      </c>
      <c r="M3" s="15">
        <f>'Calcs-1'!M14*Assumptions!$B$2</f>
        <v>1890000</v>
      </c>
      <c r="N3" s="15">
        <f>'Calcs-1'!N14*Assumptions!$B$2</f>
        <v>1890000</v>
      </c>
      <c r="O3" s="15">
        <f>'Calcs-1'!O14*Assumptions!$B$2</f>
        <v>2205000</v>
      </c>
      <c r="P3" s="15">
        <f>'Calcs-1'!P14*Assumptions!$B$2</f>
        <v>2205000</v>
      </c>
      <c r="Q3" s="15">
        <f>'Calcs-1'!Q14*Assumptions!$B$2</f>
        <v>2520000</v>
      </c>
      <c r="R3" s="15">
        <f>'Calcs-1'!R14*Assumptions!$B$2</f>
        <v>2520000</v>
      </c>
      <c r="S3" s="15">
        <f>'Calcs-1'!S14*Assumptions!$B$2</f>
        <v>2835000</v>
      </c>
      <c r="T3" s="15">
        <f>'Calcs-1'!T14*Assumptions!$B$2</f>
        <v>2835000</v>
      </c>
      <c r="U3" s="15">
        <f>'Calcs-1'!U14*Assumptions!$B$2</f>
        <v>3150000</v>
      </c>
      <c r="V3" s="15">
        <f>'Calcs-1'!V14*Assumptions!$B$2</f>
        <v>3150000</v>
      </c>
      <c r="W3" s="15">
        <f>'Calcs-1'!W14*Assumptions!$B$2</f>
        <v>3465000</v>
      </c>
      <c r="X3" s="15">
        <f>'Calcs-1'!X14*Assumptions!$B$2</f>
        <v>3465000</v>
      </c>
      <c r="Y3" s="15">
        <f>'Calcs-1'!Y14*Assumptions!$B$2</f>
        <v>3780000</v>
      </c>
    </row>
    <row r="4">
      <c r="A4" s="11" t="s">
        <v>62</v>
      </c>
      <c r="B4" s="15">
        <f t="shared" ref="B4:Y4" si="1">SUM(B3)</f>
        <v>0</v>
      </c>
      <c r="C4" s="15">
        <f t="shared" si="1"/>
        <v>315000</v>
      </c>
      <c r="D4" s="15">
        <f t="shared" si="1"/>
        <v>315000</v>
      </c>
      <c r="E4" s="15">
        <f t="shared" si="1"/>
        <v>630000</v>
      </c>
      <c r="F4" s="15">
        <f t="shared" si="1"/>
        <v>630000</v>
      </c>
      <c r="G4" s="15">
        <f t="shared" si="1"/>
        <v>945000</v>
      </c>
      <c r="H4" s="15">
        <f t="shared" si="1"/>
        <v>945000</v>
      </c>
      <c r="I4" s="15">
        <f t="shared" si="1"/>
        <v>1260000</v>
      </c>
      <c r="J4" s="15">
        <f t="shared" si="1"/>
        <v>1260000</v>
      </c>
      <c r="K4" s="15">
        <f t="shared" si="1"/>
        <v>1575000</v>
      </c>
      <c r="L4" s="15">
        <f t="shared" si="1"/>
        <v>1575000</v>
      </c>
      <c r="M4" s="15">
        <f t="shared" si="1"/>
        <v>1890000</v>
      </c>
      <c r="N4" s="15">
        <f t="shared" si="1"/>
        <v>1890000</v>
      </c>
      <c r="O4" s="15">
        <f t="shared" si="1"/>
        <v>2205000</v>
      </c>
      <c r="P4" s="15">
        <f t="shared" si="1"/>
        <v>2205000</v>
      </c>
      <c r="Q4" s="15">
        <f t="shared" si="1"/>
        <v>2520000</v>
      </c>
      <c r="R4" s="15">
        <f t="shared" si="1"/>
        <v>2520000</v>
      </c>
      <c r="S4" s="15">
        <f t="shared" si="1"/>
        <v>2835000</v>
      </c>
      <c r="T4" s="15">
        <f t="shared" si="1"/>
        <v>2835000</v>
      </c>
      <c r="U4" s="15">
        <f t="shared" si="1"/>
        <v>3150000</v>
      </c>
      <c r="V4" s="15">
        <f t="shared" si="1"/>
        <v>3150000</v>
      </c>
      <c r="W4" s="15">
        <f t="shared" si="1"/>
        <v>3465000</v>
      </c>
      <c r="X4" s="15">
        <f t="shared" si="1"/>
        <v>3465000</v>
      </c>
      <c r="Y4" s="15">
        <f t="shared" si="1"/>
        <v>3780000</v>
      </c>
    </row>
    <row r="6">
      <c r="A6" s="11" t="s">
        <v>63</v>
      </c>
    </row>
    <row r="7">
      <c r="A7" s="11" t="s">
        <v>13</v>
      </c>
      <c r="B7" s="15">
        <f>B3*Assumptions!$C$2</f>
        <v>0</v>
      </c>
      <c r="C7" s="15">
        <f>C3*Assumptions!$C$2</f>
        <v>141750</v>
      </c>
      <c r="D7" s="15">
        <f>D3*Assumptions!$C$2</f>
        <v>141750</v>
      </c>
      <c r="E7" s="15">
        <f>E3*Assumptions!$C$2</f>
        <v>283500</v>
      </c>
      <c r="F7" s="15">
        <f>F3*Assumptions!$C$2</f>
        <v>283500</v>
      </c>
      <c r="G7" s="15">
        <f>G3*Assumptions!$C$2</f>
        <v>425250</v>
      </c>
      <c r="H7" s="15">
        <f>H3*Assumptions!$C$2</f>
        <v>425250</v>
      </c>
      <c r="I7" s="15">
        <f>I3*Assumptions!$C$2</f>
        <v>567000</v>
      </c>
      <c r="J7" s="15">
        <f>J3*Assumptions!$C$2</f>
        <v>567000</v>
      </c>
      <c r="K7" s="15">
        <f>K3*Assumptions!$C$2</f>
        <v>708750</v>
      </c>
      <c r="L7" s="15">
        <f>L3*Assumptions!$C$2</f>
        <v>708750</v>
      </c>
      <c r="M7" s="15">
        <f>M3*Assumptions!$C$2</f>
        <v>850500</v>
      </c>
      <c r="N7" s="15">
        <f>N3*Assumptions!$C$2</f>
        <v>850500</v>
      </c>
      <c r="O7" s="15">
        <f>O3*Assumptions!$C$2</f>
        <v>992250</v>
      </c>
      <c r="P7" s="15">
        <f>P3*Assumptions!$C$2</f>
        <v>992250</v>
      </c>
      <c r="Q7" s="15">
        <f>Q3*Assumptions!$C$2</f>
        <v>1134000</v>
      </c>
      <c r="R7" s="15">
        <f>R3*Assumptions!$C$2</f>
        <v>1134000</v>
      </c>
      <c r="S7" s="15">
        <f>S3*Assumptions!$C$2</f>
        <v>1275750</v>
      </c>
      <c r="T7" s="15">
        <f>T3*Assumptions!$C$2</f>
        <v>1275750</v>
      </c>
      <c r="U7" s="15">
        <f>U3*Assumptions!$C$2</f>
        <v>1417500</v>
      </c>
      <c r="V7" s="15">
        <f>V3*Assumptions!$C$2</f>
        <v>1417500</v>
      </c>
      <c r="W7" s="15">
        <f>W3*Assumptions!$C$2</f>
        <v>1559250</v>
      </c>
      <c r="X7" s="15">
        <f>X3*Assumptions!$C$2</f>
        <v>1559250</v>
      </c>
      <c r="Y7" s="15">
        <f>Y3*Assumptions!$C$2</f>
        <v>1701000</v>
      </c>
    </row>
    <row r="8">
      <c r="A8" s="11" t="s">
        <v>62</v>
      </c>
      <c r="B8" s="15">
        <f t="shared" ref="B8:Y8" si="2">SUM(B7)</f>
        <v>0</v>
      </c>
      <c r="C8" s="15">
        <f t="shared" si="2"/>
        <v>141750</v>
      </c>
      <c r="D8" s="15">
        <f t="shared" si="2"/>
        <v>141750</v>
      </c>
      <c r="E8" s="15">
        <f t="shared" si="2"/>
        <v>283500</v>
      </c>
      <c r="F8" s="15">
        <f t="shared" si="2"/>
        <v>283500</v>
      </c>
      <c r="G8" s="15">
        <f t="shared" si="2"/>
        <v>425250</v>
      </c>
      <c r="H8" s="15">
        <f t="shared" si="2"/>
        <v>425250</v>
      </c>
      <c r="I8" s="15">
        <f t="shared" si="2"/>
        <v>567000</v>
      </c>
      <c r="J8" s="15">
        <f t="shared" si="2"/>
        <v>567000</v>
      </c>
      <c r="K8" s="15">
        <f t="shared" si="2"/>
        <v>708750</v>
      </c>
      <c r="L8" s="15">
        <f t="shared" si="2"/>
        <v>708750</v>
      </c>
      <c r="M8" s="15">
        <f t="shared" si="2"/>
        <v>850500</v>
      </c>
      <c r="N8" s="15">
        <f t="shared" si="2"/>
        <v>850500</v>
      </c>
      <c r="O8" s="15">
        <f t="shared" si="2"/>
        <v>992250</v>
      </c>
      <c r="P8" s="15">
        <f t="shared" si="2"/>
        <v>992250</v>
      </c>
      <c r="Q8" s="15">
        <f t="shared" si="2"/>
        <v>1134000</v>
      </c>
      <c r="R8" s="15">
        <f t="shared" si="2"/>
        <v>1134000</v>
      </c>
      <c r="S8" s="15">
        <f t="shared" si="2"/>
        <v>1275750</v>
      </c>
      <c r="T8" s="15">
        <f t="shared" si="2"/>
        <v>1275750</v>
      </c>
      <c r="U8" s="15">
        <f t="shared" si="2"/>
        <v>1417500</v>
      </c>
      <c r="V8" s="15">
        <f t="shared" si="2"/>
        <v>1417500</v>
      </c>
      <c r="W8" s="15">
        <f t="shared" si="2"/>
        <v>1559250</v>
      </c>
      <c r="X8" s="15">
        <f t="shared" si="2"/>
        <v>1559250</v>
      </c>
      <c r="Y8" s="15">
        <f t="shared" si="2"/>
        <v>1701000</v>
      </c>
    </row>
    <row r="10">
      <c r="A10" s="11" t="s">
        <v>25</v>
      </c>
    </row>
    <row r="11">
      <c r="A11" s="11" t="s">
        <v>26</v>
      </c>
      <c r="B11" s="15">
        <f>'Calcs-1'!B4*Assumptions!$C$19</f>
        <v>0</v>
      </c>
      <c r="C11" s="15">
        <f>'Calcs-1'!C4*Assumptions!$C$19</f>
        <v>17000</v>
      </c>
      <c r="D11" s="15">
        <f>'Calcs-1'!D4*Assumptions!$C$19</f>
        <v>17000</v>
      </c>
      <c r="E11" s="15">
        <f>'Calcs-1'!E4*Assumptions!$C$19</f>
        <v>34000</v>
      </c>
      <c r="F11" s="15">
        <f>'Calcs-1'!F4*Assumptions!$C$19</f>
        <v>34000</v>
      </c>
      <c r="G11" s="15">
        <f>'Calcs-1'!G4*Assumptions!$C$19</f>
        <v>51000</v>
      </c>
      <c r="H11" s="15">
        <f>'Calcs-1'!H4*Assumptions!$C$19</f>
        <v>51000</v>
      </c>
      <c r="I11" s="15">
        <f>'Calcs-1'!I4*Assumptions!$C$19</f>
        <v>68000</v>
      </c>
      <c r="J11" s="15">
        <f>'Calcs-1'!J4*Assumptions!$C$19</f>
        <v>68000</v>
      </c>
      <c r="K11" s="15">
        <f>'Calcs-1'!K4*Assumptions!$C$19</f>
        <v>85000</v>
      </c>
      <c r="L11" s="15">
        <f>'Calcs-1'!L4*Assumptions!$C$19</f>
        <v>85000</v>
      </c>
      <c r="M11" s="15">
        <f>'Calcs-1'!M4*Assumptions!$C$19</f>
        <v>102000</v>
      </c>
      <c r="N11" s="15">
        <f>'Calcs-1'!N4*Assumptions!$C$19</f>
        <v>102000</v>
      </c>
      <c r="O11" s="15">
        <f>'Calcs-1'!O4*Assumptions!$C$19</f>
        <v>119000</v>
      </c>
      <c r="P11" s="15">
        <f>'Calcs-1'!P4*Assumptions!$C$19</f>
        <v>119000</v>
      </c>
      <c r="Q11" s="15">
        <f>'Calcs-1'!Q4*Assumptions!$C$19</f>
        <v>136000</v>
      </c>
      <c r="R11" s="15">
        <f>'Calcs-1'!R4*Assumptions!$C$19</f>
        <v>136000</v>
      </c>
      <c r="S11" s="15">
        <f>'Calcs-1'!S4*Assumptions!$C$19</f>
        <v>153000</v>
      </c>
      <c r="T11" s="15">
        <f>'Calcs-1'!T4*Assumptions!$C$19</f>
        <v>153000</v>
      </c>
      <c r="U11" s="15">
        <f>'Calcs-1'!U4*Assumptions!$C$19</f>
        <v>170000</v>
      </c>
      <c r="V11" s="15">
        <f>'Calcs-1'!V4*Assumptions!$C$19</f>
        <v>170000</v>
      </c>
      <c r="W11" s="15">
        <f>'Calcs-1'!W4*Assumptions!$C$19</f>
        <v>187000</v>
      </c>
      <c r="X11" s="15">
        <f>'Calcs-1'!X4*Assumptions!$C$19</f>
        <v>187000</v>
      </c>
      <c r="Y11" s="15">
        <f>'Calcs-1'!Y4*Assumptions!$C$19</f>
        <v>204000</v>
      </c>
    </row>
    <row r="12">
      <c r="A12" s="11" t="s">
        <v>27</v>
      </c>
      <c r="B12" s="15">
        <f>'Calcs-1'!B4*Assumptions!$C$20</f>
        <v>0</v>
      </c>
      <c r="C12" s="15">
        <f>'Calcs-1'!C4*Assumptions!$C$20</f>
        <v>8000</v>
      </c>
      <c r="D12" s="15">
        <f>'Calcs-1'!D4*Assumptions!$C$20</f>
        <v>8000</v>
      </c>
      <c r="E12" s="15">
        <f>'Calcs-1'!E4*Assumptions!$C$20</f>
        <v>16000</v>
      </c>
      <c r="F12" s="15">
        <f>'Calcs-1'!F4*Assumptions!$C$20</f>
        <v>16000</v>
      </c>
      <c r="G12" s="15">
        <f>'Calcs-1'!G4*Assumptions!$C$20</f>
        <v>24000</v>
      </c>
      <c r="H12" s="15">
        <f>'Calcs-1'!H4*Assumptions!$C$20</f>
        <v>24000</v>
      </c>
      <c r="I12" s="15">
        <f>'Calcs-1'!I4*Assumptions!$C$20</f>
        <v>32000</v>
      </c>
      <c r="J12" s="15">
        <f>'Calcs-1'!J4*Assumptions!$C$20</f>
        <v>32000</v>
      </c>
      <c r="K12" s="15">
        <f>'Calcs-1'!K4*Assumptions!$C$20</f>
        <v>40000</v>
      </c>
      <c r="L12" s="15">
        <f>'Calcs-1'!L4*Assumptions!$C$20</f>
        <v>40000</v>
      </c>
      <c r="M12" s="15">
        <f>'Calcs-1'!M4*Assumptions!$C$20</f>
        <v>48000</v>
      </c>
      <c r="N12" s="15">
        <f>'Calcs-1'!N4*Assumptions!$C$20</f>
        <v>48000</v>
      </c>
      <c r="O12" s="15">
        <f>'Calcs-1'!O4*Assumptions!$C$20</f>
        <v>56000</v>
      </c>
      <c r="P12" s="15">
        <f>'Calcs-1'!P4*Assumptions!$C$20</f>
        <v>56000</v>
      </c>
      <c r="Q12" s="15">
        <f>'Calcs-1'!Q4*Assumptions!$C$20</f>
        <v>64000</v>
      </c>
      <c r="R12" s="15">
        <f>'Calcs-1'!R4*Assumptions!$C$20</f>
        <v>64000</v>
      </c>
      <c r="S12" s="15">
        <f>'Calcs-1'!S4*Assumptions!$C$20</f>
        <v>72000</v>
      </c>
      <c r="T12" s="15">
        <f>'Calcs-1'!T4*Assumptions!$C$20</f>
        <v>72000</v>
      </c>
      <c r="U12" s="15">
        <f>'Calcs-1'!U4*Assumptions!$C$20</f>
        <v>80000</v>
      </c>
      <c r="V12" s="15">
        <f>'Calcs-1'!V4*Assumptions!$C$20</f>
        <v>80000</v>
      </c>
      <c r="W12" s="15">
        <f>'Calcs-1'!W4*Assumptions!$C$20</f>
        <v>88000</v>
      </c>
      <c r="X12" s="15">
        <f>'Calcs-1'!X4*Assumptions!$C$20</f>
        <v>88000</v>
      </c>
      <c r="Y12" s="15">
        <f>'Calcs-1'!Y4*Assumptions!$C$20</f>
        <v>96000</v>
      </c>
    </row>
    <row r="13">
      <c r="A13" s="11" t="s">
        <v>64</v>
      </c>
      <c r="B13" s="15">
        <f>'Calcs-1'!B4*Assumptions!$C$13*Assumptions!$C$16</f>
        <v>0</v>
      </c>
      <c r="C13" s="15">
        <f>'Calcs-1'!C4*Assumptions!$C$13*Assumptions!$C$16</f>
        <v>16000</v>
      </c>
      <c r="D13" s="15">
        <f>'Calcs-1'!D4*Assumptions!$C$13*Assumptions!$C$16</f>
        <v>16000</v>
      </c>
      <c r="E13" s="15">
        <f>'Calcs-1'!E4*Assumptions!$C$13*Assumptions!$C$16</f>
        <v>32000</v>
      </c>
      <c r="F13" s="15">
        <f>'Calcs-1'!F4*Assumptions!$C$13*Assumptions!$C$16</f>
        <v>32000</v>
      </c>
      <c r="G13" s="15">
        <f>'Calcs-1'!G4*Assumptions!$C$13*Assumptions!$C$16</f>
        <v>48000</v>
      </c>
      <c r="H13" s="15">
        <f>'Calcs-1'!H4*Assumptions!$C$13*Assumptions!$C$16</f>
        <v>48000</v>
      </c>
      <c r="I13" s="15">
        <f>'Calcs-1'!I4*Assumptions!$C$13*Assumptions!$C$16</f>
        <v>64000</v>
      </c>
      <c r="J13" s="15">
        <f>'Calcs-1'!J4*Assumptions!$C$13*Assumptions!$C$16</f>
        <v>64000</v>
      </c>
      <c r="K13" s="15">
        <f>'Calcs-1'!K4*Assumptions!$C$13*Assumptions!$C$16</f>
        <v>80000</v>
      </c>
      <c r="L13" s="15">
        <f>'Calcs-1'!L4*Assumptions!$C$13*Assumptions!$C$16</f>
        <v>80000</v>
      </c>
      <c r="M13" s="15">
        <f>'Calcs-1'!M4*Assumptions!$C$13*Assumptions!$C$16</f>
        <v>96000</v>
      </c>
      <c r="N13" s="15">
        <f>'Calcs-1'!N4*Assumptions!$C$13*Assumptions!$C$16</f>
        <v>96000</v>
      </c>
      <c r="O13" s="15">
        <f>'Calcs-1'!O4*Assumptions!$C$13*Assumptions!$C$16</f>
        <v>112000</v>
      </c>
      <c r="P13" s="15">
        <f>'Calcs-1'!P4*Assumptions!$C$13*Assumptions!$C$16</f>
        <v>112000</v>
      </c>
      <c r="Q13" s="15">
        <f>'Calcs-1'!Q4*Assumptions!$C$13*Assumptions!$C$16</f>
        <v>128000</v>
      </c>
      <c r="R13" s="15">
        <f>'Calcs-1'!R4*Assumptions!$C$13*Assumptions!$C$16</f>
        <v>128000</v>
      </c>
      <c r="S13" s="15">
        <f>'Calcs-1'!S4*Assumptions!$C$13*Assumptions!$C$16</f>
        <v>144000</v>
      </c>
      <c r="T13" s="15">
        <f>'Calcs-1'!T4*Assumptions!$C$13*Assumptions!$C$16</f>
        <v>144000</v>
      </c>
      <c r="U13" s="15">
        <f>'Calcs-1'!U4*Assumptions!$C$13*Assumptions!$C$16</f>
        <v>160000</v>
      </c>
      <c r="V13" s="15">
        <f>'Calcs-1'!V4*Assumptions!$C$13*Assumptions!$C$16</f>
        <v>160000</v>
      </c>
      <c r="W13" s="15">
        <f>'Calcs-1'!W4*Assumptions!$C$13*Assumptions!$C$16</f>
        <v>176000</v>
      </c>
      <c r="X13" s="15">
        <f>'Calcs-1'!X4*Assumptions!$C$13*Assumptions!$C$16</f>
        <v>176000</v>
      </c>
      <c r="Y13" s="15">
        <f>'Calcs-1'!Y4*Assumptions!$C$13*Assumptions!$C$16</f>
        <v>192000</v>
      </c>
    </row>
    <row r="14">
      <c r="A14" s="11" t="s">
        <v>20</v>
      </c>
      <c r="B14" s="15">
        <f>'Calcs-1'!B8*Assumptions!$C$10</f>
        <v>0</v>
      </c>
      <c r="C14" s="15">
        <f>'Calcs-1'!C8*Assumptions!$C$10</f>
        <v>26250</v>
      </c>
      <c r="D14" s="15">
        <f>'Calcs-1'!D8*Assumptions!$C$10</f>
        <v>26250</v>
      </c>
      <c r="E14" s="15">
        <f>'Calcs-1'!E8*Assumptions!$C$10</f>
        <v>52500</v>
      </c>
      <c r="F14" s="15">
        <f>'Calcs-1'!F8*Assumptions!$C$10</f>
        <v>52500</v>
      </c>
      <c r="G14" s="15">
        <f>'Calcs-1'!G8*Assumptions!$C$10</f>
        <v>78750</v>
      </c>
      <c r="H14" s="15">
        <f>'Calcs-1'!H8*Assumptions!$C$10</f>
        <v>78750</v>
      </c>
      <c r="I14" s="15">
        <f>'Calcs-1'!I8*Assumptions!$C$10</f>
        <v>105000</v>
      </c>
      <c r="J14" s="15">
        <f>'Calcs-1'!J8*Assumptions!$C$10</f>
        <v>105000</v>
      </c>
      <c r="K14" s="15">
        <f>'Calcs-1'!K8*Assumptions!$C$10</f>
        <v>131250</v>
      </c>
      <c r="L14" s="15">
        <f>'Calcs-1'!L8*Assumptions!$C$10</f>
        <v>131250</v>
      </c>
      <c r="M14" s="15">
        <f>'Calcs-1'!M8*Assumptions!$C$10</f>
        <v>157500</v>
      </c>
      <c r="N14" s="15">
        <f>'Calcs-1'!N8*Assumptions!$C$10</f>
        <v>157500</v>
      </c>
      <c r="O14" s="15">
        <f>'Calcs-1'!O8*Assumptions!$C$10</f>
        <v>183750</v>
      </c>
      <c r="P14" s="15">
        <f>'Calcs-1'!P8*Assumptions!$C$10</f>
        <v>183750</v>
      </c>
      <c r="Q14" s="15">
        <f>'Calcs-1'!Q8*Assumptions!$C$10</f>
        <v>210000</v>
      </c>
      <c r="R14" s="15">
        <f>'Calcs-1'!R8*Assumptions!$C$10</f>
        <v>210000</v>
      </c>
      <c r="S14" s="15">
        <f>'Calcs-1'!S8*Assumptions!$C$10</f>
        <v>236250</v>
      </c>
      <c r="T14" s="15">
        <f>'Calcs-1'!T8*Assumptions!$C$10</f>
        <v>236250</v>
      </c>
      <c r="U14" s="15">
        <f>'Calcs-1'!U8*Assumptions!$C$10</f>
        <v>262500</v>
      </c>
      <c r="V14" s="15">
        <f>'Calcs-1'!V8*Assumptions!$C$10</f>
        <v>262500</v>
      </c>
      <c r="W14" s="15">
        <f>'Calcs-1'!W8*Assumptions!$C$10</f>
        <v>288750</v>
      </c>
      <c r="X14" s="15">
        <f>'Calcs-1'!X8*Assumptions!$C$10</f>
        <v>288750</v>
      </c>
      <c r="Y14" s="15">
        <f>'Calcs-1'!Y8*Assumptions!$C$10</f>
        <v>315000</v>
      </c>
    </row>
    <row r="15">
      <c r="A15" s="11" t="s">
        <v>65</v>
      </c>
      <c r="B15" s="15">
        <f>'Medium Store-Depreciation'!B10</f>
        <v>0</v>
      </c>
      <c r="C15" s="15">
        <f>'Medium Store-Depreciation'!C10</f>
        <v>25000</v>
      </c>
      <c r="D15" s="15">
        <f>'Medium Store-Depreciation'!D10</f>
        <v>25000</v>
      </c>
      <c r="E15" s="15">
        <f>'Medium Store-Depreciation'!E10</f>
        <v>50000</v>
      </c>
      <c r="F15" s="15">
        <f>'Medium Store-Depreciation'!F10</f>
        <v>50000</v>
      </c>
      <c r="G15" s="15">
        <f>'Medium Store-Depreciation'!G10</f>
        <v>75000</v>
      </c>
      <c r="H15" s="15">
        <f>'Medium Store-Depreciation'!H10</f>
        <v>75000</v>
      </c>
      <c r="I15" s="15">
        <f>'Medium Store-Depreciation'!I10</f>
        <v>100000</v>
      </c>
      <c r="J15" s="15">
        <f>'Medium Store-Depreciation'!J10</f>
        <v>100000</v>
      </c>
      <c r="K15" s="15">
        <f>'Medium Store-Depreciation'!K10</f>
        <v>125000</v>
      </c>
      <c r="L15" s="15">
        <f>'Medium Store-Depreciation'!L10</f>
        <v>125000</v>
      </c>
      <c r="M15" s="15">
        <f>'Medium Store-Depreciation'!M10</f>
        <v>150000</v>
      </c>
      <c r="N15" s="15">
        <f>'Medium Store-Depreciation'!N10</f>
        <v>150000</v>
      </c>
      <c r="O15" s="15">
        <f>'Medium Store-Depreciation'!O10</f>
        <v>160000</v>
      </c>
      <c r="P15" s="15">
        <f>'Medium Store-Depreciation'!P10</f>
        <v>160000</v>
      </c>
      <c r="Q15" s="15">
        <f>'Medium Store-Depreciation'!Q10</f>
        <v>170000</v>
      </c>
      <c r="R15" s="15">
        <f>'Medium Store-Depreciation'!R10</f>
        <v>170000</v>
      </c>
      <c r="S15" s="15">
        <f>'Medium Store-Depreciation'!S10</f>
        <v>180000</v>
      </c>
      <c r="T15" s="15">
        <f>'Medium Store-Depreciation'!T10</f>
        <v>180000</v>
      </c>
      <c r="U15" s="15">
        <f>'Medium Store-Depreciation'!U10</f>
        <v>180000</v>
      </c>
      <c r="V15" s="15">
        <f>'Medium Store-Depreciation'!V10</f>
        <v>180000</v>
      </c>
      <c r="W15" s="15">
        <f>'Medium Store-Depreciation'!W10</f>
        <v>180000</v>
      </c>
      <c r="X15" s="15">
        <f>'Medium Store-Depreciation'!X10</f>
        <v>180000</v>
      </c>
      <c r="Y15" s="15">
        <f>'Medium Store-Depreciation'!Y10</f>
        <v>180000</v>
      </c>
    </row>
    <row r="16">
      <c r="A16" s="11" t="s">
        <v>66</v>
      </c>
      <c r="B16" s="15">
        <f t="shared" ref="B16:Y16" si="3">SUM(B11:B15)</f>
        <v>0</v>
      </c>
      <c r="C16" s="15">
        <f t="shared" si="3"/>
        <v>92250</v>
      </c>
      <c r="D16" s="15">
        <f t="shared" si="3"/>
        <v>92250</v>
      </c>
      <c r="E16" s="15">
        <f t="shared" si="3"/>
        <v>184500</v>
      </c>
      <c r="F16" s="15">
        <f t="shared" si="3"/>
        <v>184500</v>
      </c>
      <c r="G16" s="15">
        <f t="shared" si="3"/>
        <v>276750</v>
      </c>
      <c r="H16" s="15">
        <f t="shared" si="3"/>
        <v>276750</v>
      </c>
      <c r="I16" s="15">
        <f t="shared" si="3"/>
        <v>369000</v>
      </c>
      <c r="J16" s="15">
        <f t="shared" si="3"/>
        <v>369000</v>
      </c>
      <c r="K16" s="15">
        <f t="shared" si="3"/>
        <v>461250</v>
      </c>
      <c r="L16" s="15">
        <f t="shared" si="3"/>
        <v>461250</v>
      </c>
      <c r="M16" s="15">
        <f t="shared" si="3"/>
        <v>553500</v>
      </c>
      <c r="N16" s="15">
        <f t="shared" si="3"/>
        <v>553500</v>
      </c>
      <c r="O16" s="15">
        <f t="shared" si="3"/>
        <v>630750</v>
      </c>
      <c r="P16" s="15">
        <f t="shared" si="3"/>
        <v>630750</v>
      </c>
      <c r="Q16" s="15">
        <f t="shared" si="3"/>
        <v>708000</v>
      </c>
      <c r="R16" s="15">
        <f t="shared" si="3"/>
        <v>708000</v>
      </c>
      <c r="S16" s="15">
        <f t="shared" si="3"/>
        <v>785250</v>
      </c>
      <c r="T16" s="15">
        <f t="shared" si="3"/>
        <v>785250</v>
      </c>
      <c r="U16" s="15">
        <f t="shared" si="3"/>
        <v>852500</v>
      </c>
      <c r="V16" s="15">
        <f t="shared" si="3"/>
        <v>852500</v>
      </c>
      <c r="W16" s="15">
        <f t="shared" si="3"/>
        <v>919750</v>
      </c>
      <c r="X16" s="15">
        <f t="shared" si="3"/>
        <v>919750</v>
      </c>
      <c r="Y16" s="15">
        <f t="shared" si="3"/>
        <v>987000</v>
      </c>
    </row>
    <row r="18">
      <c r="A18" s="11" t="s">
        <v>67</v>
      </c>
      <c r="B18" s="15">
        <f t="shared" ref="B18:Y18" si="4">B16+B8</f>
        <v>0</v>
      </c>
      <c r="C18" s="15">
        <f t="shared" si="4"/>
        <v>234000</v>
      </c>
      <c r="D18" s="15">
        <f t="shared" si="4"/>
        <v>234000</v>
      </c>
      <c r="E18" s="15">
        <f t="shared" si="4"/>
        <v>468000</v>
      </c>
      <c r="F18" s="15">
        <f t="shared" si="4"/>
        <v>468000</v>
      </c>
      <c r="G18" s="15">
        <f t="shared" si="4"/>
        <v>702000</v>
      </c>
      <c r="H18" s="15">
        <f t="shared" si="4"/>
        <v>702000</v>
      </c>
      <c r="I18" s="15">
        <f t="shared" si="4"/>
        <v>936000</v>
      </c>
      <c r="J18" s="15">
        <f t="shared" si="4"/>
        <v>936000</v>
      </c>
      <c r="K18" s="15">
        <f t="shared" si="4"/>
        <v>1170000</v>
      </c>
      <c r="L18" s="15">
        <f t="shared" si="4"/>
        <v>1170000</v>
      </c>
      <c r="M18" s="15">
        <f t="shared" si="4"/>
        <v>1404000</v>
      </c>
      <c r="N18" s="15">
        <f t="shared" si="4"/>
        <v>1404000</v>
      </c>
      <c r="O18" s="15">
        <f t="shared" si="4"/>
        <v>1623000</v>
      </c>
      <c r="P18" s="15">
        <f t="shared" si="4"/>
        <v>1623000</v>
      </c>
      <c r="Q18" s="15">
        <f t="shared" si="4"/>
        <v>1842000</v>
      </c>
      <c r="R18" s="15">
        <f t="shared" si="4"/>
        <v>1842000</v>
      </c>
      <c r="S18" s="15">
        <f t="shared" si="4"/>
        <v>2061000</v>
      </c>
      <c r="T18" s="15">
        <f t="shared" si="4"/>
        <v>2061000</v>
      </c>
      <c r="U18" s="15">
        <f t="shared" si="4"/>
        <v>2270000</v>
      </c>
      <c r="V18" s="15">
        <f t="shared" si="4"/>
        <v>2270000</v>
      </c>
      <c r="W18" s="15">
        <f t="shared" si="4"/>
        <v>2479000</v>
      </c>
      <c r="X18" s="15">
        <f t="shared" si="4"/>
        <v>2479000</v>
      </c>
      <c r="Y18" s="15">
        <f t="shared" si="4"/>
        <v>2688000</v>
      </c>
    </row>
    <row r="20">
      <c r="A20" s="11" t="s">
        <v>68</v>
      </c>
      <c r="B20" s="15">
        <f t="shared" ref="B20:Y20" si="5">B4-B18</f>
        <v>0</v>
      </c>
      <c r="C20" s="15">
        <f t="shared" si="5"/>
        <v>81000</v>
      </c>
      <c r="D20" s="15">
        <f t="shared" si="5"/>
        <v>81000</v>
      </c>
      <c r="E20" s="15">
        <f t="shared" si="5"/>
        <v>162000</v>
      </c>
      <c r="F20" s="15">
        <f t="shared" si="5"/>
        <v>162000</v>
      </c>
      <c r="G20" s="15">
        <f t="shared" si="5"/>
        <v>243000</v>
      </c>
      <c r="H20" s="15">
        <f t="shared" si="5"/>
        <v>243000</v>
      </c>
      <c r="I20" s="15">
        <f t="shared" si="5"/>
        <v>324000</v>
      </c>
      <c r="J20" s="15">
        <f t="shared" si="5"/>
        <v>324000</v>
      </c>
      <c r="K20" s="15">
        <f t="shared" si="5"/>
        <v>405000</v>
      </c>
      <c r="L20" s="15">
        <f t="shared" si="5"/>
        <v>405000</v>
      </c>
      <c r="M20" s="15">
        <f t="shared" si="5"/>
        <v>486000</v>
      </c>
      <c r="N20" s="15">
        <f t="shared" si="5"/>
        <v>486000</v>
      </c>
      <c r="O20" s="15">
        <f t="shared" si="5"/>
        <v>582000</v>
      </c>
      <c r="P20" s="15">
        <f t="shared" si="5"/>
        <v>582000</v>
      </c>
      <c r="Q20" s="15">
        <f t="shared" si="5"/>
        <v>678000</v>
      </c>
      <c r="R20" s="15">
        <f t="shared" si="5"/>
        <v>678000</v>
      </c>
      <c r="S20" s="15">
        <f t="shared" si="5"/>
        <v>774000</v>
      </c>
      <c r="T20" s="15">
        <f t="shared" si="5"/>
        <v>774000</v>
      </c>
      <c r="U20" s="15">
        <f t="shared" si="5"/>
        <v>880000</v>
      </c>
      <c r="V20" s="15">
        <f t="shared" si="5"/>
        <v>880000</v>
      </c>
      <c r="W20" s="15">
        <f t="shared" si="5"/>
        <v>986000</v>
      </c>
      <c r="X20" s="15">
        <f t="shared" si="5"/>
        <v>986000</v>
      </c>
      <c r="Y20" s="15">
        <f t="shared" si="5"/>
        <v>1092000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69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</row>
    <row r="2">
      <c r="A2" s="11" t="s">
        <v>77</v>
      </c>
      <c r="B2" s="11" t="s">
        <v>78</v>
      </c>
      <c r="C2" s="11" t="s">
        <v>79</v>
      </c>
      <c r="D2" s="11">
        <v>2.0</v>
      </c>
      <c r="E2" s="11">
        <v>90000.0</v>
      </c>
      <c r="F2" s="11">
        <v>18.0</v>
      </c>
      <c r="G2" s="15">
        <f t="shared" ref="G2:G37" si="1">F2+D2</f>
        <v>20</v>
      </c>
      <c r="H2" s="15">
        <f t="shared" ref="H2:H37" si="2">E2/F2*F2</f>
        <v>90000</v>
      </c>
    </row>
    <row r="3">
      <c r="A3" s="11" t="s">
        <v>80</v>
      </c>
      <c r="B3" s="11" t="s">
        <v>78</v>
      </c>
      <c r="C3" s="11" t="s">
        <v>81</v>
      </c>
      <c r="D3" s="11">
        <v>2.0</v>
      </c>
      <c r="E3" s="11">
        <v>90000.0</v>
      </c>
      <c r="F3" s="11">
        <v>18.0</v>
      </c>
      <c r="G3" s="15">
        <f t="shared" si="1"/>
        <v>20</v>
      </c>
      <c r="H3" s="15">
        <f t="shared" si="2"/>
        <v>90000</v>
      </c>
    </row>
    <row r="4">
      <c r="A4" s="11" t="s">
        <v>82</v>
      </c>
      <c r="B4" s="11" t="s">
        <v>83</v>
      </c>
      <c r="C4" s="11" t="s">
        <v>79</v>
      </c>
      <c r="D4" s="11">
        <v>2.0</v>
      </c>
      <c r="E4" s="11">
        <v>180000.0</v>
      </c>
      <c r="F4" s="11">
        <v>12.0</v>
      </c>
      <c r="G4" s="15">
        <f t="shared" si="1"/>
        <v>14</v>
      </c>
      <c r="H4" s="15">
        <f t="shared" si="2"/>
        <v>180000</v>
      </c>
    </row>
    <row r="5">
      <c r="A5" s="11" t="s">
        <v>84</v>
      </c>
      <c r="B5" s="11" t="s">
        <v>78</v>
      </c>
      <c r="C5" s="11" t="s">
        <v>81</v>
      </c>
      <c r="D5" s="15">
        <f t="shared" ref="D5:D37" si="3">D2+2</f>
        <v>4</v>
      </c>
      <c r="E5" s="11">
        <v>90000.0</v>
      </c>
      <c r="F5" s="11">
        <v>18.0</v>
      </c>
      <c r="G5" s="15">
        <f t="shared" si="1"/>
        <v>22</v>
      </c>
      <c r="H5" s="15">
        <f t="shared" si="2"/>
        <v>90000</v>
      </c>
    </row>
    <row r="6">
      <c r="A6" s="11" t="s">
        <v>85</v>
      </c>
      <c r="B6" s="11" t="s">
        <v>78</v>
      </c>
      <c r="C6" s="11" t="s">
        <v>79</v>
      </c>
      <c r="D6" s="15">
        <f t="shared" si="3"/>
        <v>4</v>
      </c>
      <c r="E6" s="11">
        <v>90000.0</v>
      </c>
      <c r="F6" s="11">
        <v>18.0</v>
      </c>
      <c r="G6" s="15">
        <f t="shared" si="1"/>
        <v>22</v>
      </c>
      <c r="H6" s="15">
        <f t="shared" si="2"/>
        <v>90000</v>
      </c>
    </row>
    <row r="7">
      <c r="A7" s="11" t="s">
        <v>86</v>
      </c>
      <c r="B7" s="11" t="s">
        <v>83</v>
      </c>
      <c r="C7" s="11" t="s">
        <v>81</v>
      </c>
      <c r="D7" s="15">
        <f t="shared" si="3"/>
        <v>4</v>
      </c>
      <c r="E7" s="11">
        <v>180000.0</v>
      </c>
      <c r="F7" s="11">
        <v>12.0</v>
      </c>
      <c r="G7" s="15">
        <f t="shared" si="1"/>
        <v>16</v>
      </c>
      <c r="H7" s="15">
        <f t="shared" si="2"/>
        <v>180000</v>
      </c>
    </row>
    <row r="8">
      <c r="A8" s="11" t="s">
        <v>87</v>
      </c>
      <c r="B8" s="11" t="s">
        <v>78</v>
      </c>
      <c r="C8" s="11" t="s">
        <v>79</v>
      </c>
      <c r="D8" s="15">
        <f t="shared" si="3"/>
        <v>6</v>
      </c>
      <c r="E8" s="11">
        <v>90000.0</v>
      </c>
      <c r="F8" s="11">
        <v>18.0</v>
      </c>
      <c r="G8" s="15">
        <f t="shared" si="1"/>
        <v>24</v>
      </c>
      <c r="H8" s="15">
        <f t="shared" si="2"/>
        <v>90000</v>
      </c>
    </row>
    <row r="9">
      <c r="A9" s="11" t="s">
        <v>88</v>
      </c>
      <c r="B9" s="11" t="s">
        <v>78</v>
      </c>
      <c r="C9" s="11" t="s">
        <v>81</v>
      </c>
      <c r="D9" s="15">
        <f t="shared" si="3"/>
        <v>6</v>
      </c>
      <c r="E9" s="11">
        <v>90000.0</v>
      </c>
      <c r="F9" s="11">
        <v>18.0</v>
      </c>
      <c r="G9" s="15">
        <f t="shared" si="1"/>
        <v>24</v>
      </c>
      <c r="H9" s="15">
        <f t="shared" si="2"/>
        <v>90000</v>
      </c>
    </row>
    <row r="10">
      <c r="A10" s="11" t="s">
        <v>89</v>
      </c>
      <c r="B10" s="11" t="s">
        <v>83</v>
      </c>
      <c r="C10" s="11" t="s">
        <v>79</v>
      </c>
      <c r="D10" s="15">
        <f t="shared" si="3"/>
        <v>6</v>
      </c>
      <c r="E10" s="11">
        <v>180000.0</v>
      </c>
      <c r="F10" s="11">
        <v>12.0</v>
      </c>
      <c r="G10" s="15">
        <f t="shared" si="1"/>
        <v>18</v>
      </c>
      <c r="H10" s="15">
        <f t="shared" si="2"/>
        <v>180000</v>
      </c>
    </row>
    <row r="11">
      <c r="A11" s="11" t="s">
        <v>90</v>
      </c>
      <c r="B11" s="11" t="s">
        <v>78</v>
      </c>
      <c r="C11" s="11" t="s">
        <v>81</v>
      </c>
      <c r="D11" s="15">
        <f t="shared" si="3"/>
        <v>8</v>
      </c>
      <c r="E11" s="11">
        <v>90000.0</v>
      </c>
      <c r="F11" s="11">
        <v>18.0</v>
      </c>
      <c r="G11" s="15">
        <f t="shared" si="1"/>
        <v>26</v>
      </c>
      <c r="H11" s="15">
        <f t="shared" si="2"/>
        <v>90000</v>
      </c>
    </row>
    <row r="12">
      <c r="A12" s="11" t="s">
        <v>91</v>
      </c>
      <c r="B12" s="11" t="s">
        <v>78</v>
      </c>
      <c r="C12" s="11" t="s">
        <v>79</v>
      </c>
      <c r="D12" s="15">
        <f t="shared" si="3"/>
        <v>8</v>
      </c>
      <c r="E12" s="11">
        <v>90000.0</v>
      </c>
      <c r="F12" s="11">
        <v>18.0</v>
      </c>
      <c r="G12" s="15">
        <f t="shared" si="1"/>
        <v>26</v>
      </c>
      <c r="H12" s="15">
        <f t="shared" si="2"/>
        <v>90000</v>
      </c>
    </row>
    <row r="13">
      <c r="A13" s="11" t="s">
        <v>92</v>
      </c>
      <c r="B13" s="11" t="s">
        <v>83</v>
      </c>
      <c r="C13" s="11" t="s">
        <v>81</v>
      </c>
      <c r="D13" s="15">
        <f t="shared" si="3"/>
        <v>8</v>
      </c>
      <c r="E13" s="11">
        <v>180000.0</v>
      </c>
      <c r="F13" s="11">
        <v>12.0</v>
      </c>
      <c r="G13" s="15">
        <f t="shared" si="1"/>
        <v>20</v>
      </c>
      <c r="H13" s="15">
        <f t="shared" si="2"/>
        <v>180000</v>
      </c>
    </row>
    <row r="14">
      <c r="A14" s="11" t="s">
        <v>93</v>
      </c>
      <c r="B14" s="11" t="s">
        <v>78</v>
      </c>
      <c r="C14" s="11" t="s">
        <v>79</v>
      </c>
      <c r="D14" s="15">
        <f t="shared" si="3"/>
        <v>10</v>
      </c>
      <c r="E14" s="11">
        <v>90000.0</v>
      </c>
      <c r="F14" s="11">
        <v>18.0</v>
      </c>
      <c r="G14" s="15">
        <f t="shared" si="1"/>
        <v>28</v>
      </c>
      <c r="H14" s="15">
        <f t="shared" si="2"/>
        <v>90000</v>
      </c>
    </row>
    <row r="15">
      <c r="A15" s="11" t="s">
        <v>94</v>
      </c>
      <c r="B15" s="11" t="s">
        <v>78</v>
      </c>
      <c r="C15" s="11" t="s">
        <v>81</v>
      </c>
      <c r="D15" s="15">
        <f t="shared" si="3"/>
        <v>10</v>
      </c>
      <c r="E15" s="11">
        <v>90000.0</v>
      </c>
      <c r="F15" s="11">
        <v>18.0</v>
      </c>
      <c r="G15" s="15">
        <f t="shared" si="1"/>
        <v>28</v>
      </c>
      <c r="H15" s="15">
        <f t="shared" si="2"/>
        <v>90000</v>
      </c>
    </row>
    <row r="16">
      <c r="A16" s="11" t="s">
        <v>95</v>
      </c>
      <c r="B16" s="11" t="s">
        <v>83</v>
      </c>
      <c r="C16" s="11" t="s">
        <v>79</v>
      </c>
      <c r="D16" s="15">
        <f t="shared" si="3"/>
        <v>10</v>
      </c>
      <c r="E16" s="11">
        <v>180000.0</v>
      </c>
      <c r="F16" s="11">
        <v>12.0</v>
      </c>
      <c r="G16" s="15">
        <f t="shared" si="1"/>
        <v>22</v>
      </c>
      <c r="H16" s="15">
        <f t="shared" si="2"/>
        <v>180000</v>
      </c>
    </row>
    <row r="17">
      <c r="A17" s="11" t="s">
        <v>96</v>
      </c>
      <c r="B17" s="11" t="s">
        <v>78</v>
      </c>
      <c r="C17" s="11" t="s">
        <v>81</v>
      </c>
      <c r="D17" s="15">
        <f t="shared" si="3"/>
        <v>12</v>
      </c>
      <c r="E17" s="11">
        <v>90000.0</v>
      </c>
      <c r="F17" s="11">
        <v>18.0</v>
      </c>
      <c r="G17" s="15">
        <f t="shared" si="1"/>
        <v>30</v>
      </c>
      <c r="H17" s="15">
        <f t="shared" si="2"/>
        <v>90000</v>
      </c>
    </row>
    <row r="18">
      <c r="A18" s="11" t="s">
        <v>97</v>
      </c>
      <c r="B18" s="11" t="s">
        <v>78</v>
      </c>
      <c r="C18" s="11" t="s">
        <v>79</v>
      </c>
      <c r="D18" s="15">
        <f t="shared" si="3"/>
        <v>12</v>
      </c>
      <c r="E18" s="11">
        <v>90000.0</v>
      </c>
      <c r="F18" s="11">
        <v>18.0</v>
      </c>
      <c r="G18" s="15">
        <f t="shared" si="1"/>
        <v>30</v>
      </c>
      <c r="H18" s="15">
        <f t="shared" si="2"/>
        <v>90000</v>
      </c>
    </row>
    <row r="19">
      <c r="A19" s="11" t="s">
        <v>98</v>
      </c>
      <c r="B19" s="11" t="s">
        <v>83</v>
      </c>
      <c r="C19" s="11" t="s">
        <v>81</v>
      </c>
      <c r="D19" s="15">
        <f t="shared" si="3"/>
        <v>12</v>
      </c>
      <c r="E19" s="11">
        <v>180000.0</v>
      </c>
      <c r="F19" s="11">
        <v>12.0</v>
      </c>
      <c r="G19" s="15">
        <f t="shared" si="1"/>
        <v>24</v>
      </c>
      <c r="H19" s="15">
        <f t="shared" si="2"/>
        <v>180000</v>
      </c>
    </row>
    <row r="20">
      <c r="A20" s="11" t="s">
        <v>99</v>
      </c>
      <c r="B20" s="11" t="s">
        <v>78</v>
      </c>
      <c r="C20" s="11" t="s">
        <v>79</v>
      </c>
      <c r="D20" s="15">
        <f t="shared" si="3"/>
        <v>14</v>
      </c>
      <c r="E20" s="11">
        <v>90000.0</v>
      </c>
      <c r="F20" s="11">
        <v>18.0</v>
      </c>
      <c r="G20" s="15">
        <f t="shared" si="1"/>
        <v>32</v>
      </c>
      <c r="H20" s="15">
        <f t="shared" si="2"/>
        <v>90000</v>
      </c>
    </row>
    <row r="21">
      <c r="A21" s="11" t="s">
        <v>100</v>
      </c>
      <c r="B21" s="11" t="s">
        <v>78</v>
      </c>
      <c r="C21" s="11" t="s">
        <v>81</v>
      </c>
      <c r="D21" s="15">
        <f t="shared" si="3"/>
        <v>14</v>
      </c>
      <c r="E21" s="11">
        <v>90000.0</v>
      </c>
      <c r="F21" s="11">
        <v>18.0</v>
      </c>
      <c r="G21" s="15">
        <f t="shared" si="1"/>
        <v>32</v>
      </c>
      <c r="H21" s="15">
        <f t="shared" si="2"/>
        <v>90000</v>
      </c>
    </row>
    <row r="22">
      <c r="A22" s="11" t="s">
        <v>101</v>
      </c>
      <c r="B22" s="11" t="s">
        <v>83</v>
      </c>
      <c r="C22" s="11" t="s">
        <v>79</v>
      </c>
      <c r="D22" s="15">
        <f t="shared" si="3"/>
        <v>14</v>
      </c>
      <c r="E22" s="11">
        <v>180000.0</v>
      </c>
      <c r="F22" s="11">
        <v>12.0</v>
      </c>
      <c r="G22" s="15">
        <f t="shared" si="1"/>
        <v>26</v>
      </c>
      <c r="H22" s="15">
        <f t="shared" si="2"/>
        <v>180000</v>
      </c>
    </row>
    <row r="23">
      <c r="A23" s="11" t="s">
        <v>102</v>
      </c>
      <c r="B23" s="11" t="s">
        <v>78</v>
      </c>
      <c r="C23" s="11" t="s">
        <v>81</v>
      </c>
      <c r="D23" s="15">
        <f t="shared" si="3"/>
        <v>16</v>
      </c>
      <c r="E23" s="11">
        <v>90000.0</v>
      </c>
      <c r="F23" s="11">
        <v>18.0</v>
      </c>
      <c r="G23" s="15">
        <f t="shared" si="1"/>
        <v>34</v>
      </c>
      <c r="H23" s="15">
        <f t="shared" si="2"/>
        <v>90000</v>
      </c>
    </row>
    <row r="24">
      <c r="A24" s="11" t="s">
        <v>103</v>
      </c>
      <c r="B24" s="11" t="s">
        <v>78</v>
      </c>
      <c r="C24" s="11" t="s">
        <v>79</v>
      </c>
      <c r="D24" s="15">
        <f t="shared" si="3"/>
        <v>16</v>
      </c>
      <c r="E24" s="11">
        <v>90000.0</v>
      </c>
      <c r="F24" s="11">
        <v>18.0</v>
      </c>
      <c r="G24" s="15">
        <f t="shared" si="1"/>
        <v>34</v>
      </c>
      <c r="H24" s="15">
        <f t="shared" si="2"/>
        <v>90000</v>
      </c>
    </row>
    <row r="25">
      <c r="A25" s="11" t="s">
        <v>104</v>
      </c>
      <c r="B25" s="11" t="s">
        <v>83</v>
      </c>
      <c r="C25" s="11" t="s">
        <v>81</v>
      </c>
      <c r="D25" s="15">
        <f t="shared" si="3"/>
        <v>16</v>
      </c>
      <c r="E25" s="11">
        <v>180000.0</v>
      </c>
      <c r="F25" s="11">
        <v>12.0</v>
      </c>
      <c r="G25" s="15">
        <f t="shared" si="1"/>
        <v>28</v>
      </c>
      <c r="H25" s="15">
        <f t="shared" si="2"/>
        <v>180000</v>
      </c>
    </row>
    <row r="26">
      <c r="A26" s="11" t="s">
        <v>105</v>
      </c>
      <c r="B26" s="11" t="s">
        <v>78</v>
      </c>
      <c r="C26" s="11" t="s">
        <v>79</v>
      </c>
      <c r="D26" s="15">
        <f t="shared" si="3"/>
        <v>18</v>
      </c>
      <c r="E26" s="11">
        <v>90000.0</v>
      </c>
      <c r="F26" s="11">
        <v>18.0</v>
      </c>
      <c r="G26" s="15">
        <f t="shared" si="1"/>
        <v>36</v>
      </c>
      <c r="H26" s="15">
        <f t="shared" si="2"/>
        <v>90000</v>
      </c>
    </row>
    <row r="27">
      <c r="A27" s="11" t="s">
        <v>106</v>
      </c>
      <c r="B27" s="11" t="s">
        <v>78</v>
      </c>
      <c r="C27" s="11" t="s">
        <v>81</v>
      </c>
      <c r="D27" s="15">
        <f t="shared" si="3"/>
        <v>18</v>
      </c>
      <c r="E27" s="11">
        <v>90000.0</v>
      </c>
      <c r="F27" s="11">
        <v>18.0</v>
      </c>
      <c r="G27" s="15">
        <f t="shared" si="1"/>
        <v>36</v>
      </c>
      <c r="H27" s="15">
        <f t="shared" si="2"/>
        <v>90000</v>
      </c>
    </row>
    <row r="28">
      <c r="A28" s="11" t="s">
        <v>107</v>
      </c>
      <c r="B28" s="11" t="s">
        <v>83</v>
      </c>
      <c r="C28" s="11" t="s">
        <v>79</v>
      </c>
      <c r="D28" s="15">
        <f t="shared" si="3"/>
        <v>18</v>
      </c>
      <c r="E28" s="11">
        <v>180000.0</v>
      </c>
      <c r="F28" s="11">
        <v>12.0</v>
      </c>
      <c r="G28" s="15">
        <f t="shared" si="1"/>
        <v>30</v>
      </c>
      <c r="H28" s="15">
        <f t="shared" si="2"/>
        <v>180000</v>
      </c>
    </row>
    <row r="29">
      <c r="A29" s="11" t="s">
        <v>108</v>
      </c>
      <c r="B29" s="11" t="s">
        <v>78</v>
      </c>
      <c r="C29" s="11" t="s">
        <v>81</v>
      </c>
      <c r="D29" s="15">
        <f t="shared" si="3"/>
        <v>20</v>
      </c>
      <c r="E29" s="11">
        <v>90000.0</v>
      </c>
      <c r="F29" s="11">
        <v>18.0</v>
      </c>
      <c r="G29" s="15">
        <f t="shared" si="1"/>
        <v>38</v>
      </c>
      <c r="H29" s="15">
        <f t="shared" si="2"/>
        <v>90000</v>
      </c>
    </row>
    <row r="30">
      <c r="A30" s="11" t="s">
        <v>109</v>
      </c>
      <c r="B30" s="11" t="s">
        <v>78</v>
      </c>
      <c r="C30" s="11" t="s">
        <v>79</v>
      </c>
      <c r="D30" s="15">
        <f t="shared" si="3"/>
        <v>20</v>
      </c>
      <c r="E30" s="11">
        <v>90000.0</v>
      </c>
      <c r="F30" s="11">
        <v>18.0</v>
      </c>
      <c r="G30" s="15">
        <f t="shared" si="1"/>
        <v>38</v>
      </c>
      <c r="H30" s="15">
        <f t="shared" si="2"/>
        <v>90000</v>
      </c>
    </row>
    <row r="31">
      <c r="A31" s="11" t="s">
        <v>110</v>
      </c>
      <c r="B31" s="11" t="s">
        <v>83</v>
      </c>
      <c r="C31" s="11" t="s">
        <v>81</v>
      </c>
      <c r="D31" s="15">
        <f t="shared" si="3"/>
        <v>20</v>
      </c>
      <c r="E31" s="11">
        <v>180000.0</v>
      </c>
      <c r="F31" s="11">
        <v>12.0</v>
      </c>
      <c r="G31" s="15">
        <f t="shared" si="1"/>
        <v>32</v>
      </c>
      <c r="H31" s="15">
        <f t="shared" si="2"/>
        <v>180000</v>
      </c>
    </row>
    <row r="32">
      <c r="A32" s="11" t="s">
        <v>111</v>
      </c>
      <c r="B32" s="11" t="s">
        <v>78</v>
      </c>
      <c r="C32" s="11" t="s">
        <v>79</v>
      </c>
      <c r="D32" s="15">
        <f t="shared" si="3"/>
        <v>22</v>
      </c>
      <c r="E32" s="11">
        <v>90000.0</v>
      </c>
      <c r="F32" s="11">
        <v>18.0</v>
      </c>
      <c r="G32" s="15">
        <f t="shared" si="1"/>
        <v>40</v>
      </c>
      <c r="H32" s="15">
        <f t="shared" si="2"/>
        <v>90000</v>
      </c>
    </row>
    <row r="33">
      <c r="A33" s="11" t="s">
        <v>112</v>
      </c>
      <c r="B33" s="11" t="s">
        <v>78</v>
      </c>
      <c r="C33" s="11" t="s">
        <v>81</v>
      </c>
      <c r="D33" s="15">
        <f t="shared" si="3"/>
        <v>22</v>
      </c>
      <c r="E33" s="11">
        <v>90000.0</v>
      </c>
      <c r="F33" s="11">
        <v>18.0</v>
      </c>
      <c r="G33" s="15">
        <f t="shared" si="1"/>
        <v>40</v>
      </c>
      <c r="H33" s="15">
        <f t="shared" si="2"/>
        <v>90000</v>
      </c>
    </row>
    <row r="34">
      <c r="A34" s="11" t="s">
        <v>113</v>
      </c>
      <c r="B34" s="11" t="s">
        <v>83</v>
      </c>
      <c r="C34" s="11" t="s">
        <v>79</v>
      </c>
      <c r="D34" s="15">
        <f t="shared" si="3"/>
        <v>22</v>
      </c>
      <c r="E34" s="11">
        <v>180000.0</v>
      </c>
      <c r="F34" s="11">
        <v>12.0</v>
      </c>
      <c r="G34" s="15">
        <f t="shared" si="1"/>
        <v>34</v>
      </c>
      <c r="H34" s="15">
        <f t="shared" si="2"/>
        <v>180000</v>
      </c>
    </row>
    <row r="35">
      <c r="A35" s="11" t="s">
        <v>114</v>
      </c>
      <c r="B35" s="11" t="s">
        <v>78</v>
      </c>
      <c r="C35" s="11" t="s">
        <v>81</v>
      </c>
      <c r="D35" s="15">
        <f t="shared" si="3"/>
        <v>24</v>
      </c>
      <c r="E35" s="11">
        <v>90000.0</v>
      </c>
      <c r="F35" s="11">
        <v>18.0</v>
      </c>
      <c r="G35" s="15">
        <f t="shared" si="1"/>
        <v>42</v>
      </c>
      <c r="H35" s="15">
        <f t="shared" si="2"/>
        <v>90000</v>
      </c>
    </row>
    <row r="36">
      <c r="A36" s="11" t="s">
        <v>115</v>
      </c>
      <c r="B36" s="11" t="s">
        <v>78</v>
      </c>
      <c r="C36" s="11" t="s">
        <v>79</v>
      </c>
      <c r="D36" s="15">
        <f t="shared" si="3"/>
        <v>24</v>
      </c>
      <c r="E36" s="11">
        <v>90000.0</v>
      </c>
      <c r="F36" s="11">
        <v>18.0</v>
      </c>
      <c r="G36" s="15">
        <f t="shared" si="1"/>
        <v>42</v>
      </c>
      <c r="H36" s="15">
        <f t="shared" si="2"/>
        <v>90000</v>
      </c>
    </row>
    <row r="37">
      <c r="A37" s="11" t="s">
        <v>116</v>
      </c>
      <c r="B37" s="11" t="s">
        <v>83</v>
      </c>
      <c r="C37" s="11" t="s">
        <v>81</v>
      </c>
      <c r="D37" s="15">
        <f t="shared" si="3"/>
        <v>24</v>
      </c>
      <c r="E37" s="11">
        <v>180000.0</v>
      </c>
      <c r="F37" s="11">
        <v>12.0</v>
      </c>
      <c r="G37" s="15">
        <f t="shared" si="1"/>
        <v>36</v>
      </c>
      <c r="H37" s="15">
        <f t="shared" si="2"/>
        <v>180000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25"/>
  </cols>
  <sheetData>
    <row r="1"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11" t="s">
        <v>56</v>
      </c>
      <c r="Y1" s="11" t="s">
        <v>57</v>
      </c>
    </row>
    <row r="2">
      <c r="A2" s="11" t="s">
        <v>117</v>
      </c>
    </row>
    <row r="3">
      <c r="A3" s="11" t="s">
        <v>78</v>
      </c>
      <c r="B3" s="11">
        <v>0.0</v>
      </c>
      <c r="C3" s="15">
        <f t="shared" ref="C3:Y3" si="1">B18</f>
        <v>0</v>
      </c>
      <c r="D3" s="15">
        <f t="shared" si="1"/>
        <v>180000</v>
      </c>
      <c r="E3" s="15">
        <f t="shared" si="1"/>
        <v>180000</v>
      </c>
      <c r="F3" s="15">
        <f t="shared" si="1"/>
        <v>360000</v>
      </c>
      <c r="G3" s="15">
        <f t="shared" si="1"/>
        <v>360000</v>
      </c>
      <c r="H3" s="15">
        <f t="shared" si="1"/>
        <v>540000</v>
      </c>
      <c r="I3" s="15">
        <f t="shared" si="1"/>
        <v>540000</v>
      </c>
      <c r="J3" s="15">
        <f t="shared" si="1"/>
        <v>720000</v>
      </c>
      <c r="K3" s="15">
        <f t="shared" si="1"/>
        <v>720000</v>
      </c>
      <c r="L3" s="15">
        <f t="shared" si="1"/>
        <v>900000</v>
      </c>
      <c r="M3" s="15">
        <f t="shared" si="1"/>
        <v>900000</v>
      </c>
      <c r="N3" s="15">
        <f t="shared" si="1"/>
        <v>1080000</v>
      </c>
      <c r="O3" s="15">
        <f t="shared" si="1"/>
        <v>1080000</v>
      </c>
      <c r="P3" s="15">
        <f t="shared" si="1"/>
        <v>1260000</v>
      </c>
      <c r="Q3" s="15">
        <f t="shared" si="1"/>
        <v>1260000</v>
      </c>
      <c r="R3" s="15">
        <f t="shared" si="1"/>
        <v>1440000</v>
      </c>
      <c r="S3" s="15">
        <f t="shared" si="1"/>
        <v>1440000</v>
      </c>
      <c r="T3" s="15">
        <f t="shared" si="1"/>
        <v>1620000</v>
      </c>
      <c r="U3" s="15">
        <f t="shared" si="1"/>
        <v>1620000</v>
      </c>
      <c r="V3" s="15">
        <f t="shared" si="1"/>
        <v>1620000</v>
      </c>
      <c r="W3" s="15">
        <f t="shared" si="1"/>
        <v>1620000</v>
      </c>
      <c r="X3" s="15">
        <f t="shared" si="1"/>
        <v>1620000</v>
      </c>
      <c r="Y3" s="15">
        <f t="shared" si="1"/>
        <v>1620000</v>
      </c>
    </row>
    <row r="4">
      <c r="A4" s="11" t="s">
        <v>83</v>
      </c>
      <c r="B4" s="11">
        <v>0.0</v>
      </c>
      <c r="C4" s="15">
        <f t="shared" ref="C4:Y4" si="2">B19</f>
        <v>0</v>
      </c>
      <c r="D4" s="15">
        <f t="shared" si="2"/>
        <v>180000</v>
      </c>
      <c r="E4" s="15">
        <f t="shared" si="2"/>
        <v>180000</v>
      </c>
      <c r="F4" s="15">
        <f t="shared" si="2"/>
        <v>360000</v>
      </c>
      <c r="G4" s="15">
        <f t="shared" si="2"/>
        <v>360000</v>
      </c>
      <c r="H4" s="15">
        <f t="shared" si="2"/>
        <v>540000</v>
      </c>
      <c r="I4" s="15">
        <f t="shared" si="2"/>
        <v>540000</v>
      </c>
      <c r="J4" s="15">
        <f t="shared" si="2"/>
        <v>720000</v>
      </c>
      <c r="K4" s="15">
        <f t="shared" si="2"/>
        <v>720000</v>
      </c>
      <c r="L4" s="15">
        <f t="shared" si="2"/>
        <v>900000</v>
      </c>
      <c r="M4" s="15">
        <f t="shared" si="2"/>
        <v>900000</v>
      </c>
      <c r="N4" s="15">
        <f t="shared" si="2"/>
        <v>1080000</v>
      </c>
      <c r="O4" s="15">
        <f t="shared" si="2"/>
        <v>1080000</v>
      </c>
      <c r="P4" s="15">
        <f t="shared" si="2"/>
        <v>1080000</v>
      </c>
      <c r="Q4" s="15">
        <f t="shared" si="2"/>
        <v>1080000</v>
      </c>
      <c r="R4" s="15">
        <f t="shared" si="2"/>
        <v>1080000</v>
      </c>
      <c r="S4" s="15">
        <f t="shared" si="2"/>
        <v>1080000</v>
      </c>
      <c r="T4" s="15">
        <f t="shared" si="2"/>
        <v>1080000</v>
      </c>
      <c r="U4" s="15">
        <f t="shared" si="2"/>
        <v>1080000</v>
      </c>
      <c r="V4" s="15">
        <f t="shared" si="2"/>
        <v>1080000</v>
      </c>
      <c r="W4" s="15">
        <f t="shared" si="2"/>
        <v>1080000</v>
      </c>
      <c r="X4" s="15">
        <f t="shared" si="2"/>
        <v>1080000</v>
      </c>
      <c r="Y4" s="15">
        <f t="shared" si="2"/>
        <v>1080000</v>
      </c>
    </row>
    <row r="5">
      <c r="A5" s="11" t="s">
        <v>62</v>
      </c>
      <c r="B5" s="15">
        <f t="shared" ref="B5:Y5" si="3">SUM(B3:B4)</f>
        <v>0</v>
      </c>
      <c r="C5" s="15">
        <f t="shared" si="3"/>
        <v>0</v>
      </c>
      <c r="D5" s="15">
        <f t="shared" si="3"/>
        <v>360000</v>
      </c>
      <c r="E5" s="15">
        <f t="shared" si="3"/>
        <v>360000</v>
      </c>
      <c r="F5" s="15">
        <f t="shared" si="3"/>
        <v>720000</v>
      </c>
      <c r="G5" s="15">
        <f t="shared" si="3"/>
        <v>720000</v>
      </c>
      <c r="H5" s="15">
        <f t="shared" si="3"/>
        <v>1080000</v>
      </c>
      <c r="I5" s="15">
        <f t="shared" si="3"/>
        <v>1080000</v>
      </c>
      <c r="J5" s="15">
        <f t="shared" si="3"/>
        <v>1440000</v>
      </c>
      <c r="K5" s="15">
        <f t="shared" si="3"/>
        <v>1440000</v>
      </c>
      <c r="L5" s="15">
        <f t="shared" si="3"/>
        <v>1800000</v>
      </c>
      <c r="M5" s="15">
        <f t="shared" si="3"/>
        <v>1800000</v>
      </c>
      <c r="N5" s="15">
        <f t="shared" si="3"/>
        <v>2160000</v>
      </c>
      <c r="O5" s="15">
        <f t="shared" si="3"/>
        <v>2160000</v>
      </c>
      <c r="P5" s="15">
        <f t="shared" si="3"/>
        <v>2340000</v>
      </c>
      <c r="Q5" s="15">
        <f t="shared" si="3"/>
        <v>2340000</v>
      </c>
      <c r="R5" s="15">
        <f t="shared" si="3"/>
        <v>2520000</v>
      </c>
      <c r="S5" s="15">
        <f t="shared" si="3"/>
        <v>2520000</v>
      </c>
      <c r="T5" s="15">
        <f t="shared" si="3"/>
        <v>2700000</v>
      </c>
      <c r="U5" s="15">
        <f t="shared" si="3"/>
        <v>2700000</v>
      </c>
      <c r="V5" s="15">
        <f t="shared" si="3"/>
        <v>2700000</v>
      </c>
      <c r="W5" s="15">
        <f t="shared" si="3"/>
        <v>2700000</v>
      </c>
      <c r="X5" s="15">
        <f t="shared" si="3"/>
        <v>2700000</v>
      </c>
      <c r="Y5" s="15">
        <f t="shared" si="3"/>
        <v>2700000</v>
      </c>
    </row>
    <row r="7">
      <c r="A7" s="11" t="s">
        <v>118</v>
      </c>
    </row>
    <row r="8">
      <c r="A8" s="11" t="s">
        <v>78</v>
      </c>
      <c r="B8" s="11">
        <v>0.0</v>
      </c>
      <c r="C8" s="15">
        <f>'Medium Store-FAR'!E2+'Medium Store-FAR'!E3</f>
        <v>180000</v>
      </c>
      <c r="D8" s="11">
        <v>0.0</v>
      </c>
      <c r="E8" s="11">
        <f>'Medium Store-FAR'!E5+'Medium Store-FAR'!E6</f>
        <v>180000</v>
      </c>
      <c r="F8" s="11">
        <v>0.0</v>
      </c>
      <c r="G8" s="11">
        <f>'Medium Store-FAR'!E8+'Medium Store-FAR'!E9</f>
        <v>180000</v>
      </c>
      <c r="H8" s="11">
        <v>0.0</v>
      </c>
      <c r="I8" s="11">
        <f>'Medium Store-FAR'!E11+'Medium Store-FAR'!E12</f>
        <v>180000</v>
      </c>
      <c r="J8" s="11">
        <v>0.0</v>
      </c>
      <c r="K8" s="11">
        <f>'Medium Store-FAR'!E14+'Medium Store-FAR'!E15</f>
        <v>180000</v>
      </c>
      <c r="L8" s="11">
        <v>0.0</v>
      </c>
      <c r="M8" s="11">
        <f>'Medium Store-FAR'!E17+'Medium Store-FAR'!E18</f>
        <v>180000</v>
      </c>
      <c r="N8" s="11">
        <v>0.0</v>
      </c>
      <c r="O8" s="11">
        <f>'Medium Store-FAR'!E20+'Medium Store-FAR'!E21</f>
        <v>180000</v>
      </c>
      <c r="P8" s="11">
        <v>0.0</v>
      </c>
      <c r="Q8" s="11">
        <f>'Medium Store-FAR'!E23+'Medium Store-FAR'!E24</f>
        <v>180000</v>
      </c>
      <c r="R8" s="11">
        <v>0.0</v>
      </c>
      <c r="S8" s="11">
        <f>'Medium Store-FAR'!E26+'Medium Store-FAR'!E27</f>
        <v>180000</v>
      </c>
      <c r="T8" s="11">
        <v>0.0</v>
      </c>
      <c r="U8" s="11">
        <f>'Medium Store-FAR'!E29+'Medium Store-FAR'!E30</f>
        <v>180000</v>
      </c>
      <c r="V8" s="11">
        <v>0.0</v>
      </c>
      <c r="W8" s="11">
        <f>'Medium Store-FAR'!E32+'Medium Store-FAR'!E33</f>
        <v>180000</v>
      </c>
      <c r="X8" s="11">
        <v>0.0</v>
      </c>
      <c r="Y8" s="11">
        <f>'Medium Store-FAR'!E35+'Medium Store-FAR'!E36</f>
        <v>180000</v>
      </c>
    </row>
    <row r="9">
      <c r="A9" s="11" t="s">
        <v>83</v>
      </c>
      <c r="B9" s="11">
        <v>0.0</v>
      </c>
      <c r="C9" s="11">
        <f>'Medium Store-FAR'!E4</f>
        <v>180000</v>
      </c>
      <c r="D9" s="11">
        <v>0.0</v>
      </c>
      <c r="E9" s="11">
        <f>'Medium Store-FAR'!E7</f>
        <v>180000</v>
      </c>
      <c r="F9" s="11">
        <v>0.0</v>
      </c>
      <c r="G9" s="11">
        <f>'Medium Store-FAR'!E10</f>
        <v>180000</v>
      </c>
      <c r="H9" s="11">
        <v>0.0</v>
      </c>
      <c r="I9" s="11">
        <f>'Medium Store-FAR'!E13</f>
        <v>180000</v>
      </c>
      <c r="J9" s="11">
        <v>0.0</v>
      </c>
      <c r="K9" s="11">
        <f>'Medium Store-FAR'!E16</f>
        <v>180000</v>
      </c>
      <c r="L9" s="11">
        <v>0.0</v>
      </c>
      <c r="M9" s="11">
        <f>'Medium Store-FAR'!E19</f>
        <v>180000</v>
      </c>
      <c r="N9" s="11">
        <v>0.0</v>
      </c>
      <c r="O9" s="11">
        <f>'Medium Store-FAR'!E22</f>
        <v>180000</v>
      </c>
      <c r="P9" s="11">
        <v>0.0</v>
      </c>
      <c r="Q9" s="11">
        <f>'Medium Store-FAR'!E25</f>
        <v>180000</v>
      </c>
      <c r="R9" s="11">
        <v>0.0</v>
      </c>
      <c r="S9" s="11">
        <f>'Medium Store-FAR'!E28</f>
        <v>180000</v>
      </c>
      <c r="T9" s="11">
        <v>0.0</v>
      </c>
      <c r="U9" s="11">
        <f>'Medium Store-FAR'!E31</f>
        <v>180000</v>
      </c>
      <c r="V9" s="11">
        <v>0.0</v>
      </c>
      <c r="W9" s="11">
        <f>'Medium Store-FAR'!E34</f>
        <v>180000</v>
      </c>
      <c r="X9" s="11">
        <v>0.0</v>
      </c>
      <c r="Y9" s="11">
        <f>'Medium Store-FAR'!E37</f>
        <v>180000</v>
      </c>
    </row>
    <row r="10">
      <c r="A10" s="11" t="s">
        <v>62</v>
      </c>
      <c r="B10" s="15">
        <f t="shared" ref="B10:Y10" si="4">SUM(B8:B9)</f>
        <v>0</v>
      </c>
      <c r="C10" s="15">
        <f t="shared" si="4"/>
        <v>360000</v>
      </c>
      <c r="D10" s="15">
        <f t="shared" si="4"/>
        <v>0</v>
      </c>
      <c r="E10" s="15">
        <f t="shared" si="4"/>
        <v>360000</v>
      </c>
      <c r="F10" s="15">
        <f t="shared" si="4"/>
        <v>0</v>
      </c>
      <c r="G10" s="15">
        <f t="shared" si="4"/>
        <v>360000</v>
      </c>
      <c r="H10" s="15">
        <f t="shared" si="4"/>
        <v>0</v>
      </c>
      <c r="I10" s="15">
        <f t="shared" si="4"/>
        <v>360000</v>
      </c>
      <c r="J10" s="15">
        <f t="shared" si="4"/>
        <v>0</v>
      </c>
      <c r="K10" s="15">
        <f t="shared" si="4"/>
        <v>360000</v>
      </c>
      <c r="L10" s="15">
        <f t="shared" si="4"/>
        <v>0</v>
      </c>
      <c r="M10" s="15">
        <f t="shared" si="4"/>
        <v>360000</v>
      </c>
      <c r="N10" s="15">
        <f t="shared" si="4"/>
        <v>0</v>
      </c>
      <c r="O10" s="15">
        <f t="shared" si="4"/>
        <v>360000</v>
      </c>
      <c r="P10" s="15">
        <f t="shared" si="4"/>
        <v>0</v>
      </c>
      <c r="Q10" s="15">
        <f t="shared" si="4"/>
        <v>360000</v>
      </c>
      <c r="R10" s="15">
        <f t="shared" si="4"/>
        <v>0</v>
      </c>
      <c r="S10" s="15">
        <f t="shared" si="4"/>
        <v>360000</v>
      </c>
      <c r="T10" s="15">
        <f t="shared" si="4"/>
        <v>0</v>
      </c>
      <c r="U10" s="15">
        <f t="shared" si="4"/>
        <v>360000</v>
      </c>
      <c r="V10" s="15">
        <f t="shared" si="4"/>
        <v>0</v>
      </c>
      <c r="W10" s="15">
        <f t="shared" si="4"/>
        <v>360000</v>
      </c>
      <c r="X10" s="15">
        <f t="shared" si="4"/>
        <v>0</v>
      </c>
      <c r="Y10" s="15">
        <f t="shared" si="4"/>
        <v>360000</v>
      </c>
    </row>
    <row r="12">
      <c r="A12" s="11" t="s">
        <v>119</v>
      </c>
    </row>
    <row r="13">
      <c r="A13" s="11" t="s">
        <v>78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f>'Medium Store-FAR'!E2+'Medium Store-FAR'!E3</f>
        <v>180000</v>
      </c>
      <c r="V13" s="11">
        <v>0.0</v>
      </c>
      <c r="W13" s="11">
        <f>'Medium Store-FAR'!E5+'Medium Store-FAR'!E6</f>
        <v>180000</v>
      </c>
      <c r="X13" s="11">
        <v>0.0</v>
      </c>
      <c r="Y13" s="11">
        <f>'Medium Store-FAR'!E8+'Medium Store-FAR'!E9</f>
        <v>180000</v>
      </c>
    </row>
    <row r="14">
      <c r="A14" s="11" t="s">
        <v>83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f>'Medium Store-FAR'!E4</f>
        <v>180000</v>
      </c>
      <c r="P14" s="11">
        <v>0.0</v>
      </c>
      <c r="Q14" s="11">
        <f>'Medium Store-FAR'!E7</f>
        <v>180000</v>
      </c>
      <c r="R14" s="11">
        <v>0.0</v>
      </c>
      <c r="S14" s="11">
        <f>'Medium Store-FAR'!E10</f>
        <v>180000</v>
      </c>
      <c r="T14" s="11">
        <v>0.0</v>
      </c>
      <c r="U14" s="11">
        <f>'Medium Store-FAR'!E13</f>
        <v>180000</v>
      </c>
      <c r="V14" s="11">
        <v>0.0</v>
      </c>
      <c r="W14" s="11">
        <f>'Medium Store-FAR'!E16</f>
        <v>180000</v>
      </c>
      <c r="X14" s="11">
        <v>0.0</v>
      </c>
      <c r="Y14" s="11">
        <f>'Medium Store-FAR'!E19</f>
        <v>180000</v>
      </c>
    </row>
    <row r="15">
      <c r="A15" s="11" t="s">
        <v>62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180000</v>
      </c>
      <c r="P15" s="15">
        <f t="shared" si="5"/>
        <v>0</v>
      </c>
      <c r="Q15" s="15">
        <f t="shared" si="5"/>
        <v>180000</v>
      </c>
      <c r="R15" s="15">
        <f t="shared" si="5"/>
        <v>0</v>
      </c>
      <c r="S15" s="15">
        <f t="shared" si="5"/>
        <v>180000</v>
      </c>
      <c r="T15" s="15">
        <f t="shared" si="5"/>
        <v>0</v>
      </c>
      <c r="U15" s="15">
        <f t="shared" si="5"/>
        <v>360000</v>
      </c>
      <c r="V15" s="15">
        <f t="shared" si="5"/>
        <v>0</v>
      </c>
      <c r="W15" s="15">
        <f t="shared" si="5"/>
        <v>360000</v>
      </c>
      <c r="X15" s="15">
        <f t="shared" si="5"/>
        <v>0</v>
      </c>
      <c r="Y15" s="15">
        <f t="shared" si="5"/>
        <v>360000</v>
      </c>
    </row>
    <row r="17">
      <c r="A17" s="11" t="s">
        <v>120</v>
      </c>
    </row>
    <row r="18">
      <c r="A18" s="11" t="s">
        <v>78</v>
      </c>
      <c r="B18" s="15">
        <f t="shared" ref="B18:Y18" si="6">B3+B8-B13</f>
        <v>0</v>
      </c>
      <c r="C18" s="15">
        <f t="shared" si="6"/>
        <v>180000</v>
      </c>
      <c r="D18" s="15">
        <f t="shared" si="6"/>
        <v>180000</v>
      </c>
      <c r="E18" s="15">
        <f t="shared" si="6"/>
        <v>360000</v>
      </c>
      <c r="F18" s="15">
        <f t="shared" si="6"/>
        <v>360000</v>
      </c>
      <c r="G18" s="15">
        <f t="shared" si="6"/>
        <v>540000</v>
      </c>
      <c r="H18" s="15">
        <f t="shared" si="6"/>
        <v>540000</v>
      </c>
      <c r="I18" s="15">
        <f t="shared" si="6"/>
        <v>720000</v>
      </c>
      <c r="J18" s="15">
        <f t="shared" si="6"/>
        <v>720000</v>
      </c>
      <c r="K18" s="15">
        <f t="shared" si="6"/>
        <v>900000</v>
      </c>
      <c r="L18" s="15">
        <f t="shared" si="6"/>
        <v>900000</v>
      </c>
      <c r="M18" s="15">
        <f t="shared" si="6"/>
        <v>1080000</v>
      </c>
      <c r="N18" s="15">
        <f t="shared" si="6"/>
        <v>1080000</v>
      </c>
      <c r="O18" s="15">
        <f t="shared" si="6"/>
        <v>1260000</v>
      </c>
      <c r="P18" s="15">
        <f t="shared" si="6"/>
        <v>1260000</v>
      </c>
      <c r="Q18" s="15">
        <f t="shared" si="6"/>
        <v>1440000</v>
      </c>
      <c r="R18" s="15">
        <f t="shared" si="6"/>
        <v>1440000</v>
      </c>
      <c r="S18" s="15">
        <f t="shared" si="6"/>
        <v>1620000</v>
      </c>
      <c r="T18" s="15">
        <f t="shared" si="6"/>
        <v>1620000</v>
      </c>
      <c r="U18" s="15">
        <f t="shared" si="6"/>
        <v>1620000</v>
      </c>
      <c r="V18" s="15">
        <f t="shared" si="6"/>
        <v>1620000</v>
      </c>
      <c r="W18" s="15">
        <f t="shared" si="6"/>
        <v>1620000</v>
      </c>
      <c r="X18" s="15">
        <f t="shared" si="6"/>
        <v>1620000</v>
      </c>
      <c r="Y18" s="15">
        <f t="shared" si="6"/>
        <v>1620000</v>
      </c>
    </row>
    <row r="19">
      <c r="A19" s="11" t="s">
        <v>83</v>
      </c>
      <c r="B19" s="15">
        <f t="shared" ref="B19:Y19" si="7">B4+B9-B14</f>
        <v>0</v>
      </c>
      <c r="C19" s="15">
        <f t="shared" si="7"/>
        <v>180000</v>
      </c>
      <c r="D19" s="15">
        <f t="shared" si="7"/>
        <v>180000</v>
      </c>
      <c r="E19" s="15">
        <f t="shared" si="7"/>
        <v>360000</v>
      </c>
      <c r="F19" s="15">
        <f t="shared" si="7"/>
        <v>360000</v>
      </c>
      <c r="G19" s="15">
        <f t="shared" si="7"/>
        <v>540000</v>
      </c>
      <c r="H19" s="15">
        <f t="shared" si="7"/>
        <v>540000</v>
      </c>
      <c r="I19" s="15">
        <f t="shared" si="7"/>
        <v>720000</v>
      </c>
      <c r="J19" s="15">
        <f t="shared" si="7"/>
        <v>720000</v>
      </c>
      <c r="K19" s="15">
        <f t="shared" si="7"/>
        <v>900000</v>
      </c>
      <c r="L19" s="15">
        <f t="shared" si="7"/>
        <v>900000</v>
      </c>
      <c r="M19" s="15">
        <f t="shared" si="7"/>
        <v>1080000</v>
      </c>
      <c r="N19" s="15">
        <f t="shared" si="7"/>
        <v>1080000</v>
      </c>
      <c r="O19" s="15">
        <f t="shared" si="7"/>
        <v>1080000</v>
      </c>
      <c r="P19" s="15">
        <f t="shared" si="7"/>
        <v>1080000</v>
      </c>
      <c r="Q19" s="15">
        <f t="shared" si="7"/>
        <v>1080000</v>
      </c>
      <c r="R19" s="15">
        <f t="shared" si="7"/>
        <v>1080000</v>
      </c>
      <c r="S19" s="15">
        <f t="shared" si="7"/>
        <v>1080000</v>
      </c>
      <c r="T19" s="15">
        <f t="shared" si="7"/>
        <v>1080000</v>
      </c>
      <c r="U19" s="15">
        <f t="shared" si="7"/>
        <v>1080000</v>
      </c>
      <c r="V19" s="15">
        <f t="shared" si="7"/>
        <v>1080000</v>
      </c>
      <c r="W19" s="15">
        <f t="shared" si="7"/>
        <v>1080000</v>
      </c>
      <c r="X19" s="15">
        <f t="shared" si="7"/>
        <v>1080000</v>
      </c>
      <c r="Y19" s="15">
        <f t="shared" si="7"/>
        <v>1080000</v>
      </c>
    </row>
    <row r="20">
      <c r="A20" s="11" t="s">
        <v>62</v>
      </c>
      <c r="B20" s="15">
        <f t="shared" ref="B20:Y20" si="8">SUM(B18:B19)</f>
        <v>0</v>
      </c>
      <c r="C20" s="15">
        <f t="shared" si="8"/>
        <v>360000</v>
      </c>
      <c r="D20" s="15">
        <f t="shared" si="8"/>
        <v>360000</v>
      </c>
      <c r="E20" s="15">
        <f t="shared" si="8"/>
        <v>720000</v>
      </c>
      <c r="F20" s="15">
        <f t="shared" si="8"/>
        <v>720000</v>
      </c>
      <c r="G20" s="15">
        <f t="shared" si="8"/>
        <v>1080000</v>
      </c>
      <c r="H20" s="15">
        <f t="shared" si="8"/>
        <v>1080000</v>
      </c>
      <c r="I20" s="15">
        <f t="shared" si="8"/>
        <v>1440000</v>
      </c>
      <c r="J20" s="15">
        <f t="shared" si="8"/>
        <v>1440000</v>
      </c>
      <c r="K20" s="15">
        <f t="shared" si="8"/>
        <v>1800000</v>
      </c>
      <c r="L20" s="15">
        <f t="shared" si="8"/>
        <v>1800000</v>
      </c>
      <c r="M20" s="15">
        <f t="shared" si="8"/>
        <v>2160000</v>
      </c>
      <c r="N20" s="15">
        <f t="shared" si="8"/>
        <v>2160000</v>
      </c>
      <c r="O20" s="15">
        <f t="shared" si="8"/>
        <v>2340000</v>
      </c>
      <c r="P20" s="15">
        <f t="shared" si="8"/>
        <v>2340000</v>
      </c>
      <c r="Q20" s="15">
        <f t="shared" si="8"/>
        <v>2520000</v>
      </c>
      <c r="R20" s="15">
        <f t="shared" si="8"/>
        <v>2520000</v>
      </c>
      <c r="S20" s="15">
        <f t="shared" si="8"/>
        <v>2700000</v>
      </c>
      <c r="T20" s="15">
        <f t="shared" si="8"/>
        <v>2700000</v>
      </c>
      <c r="U20" s="15">
        <f t="shared" si="8"/>
        <v>2700000</v>
      </c>
      <c r="V20" s="15">
        <f t="shared" si="8"/>
        <v>2700000</v>
      </c>
      <c r="W20" s="15">
        <f t="shared" si="8"/>
        <v>2700000</v>
      </c>
      <c r="X20" s="15">
        <f t="shared" si="8"/>
        <v>2700000</v>
      </c>
      <c r="Y20" s="15">
        <f t="shared" si="8"/>
        <v>2700000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25"/>
  </cols>
  <sheetData>
    <row r="1"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11" t="s">
        <v>56</v>
      </c>
      <c r="Y1" s="11" t="s">
        <v>57</v>
      </c>
    </row>
    <row r="2">
      <c r="A2" s="14" t="s">
        <v>117</v>
      </c>
    </row>
    <row r="3">
      <c r="A3" s="14" t="s">
        <v>78</v>
      </c>
      <c r="B3" s="11">
        <v>0.0</v>
      </c>
      <c r="C3" s="15">
        <f t="shared" ref="C3:Y3" si="1">B18</f>
        <v>0</v>
      </c>
      <c r="D3" s="15">
        <f t="shared" si="1"/>
        <v>10000</v>
      </c>
      <c r="E3" s="15">
        <f t="shared" si="1"/>
        <v>20000</v>
      </c>
      <c r="F3" s="15">
        <f t="shared" si="1"/>
        <v>40000</v>
      </c>
      <c r="G3" s="15">
        <f t="shared" si="1"/>
        <v>60000</v>
      </c>
      <c r="H3" s="15">
        <f t="shared" si="1"/>
        <v>90000</v>
      </c>
      <c r="I3" s="15">
        <f t="shared" si="1"/>
        <v>120000</v>
      </c>
      <c r="J3" s="15">
        <f t="shared" si="1"/>
        <v>160000</v>
      </c>
      <c r="K3" s="15">
        <f t="shared" si="1"/>
        <v>200000</v>
      </c>
      <c r="L3" s="15">
        <f t="shared" si="1"/>
        <v>250000</v>
      </c>
      <c r="M3" s="15">
        <f t="shared" si="1"/>
        <v>300000</v>
      </c>
      <c r="N3" s="15">
        <f t="shared" si="1"/>
        <v>360000</v>
      </c>
      <c r="O3" s="15">
        <f t="shared" si="1"/>
        <v>420000</v>
      </c>
      <c r="P3" s="15">
        <f t="shared" si="1"/>
        <v>490000</v>
      </c>
      <c r="Q3" s="15">
        <f t="shared" si="1"/>
        <v>560000</v>
      </c>
      <c r="R3" s="15">
        <f t="shared" si="1"/>
        <v>640000</v>
      </c>
      <c r="S3" s="15">
        <f t="shared" si="1"/>
        <v>720000</v>
      </c>
      <c r="T3" s="15">
        <f t="shared" si="1"/>
        <v>810000</v>
      </c>
      <c r="U3" s="15">
        <f t="shared" si="1"/>
        <v>900000</v>
      </c>
      <c r="V3" s="15">
        <f t="shared" si="1"/>
        <v>810000</v>
      </c>
      <c r="W3" s="15">
        <f t="shared" si="1"/>
        <v>900000</v>
      </c>
      <c r="X3" s="15">
        <f t="shared" si="1"/>
        <v>810000</v>
      </c>
      <c r="Y3" s="15">
        <f t="shared" si="1"/>
        <v>900000</v>
      </c>
    </row>
    <row r="4">
      <c r="A4" s="14" t="s">
        <v>83</v>
      </c>
      <c r="B4" s="11">
        <v>0.0</v>
      </c>
      <c r="C4" s="15">
        <f t="shared" ref="C4:Y4" si="2">B19</f>
        <v>0</v>
      </c>
      <c r="D4" s="15">
        <f t="shared" si="2"/>
        <v>15000</v>
      </c>
      <c r="E4" s="15">
        <f t="shared" si="2"/>
        <v>30000</v>
      </c>
      <c r="F4" s="15">
        <f t="shared" si="2"/>
        <v>60000</v>
      </c>
      <c r="G4" s="15">
        <f t="shared" si="2"/>
        <v>90000</v>
      </c>
      <c r="H4" s="15">
        <f t="shared" si="2"/>
        <v>135000</v>
      </c>
      <c r="I4" s="15">
        <f t="shared" si="2"/>
        <v>180000</v>
      </c>
      <c r="J4" s="15">
        <f t="shared" si="2"/>
        <v>240000</v>
      </c>
      <c r="K4" s="15">
        <f t="shared" si="2"/>
        <v>300000</v>
      </c>
      <c r="L4" s="15">
        <f t="shared" si="2"/>
        <v>375000</v>
      </c>
      <c r="M4" s="15">
        <f t="shared" si="2"/>
        <v>450000</v>
      </c>
      <c r="N4" s="15">
        <f t="shared" si="2"/>
        <v>540000</v>
      </c>
      <c r="O4" s="15">
        <f t="shared" si="2"/>
        <v>630000</v>
      </c>
      <c r="P4" s="15">
        <f t="shared" si="2"/>
        <v>540000</v>
      </c>
      <c r="Q4" s="15">
        <f t="shared" si="2"/>
        <v>630000</v>
      </c>
      <c r="R4" s="15">
        <f t="shared" si="2"/>
        <v>540000</v>
      </c>
      <c r="S4" s="15">
        <f t="shared" si="2"/>
        <v>630000</v>
      </c>
      <c r="T4" s="15">
        <f t="shared" si="2"/>
        <v>540000</v>
      </c>
      <c r="U4" s="15">
        <f t="shared" si="2"/>
        <v>630000</v>
      </c>
      <c r="V4" s="15">
        <f t="shared" si="2"/>
        <v>540000</v>
      </c>
      <c r="W4" s="15">
        <f t="shared" si="2"/>
        <v>630000</v>
      </c>
      <c r="X4" s="15">
        <f t="shared" si="2"/>
        <v>540000</v>
      </c>
      <c r="Y4" s="15">
        <f t="shared" si="2"/>
        <v>630000</v>
      </c>
    </row>
    <row r="5">
      <c r="A5" s="14" t="s">
        <v>62</v>
      </c>
      <c r="B5" s="15">
        <f t="shared" ref="B5:Y5" si="3">SUM(B3:B4)</f>
        <v>0</v>
      </c>
      <c r="C5" s="15">
        <f t="shared" si="3"/>
        <v>0</v>
      </c>
      <c r="D5" s="15">
        <f t="shared" si="3"/>
        <v>25000</v>
      </c>
      <c r="E5" s="15">
        <f t="shared" si="3"/>
        <v>50000</v>
      </c>
      <c r="F5" s="15">
        <f t="shared" si="3"/>
        <v>100000</v>
      </c>
      <c r="G5" s="15">
        <f t="shared" si="3"/>
        <v>150000</v>
      </c>
      <c r="H5" s="15">
        <f t="shared" si="3"/>
        <v>225000</v>
      </c>
      <c r="I5" s="15">
        <f t="shared" si="3"/>
        <v>300000</v>
      </c>
      <c r="J5" s="15">
        <f t="shared" si="3"/>
        <v>400000</v>
      </c>
      <c r="K5" s="15">
        <f t="shared" si="3"/>
        <v>500000</v>
      </c>
      <c r="L5" s="15">
        <f t="shared" si="3"/>
        <v>625000</v>
      </c>
      <c r="M5" s="15">
        <f t="shared" si="3"/>
        <v>750000</v>
      </c>
      <c r="N5" s="15">
        <f t="shared" si="3"/>
        <v>900000</v>
      </c>
      <c r="O5" s="15">
        <f t="shared" si="3"/>
        <v>1050000</v>
      </c>
      <c r="P5" s="15">
        <f t="shared" si="3"/>
        <v>1030000</v>
      </c>
      <c r="Q5" s="15">
        <f t="shared" si="3"/>
        <v>1190000</v>
      </c>
      <c r="R5" s="15">
        <f t="shared" si="3"/>
        <v>1180000</v>
      </c>
      <c r="S5" s="15">
        <f t="shared" si="3"/>
        <v>1350000</v>
      </c>
      <c r="T5" s="15">
        <f t="shared" si="3"/>
        <v>1350000</v>
      </c>
      <c r="U5" s="15">
        <f t="shared" si="3"/>
        <v>1530000</v>
      </c>
      <c r="V5" s="15">
        <f t="shared" si="3"/>
        <v>1350000</v>
      </c>
      <c r="W5" s="15">
        <f t="shared" si="3"/>
        <v>1530000</v>
      </c>
      <c r="X5" s="15">
        <f t="shared" si="3"/>
        <v>1350000</v>
      </c>
      <c r="Y5" s="15">
        <f t="shared" si="3"/>
        <v>1530000</v>
      </c>
    </row>
    <row r="6">
      <c r="A6" s="13"/>
    </row>
    <row r="7">
      <c r="A7" s="14" t="s">
        <v>65</v>
      </c>
    </row>
    <row r="8">
      <c r="A8" s="14" t="s">
        <v>78</v>
      </c>
      <c r="B8" s="15">
        <f>'Medium Store-Fixed Asset Balanc'!B18/'Medium Store-FAR'!$F2</f>
        <v>0</v>
      </c>
      <c r="C8" s="15">
        <f>'Medium Store-Fixed Asset Balanc'!C18/'Medium Store-FAR'!$F2</f>
        <v>10000</v>
      </c>
      <c r="D8" s="15">
        <f>'Medium Store-Fixed Asset Balanc'!D18/'Medium Store-FAR'!$F2</f>
        <v>10000</v>
      </c>
      <c r="E8" s="15">
        <f>'Medium Store-Fixed Asset Balanc'!E18/'Medium Store-FAR'!$F2</f>
        <v>20000</v>
      </c>
      <c r="F8" s="15">
        <f>'Medium Store-Fixed Asset Balanc'!F18/'Medium Store-FAR'!$F2</f>
        <v>20000</v>
      </c>
      <c r="G8" s="15">
        <f>'Medium Store-Fixed Asset Balanc'!G18/'Medium Store-FAR'!$F2</f>
        <v>30000</v>
      </c>
      <c r="H8" s="15">
        <f>'Medium Store-Fixed Asset Balanc'!H18/'Medium Store-FAR'!$F2</f>
        <v>30000</v>
      </c>
      <c r="I8" s="15">
        <f>'Medium Store-Fixed Asset Balanc'!I18/'Medium Store-FAR'!$F2</f>
        <v>40000</v>
      </c>
      <c r="J8" s="15">
        <f>'Medium Store-Fixed Asset Balanc'!J18/'Medium Store-FAR'!$F2</f>
        <v>40000</v>
      </c>
      <c r="K8" s="15">
        <f>'Medium Store-Fixed Asset Balanc'!K18/'Medium Store-FAR'!$F2</f>
        <v>50000</v>
      </c>
      <c r="L8" s="15">
        <f>'Medium Store-Fixed Asset Balanc'!L18/'Medium Store-FAR'!$F2</f>
        <v>50000</v>
      </c>
      <c r="M8" s="15">
        <f>'Medium Store-Fixed Asset Balanc'!M18/'Medium Store-FAR'!$F2</f>
        <v>60000</v>
      </c>
      <c r="N8" s="15">
        <f>'Medium Store-Fixed Asset Balanc'!N18/'Medium Store-FAR'!$F2</f>
        <v>60000</v>
      </c>
      <c r="O8" s="15">
        <f>'Medium Store-Fixed Asset Balanc'!O18/'Medium Store-FAR'!$F2</f>
        <v>70000</v>
      </c>
      <c r="P8" s="15">
        <f>'Medium Store-Fixed Asset Balanc'!P18/'Medium Store-FAR'!$F2</f>
        <v>70000</v>
      </c>
      <c r="Q8" s="15">
        <f>'Medium Store-Fixed Asset Balanc'!Q18/'Medium Store-FAR'!$F2</f>
        <v>80000</v>
      </c>
      <c r="R8" s="15">
        <f>'Medium Store-Fixed Asset Balanc'!R18/'Medium Store-FAR'!$F2</f>
        <v>80000</v>
      </c>
      <c r="S8" s="15">
        <f>'Medium Store-Fixed Asset Balanc'!S18/'Medium Store-FAR'!$F2</f>
        <v>90000</v>
      </c>
      <c r="T8" s="15">
        <f>'Medium Store-Fixed Asset Balanc'!T18/'Medium Store-FAR'!$F2</f>
        <v>90000</v>
      </c>
      <c r="U8" s="15">
        <f>'Medium Store-Fixed Asset Balanc'!U18/'Medium Store-FAR'!$F2</f>
        <v>90000</v>
      </c>
      <c r="V8" s="15">
        <f>'Medium Store-Fixed Asset Balanc'!V18/'Medium Store-FAR'!$F2</f>
        <v>90000</v>
      </c>
      <c r="W8" s="15">
        <f>'Medium Store-Fixed Asset Balanc'!W18/'Medium Store-FAR'!$F2</f>
        <v>90000</v>
      </c>
      <c r="X8" s="15">
        <f>'Medium Store-Fixed Asset Balanc'!X18/'Medium Store-FAR'!$F2</f>
        <v>90000</v>
      </c>
      <c r="Y8" s="15">
        <f>'Medium Store-Fixed Asset Balanc'!Y18/'Medium Store-FAR'!$F2</f>
        <v>90000</v>
      </c>
    </row>
    <row r="9">
      <c r="A9" s="14" t="s">
        <v>83</v>
      </c>
      <c r="B9" s="15">
        <f>'Medium Store-Fixed Asset Balanc'!B19/'Medium Store-FAR'!$F4</f>
        <v>0</v>
      </c>
      <c r="C9" s="15">
        <f>'Medium Store-Fixed Asset Balanc'!C19/'Medium Store-FAR'!$F4</f>
        <v>15000</v>
      </c>
      <c r="D9" s="15">
        <f>'Medium Store-Fixed Asset Balanc'!D19/'Medium Store-FAR'!$F4</f>
        <v>15000</v>
      </c>
      <c r="E9" s="15">
        <f>'Medium Store-Fixed Asset Balanc'!E19/'Medium Store-FAR'!$F4</f>
        <v>30000</v>
      </c>
      <c r="F9" s="15">
        <f>'Medium Store-Fixed Asset Balanc'!F19/'Medium Store-FAR'!$F4</f>
        <v>30000</v>
      </c>
      <c r="G9" s="15">
        <f>'Medium Store-Fixed Asset Balanc'!G19/'Medium Store-FAR'!$F4</f>
        <v>45000</v>
      </c>
      <c r="H9" s="15">
        <f>'Medium Store-Fixed Asset Balanc'!H19/'Medium Store-FAR'!$F4</f>
        <v>45000</v>
      </c>
      <c r="I9" s="15">
        <f>'Medium Store-Fixed Asset Balanc'!I19/'Medium Store-FAR'!$F4</f>
        <v>60000</v>
      </c>
      <c r="J9" s="15">
        <f>'Medium Store-Fixed Asset Balanc'!J19/'Medium Store-FAR'!$F4</f>
        <v>60000</v>
      </c>
      <c r="K9" s="15">
        <f>'Medium Store-Fixed Asset Balanc'!K19/'Medium Store-FAR'!$F4</f>
        <v>75000</v>
      </c>
      <c r="L9" s="15">
        <f>'Medium Store-Fixed Asset Balanc'!L19/'Medium Store-FAR'!$F4</f>
        <v>75000</v>
      </c>
      <c r="M9" s="15">
        <f>'Medium Store-Fixed Asset Balanc'!M19/'Medium Store-FAR'!$F4</f>
        <v>90000</v>
      </c>
      <c r="N9" s="15">
        <f>'Medium Store-Fixed Asset Balanc'!N19/'Medium Store-FAR'!$F4</f>
        <v>90000</v>
      </c>
      <c r="O9" s="15">
        <f>'Medium Store-Fixed Asset Balanc'!O19/'Medium Store-FAR'!$F4</f>
        <v>90000</v>
      </c>
      <c r="P9" s="15">
        <f>'Medium Store-Fixed Asset Balanc'!P19/'Medium Store-FAR'!$F4</f>
        <v>90000</v>
      </c>
      <c r="Q9" s="15">
        <f>'Medium Store-Fixed Asset Balanc'!Q19/'Medium Store-FAR'!$F4</f>
        <v>90000</v>
      </c>
      <c r="R9" s="15">
        <f>'Medium Store-Fixed Asset Balanc'!R19/'Medium Store-FAR'!$F4</f>
        <v>90000</v>
      </c>
      <c r="S9" s="15">
        <f>'Medium Store-Fixed Asset Balanc'!S19/'Medium Store-FAR'!$F4</f>
        <v>90000</v>
      </c>
      <c r="T9" s="15">
        <f>'Medium Store-Fixed Asset Balanc'!T19/'Medium Store-FAR'!$F4</f>
        <v>90000</v>
      </c>
      <c r="U9" s="15">
        <f>'Medium Store-Fixed Asset Balanc'!U19/'Medium Store-FAR'!$F4</f>
        <v>90000</v>
      </c>
      <c r="V9" s="15">
        <f>'Medium Store-Fixed Asset Balanc'!V19/'Medium Store-FAR'!$F4</f>
        <v>90000</v>
      </c>
      <c r="W9" s="15">
        <f>'Medium Store-Fixed Asset Balanc'!W19/'Medium Store-FAR'!$F4</f>
        <v>90000</v>
      </c>
      <c r="X9" s="15">
        <f>'Medium Store-Fixed Asset Balanc'!X19/'Medium Store-FAR'!$F4</f>
        <v>90000</v>
      </c>
      <c r="Y9" s="15">
        <f>'Medium Store-Fixed Asset Balanc'!Y19/'Medium Store-FAR'!$F4</f>
        <v>90000</v>
      </c>
    </row>
    <row r="10">
      <c r="A10" s="14" t="s">
        <v>62</v>
      </c>
      <c r="B10" s="15">
        <f t="shared" ref="B10:Y10" si="4">SUM(B8:B9)</f>
        <v>0</v>
      </c>
      <c r="C10" s="15">
        <f t="shared" si="4"/>
        <v>25000</v>
      </c>
      <c r="D10" s="15">
        <f t="shared" si="4"/>
        <v>25000</v>
      </c>
      <c r="E10" s="15">
        <f t="shared" si="4"/>
        <v>50000</v>
      </c>
      <c r="F10" s="15">
        <f t="shared" si="4"/>
        <v>50000</v>
      </c>
      <c r="G10" s="15">
        <f t="shared" si="4"/>
        <v>75000</v>
      </c>
      <c r="H10" s="15">
        <f t="shared" si="4"/>
        <v>75000</v>
      </c>
      <c r="I10" s="15">
        <f t="shared" si="4"/>
        <v>100000</v>
      </c>
      <c r="J10" s="15">
        <f t="shared" si="4"/>
        <v>100000</v>
      </c>
      <c r="K10" s="15">
        <f t="shared" si="4"/>
        <v>125000</v>
      </c>
      <c r="L10" s="15">
        <f t="shared" si="4"/>
        <v>125000</v>
      </c>
      <c r="M10" s="15">
        <f t="shared" si="4"/>
        <v>150000</v>
      </c>
      <c r="N10" s="15">
        <f t="shared" si="4"/>
        <v>150000</v>
      </c>
      <c r="O10" s="15">
        <f t="shared" si="4"/>
        <v>160000</v>
      </c>
      <c r="P10" s="15">
        <f t="shared" si="4"/>
        <v>160000</v>
      </c>
      <c r="Q10" s="15">
        <f t="shared" si="4"/>
        <v>170000</v>
      </c>
      <c r="R10" s="15">
        <f t="shared" si="4"/>
        <v>170000</v>
      </c>
      <c r="S10" s="15">
        <f t="shared" si="4"/>
        <v>180000</v>
      </c>
      <c r="T10" s="15">
        <f t="shared" si="4"/>
        <v>180000</v>
      </c>
      <c r="U10" s="15">
        <f t="shared" si="4"/>
        <v>180000</v>
      </c>
      <c r="V10" s="15">
        <f t="shared" si="4"/>
        <v>180000</v>
      </c>
      <c r="W10" s="15">
        <f t="shared" si="4"/>
        <v>180000</v>
      </c>
      <c r="X10" s="15">
        <f t="shared" si="4"/>
        <v>180000</v>
      </c>
      <c r="Y10" s="15">
        <f t="shared" si="4"/>
        <v>180000</v>
      </c>
    </row>
    <row r="11">
      <c r="A11" s="13"/>
    </row>
    <row r="12">
      <c r="A12" s="14" t="s">
        <v>76</v>
      </c>
    </row>
    <row r="13">
      <c r="A13" s="14" t="s">
        <v>78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f>'Medium Store-FAR'!H2+'Medium Store-FAR'!H3</f>
        <v>180000</v>
      </c>
      <c r="V13" s="11">
        <v>0.0</v>
      </c>
      <c r="W13" s="11">
        <f>'Medium Store-FAR'!H5+'Medium Store-FAR'!H6</f>
        <v>180000</v>
      </c>
      <c r="X13" s="11">
        <v>0.0</v>
      </c>
      <c r="Y13" s="11">
        <f>'Medium Store-FAR'!H8+'Medium Store-FAR'!H9</f>
        <v>180000</v>
      </c>
    </row>
    <row r="14">
      <c r="A14" s="14" t="s">
        <v>83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f>'Medium Store-FAR'!H4</f>
        <v>180000</v>
      </c>
      <c r="P14" s="11">
        <v>0.0</v>
      </c>
      <c r="Q14" s="11">
        <f>'Medium Store-FAR'!H7</f>
        <v>180000</v>
      </c>
      <c r="R14" s="11">
        <v>0.0</v>
      </c>
      <c r="S14" s="11">
        <f>'Medium Store-FAR'!H10</f>
        <v>180000</v>
      </c>
      <c r="T14" s="11">
        <v>0.0</v>
      </c>
      <c r="U14" s="11">
        <f>'Medium Store-FAR'!H13</f>
        <v>180000</v>
      </c>
      <c r="V14" s="11">
        <v>0.0</v>
      </c>
      <c r="W14" s="11">
        <f>'Medium Store-FAR'!H16</f>
        <v>180000</v>
      </c>
      <c r="X14" s="11">
        <v>0.0</v>
      </c>
      <c r="Y14" s="11">
        <f>'Medium Store-FAR'!H19</f>
        <v>180000</v>
      </c>
    </row>
    <row r="15">
      <c r="A15" s="14" t="s">
        <v>62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180000</v>
      </c>
      <c r="P15" s="15">
        <f t="shared" si="5"/>
        <v>0</v>
      </c>
      <c r="Q15" s="15">
        <f t="shared" si="5"/>
        <v>180000</v>
      </c>
      <c r="R15" s="15">
        <f t="shared" si="5"/>
        <v>0</v>
      </c>
      <c r="S15" s="15">
        <f t="shared" si="5"/>
        <v>180000</v>
      </c>
      <c r="T15" s="15">
        <f t="shared" si="5"/>
        <v>0</v>
      </c>
      <c r="U15" s="15">
        <f t="shared" si="5"/>
        <v>360000</v>
      </c>
      <c r="V15" s="15">
        <f t="shared" si="5"/>
        <v>0</v>
      </c>
      <c r="W15" s="15">
        <f t="shared" si="5"/>
        <v>360000</v>
      </c>
      <c r="X15" s="15">
        <f t="shared" si="5"/>
        <v>0</v>
      </c>
      <c r="Y15" s="15">
        <f t="shared" si="5"/>
        <v>360000</v>
      </c>
    </row>
    <row r="16">
      <c r="A16" s="13"/>
    </row>
    <row r="17">
      <c r="A17" s="14" t="s">
        <v>120</v>
      </c>
    </row>
    <row r="18">
      <c r="A18" s="14" t="s">
        <v>78</v>
      </c>
      <c r="B18" s="15">
        <f t="shared" ref="B18:Y18" si="6">B3+B8-B13</f>
        <v>0</v>
      </c>
      <c r="C18" s="15">
        <f t="shared" si="6"/>
        <v>10000</v>
      </c>
      <c r="D18" s="15">
        <f t="shared" si="6"/>
        <v>20000</v>
      </c>
      <c r="E18" s="15">
        <f t="shared" si="6"/>
        <v>40000</v>
      </c>
      <c r="F18" s="15">
        <f t="shared" si="6"/>
        <v>60000</v>
      </c>
      <c r="G18" s="15">
        <f t="shared" si="6"/>
        <v>90000</v>
      </c>
      <c r="H18" s="15">
        <f t="shared" si="6"/>
        <v>120000</v>
      </c>
      <c r="I18" s="15">
        <f t="shared" si="6"/>
        <v>160000</v>
      </c>
      <c r="J18" s="15">
        <f t="shared" si="6"/>
        <v>200000</v>
      </c>
      <c r="K18" s="15">
        <f t="shared" si="6"/>
        <v>250000</v>
      </c>
      <c r="L18" s="15">
        <f t="shared" si="6"/>
        <v>300000</v>
      </c>
      <c r="M18" s="15">
        <f t="shared" si="6"/>
        <v>360000</v>
      </c>
      <c r="N18" s="15">
        <f t="shared" si="6"/>
        <v>420000</v>
      </c>
      <c r="O18" s="15">
        <f t="shared" si="6"/>
        <v>490000</v>
      </c>
      <c r="P18" s="15">
        <f t="shared" si="6"/>
        <v>560000</v>
      </c>
      <c r="Q18" s="15">
        <f t="shared" si="6"/>
        <v>640000</v>
      </c>
      <c r="R18" s="15">
        <f t="shared" si="6"/>
        <v>720000</v>
      </c>
      <c r="S18" s="15">
        <f t="shared" si="6"/>
        <v>810000</v>
      </c>
      <c r="T18" s="15">
        <f t="shared" si="6"/>
        <v>900000</v>
      </c>
      <c r="U18" s="15">
        <f t="shared" si="6"/>
        <v>810000</v>
      </c>
      <c r="V18" s="15">
        <f t="shared" si="6"/>
        <v>900000</v>
      </c>
      <c r="W18" s="15">
        <f t="shared" si="6"/>
        <v>810000</v>
      </c>
      <c r="X18" s="15">
        <f t="shared" si="6"/>
        <v>900000</v>
      </c>
      <c r="Y18" s="15">
        <f t="shared" si="6"/>
        <v>810000</v>
      </c>
    </row>
    <row r="19">
      <c r="A19" s="14" t="s">
        <v>83</v>
      </c>
      <c r="B19" s="15">
        <f t="shared" ref="B19:Y19" si="7">B4+B9-B14</f>
        <v>0</v>
      </c>
      <c r="C19" s="15">
        <f t="shared" si="7"/>
        <v>15000</v>
      </c>
      <c r="D19" s="15">
        <f t="shared" si="7"/>
        <v>30000</v>
      </c>
      <c r="E19" s="15">
        <f t="shared" si="7"/>
        <v>60000</v>
      </c>
      <c r="F19" s="15">
        <f t="shared" si="7"/>
        <v>90000</v>
      </c>
      <c r="G19" s="15">
        <f t="shared" si="7"/>
        <v>135000</v>
      </c>
      <c r="H19" s="15">
        <f t="shared" si="7"/>
        <v>180000</v>
      </c>
      <c r="I19" s="15">
        <f t="shared" si="7"/>
        <v>240000</v>
      </c>
      <c r="J19" s="15">
        <f t="shared" si="7"/>
        <v>300000</v>
      </c>
      <c r="K19" s="15">
        <f t="shared" si="7"/>
        <v>375000</v>
      </c>
      <c r="L19" s="15">
        <f t="shared" si="7"/>
        <v>450000</v>
      </c>
      <c r="M19" s="15">
        <f t="shared" si="7"/>
        <v>540000</v>
      </c>
      <c r="N19" s="15">
        <f t="shared" si="7"/>
        <v>630000</v>
      </c>
      <c r="O19" s="15">
        <f t="shared" si="7"/>
        <v>540000</v>
      </c>
      <c r="P19" s="15">
        <f t="shared" si="7"/>
        <v>630000</v>
      </c>
      <c r="Q19" s="15">
        <f t="shared" si="7"/>
        <v>540000</v>
      </c>
      <c r="R19" s="15">
        <f t="shared" si="7"/>
        <v>630000</v>
      </c>
      <c r="S19" s="15">
        <f t="shared" si="7"/>
        <v>540000</v>
      </c>
      <c r="T19" s="15">
        <f t="shared" si="7"/>
        <v>630000</v>
      </c>
      <c r="U19" s="15">
        <f t="shared" si="7"/>
        <v>540000</v>
      </c>
      <c r="V19" s="15">
        <f t="shared" si="7"/>
        <v>630000</v>
      </c>
      <c r="W19" s="15">
        <f t="shared" si="7"/>
        <v>540000</v>
      </c>
      <c r="X19" s="15">
        <f t="shared" si="7"/>
        <v>630000</v>
      </c>
      <c r="Y19" s="15">
        <f t="shared" si="7"/>
        <v>540000</v>
      </c>
    </row>
    <row r="20">
      <c r="A20" s="14" t="s">
        <v>62</v>
      </c>
      <c r="B20" s="15">
        <f t="shared" ref="B20:Y20" si="8">SUM(B18:B19)</f>
        <v>0</v>
      </c>
      <c r="C20" s="15">
        <f t="shared" si="8"/>
        <v>25000</v>
      </c>
      <c r="D20" s="15">
        <f t="shared" si="8"/>
        <v>50000</v>
      </c>
      <c r="E20" s="15">
        <f t="shared" si="8"/>
        <v>100000</v>
      </c>
      <c r="F20" s="15">
        <f t="shared" si="8"/>
        <v>150000</v>
      </c>
      <c r="G20" s="15">
        <f t="shared" si="8"/>
        <v>225000</v>
      </c>
      <c r="H20" s="15">
        <f t="shared" si="8"/>
        <v>300000</v>
      </c>
      <c r="I20" s="15">
        <f t="shared" si="8"/>
        <v>400000</v>
      </c>
      <c r="J20" s="15">
        <f t="shared" si="8"/>
        <v>500000</v>
      </c>
      <c r="K20" s="15">
        <f t="shared" si="8"/>
        <v>625000</v>
      </c>
      <c r="L20" s="15">
        <f t="shared" si="8"/>
        <v>750000</v>
      </c>
      <c r="M20" s="15">
        <f t="shared" si="8"/>
        <v>900000</v>
      </c>
      <c r="N20" s="15">
        <f t="shared" si="8"/>
        <v>1050000</v>
      </c>
      <c r="O20" s="15">
        <f t="shared" si="8"/>
        <v>1030000</v>
      </c>
      <c r="P20" s="15">
        <f t="shared" si="8"/>
        <v>1190000</v>
      </c>
      <c r="Q20" s="15">
        <f t="shared" si="8"/>
        <v>1180000</v>
      </c>
      <c r="R20" s="15">
        <f t="shared" si="8"/>
        <v>1350000</v>
      </c>
      <c r="S20" s="15">
        <f t="shared" si="8"/>
        <v>1350000</v>
      </c>
      <c r="T20" s="15">
        <f t="shared" si="8"/>
        <v>1530000</v>
      </c>
      <c r="U20" s="15">
        <f t="shared" si="8"/>
        <v>1350000</v>
      </c>
      <c r="V20" s="15">
        <f t="shared" si="8"/>
        <v>1530000</v>
      </c>
      <c r="W20" s="15">
        <f t="shared" si="8"/>
        <v>1350000</v>
      </c>
      <c r="X20" s="15">
        <f t="shared" si="8"/>
        <v>1530000</v>
      </c>
      <c r="Y20" s="15">
        <f t="shared" si="8"/>
        <v>1350000</v>
      </c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69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</row>
    <row r="2">
      <c r="A2" s="11" t="s">
        <v>121</v>
      </c>
      <c r="B2" s="11" t="s">
        <v>78</v>
      </c>
      <c r="C2" s="11" t="s">
        <v>79</v>
      </c>
      <c r="D2" s="11">
        <v>1.0</v>
      </c>
      <c r="E2" s="11">
        <v>90000.0</v>
      </c>
      <c r="F2" s="11">
        <v>18.0</v>
      </c>
      <c r="G2" s="15">
        <f t="shared" ref="G2:G49" si="1">F2+D2</f>
        <v>19</v>
      </c>
      <c r="H2" s="15">
        <f t="shared" ref="H2:H49" si="2">E2/F2*F2</f>
        <v>90000</v>
      </c>
    </row>
    <row r="3">
      <c r="A3" s="11" t="s">
        <v>122</v>
      </c>
      <c r="B3" s="11" t="s">
        <v>83</v>
      </c>
      <c r="C3" s="11" t="s">
        <v>81</v>
      </c>
      <c r="D3" s="11">
        <v>1.0</v>
      </c>
      <c r="E3" s="11">
        <v>180000.0</v>
      </c>
      <c r="F3" s="11">
        <v>12.0</v>
      </c>
      <c r="G3" s="15">
        <f t="shared" si="1"/>
        <v>13</v>
      </c>
      <c r="H3" s="15">
        <f t="shared" si="2"/>
        <v>180000</v>
      </c>
    </row>
    <row r="4">
      <c r="A4" s="11" t="s">
        <v>123</v>
      </c>
      <c r="B4" s="11" t="s">
        <v>78</v>
      </c>
      <c r="C4" s="11" t="s">
        <v>79</v>
      </c>
      <c r="D4" s="15">
        <f>D2+Assumptions!$B$24</f>
        <v>2</v>
      </c>
      <c r="E4" s="11">
        <v>90000.0</v>
      </c>
      <c r="F4" s="11">
        <v>18.0</v>
      </c>
      <c r="G4" s="15">
        <f t="shared" si="1"/>
        <v>20</v>
      </c>
      <c r="H4" s="15">
        <f t="shared" si="2"/>
        <v>90000</v>
      </c>
    </row>
    <row r="5">
      <c r="A5" s="11" t="s">
        <v>124</v>
      </c>
      <c r="B5" s="11" t="s">
        <v>83</v>
      </c>
      <c r="C5" s="11" t="s">
        <v>81</v>
      </c>
      <c r="D5" s="15">
        <f>D3+Assumptions!$B$24</f>
        <v>2</v>
      </c>
      <c r="E5" s="11">
        <v>180000.0</v>
      </c>
      <c r="F5" s="11">
        <v>12.0</v>
      </c>
      <c r="G5" s="15">
        <f t="shared" si="1"/>
        <v>14</v>
      </c>
      <c r="H5" s="15">
        <f t="shared" si="2"/>
        <v>180000</v>
      </c>
    </row>
    <row r="6">
      <c r="A6" s="11" t="s">
        <v>125</v>
      </c>
      <c r="B6" s="11" t="s">
        <v>78</v>
      </c>
      <c r="C6" s="11" t="s">
        <v>79</v>
      </c>
      <c r="D6" s="15">
        <f>D4+Assumptions!$B$24</f>
        <v>3</v>
      </c>
      <c r="E6" s="11">
        <v>90000.0</v>
      </c>
      <c r="F6" s="11">
        <v>18.0</v>
      </c>
      <c r="G6" s="15">
        <f t="shared" si="1"/>
        <v>21</v>
      </c>
      <c r="H6" s="15">
        <f t="shared" si="2"/>
        <v>90000</v>
      </c>
    </row>
    <row r="7">
      <c r="A7" s="11" t="s">
        <v>126</v>
      </c>
      <c r="B7" s="11" t="s">
        <v>83</v>
      </c>
      <c r="C7" s="11" t="s">
        <v>81</v>
      </c>
      <c r="D7" s="15">
        <f>D5+Assumptions!$B$24</f>
        <v>3</v>
      </c>
      <c r="E7" s="11">
        <v>180000.0</v>
      </c>
      <c r="F7" s="11">
        <v>12.0</v>
      </c>
      <c r="G7" s="15">
        <f t="shared" si="1"/>
        <v>15</v>
      </c>
      <c r="H7" s="15">
        <f t="shared" si="2"/>
        <v>180000</v>
      </c>
    </row>
    <row r="8">
      <c r="A8" s="11" t="s">
        <v>127</v>
      </c>
      <c r="B8" s="11" t="s">
        <v>78</v>
      </c>
      <c r="C8" s="11" t="s">
        <v>79</v>
      </c>
      <c r="D8" s="15">
        <f>D6+Assumptions!$B$24</f>
        <v>4</v>
      </c>
      <c r="E8" s="11">
        <v>90000.0</v>
      </c>
      <c r="F8" s="11">
        <v>18.0</v>
      </c>
      <c r="G8" s="15">
        <f t="shared" si="1"/>
        <v>22</v>
      </c>
      <c r="H8" s="15">
        <f t="shared" si="2"/>
        <v>90000</v>
      </c>
    </row>
    <row r="9">
      <c r="A9" s="11" t="s">
        <v>128</v>
      </c>
      <c r="B9" s="11" t="s">
        <v>83</v>
      </c>
      <c r="C9" s="11" t="s">
        <v>81</v>
      </c>
      <c r="D9" s="15">
        <f>D7+Assumptions!$B$24</f>
        <v>4</v>
      </c>
      <c r="E9" s="11">
        <v>180000.0</v>
      </c>
      <c r="F9" s="11">
        <v>12.0</v>
      </c>
      <c r="G9" s="15">
        <f t="shared" si="1"/>
        <v>16</v>
      </c>
      <c r="H9" s="15">
        <f t="shared" si="2"/>
        <v>180000</v>
      </c>
    </row>
    <row r="10">
      <c r="A10" s="11" t="s">
        <v>129</v>
      </c>
      <c r="B10" s="11" t="s">
        <v>78</v>
      </c>
      <c r="C10" s="11" t="s">
        <v>79</v>
      </c>
      <c r="D10" s="15">
        <f>D8+Assumptions!$B$24</f>
        <v>5</v>
      </c>
      <c r="E10" s="11">
        <v>90000.0</v>
      </c>
      <c r="F10" s="11">
        <v>18.0</v>
      </c>
      <c r="G10" s="15">
        <f t="shared" si="1"/>
        <v>23</v>
      </c>
      <c r="H10" s="15">
        <f t="shared" si="2"/>
        <v>90000</v>
      </c>
    </row>
    <row r="11">
      <c r="A11" s="11" t="s">
        <v>130</v>
      </c>
      <c r="B11" s="11" t="s">
        <v>83</v>
      </c>
      <c r="C11" s="11" t="s">
        <v>81</v>
      </c>
      <c r="D11" s="15">
        <f>D9+Assumptions!$B$24</f>
        <v>5</v>
      </c>
      <c r="E11" s="11">
        <v>180000.0</v>
      </c>
      <c r="F11" s="11">
        <v>12.0</v>
      </c>
      <c r="G11" s="15">
        <f t="shared" si="1"/>
        <v>17</v>
      </c>
      <c r="H11" s="15">
        <f t="shared" si="2"/>
        <v>180000</v>
      </c>
    </row>
    <row r="12">
      <c r="A12" s="11" t="s">
        <v>131</v>
      </c>
      <c r="B12" s="11" t="s">
        <v>78</v>
      </c>
      <c r="C12" s="11" t="s">
        <v>79</v>
      </c>
      <c r="D12" s="15">
        <f>D10+Assumptions!$B$24</f>
        <v>6</v>
      </c>
      <c r="E12" s="11">
        <v>90000.0</v>
      </c>
      <c r="F12" s="11">
        <v>18.0</v>
      </c>
      <c r="G12" s="15">
        <f t="shared" si="1"/>
        <v>24</v>
      </c>
      <c r="H12" s="15">
        <f t="shared" si="2"/>
        <v>90000</v>
      </c>
    </row>
    <row r="13">
      <c r="A13" s="11" t="s">
        <v>132</v>
      </c>
      <c r="B13" s="11" t="s">
        <v>83</v>
      </c>
      <c r="C13" s="11" t="s">
        <v>81</v>
      </c>
      <c r="D13" s="15">
        <f>D11+Assumptions!$B$24</f>
        <v>6</v>
      </c>
      <c r="E13" s="11">
        <v>180000.0</v>
      </c>
      <c r="F13" s="11">
        <v>12.0</v>
      </c>
      <c r="G13" s="15">
        <f t="shared" si="1"/>
        <v>18</v>
      </c>
      <c r="H13" s="15">
        <f t="shared" si="2"/>
        <v>180000</v>
      </c>
    </row>
    <row r="14">
      <c r="A14" s="11" t="s">
        <v>133</v>
      </c>
      <c r="B14" s="11" t="s">
        <v>78</v>
      </c>
      <c r="C14" s="11" t="s">
        <v>79</v>
      </c>
      <c r="D14" s="15">
        <f>D12+Assumptions!$B$24</f>
        <v>7</v>
      </c>
      <c r="E14" s="11">
        <v>90000.0</v>
      </c>
      <c r="F14" s="11">
        <v>18.0</v>
      </c>
      <c r="G14" s="15">
        <f t="shared" si="1"/>
        <v>25</v>
      </c>
      <c r="H14" s="15">
        <f t="shared" si="2"/>
        <v>90000</v>
      </c>
    </row>
    <row r="15">
      <c r="A15" s="11" t="s">
        <v>134</v>
      </c>
      <c r="B15" s="11" t="s">
        <v>83</v>
      </c>
      <c r="C15" s="11" t="s">
        <v>81</v>
      </c>
      <c r="D15" s="15">
        <f>D13+Assumptions!$B$24</f>
        <v>7</v>
      </c>
      <c r="E15" s="11">
        <v>180000.0</v>
      </c>
      <c r="F15" s="11">
        <v>12.0</v>
      </c>
      <c r="G15" s="15">
        <f t="shared" si="1"/>
        <v>19</v>
      </c>
      <c r="H15" s="15">
        <f t="shared" si="2"/>
        <v>180000</v>
      </c>
    </row>
    <row r="16">
      <c r="A16" s="11" t="s">
        <v>135</v>
      </c>
      <c r="B16" s="11" t="s">
        <v>78</v>
      </c>
      <c r="C16" s="11" t="s">
        <v>79</v>
      </c>
      <c r="D16" s="15">
        <f>D14+Assumptions!$B$24</f>
        <v>8</v>
      </c>
      <c r="E16" s="11">
        <v>90000.0</v>
      </c>
      <c r="F16" s="11">
        <v>18.0</v>
      </c>
      <c r="G16" s="15">
        <f t="shared" si="1"/>
        <v>26</v>
      </c>
      <c r="H16" s="15">
        <f t="shared" si="2"/>
        <v>90000</v>
      </c>
    </row>
    <row r="17">
      <c r="A17" s="11" t="s">
        <v>136</v>
      </c>
      <c r="B17" s="11" t="s">
        <v>83</v>
      </c>
      <c r="C17" s="11" t="s">
        <v>81</v>
      </c>
      <c r="D17" s="15">
        <f>D15+Assumptions!$B$24</f>
        <v>8</v>
      </c>
      <c r="E17" s="11">
        <v>180000.0</v>
      </c>
      <c r="F17" s="11">
        <v>12.0</v>
      </c>
      <c r="G17" s="15">
        <f t="shared" si="1"/>
        <v>20</v>
      </c>
      <c r="H17" s="15">
        <f t="shared" si="2"/>
        <v>180000</v>
      </c>
    </row>
    <row r="18">
      <c r="A18" s="11" t="s">
        <v>137</v>
      </c>
      <c r="B18" s="11" t="s">
        <v>78</v>
      </c>
      <c r="C18" s="11" t="s">
        <v>79</v>
      </c>
      <c r="D18" s="15">
        <f>D16+Assumptions!$B$24</f>
        <v>9</v>
      </c>
      <c r="E18" s="11">
        <v>90000.0</v>
      </c>
      <c r="F18" s="11">
        <v>18.0</v>
      </c>
      <c r="G18" s="15">
        <f t="shared" si="1"/>
        <v>27</v>
      </c>
      <c r="H18" s="15">
        <f t="shared" si="2"/>
        <v>90000</v>
      </c>
    </row>
    <row r="19">
      <c r="A19" s="11" t="s">
        <v>138</v>
      </c>
      <c r="B19" s="11" t="s">
        <v>83</v>
      </c>
      <c r="C19" s="11" t="s">
        <v>81</v>
      </c>
      <c r="D19" s="15">
        <f>D17+Assumptions!$B$24</f>
        <v>9</v>
      </c>
      <c r="E19" s="11">
        <v>180000.0</v>
      </c>
      <c r="F19" s="11">
        <v>12.0</v>
      </c>
      <c r="G19" s="15">
        <f t="shared" si="1"/>
        <v>21</v>
      </c>
      <c r="H19" s="15">
        <f t="shared" si="2"/>
        <v>180000</v>
      </c>
    </row>
    <row r="20">
      <c r="A20" s="11" t="s">
        <v>139</v>
      </c>
      <c r="B20" s="11" t="s">
        <v>78</v>
      </c>
      <c r="C20" s="11" t="s">
        <v>79</v>
      </c>
      <c r="D20" s="15">
        <f>D18+Assumptions!$B$24</f>
        <v>10</v>
      </c>
      <c r="E20" s="11">
        <v>90000.0</v>
      </c>
      <c r="F20" s="11">
        <v>18.0</v>
      </c>
      <c r="G20" s="15">
        <f t="shared" si="1"/>
        <v>28</v>
      </c>
      <c r="H20" s="15">
        <f t="shared" si="2"/>
        <v>90000</v>
      </c>
    </row>
    <row r="21">
      <c r="A21" s="11" t="s">
        <v>140</v>
      </c>
      <c r="B21" s="11" t="s">
        <v>83</v>
      </c>
      <c r="C21" s="11" t="s">
        <v>81</v>
      </c>
      <c r="D21" s="15">
        <f>D19+Assumptions!$B$24</f>
        <v>10</v>
      </c>
      <c r="E21" s="11">
        <v>180000.0</v>
      </c>
      <c r="F21" s="11">
        <v>12.0</v>
      </c>
      <c r="G21" s="15">
        <f t="shared" si="1"/>
        <v>22</v>
      </c>
      <c r="H21" s="15">
        <f t="shared" si="2"/>
        <v>180000</v>
      </c>
    </row>
    <row r="22">
      <c r="A22" s="11" t="s">
        <v>141</v>
      </c>
      <c r="B22" s="11" t="s">
        <v>78</v>
      </c>
      <c r="C22" s="11" t="s">
        <v>79</v>
      </c>
      <c r="D22" s="15">
        <f>D20+Assumptions!$B$24</f>
        <v>11</v>
      </c>
      <c r="E22" s="11">
        <v>90000.0</v>
      </c>
      <c r="F22" s="11">
        <v>18.0</v>
      </c>
      <c r="G22" s="15">
        <f t="shared" si="1"/>
        <v>29</v>
      </c>
      <c r="H22" s="15">
        <f t="shared" si="2"/>
        <v>90000</v>
      </c>
    </row>
    <row r="23">
      <c r="A23" s="11" t="s">
        <v>142</v>
      </c>
      <c r="B23" s="11" t="s">
        <v>83</v>
      </c>
      <c r="C23" s="11" t="s">
        <v>81</v>
      </c>
      <c r="D23" s="15">
        <f>D21+Assumptions!$B$24</f>
        <v>11</v>
      </c>
      <c r="E23" s="11">
        <v>180000.0</v>
      </c>
      <c r="F23" s="11">
        <v>12.0</v>
      </c>
      <c r="G23" s="15">
        <f t="shared" si="1"/>
        <v>23</v>
      </c>
      <c r="H23" s="15">
        <f t="shared" si="2"/>
        <v>180000</v>
      </c>
    </row>
    <row r="24">
      <c r="A24" s="11" t="s">
        <v>143</v>
      </c>
      <c r="B24" s="11" t="s">
        <v>78</v>
      </c>
      <c r="C24" s="11" t="s">
        <v>79</v>
      </c>
      <c r="D24" s="15">
        <f>D22+Assumptions!$B$24</f>
        <v>12</v>
      </c>
      <c r="E24" s="11">
        <v>90000.0</v>
      </c>
      <c r="F24" s="11">
        <v>18.0</v>
      </c>
      <c r="G24" s="15">
        <f t="shared" si="1"/>
        <v>30</v>
      </c>
      <c r="H24" s="15">
        <f t="shared" si="2"/>
        <v>90000</v>
      </c>
    </row>
    <row r="25">
      <c r="A25" s="11" t="s">
        <v>144</v>
      </c>
      <c r="B25" s="11" t="s">
        <v>83</v>
      </c>
      <c r="C25" s="11" t="s">
        <v>81</v>
      </c>
      <c r="D25" s="15">
        <f>D23+Assumptions!$B$24</f>
        <v>12</v>
      </c>
      <c r="E25" s="11">
        <v>180000.0</v>
      </c>
      <c r="F25" s="11">
        <v>12.0</v>
      </c>
      <c r="G25" s="15">
        <f t="shared" si="1"/>
        <v>24</v>
      </c>
      <c r="H25" s="15">
        <f t="shared" si="2"/>
        <v>180000</v>
      </c>
    </row>
    <row r="26">
      <c r="A26" s="11" t="s">
        <v>145</v>
      </c>
      <c r="B26" s="11" t="s">
        <v>78</v>
      </c>
      <c r="C26" s="11" t="s">
        <v>79</v>
      </c>
      <c r="D26" s="15">
        <f>D24+Assumptions!$B$24</f>
        <v>13</v>
      </c>
      <c r="E26" s="11">
        <v>90000.0</v>
      </c>
      <c r="F26" s="11">
        <v>18.0</v>
      </c>
      <c r="G26" s="15">
        <f t="shared" si="1"/>
        <v>31</v>
      </c>
      <c r="H26" s="15">
        <f t="shared" si="2"/>
        <v>90000</v>
      </c>
    </row>
    <row r="27">
      <c r="A27" s="11" t="s">
        <v>146</v>
      </c>
      <c r="B27" s="11" t="s">
        <v>83</v>
      </c>
      <c r="C27" s="11" t="s">
        <v>81</v>
      </c>
      <c r="D27" s="15">
        <f>D25+Assumptions!$B$24</f>
        <v>13</v>
      </c>
      <c r="E27" s="11">
        <v>180000.0</v>
      </c>
      <c r="F27" s="11">
        <v>12.0</v>
      </c>
      <c r="G27" s="15">
        <f t="shared" si="1"/>
        <v>25</v>
      </c>
      <c r="H27" s="15">
        <f t="shared" si="2"/>
        <v>180000</v>
      </c>
    </row>
    <row r="28">
      <c r="A28" s="11" t="s">
        <v>147</v>
      </c>
      <c r="B28" s="11" t="s">
        <v>78</v>
      </c>
      <c r="C28" s="11" t="s">
        <v>79</v>
      </c>
      <c r="D28" s="15">
        <f>D26+Assumptions!$B$24</f>
        <v>14</v>
      </c>
      <c r="E28" s="11">
        <v>90000.0</v>
      </c>
      <c r="F28" s="11">
        <v>18.0</v>
      </c>
      <c r="G28" s="15">
        <f t="shared" si="1"/>
        <v>32</v>
      </c>
      <c r="H28" s="15">
        <f t="shared" si="2"/>
        <v>90000</v>
      </c>
    </row>
    <row r="29">
      <c r="A29" s="11" t="s">
        <v>148</v>
      </c>
      <c r="B29" s="11" t="s">
        <v>83</v>
      </c>
      <c r="C29" s="11" t="s">
        <v>81</v>
      </c>
      <c r="D29" s="15">
        <f>D27+Assumptions!$B$24</f>
        <v>14</v>
      </c>
      <c r="E29" s="11">
        <v>180000.0</v>
      </c>
      <c r="F29" s="11">
        <v>12.0</v>
      </c>
      <c r="G29" s="15">
        <f t="shared" si="1"/>
        <v>26</v>
      </c>
      <c r="H29" s="15">
        <f t="shared" si="2"/>
        <v>180000</v>
      </c>
    </row>
    <row r="30">
      <c r="A30" s="11" t="s">
        <v>149</v>
      </c>
      <c r="B30" s="11" t="s">
        <v>78</v>
      </c>
      <c r="C30" s="11" t="s">
        <v>79</v>
      </c>
      <c r="D30" s="15">
        <f>D28+Assumptions!$B$24</f>
        <v>15</v>
      </c>
      <c r="E30" s="11">
        <v>90000.0</v>
      </c>
      <c r="F30" s="11">
        <v>18.0</v>
      </c>
      <c r="G30" s="15">
        <f t="shared" si="1"/>
        <v>33</v>
      </c>
      <c r="H30" s="15">
        <f t="shared" si="2"/>
        <v>90000</v>
      </c>
    </row>
    <row r="31">
      <c r="A31" s="11" t="s">
        <v>150</v>
      </c>
      <c r="B31" s="11" t="s">
        <v>83</v>
      </c>
      <c r="C31" s="11" t="s">
        <v>81</v>
      </c>
      <c r="D31" s="15">
        <f>D29+Assumptions!$B$24</f>
        <v>15</v>
      </c>
      <c r="E31" s="11">
        <v>180000.0</v>
      </c>
      <c r="F31" s="11">
        <v>12.0</v>
      </c>
      <c r="G31" s="15">
        <f t="shared" si="1"/>
        <v>27</v>
      </c>
      <c r="H31" s="15">
        <f t="shared" si="2"/>
        <v>180000</v>
      </c>
    </row>
    <row r="32">
      <c r="A32" s="11" t="s">
        <v>151</v>
      </c>
      <c r="B32" s="11" t="s">
        <v>78</v>
      </c>
      <c r="C32" s="11" t="s">
        <v>79</v>
      </c>
      <c r="D32" s="15">
        <f>D30+Assumptions!$B$24</f>
        <v>16</v>
      </c>
      <c r="E32" s="11">
        <v>90000.0</v>
      </c>
      <c r="F32" s="11">
        <v>18.0</v>
      </c>
      <c r="G32" s="15">
        <f t="shared" si="1"/>
        <v>34</v>
      </c>
      <c r="H32" s="15">
        <f t="shared" si="2"/>
        <v>90000</v>
      </c>
    </row>
    <row r="33">
      <c r="A33" s="11" t="s">
        <v>152</v>
      </c>
      <c r="B33" s="11" t="s">
        <v>83</v>
      </c>
      <c r="C33" s="11" t="s">
        <v>81</v>
      </c>
      <c r="D33" s="15">
        <f>D31+Assumptions!$B$24</f>
        <v>16</v>
      </c>
      <c r="E33" s="11">
        <v>180000.0</v>
      </c>
      <c r="F33" s="11">
        <v>12.0</v>
      </c>
      <c r="G33" s="15">
        <f t="shared" si="1"/>
        <v>28</v>
      </c>
      <c r="H33" s="15">
        <f t="shared" si="2"/>
        <v>180000</v>
      </c>
    </row>
    <row r="34">
      <c r="A34" s="11" t="s">
        <v>153</v>
      </c>
      <c r="B34" s="11" t="s">
        <v>78</v>
      </c>
      <c r="C34" s="11" t="s">
        <v>79</v>
      </c>
      <c r="D34" s="15">
        <f>D32+Assumptions!$B$24</f>
        <v>17</v>
      </c>
      <c r="E34" s="11">
        <v>90000.0</v>
      </c>
      <c r="F34" s="11">
        <v>18.0</v>
      </c>
      <c r="G34" s="15">
        <f t="shared" si="1"/>
        <v>35</v>
      </c>
      <c r="H34" s="15">
        <f t="shared" si="2"/>
        <v>90000</v>
      </c>
    </row>
    <row r="35">
      <c r="A35" s="11" t="s">
        <v>154</v>
      </c>
      <c r="B35" s="11" t="s">
        <v>83</v>
      </c>
      <c r="C35" s="11" t="s">
        <v>81</v>
      </c>
      <c r="D35" s="15">
        <f>D33+Assumptions!$B$24</f>
        <v>17</v>
      </c>
      <c r="E35" s="11">
        <v>180000.0</v>
      </c>
      <c r="F35" s="11">
        <v>12.0</v>
      </c>
      <c r="G35" s="15">
        <f t="shared" si="1"/>
        <v>29</v>
      </c>
      <c r="H35" s="15">
        <f t="shared" si="2"/>
        <v>180000</v>
      </c>
    </row>
    <row r="36">
      <c r="A36" s="11" t="s">
        <v>155</v>
      </c>
      <c r="B36" s="11" t="s">
        <v>78</v>
      </c>
      <c r="C36" s="11" t="s">
        <v>79</v>
      </c>
      <c r="D36" s="15">
        <f>D34+Assumptions!$B$24</f>
        <v>18</v>
      </c>
      <c r="E36" s="11">
        <v>90000.0</v>
      </c>
      <c r="F36" s="11">
        <v>18.0</v>
      </c>
      <c r="G36" s="15">
        <f t="shared" si="1"/>
        <v>36</v>
      </c>
      <c r="H36" s="15">
        <f t="shared" si="2"/>
        <v>90000</v>
      </c>
    </row>
    <row r="37">
      <c r="A37" s="11" t="s">
        <v>156</v>
      </c>
      <c r="B37" s="11" t="s">
        <v>83</v>
      </c>
      <c r="C37" s="11" t="s">
        <v>81</v>
      </c>
      <c r="D37" s="15">
        <f>D35+Assumptions!$B$24</f>
        <v>18</v>
      </c>
      <c r="E37" s="11">
        <v>180000.0</v>
      </c>
      <c r="F37" s="11">
        <v>12.0</v>
      </c>
      <c r="G37" s="15">
        <f t="shared" si="1"/>
        <v>30</v>
      </c>
      <c r="H37" s="15">
        <f t="shared" si="2"/>
        <v>180000</v>
      </c>
    </row>
    <row r="38">
      <c r="A38" s="11" t="s">
        <v>157</v>
      </c>
      <c r="B38" s="11" t="s">
        <v>78</v>
      </c>
      <c r="C38" s="11" t="s">
        <v>79</v>
      </c>
      <c r="D38" s="15">
        <f>D36+Assumptions!$B$24</f>
        <v>19</v>
      </c>
      <c r="E38" s="11">
        <v>90000.0</v>
      </c>
      <c r="F38" s="11">
        <v>18.0</v>
      </c>
      <c r="G38" s="15">
        <f t="shared" si="1"/>
        <v>37</v>
      </c>
      <c r="H38" s="15">
        <f t="shared" si="2"/>
        <v>90000</v>
      </c>
    </row>
    <row r="39">
      <c r="A39" s="11" t="s">
        <v>158</v>
      </c>
      <c r="B39" s="11" t="s">
        <v>83</v>
      </c>
      <c r="C39" s="11" t="s">
        <v>81</v>
      </c>
      <c r="D39" s="15">
        <f>D37+Assumptions!$B$24</f>
        <v>19</v>
      </c>
      <c r="E39" s="11">
        <v>180000.0</v>
      </c>
      <c r="F39" s="11">
        <v>12.0</v>
      </c>
      <c r="G39" s="15">
        <f t="shared" si="1"/>
        <v>31</v>
      </c>
      <c r="H39" s="15">
        <f t="shared" si="2"/>
        <v>180000</v>
      </c>
    </row>
    <row r="40">
      <c r="A40" s="11" t="s">
        <v>159</v>
      </c>
      <c r="B40" s="11" t="s">
        <v>78</v>
      </c>
      <c r="C40" s="11" t="s">
        <v>79</v>
      </c>
      <c r="D40" s="15">
        <f>D38+Assumptions!$B$24</f>
        <v>20</v>
      </c>
      <c r="E40" s="11">
        <v>90000.0</v>
      </c>
      <c r="F40" s="11">
        <v>18.0</v>
      </c>
      <c r="G40" s="15">
        <f t="shared" si="1"/>
        <v>38</v>
      </c>
      <c r="H40" s="15">
        <f t="shared" si="2"/>
        <v>90000</v>
      </c>
    </row>
    <row r="41">
      <c r="A41" s="11" t="s">
        <v>160</v>
      </c>
      <c r="B41" s="11" t="s">
        <v>83</v>
      </c>
      <c r="C41" s="11" t="s">
        <v>81</v>
      </c>
      <c r="D41" s="15">
        <f>D39+Assumptions!$B$24</f>
        <v>20</v>
      </c>
      <c r="E41" s="11">
        <v>180000.0</v>
      </c>
      <c r="F41" s="11">
        <v>12.0</v>
      </c>
      <c r="G41" s="15">
        <f t="shared" si="1"/>
        <v>32</v>
      </c>
      <c r="H41" s="15">
        <f t="shared" si="2"/>
        <v>180000</v>
      </c>
    </row>
    <row r="42">
      <c r="A42" s="11" t="s">
        <v>161</v>
      </c>
      <c r="B42" s="11" t="s">
        <v>78</v>
      </c>
      <c r="C42" s="11" t="s">
        <v>79</v>
      </c>
      <c r="D42" s="15">
        <f>D40+Assumptions!$B$24</f>
        <v>21</v>
      </c>
      <c r="E42" s="11">
        <v>90000.0</v>
      </c>
      <c r="F42" s="11">
        <v>18.0</v>
      </c>
      <c r="G42" s="15">
        <f t="shared" si="1"/>
        <v>39</v>
      </c>
      <c r="H42" s="15">
        <f t="shared" si="2"/>
        <v>90000</v>
      </c>
    </row>
    <row r="43">
      <c r="A43" s="11" t="s">
        <v>162</v>
      </c>
      <c r="B43" s="11" t="s">
        <v>83</v>
      </c>
      <c r="C43" s="11" t="s">
        <v>81</v>
      </c>
      <c r="D43" s="15">
        <f>D41+Assumptions!$B$24</f>
        <v>21</v>
      </c>
      <c r="E43" s="11">
        <v>180000.0</v>
      </c>
      <c r="F43" s="11">
        <v>12.0</v>
      </c>
      <c r="G43" s="15">
        <f t="shared" si="1"/>
        <v>33</v>
      </c>
      <c r="H43" s="15">
        <f t="shared" si="2"/>
        <v>180000</v>
      </c>
    </row>
    <row r="44">
      <c r="A44" s="11" t="s">
        <v>163</v>
      </c>
      <c r="B44" s="11" t="s">
        <v>78</v>
      </c>
      <c r="C44" s="11" t="s">
        <v>79</v>
      </c>
      <c r="D44" s="15">
        <f>D42+Assumptions!$B$24</f>
        <v>22</v>
      </c>
      <c r="E44" s="11">
        <v>90000.0</v>
      </c>
      <c r="F44" s="11">
        <v>18.0</v>
      </c>
      <c r="G44" s="15">
        <f t="shared" si="1"/>
        <v>40</v>
      </c>
      <c r="H44" s="15">
        <f t="shared" si="2"/>
        <v>90000</v>
      </c>
    </row>
    <row r="45">
      <c r="A45" s="11" t="s">
        <v>164</v>
      </c>
      <c r="B45" s="11" t="s">
        <v>83</v>
      </c>
      <c r="C45" s="11" t="s">
        <v>81</v>
      </c>
      <c r="D45" s="15">
        <f>D43+Assumptions!$B$24</f>
        <v>22</v>
      </c>
      <c r="E45" s="11">
        <v>180000.0</v>
      </c>
      <c r="F45" s="11">
        <v>12.0</v>
      </c>
      <c r="G45" s="15">
        <f t="shared" si="1"/>
        <v>34</v>
      </c>
      <c r="H45" s="15">
        <f t="shared" si="2"/>
        <v>180000</v>
      </c>
    </row>
    <row r="46">
      <c r="A46" s="11" t="s">
        <v>165</v>
      </c>
      <c r="B46" s="11" t="s">
        <v>78</v>
      </c>
      <c r="C46" s="11" t="s">
        <v>79</v>
      </c>
      <c r="D46" s="15">
        <f>D44+Assumptions!$B$24</f>
        <v>23</v>
      </c>
      <c r="E46" s="11">
        <v>90000.0</v>
      </c>
      <c r="F46" s="11">
        <v>18.0</v>
      </c>
      <c r="G46" s="15">
        <f t="shared" si="1"/>
        <v>41</v>
      </c>
      <c r="H46" s="15">
        <f t="shared" si="2"/>
        <v>90000</v>
      </c>
    </row>
    <row r="47">
      <c r="A47" s="11" t="s">
        <v>166</v>
      </c>
      <c r="B47" s="11" t="s">
        <v>83</v>
      </c>
      <c r="C47" s="11" t="s">
        <v>81</v>
      </c>
      <c r="D47" s="15">
        <f>D45+Assumptions!$B$24</f>
        <v>23</v>
      </c>
      <c r="E47" s="11">
        <v>180000.0</v>
      </c>
      <c r="F47" s="11">
        <v>12.0</v>
      </c>
      <c r="G47" s="15">
        <f t="shared" si="1"/>
        <v>35</v>
      </c>
      <c r="H47" s="15">
        <f t="shared" si="2"/>
        <v>180000</v>
      </c>
    </row>
    <row r="48">
      <c r="A48" s="11" t="s">
        <v>167</v>
      </c>
      <c r="B48" s="11" t="s">
        <v>78</v>
      </c>
      <c r="C48" s="11" t="s">
        <v>79</v>
      </c>
      <c r="D48" s="15">
        <f>D46+Assumptions!$B$24</f>
        <v>24</v>
      </c>
      <c r="E48" s="11">
        <v>90000.0</v>
      </c>
      <c r="F48" s="11">
        <v>18.0</v>
      </c>
      <c r="G48" s="15">
        <f t="shared" si="1"/>
        <v>42</v>
      </c>
      <c r="H48" s="15">
        <f t="shared" si="2"/>
        <v>90000</v>
      </c>
    </row>
    <row r="49">
      <c r="A49" s="11" t="s">
        <v>168</v>
      </c>
      <c r="B49" s="11" t="s">
        <v>83</v>
      </c>
      <c r="C49" s="11" t="s">
        <v>81</v>
      </c>
      <c r="D49" s="15">
        <f>D47+Assumptions!$B$24</f>
        <v>24</v>
      </c>
      <c r="E49" s="11">
        <v>180000.0</v>
      </c>
      <c r="F49" s="11">
        <v>12.0</v>
      </c>
      <c r="G49" s="15">
        <f t="shared" si="1"/>
        <v>36</v>
      </c>
      <c r="H49" s="15">
        <f t="shared" si="2"/>
        <v>180000</v>
      </c>
    </row>
  </sheetData>
  <drawing r:id="rId1"/>
</worksheet>
</file>