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Cons-Sales and Costs" sheetId="4" r:id="rId7"/>
    <sheet state="visible" name="Cons-Purchases" sheetId="5" r:id="rId8"/>
    <sheet state="visible" name="Cons-Collections" sheetId="6" r:id="rId9"/>
    <sheet state="visible" name="Cons-Asset Statements" sheetId="7" r:id="rId10"/>
    <sheet state="visible" name="Cons-Cash Details" sheetId="8" r:id="rId11"/>
    <sheet state="visible" name="Cons-Balances" sheetId="9" r:id="rId12"/>
    <sheet state="visible" name="Sales and Costs-Small Store" sheetId="10" r:id="rId13"/>
    <sheet state="visible" name="Sales and Costs-Medium Store" sheetId="11" r:id="rId14"/>
    <sheet state="visible" name="Sales and Costs-Large Store" sheetId="12" r:id="rId15"/>
    <sheet state="visible" name="Large Store-FAR" sheetId="13" r:id="rId16"/>
    <sheet state="visible" name="Large Store-Fixed Asset Balance" sheetId="14" r:id="rId17"/>
    <sheet state="visible" name="Large Store-Depreciation" sheetId="15" r:id="rId18"/>
    <sheet state="visible" name="Medium Store-FAR" sheetId="16" r:id="rId19"/>
    <sheet state="visible" name="Medium Store-Fixed Asset Balanc" sheetId="17" r:id="rId20"/>
    <sheet state="visible" name="Medium Store-Depreciation" sheetId="18" r:id="rId21"/>
    <sheet state="visible" name="Small Store-FAR" sheetId="19" r:id="rId22"/>
    <sheet state="visible" name="Small Store-Fixed Asset Balance" sheetId="20" r:id="rId23"/>
    <sheet state="visible" name="Small Store-Depreciation" sheetId="21" r:id="rId24"/>
  </sheets>
  <definedNames/>
  <calcPr/>
</workbook>
</file>

<file path=xl/sharedStrings.xml><?xml version="1.0" encoding="utf-8"?>
<sst xmlns="http://schemas.openxmlformats.org/spreadsheetml/2006/main" count="998" uniqueCount="228">
  <si>
    <t>Description</t>
  </si>
  <si>
    <t>A company runs a chain of small jewellery stores.</t>
  </si>
  <si>
    <t>It sells Rings. The selling price of a ring is Rs 300. The cost of a ring is 45% of the selling price.</t>
  </si>
  <si>
    <t>It estimates that a small store will receive 500 orders per month. An average order will comprise 1 ring.</t>
  </si>
  <si>
    <t>Each small store has 1 sales person. The monthly salary of a sales person is Rs 8000.</t>
  </si>
  <si>
    <t>The store delivers all its orders. It costs the store Rs 35 to deliver an order.</t>
  </si>
  <si>
    <t>It has a monthly rental cost of Rs 12000 and electricity cost of Rs 5000.</t>
  </si>
  <si>
    <t>Initially, the company has 0 small stores. The company estimates that it will open 1 new small store every month, starting from Month 1.</t>
  </si>
  <si>
    <t xml:space="preserve">Each small store has 1 Furniture (TRE 565), which costs Rs 90000 and has a life of 18 months and 1 Vehicle (HIC 717), which costs Rs 180000 and has a life of 12 months. These assets are purchased every time a new small store is opened at the start of the month.  </t>
  </si>
  <si>
    <t>Calculate fixed asset balances and sales and costs of the company for 24 months</t>
  </si>
  <si>
    <t>Product</t>
  </si>
  <si>
    <t>Selling Price</t>
  </si>
  <si>
    <t>Cost Price</t>
  </si>
  <si>
    <t>Ring</t>
  </si>
  <si>
    <t>on selling Price</t>
  </si>
  <si>
    <t>Number of Orders</t>
  </si>
  <si>
    <t>Small Store</t>
  </si>
  <si>
    <t>Medium Store</t>
  </si>
  <si>
    <t>Large Store</t>
  </si>
  <si>
    <t>Average Order</t>
  </si>
  <si>
    <t>Mediun Store</t>
  </si>
  <si>
    <t>Delivery Cost</t>
  </si>
  <si>
    <t>Staff</t>
  </si>
  <si>
    <t xml:space="preserve">Small Store </t>
  </si>
  <si>
    <t>Sales Person</t>
  </si>
  <si>
    <t>Salaries</t>
  </si>
  <si>
    <t>Other costs</t>
  </si>
  <si>
    <t>Rent</t>
  </si>
  <si>
    <t>Electricity</t>
  </si>
  <si>
    <t>Outlet Plan</t>
  </si>
  <si>
    <t>Initial Outlet</t>
  </si>
  <si>
    <t>New Outlet</t>
  </si>
  <si>
    <t>from month 1</t>
  </si>
  <si>
    <t>from month 2</t>
  </si>
  <si>
    <t>from month 12</t>
  </si>
  <si>
    <t>Every 2 months</t>
  </si>
  <si>
    <t>every 4 months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</si>
  <si>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</si>
  <si>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</si>
  <si>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</si>
  <si>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</si>
  <si>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</si>
  <si>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</si>
  <si>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</si>
  <si>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</si>
  <si>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</si>
  <si>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</si>
  <si>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</si>
  <si>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</si>
  <si>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</si>
  <si>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</si>
  <si>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</si>
  <si>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</si>
  <si>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</si>
  <si>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</si>
  <si>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</si>
  <si>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</si>
  <si>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</si>
  <si>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</si>
  <si>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</si>
  <si>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</si>
  <si>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Outlets</t>
  </si>
  <si>
    <t>Orders</t>
  </si>
  <si>
    <t>Sales</t>
  </si>
  <si>
    <t>Large store</t>
  </si>
  <si>
    <t>Additional Outlet</t>
  </si>
  <si>
    <t>Total</t>
  </si>
  <si>
    <t>Cash of goods sold</t>
  </si>
  <si>
    <t>Salary</t>
  </si>
  <si>
    <t>Depreciation</t>
  </si>
  <si>
    <t>Total other costs</t>
  </si>
  <si>
    <t>Total Costs</t>
  </si>
  <si>
    <t>Profit</t>
  </si>
  <si>
    <t>Purchases</t>
  </si>
  <si>
    <t>Rings</t>
  </si>
  <si>
    <t>Purchase Payments</t>
  </si>
  <si>
    <t>RIngs</t>
  </si>
  <si>
    <t>Payments outstanding</t>
  </si>
  <si>
    <t>Customer 1</t>
  </si>
  <si>
    <t>Collections</t>
  </si>
  <si>
    <t>Cash to be collected</t>
  </si>
  <si>
    <t>Cons-Asset Statements</t>
  </si>
  <si>
    <t>Total Purchase</t>
  </si>
  <si>
    <t>Closing Balance of Asset</t>
  </si>
  <si>
    <t>Total Depreciation</t>
  </si>
  <si>
    <t>Closing Balance of Depreciation</t>
  </si>
  <si>
    <t>Cash Inflow</t>
  </si>
  <si>
    <t>Cash Collected from Sales</t>
  </si>
  <si>
    <t>Total Inflow</t>
  </si>
  <si>
    <t>Cash Outflow</t>
  </si>
  <si>
    <t>Cash paid for purchases</t>
  </si>
  <si>
    <t>Other cost</t>
  </si>
  <si>
    <t>Fixed Asset</t>
  </si>
  <si>
    <t>Total Outflow</t>
  </si>
  <si>
    <t>Net Cash for the month</t>
  </si>
  <si>
    <t>Opening Cash</t>
  </si>
  <si>
    <t>Closing Cash</t>
  </si>
  <si>
    <t>Assets</t>
  </si>
  <si>
    <t>Cash Inhand</t>
  </si>
  <si>
    <t>Total Assets (TA)</t>
  </si>
  <si>
    <t>Liabilities</t>
  </si>
  <si>
    <t>Payment Outstanding</t>
  </si>
  <si>
    <t>Total Liabilities</t>
  </si>
  <si>
    <t>Difference 1(TA-TL)</t>
  </si>
  <si>
    <t>Opening Profit</t>
  </si>
  <si>
    <t>Net Profit for the month</t>
  </si>
  <si>
    <t>Accumulated Profit</t>
  </si>
  <si>
    <t>Difference 2(AP-D1)</t>
  </si>
  <si>
    <t>Item Code</t>
  </si>
  <si>
    <t>Item Type</t>
  </si>
  <si>
    <t>Item Details</t>
  </si>
  <si>
    <t>Month of Purchase</t>
  </si>
  <si>
    <t>Price</t>
  </si>
  <si>
    <t>Life Time</t>
  </si>
  <si>
    <t>Month of Disposal</t>
  </si>
  <si>
    <t>Disposal Depreciation</t>
  </si>
  <si>
    <t>LFAS-FR-001</t>
  </si>
  <si>
    <t>Furniture</t>
  </si>
  <si>
    <t>TRE 565</t>
  </si>
  <si>
    <t>LFAS-FR-002</t>
  </si>
  <si>
    <t>LFAS-FR-003</t>
  </si>
  <si>
    <t>LFAS-VE-001</t>
  </si>
  <si>
    <t>Vehicle</t>
  </si>
  <si>
    <t>HIC 717</t>
  </si>
  <si>
    <t>LFAS-VE-002</t>
  </si>
  <si>
    <t>LFAS-FR-004</t>
  </si>
  <si>
    <t>LFAS-FR-005</t>
  </si>
  <si>
    <t>LFAS-FR-006</t>
  </si>
  <si>
    <t>LFAS-VE-003</t>
  </si>
  <si>
    <t>LFAS-VE-004</t>
  </si>
  <si>
    <t>LFAS-FR-007</t>
  </si>
  <si>
    <t>LFAS-FR-008</t>
  </si>
  <si>
    <t>LFAS-FR-009</t>
  </si>
  <si>
    <t>LFAS-VE-005</t>
  </si>
  <si>
    <t>LFAS-VE-006</t>
  </si>
  <si>
    <t>LFAS-FR-010</t>
  </si>
  <si>
    <t>LFAS-FR-011</t>
  </si>
  <si>
    <t>LFAS-FR-012</t>
  </si>
  <si>
    <t>LFAS-VE-007</t>
  </si>
  <si>
    <t>LFAS-VE-008</t>
  </si>
  <si>
    <t>Opening Balance</t>
  </si>
  <si>
    <t>Purchase</t>
  </si>
  <si>
    <t>Disposal</t>
  </si>
  <si>
    <t>Closing Balance</t>
  </si>
  <si>
    <t>MFAS-FR-001</t>
  </si>
  <si>
    <t>MFAS-FR-002</t>
  </si>
  <si>
    <t>MFAS-VE-001</t>
  </si>
  <si>
    <t>MFAS-FR-003</t>
  </si>
  <si>
    <t>MFAS-FR-004</t>
  </si>
  <si>
    <t>MFAS-VE-002</t>
  </si>
  <si>
    <t>MFAS-FR-005</t>
  </si>
  <si>
    <t>MFAS-FR-006</t>
  </si>
  <si>
    <t>MFAS-VE-003</t>
  </si>
  <si>
    <t>MFAS-FR-007</t>
  </si>
  <si>
    <t>MFAS-FR-008</t>
  </si>
  <si>
    <t>MFAS-VE-004</t>
  </si>
  <si>
    <t>MFAS-FR-009</t>
  </si>
  <si>
    <t>MFAS-FR-010</t>
  </si>
  <si>
    <t>MFAS-VE-005</t>
  </si>
  <si>
    <t>MFAS-FR-011</t>
  </si>
  <si>
    <t>MFAS-FR-012</t>
  </si>
  <si>
    <t>MFAS-VE-006</t>
  </si>
  <si>
    <t>MFAS-FR-013</t>
  </si>
  <si>
    <t>MFAS-FR-014</t>
  </si>
  <si>
    <t>MFAS-VE-007</t>
  </si>
  <si>
    <t>MFAS-FR-015</t>
  </si>
  <si>
    <t>MFAS-FR-016</t>
  </si>
  <si>
    <t>MFAS-VE-008</t>
  </si>
  <si>
    <t>MFAS-FR-017</t>
  </si>
  <si>
    <t>MFAS-FR-018</t>
  </si>
  <si>
    <t>MFAS-VE-009</t>
  </si>
  <si>
    <t>MFAS-FR-019</t>
  </si>
  <si>
    <t>MFAS-FR-020</t>
  </si>
  <si>
    <t>MFAS-VE-010</t>
  </si>
  <si>
    <t>MFAS-FR-021</t>
  </si>
  <si>
    <t>MFAS-FR-022</t>
  </si>
  <si>
    <t>MFAS-VE-011</t>
  </si>
  <si>
    <t>MFAS-FR-023</t>
  </si>
  <si>
    <t>MFAS-FR-024</t>
  </si>
  <si>
    <t>MFAS-VE-012</t>
  </si>
  <si>
    <t>SFAS-FR-001</t>
  </si>
  <si>
    <t>SFAS-VE-001</t>
  </si>
  <si>
    <t>SFAS-FR-002</t>
  </si>
  <si>
    <t>SFAS-VE-002</t>
  </si>
  <si>
    <t>SFAS-FR-003</t>
  </si>
  <si>
    <t>SFAS-VE-003</t>
  </si>
  <si>
    <t>SFAS-FR-004</t>
  </si>
  <si>
    <t>SFAS-VE-004</t>
  </si>
  <si>
    <t>SFAS-FR-005</t>
  </si>
  <si>
    <t>SFAS-VE-005</t>
  </si>
  <si>
    <t>SFAS-FR-006</t>
  </si>
  <si>
    <t>SFAS-VE-006</t>
  </si>
  <si>
    <t>SFAS-FR-007</t>
  </si>
  <si>
    <t>SFAS-VE-007</t>
  </si>
  <si>
    <t>SFAS-FR-008</t>
  </si>
  <si>
    <t>SFAS-VE-008</t>
  </si>
  <si>
    <t>SFAS-FR-009</t>
  </si>
  <si>
    <t>SFAS-VE-009</t>
  </si>
  <si>
    <t>SFAS-FR-010</t>
  </si>
  <si>
    <t>SFAS-VE-010</t>
  </si>
  <si>
    <t>SFAS-FR-011</t>
  </si>
  <si>
    <t>SFAS-VE-011</t>
  </si>
  <si>
    <t>SFAS-FR-012</t>
  </si>
  <si>
    <t>SFAS-VE-012</t>
  </si>
  <si>
    <t>SFAS-FR-013</t>
  </si>
  <si>
    <t>SFAS-VE-013</t>
  </si>
  <si>
    <t>SFAS-FR-014</t>
  </si>
  <si>
    <t>SFAS-VE-014</t>
  </si>
  <si>
    <t>SFAS-FR-015</t>
  </si>
  <si>
    <t>SFAS-VE-015</t>
  </si>
  <si>
    <t>SFAS-FR-016</t>
  </si>
  <si>
    <t>SFAS-VE-016</t>
  </si>
  <si>
    <t>SFAS-FR-017</t>
  </si>
  <si>
    <t>SFAS-VE-017</t>
  </si>
  <si>
    <t>SFAS-FR-018</t>
  </si>
  <si>
    <t>SFAS-VE-018</t>
  </si>
  <si>
    <t>SFAS-FR-019</t>
  </si>
  <si>
    <t>SFAS-VE-019</t>
  </si>
  <si>
    <t>SFAS-FR-020</t>
  </si>
  <si>
    <t>SFAS-VE-020</t>
  </si>
  <si>
    <t>SFAS-FR-021</t>
  </si>
  <si>
    <t>SFAS-VE-021</t>
  </si>
  <si>
    <t>SFAS-FR-022</t>
  </si>
  <si>
    <t>SFAS-VE-022</t>
  </si>
  <si>
    <t>SFAS-FR-023</t>
  </si>
  <si>
    <t>SFAS-VE-023</t>
  </si>
  <si>
    <t>SFAS-FR-024</t>
  </si>
  <si>
    <t>SFAS-VE-024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</si>
</sst>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6.0"/>
      <color theme="1"/>
      <name val="Arial"/>
    </font>
    <font>
      <sz val="16.0"/>
      <color theme="1"/>
      <name val="Arial"/>
      <scheme val="minor"/>
    </font>
    <font>
      <sz val="16.0"/>
      <color theme="1"/>
      <name val="Arial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2" fontId="3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4" numFmtId="9" xfId="0" applyAlignment="1" applyFont="1" applyNumberFormat="1">
      <alignment readingOrder="0"/>
    </xf>
    <xf borderId="0" fillId="0" fontId="4" numFmtId="0" xfId="0" applyAlignment="1" applyFont="1">
      <alignment shrinkToFit="0" wrapText="0"/>
    </xf>
    <xf borderId="0" fillId="0" fontId="4" numFmtId="0" xfId="0" applyAlignment="1" applyFont="1">
      <alignment readingOrder="0" shrinkToFit="0" wrapText="0"/>
    </xf>
    <xf borderId="0" fillId="0" fontId="4" numFmtId="0" xfId="0" applyFont="1"/>
    <xf borderId="0" fillId="0" fontId="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schemas.openxmlformats.org/officeDocument/2006/relationships/worksheet" Target="worksheets/sheet21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3.63"/>
  </cols>
  <sheetData>
    <row r="1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1</v>
      </c>
      <c r="B2" s="2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</v>
      </c>
      <c r="B3" s="2"/>
      <c r="C3" s="3"/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 t="s">
        <v>3</v>
      </c>
      <c r="B4" s="2"/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 t="s">
        <v>4</v>
      </c>
      <c r="B5" s="2"/>
      <c r="C5" s="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 t="s">
        <v>5</v>
      </c>
      <c r="B6" s="2"/>
      <c r="C6" s="3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6</v>
      </c>
      <c r="B7" s="2"/>
      <c r="C7" s="3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7</v>
      </c>
      <c r="B8" s="2"/>
      <c r="C8" s="3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3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 t="s">
        <v>8</v>
      </c>
      <c r="B10" s="2"/>
      <c r="C10" s="3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/>
      <c r="B11" s="2"/>
      <c r="C11" s="3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 t="s">
        <v>9</v>
      </c>
      <c r="B12" s="2"/>
      <c r="C12" s="3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3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6"/>
      <c r="B14" s="2"/>
      <c r="C14" s="3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7"/>
      <c r="B15" s="2"/>
      <c r="C15" s="3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7"/>
      <c r="B16" s="2"/>
      <c r="C16" s="3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8"/>
      <c r="B17" s="2"/>
      <c r="C17" s="3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8"/>
      <c r="B18" s="2"/>
      <c r="C18" s="3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8"/>
      <c r="B19" s="2"/>
      <c r="C19" s="3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9"/>
      <c r="B20" s="2"/>
      <c r="C20" s="3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8"/>
      <c r="B21" s="2"/>
      <c r="C21" s="3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0"/>
      <c r="B22" s="2"/>
      <c r="C22" s="3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8"/>
      <c r="B23" s="2"/>
      <c r="C23" s="3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8"/>
      <c r="B24" s="2"/>
      <c r="C24" s="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8"/>
      <c r="B25" s="2"/>
      <c r="C25" s="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8.63"/>
  </cols>
  <sheetData>
    <row r="1"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1" t="s">
        <v>55</v>
      </c>
      <c r="U1" s="11" t="s">
        <v>56</v>
      </c>
      <c r="V1" s="11" t="s">
        <v>57</v>
      </c>
      <c r="W1" s="11" t="s">
        <v>58</v>
      </c>
      <c r="X1" s="11" t="s">
        <v>59</v>
      </c>
      <c r="Y1" s="11" t="s">
        <v>60</v>
      </c>
    </row>
    <row r="2">
      <c r="A2" s="11" t="s">
        <v>63</v>
      </c>
    </row>
    <row r="3">
      <c r="A3" s="11" t="s">
        <v>13</v>
      </c>
      <c r="B3" s="15">
        <f>'Calcs-1'!B14*Assumptions!$B$2</f>
        <v>150000</v>
      </c>
      <c r="C3" s="15">
        <f>'Calcs-1'!C14*Assumptions!$B$2</f>
        <v>300000</v>
      </c>
      <c r="D3" s="15">
        <f>'Calcs-1'!D14*Assumptions!$B$2</f>
        <v>450000</v>
      </c>
      <c r="E3" s="15">
        <f>'Calcs-1'!E14*Assumptions!$B$2</f>
        <v>600000</v>
      </c>
      <c r="F3" s="15">
        <f>'Calcs-1'!F14*Assumptions!$B$2</f>
        <v>750000</v>
      </c>
      <c r="G3" s="15">
        <f>'Calcs-1'!G14*Assumptions!$B$2</f>
        <v>900000</v>
      </c>
      <c r="H3" s="15">
        <f>'Calcs-1'!H14*Assumptions!$B$2</f>
        <v>1050000</v>
      </c>
      <c r="I3" s="15">
        <f>'Calcs-1'!I14*Assumptions!$B$2</f>
        <v>1200000</v>
      </c>
      <c r="J3" s="15">
        <f>'Calcs-1'!J14*Assumptions!$B$2</f>
        <v>1350000</v>
      </c>
      <c r="K3" s="15">
        <f>'Calcs-1'!K14*Assumptions!$B$2</f>
        <v>1500000</v>
      </c>
      <c r="L3" s="15">
        <f>'Calcs-1'!L14*Assumptions!$B$2</f>
        <v>1650000</v>
      </c>
      <c r="M3" s="15">
        <f>'Calcs-1'!M14*Assumptions!$B$2</f>
        <v>1800000</v>
      </c>
      <c r="N3" s="15">
        <f>'Calcs-1'!N14*Assumptions!$B$2</f>
        <v>1950000</v>
      </c>
      <c r="O3" s="15">
        <f>'Calcs-1'!O14*Assumptions!$B$2</f>
        <v>2100000</v>
      </c>
      <c r="P3" s="15">
        <f>'Calcs-1'!P14*Assumptions!$B$2</f>
        <v>2250000</v>
      </c>
      <c r="Q3" s="15">
        <f>'Calcs-1'!Q14*Assumptions!$B$2</f>
        <v>2400000</v>
      </c>
      <c r="R3" s="15">
        <f>'Calcs-1'!R14*Assumptions!$B$2</f>
        <v>2550000</v>
      </c>
      <c r="S3" s="15">
        <f>'Calcs-1'!S14*Assumptions!$B$2</f>
        <v>2700000</v>
      </c>
      <c r="T3" s="15">
        <f>'Calcs-1'!T14*Assumptions!$B$2</f>
        <v>2850000</v>
      </c>
      <c r="U3" s="15">
        <f>'Calcs-1'!U14*Assumptions!$B$2</f>
        <v>3000000</v>
      </c>
      <c r="V3" s="15">
        <f>'Calcs-1'!V14*Assumptions!$B$2</f>
        <v>3150000</v>
      </c>
      <c r="W3" s="15">
        <f>'Calcs-1'!W14*Assumptions!$B$2</f>
        <v>3300000</v>
      </c>
      <c r="X3" s="15">
        <f>'Calcs-1'!X14*Assumptions!$B$2</f>
        <v>3450000</v>
      </c>
      <c r="Y3" s="15">
        <f>'Calcs-1'!Y14*Assumptions!$B$2</f>
        <v>3600000</v>
      </c>
    </row>
    <row r="4">
      <c r="A4" s="11" t="s">
        <v>66</v>
      </c>
      <c r="B4" s="15">
        <f t="shared" ref="B4:Y4" si="1">SUM(B3)</f>
        <v>150000</v>
      </c>
      <c r="C4" s="15">
        <f t="shared" si="1"/>
        <v>300000</v>
      </c>
      <c r="D4" s="15">
        <f t="shared" si="1"/>
        <v>450000</v>
      </c>
      <c r="E4" s="15">
        <f t="shared" si="1"/>
        <v>600000</v>
      </c>
      <c r="F4" s="15">
        <f t="shared" si="1"/>
        <v>750000</v>
      </c>
      <c r="G4" s="15">
        <f t="shared" si="1"/>
        <v>900000</v>
      </c>
      <c r="H4" s="15">
        <f t="shared" si="1"/>
        <v>1050000</v>
      </c>
      <c r="I4" s="15">
        <f t="shared" si="1"/>
        <v>1200000</v>
      </c>
      <c r="J4" s="15">
        <f t="shared" si="1"/>
        <v>1350000</v>
      </c>
      <c r="K4" s="15">
        <f t="shared" si="1"/>
        <v>1500000</v>
      </c>
      <c r="L4" s="15">
        <f t="shared" si="1"/>
        <v>1650000</v>
      </c>
      <c r="M4" s="15">
        <f t="shared" si="1"/>
        <v>1800000</v>
      </c>
      <c r="N4" s="15">
        <f t="shared" si="1"/>
        <v>1950000</v>
      </c>
      <c r="O4" s="15">
        <f t="shared" si="1"/>
        <v>2100000</v>
      </c>
      <c r="P4" s="15">
        <f t="shared" si="1"/>
        <v>2250000</v>
      </c>
      <c r="Q4" s="15">
        <f t="shared" si="1"/>
        <v>2400000</v>
      </c>
      <c r="R4" s="15">
        <f t="shared" si="1"/>
        <v>2550000</v>
      </c>
      <c r="S4" s="15">
        <f t="shared" si="1"/>
        <v>2700000</v>
      </c>
      <c r="T4" s="15">
        <f t="shared" si="1"/>
        <v>2850000</v>
      </c>
      <c r="U4" s="15">
        <f t="shared" si="1"/>
        <v>3000000</v>
      </c>
      <c r="V4" s="15">
        <f t="shared" si="1"/>
        <v>3150000</v>
      </c>
      <c r="W4" s="15">
        <f t="shared" si="1"/>
        <v>3300000</v>
      </c>
      <c r="X4" s="15">
        <f t="shared" si="1"/>
        <v>3450000</v>
      </c>
      <c r="Y4" s="15">
        <f t="shared" si="1"/>
        <v>3600000</v>
      </c>
    </row>
    <row r="6">
      <c r="A6" s="11" t="s">
        <v>67</v>
      </c>
    </row>
    <row r="7">
      <c r="A7" s="11" t="s">
        <v>13</v>
      </c>
      <c r="B7" s="15">
        <f>B3*Assumptions!$C$2</f>
        <v>67500</v>
      </c>
      <c r="C7" s="15">
        <f>C3*Assumptions!$C$2</f>
        <v>135000</v>
      </c>
      <c r="D7" s="15">
        <f>D3*Assumptions!$C$2</f>
        <v>202500</v>
      </c>
      <c r="E7" s="15">
        <f>E3*Assumptions!$C$2</f>
        <v>270000</v>
      </c>
      <c r="F7" s="15">
        <f>F3*Assumptions!$C$2</f>
        <v>337500</v>
      </c>
      <c r="G7" s="15">
        <f>G3*Assumptions!$C$2</f>
        <v>405000</v>
      </c>
      <c r="H7" s="15">
        <f>H3*Assumptions!$C$2</f>
        <v>472500</v>
      </c>
      <c r="I7" s="15">
        <f>I3*Assumptions!$C$2</f>
        <v>540000</v>
      </c>
      <c r="J7" s="15">
        <f>J3*Assumptions!$C$2</f>
        <v>607500</v>
      </c>
      <c r="K7" s="15">
        <f>K3*Assumptions!$C$2</f>
        <v>675000</v>
      </c>
      <c r="L7" s="15">
        <f>L3*Assumptions!$C$2</f>
        <v>742500</v>
      </c>
      <c r="M7" s="15">
        <f>M3*Assumptions!$C$2</f>
        <v>810000</v>
      </c>
      <c r="N7" s="15">
        <f>N3*Assumptions!$C$2</f>
        <v>877500</v>
      </c>
      <c r="O7" s="15">
        <f>O3*Assumptions!$C$2</f>
        <v>945000</v>
      </c>
      <c r="P7" s="15">
        <f>P3*Assumptions!$C$2</f>
        <v>1012500</v>
      </c>
      <c r="Q7" s="15">
        <f>Q3*Assumptions!$C$2</f>
        <v>1080000</v>
      </c>
      <c r="R7" s="15">
        <f>R3*Assumptions!$C$2</f>
        <v>1147500</v>
      </c>
      <c r="S7" s="15">
        <f>S3*Assumptions!$C$2</f>
        <v>1215000</v>
      </c>
      <c r="T7" s="15">
        <f>T3*Assumptions!$C$2</f>
        <v>1282500</v>
      </c>
      <c r="U7" s="15">
        <f>U3*Assumptions!$C$2</f>
        <v>1350000</v>
      </c>
      <c r="V7" s="15">
        <f>V3*Assumptions!$C$2</f>
        <v>1417500</v>
      </c>
      <c r="W7" s="15">
        <f>W3*Assumptions!$C$2</f>
        <v>1485000</v>
      </c>
      <c r="X7" s="15">
        <f>X3*Assumptions!$C$2</f>
        <v>1552500</v>
      </c>
      <c r="Y7" s="15">
        <f>Y3*Assumptions!$C$2</f>
        <v>1620000</v>
      </c>
    </row>
    <row r="8">
      <c r="A8" s="11" t="s">
        <v>66</v>
      </c>
      <c r="B8" s="15">
        <f t="shared" ref="B8:Y8" si="2">SUM(B7)</f>
        <v>67500</v>
      </c>
      <c r="C8" s="15">
        <f t="shared" si="2"/>
        <v>135000</v>
      </c>
      <c r="D8" s="15">
        <f t="shared" si="2"/>
        <v>202500</v>
      </c>
      <c r="E8" s="15">
        <f t="shared" si="2"/>
        <v>270000</v>
      </c>
      <c r="F8" s="15">
        <f t="shared" si="2"/>
        <v>337500</v>
      </c>
      <c r="G8" s="15">
        <f t="shared" si="2"/>
        <v>405000</v>
      </c>
      <c r="H8" s="15">
        <f t="shared" si="2"/>
        <v>472500</v>
      </c>
      <c r="I8" s="15">
        <f t="shared" si="2"/>
        <v>540000</v>
      </c>
      <c r="J8" s="15">
        <f t="shared" si="2"/>
        <v>607500</v>
      </c>
      <c r="K8" s="15">
        <f t="shared" si="2"/>
        <v>675000</v>
      </c>
      <c r="L8" s="15">
        <f t="shared" si="2"/>
        <v>742500</v>
      </c>
      <c r="M8" s="15">
        <f t="shared" si="2"/>
        <v>810000</v>
      </c>
      <c r="N8" s="15">
        <f t="shared" si="2"/>
        <v>877500</v>
      </c>
      <c r="O8" s="15">
        <f t="shared" si="2"/>
        <v>945000</v>
      </c>
      <c r="P8" s="15">
        <f t="shared" si="2"/>
        <v>1012500</v>
      </c>
      <c r="Q8" s="15">
        <f t="shared" si="2"/>
        <v>1080000</v>
      </c>
      <c r="R8" s="15">
        <f t="shared" si="2"/>
        <v>1147500</v>
      </c>
      <c r="S8" s="15">
        <f t="shared" si="2"/>
        <v>1215000</v>
      </c>
      <c r="T8" s="15">
        <f t="shared" si="2"/>
        <v>1282500</v>
      </c>
      <c r="U8" s="15">
        <f t="shared" si="2"/>
        <v>1350000</v>
      </c>
      <c r="V8" s="15">
        <f t="shared" si="2"/>
        <v>1417500</v>
      </c>
      <c r="W8" s="15">
        <f t="shared" si="2"/>
        <v>1485000</v>
      </c>
      <c r="X8" s="15">
        <f t="shared" si="2"/>
        <v>1552500</v>
      </c>
      <c r="Y8" s="15">
        <f t="shared" si="2"/>
        <v>1620000</v>
      </c>
    </row>
    <row r="10">
      <c r="A10" s="11" t="s">
        <v>26</v>
      </c>
    </row>
    <row r="11">
      <c r="A11" s="11" t="s">
        <v>27</v>
      </c>
      <c r="B11" s="15">
        <f>'Calcs-1'!B3*Assumptions!$B$19</f>
        <v>12000</v>
      </c>
      <c r="C11" s="15">
        <f>'Calcs-1'!C3*Assumptions!$B$19</f>
        <v>24000</v>
      </c>
      <c r="D11" s="15">
        <f>'Calcs-1'!D3*Assumptions!$B$19</f>
        <v>36000</v>
      </c>
      <c r="E11" s="15">
        <f>'Calcs-1'!E3*Assumptions!$B$19</f>
        <v>48000</v>
      </c>
      <c r="F11" s="15">
        <f>'Calcs-1'!F3*Assumptions!$B$19</f>
        <v>60000</v>
      </c>
      <c r="G11" s="15">
        <f>'Calcs-1'!G3*Assumptions!$B$19</f>
        <v>72000</v>
      </c>
      <c r="H11" s="15">
        <f>'Calcs-1'!H3*Assumptions!$B$19</f>
        <v>84000</v>
      </c>
      <c r="I11" s="15">
        <f>'Calcs-1'!I3*Assumptions!$B$19</f>
        <v>96000</v>
      </c>
      <c r="J11" s="15">
        <f>'Calcs-1'!J3*Assumptions!$B$19</f>
        <v>108000</v>
      </c>
      <c r="K11" s="15">
        <f>'Calcs-1'!K3*Assumptions!$B$19</f>
        <v>120000</v>
      </c>
      <c r="L11" s="15">
        <f>'Calcs-1'!L3*Assumptions!$B$19</f>
        <v>132000</v>
      </c>
      <c r="M11" s="15">
        <f>'Calcs-1'!M3*Assumptions!$B$19</f>
        <v>144000</v>
      </c>
      <c r="N11" s="15">
        <f>'Calcs-1'!N3*Assumptions!$B$19</f>
        <v>156000</v>
      </c>
      <c r="O11" s="15">
        <f>'Calcs-1'!O3*Assumptions!$B$19</f>
        <v>168000</v>
      </c>
      <c r="P11" s="15">
        <f>'Calcs-1'!P3*Assumptions!$B$19</f>
        <v>180000</v>
      </c>
      <c r="Q11" s="15">
        <f>'Calcs-1'!Q3*Assumptions!$B$19</f>
        <v>192000</v>
      </c>
      <c r="R11" s="15">
        <f>'Calcs-1'!R3*Assumptions!$B$19</f>
        <v>204000</v>
      </c>
      <c r="S11" s="15">
        <f>'Calcs-1'!S3*Assumptions!$B$19</f>
        <v>216000</v>
      </c>
      <c r="T11" s="15">
        <f>'Calcs-1'!T3*Assumptions!$B$19</f>
        <v>228000</v>
      </c>
      <c r="U11" s="15">
        <f>'Calcs-1'!U3*Assumptions!$B$19</f>
        <v>240000</v>
      </c>
      <c r="V11" s="15">
        <f>'Calcs-1'!V3*Assumptions!$B$19</f>
        <v>252000</v>
      </c>
      <c r="W11" s="15">
        <f>'Calcs-1'!W3*Assumptions!$B$19</f>
        <v>264000</v>
      </c>
      <c r="X11" s="15">
        <f>'Calcs-1'!X3*Assumptions!$B$19</f>
        <v>276000</v>
      </c>
      <c r="Y11" s="15">
        <f>'Calcs-1'!Y3*Assumptions!$B$19</f>
        <v>288000</v>
      </c>
    </row>
    <row r="12">
      <c r="A12" s="11" t="s">
        <v>28</v>
      </c>
      <c r="B12" s="15">
        <f>'Calcs-1'!B3*Assumptions!$B$20</f>
        <v>5000</v>
      </c>
      <c r="C12" s="15">
        <f>'Calcs-1'!C3*Assumptions!$B$20</f>
        <v>10000</v>
      </c>
      <c r="D12" s="15">
        <f>'Calcs-1'!D3*Assumptions!$B$20</f>
        <v>15000</v>
      </c>
      <c r="E12" s="15">
        <f>'Calcs-1'!E3*Assumptions!$B$20</f>
        <v>20000</v>
      </c>
      <c r="F12" s="15">
        <f>'Calcs-1'!F3*Assumptions!$B$20</f>
        <v>25000</v>
      </c>
      <c r="G12" s="15">
        <f>'Calcs-1'!G3*Assumptions!$B$20</f>
        <v>30000</v>
      </c>
      <c r="H12" s="15">
        <f>'Calcs-1'!H3*Assumptions!$B$20</f>
        <v>35000</v>
      </c>
      <c r="I12" s="15">
        <f>'Calcs-1'!I3*Assumptions!$B$20</f>
        <v>40000</v>
      </c>
      <c r="J12" s="15">
        <f>'Calcs-1'!J3*Assumptions!$B$20</f>
        <v>45000</v>
      </c>
      <c r="K12" s="15">
        <f>'Calcs-1'!K3*Assumptions!$B$20</f>
        <v>50000</v>
      </c>
      <c r="L12" s="15">
        <f>'Calcs-1'!L3*Assumptions!$B$20</f>
        <v>55000</v>
      </c>
      <c r="M12" s="15">
        <f>'Calcs-1'!M3*Assumptions!$B$20</f>
        <v>60000</v>
      </c>
      <c r="N12" s="15">
        <f>'Calcs-1'!N3*Assumptions!$B$20</f>
        <v>65000</v>
      </c>
      <c r="O12" s="15">
        <f>'Calcs-1'!O3*Assumptions!$B$20</f>
        <v>70000</v>
      </c>
      <c r="P12" s="15">
        <f>'Calcs-1'!P3*Assumptions!$B$20</f>
        <v>75000</v>
      </c>
      <c r="Q12" s="15">
        <f>'Calcs-1'!Q3*Assumptions!$B$20</f>
        <v>80000</v>
      </c>
      <c r="R12" s="15">
        <f>'Calcs-1'!R3*Assumptions!$B$20</f>
        <v>85000</v>
      </c>
      <c r="S12" s="15">
        <f>'Calcs-1'!S3*Assumptions!$B$20</f>
        <v>90000</v>
      </c>
      <c r="T12" s="15">
        <f>'Calcs-1'!T3*Assumptions!$B$20</f>
        <v>95000</v>
      </c>
      <c r="U12" s="15">
        <f>'Calcs-1'!U3*Assumptions!$B$20</f>
        <v>100000</v>
      </c>
      <c r="V12" s="15">
        <f>'Calcs-1'!V3*Assumptions!$B$20</f>
        <v>105000</v>
      </c>
      <c r="W12" s="15">
        <f>'Calcs-1'!W3*Assumptions!$B$20</f>
        <v>110000</v>
      </c>
      <c r="X12" s="15">
        <f>'Calcs-1'!X3*Assumptions!$B$20</f>
        <v>115000</v>
      </c>
      <c r="Y12" s="15">
        <f>'Calcs-1'!Y3*Assumptions!$B$20</f>
        <v>120000</v>
      </c>
    </row>
    <row r="13">
      <c r="A13" s="11" t="s">
        <v>68</v>
      </c>
      <c r="B13" s="15">
        <f>'Calcs-1'!B3*Assumptions!$B$13*Assumptions!$B$16</f>
        <v>8000</v>
      </c>
      <c r="C13" s="15">
        <f>'Calcs-1'!C3*Assumptions!$B$13*Assumptions!$B$16</f>
        <v>16000</v>
      </c>
      <c r="D13" s="15">
        <f>'Calcs-1'!D3*Assumptions!$B$13*Assumptions!$B$16</f>
        <v>24000</v>
      </c>
      <c r="E13" s="15">
        <f>'Calcs-1'!E3*Assumptions!$B$13*Assumptions!$B$16</f>
        <v>32000</v>
      </c>
      <c r="F13" s="15">
        <f>'Calcs-1'!F3*Assumptions!$B$13*Assumptions!$B$16</f>
        <v>40000</v>
      </c>
      <c r="G13" s="15">
        <f>'Calcs-1'!G3*Assumptions!$B$13*Assumptions!$B$16</f>
        <v>48000</v>
      </c>
      <c r="H13" s="15">
        <f>'Calcs-1'!H3*Assumptions!$B$13*Assumptions!$B$16</f>
        <v>56000</v>
      </c>
      <c r="I13" s="15">
        <f>'Calcs-1'!I3*Assumptions!$B$13*Assumptions!$B$16</f>
        <v>64000</v>
      </c>
      <c r="J13" s="15">
        <f>'Calcs-1'!J3*Assumptions!$B$13*Assumptions!$B$16</f>
        <v>72000</v>
      </c>
      <c r="K13" s="15">
        <f>'Calcs-1'!K3*Assumptions!$B$13*Assumptions!$B$16</f>
        <v>80000</v>
      </c>
      <c r="L13" s="15">
        <f>'Calcs-1'!L3*Assumptions!$B$13*Assumptions!$B$16</f>
        <v>88000</v>
      </c>
      <c r="M13" s="15">
        <f>'Calcs-1'!M3*Assumptions!$B$13*Assumptions!$B$16</f>
        <v>96000</v>
      </c>
      <c r="N13" s="15">
        <f>'Calcs-1'!N3*Assumptions!$B$13*Assumptions!$B$16</f>
        <v>104000</v>
      </c>
      <c r="O13" s="15">
        <f>'Calcs-1'!O3*Assumptions!$B$13*Assumptions!$B$16</f>
        <v>112000</v>
      </c>
      <c r="P13" s="15">
        <f>'Calcs-1'!P3*Assumptions!$B$13*Assumptions!$B$16</f>
        <v>120000</v>
      </c>
      <c r="Q13" s="15">
        <f>'Calcs-1'!Q3*Assumptions!$B$13*Assumptions!$B$16</f>
        <v>128000</v>
      </c>
      <c r="R13" s="15">
        <f>'Calcs-1'!R3*Assumptions!$B$13*Assumptions!$B$16</f>
        <v>136000</v>
      </c>
      <c r="S13" s="15">
        <f>'Calcs-1'!S3*Assumptions!$B$13*Assumptions!$B$16</f>
        <v>144000</v>
      </c>
      <c r="T13" s="15">
        <f>'Calcs-1'!T3*Assumptions!$B$13*Assumptions!$B$16</f>
        <v>152000</v>
      </c>
      <c r="U13" s="15">
        <f>'Calcs-1'!U3*Assumptions!$B$13*Assumptions!$B$16</f>
        <v>160000</v>
      </c>
      <c r="V13" s="15">
        <f>'Calcs-1'!V3*Assumptions!$B$13*Assumptions!$B$16</f>
        <v>168000</v>
      </c>
      <c r="W13" s="15">
        <f>'Calcs-1'!W3*Assumptions!$B$13*Assumptions!$B$16</f>
        <v>176000</v>
      </c>
      <c r="X13" s="15">
        <f>'Calcs-1'!X3*Assumptions!$B$13*Assumptions!$B$16</f>
        <v>184000</v>
      </c>
      <c r="Y13" s="15">
        <f>'Calcs-1'!Y3*Assumptions!$B$13*Assumptions!$B$16</f>
        <v>192000</v>
      </c>
    </row>
    <row r="14">
      <c r="A14" s="11" t="s">
        <v>21</v>
      </c>
      <c r="B14" s="15">
        <f>'Calcs-1'!B8*Assumptions!$B$10</f>
        <v>17500</v>
      </c>
      <c r="C14" s="15">
        <f>'Calcs-1'!C8*Assumptions!$B$10</f>
        <v>35000</v>
      </c>
      <c r="D14" s="15">
        <f>'Calcs-1'!D8*Assumptions!$B$10</f>
        <v>52500</v>
      </c>
      <c r="E14" s="15">
        <f>'Calcs-1'!E8*Assumptions!$B$10</f>
        <v>70000</v>
      </c>
      <c r="F14" s="15">
        <f>'Calcs-1'!F8*Assumptions!$B$10</f>
        <v>87500</v>
      </c>
      <c r="G14" s="15">
        <f>'Calcs-1'!G8*Assumptions!$B$10</f>
        <v>105000</v>
      </c>
      <c r="H14" s="15">
        <f>'Calcs-1'!H8*Assumptions!$B$10</f>
        <v>122500</v>
      </c>
      <c r="I14" s="15">
        <f>'Calcs-1'!I8*Assumptions!$B$10</f>
        <v>140000</v>
      </c>
      <c r="J14" s="15">
        <f>'Calcs-1'!J8*Assumptions!$B$10</f>
        <v>157500</v>
      </c>
      <c r="K14" s="15">
        <f>'Calcs-1'!K8*Assumptions!$B$10</f>
        <v>175000</v>
      </c>
      <c r="L14" s="15">
        <f>'Calcs-1'!L8*Assumptions!$B$10</f>
        <v>192500</v>
      </c>
      <c r="M14" s="15">
        <f>'Calcs-1'!M8*Assumptions!$B$10</f>
        <v>210000</v>
      </c>
      <c r="N14" s="15">
        <f>'Calcs-1'!N8*Assumptions!$B$10</f>
        <v>227500</v>
      </c>
      <c r="O14" s="15">
        <f>'Calcs-1'!O8*Assumptions!$B$10</f>
        <v>245000</v>
      </c>
      <c r="P14" s="15">
        <f>'Calcs-1'!P8*Assumptions!$B$10</f>
        <v>262500</v>
      </c>
      <c r="Q14" s="15">
        <f>'Calcs-1'!Q8*Assumptions!$B$10</f>
        <v>280000</v>
      </c>
      <c r="R14" s="15">
        <f>'Calcs-1'!R8*Assumptions!$B$10</f>
        <v>297500</v>
      </c>
      <c r="S14" s="15">
        <f>'Calcs-1'!S8*Assumptions!$B$10</f>
        <v>315000</v>
      </c>
      <c r="T14" s="15">
        <f>'Calcs-1'!T8*Assumptions!$B$10</f>
        <v>332500</v>
      </c>
      <c r="U14" s="15">
        <f>'Calcs-1'!U8*Assumptions!$B$10</f>
        <v>350000</v>
      </c>
      <c r="V14" s="15">
        <f>'Calcs-1'!V8*Assumptions!$B$10</f>
        <v>367500</v>
      </c>
      <c r="W14" s="15">
        <f>'Calcs-1'!W8*Assumptions!$B$10</f>
        <v>385000</v>
      </c>
      <c r="X14" s="15">
        <f>'Calcs-1'!X8*Assumptions!$B$10</f>
        <v>402500</v>
      </c>
      <c r="Y14" s="15">
        <f>'Calcs-1'!Y8*Assumptions!$B$10</f>
        <v>420000</v>
      </c>
    </row>
    <row r="15">
      <c r="A15" s="11" t="s">
        <v>69</v>
      </c>
      <c r="B15" s="15">
        <f>'Small Store-Depreciation'!B10</f>
        <v>20000</v>
      </c>
      <c r="C15" s="15">
        <f>'Small Store-Depreciation'!C10</f>
        <v>40000</v>
      </c>
      <c r="D15" s="15">
        <f>'Small Store-Depreciation'!D10</f>
        <v>60000</v>
      </c>
      <c r="E15" s="15">
        <f>'Small Store-Depreciation'!E10</f>
        <v>80000</v>
      </c>
      <c r="F15" s="15">
        <f>'Small Store-Depreciation'!F10</f>
        <v>100000</v>
      </c>
      <c r="G15" s="15">
        <f>'Small Store-Depreciation'!G10</f>
        <v>120000</v>
      </c>
      <c r="H15" s="15">
        <f>'Small Store-Depreciation'!H10</f>
        <v>140000</v>
      </c>
      <c r="I15" s="15">
        <f>'Small Store-Depreciation'!I10</f>
        <v>160000</v>
      </c>
      <c r="J15" s="15">
        <f>'Small Store-Depreciation'!J10</f>
        <v>180000</v>
      </c>
      <c r="K15" s="15">
        <f>'Small Store-Depreciation'!K10</f>
        <v>200000</v>
      </c>
      <c r="L15" s="15">
        <f>'Small Store-Depreciation'!L10</f>
        <v>220000</v>
      </c>
      <c r="M15" s="15">
        <f>'Small Store-Depreciation'!M10</f>
        <v>240000</v>
      </c>
      <c r="N15" s="15">
        <f>'Small Store-Depreciation'!N10</f>
        <v>245000</v>
      </c>
      <c r="O15" s="15">
        <f>'Small Store-Depreciation'!O10</f>
        <v>250000</v>
      </c>
      <c r="P15" s="15">
        <f>'Small Store-Depreciation'!P10</f>
        <v>255000</v>
      </c>
      <c r="Q15" s="15">
        <f>'Small Store-Depreciation'!Q10</f>
        <v>260000</v>
      </c>
      <c r="R15" s="15">
        <f>'Small Store-Depreciation'!R10</f>
        <v>265000</v>
      </c>
      <c r="S15" s="15">
        <f>'Small Store-Depreciation'!S10</f>
        <v>270000</v>
      </c>
      <c r="T15" s="15">
        <f>'Small Store-Depreciation'!T10</f>
        <v>270000</v>
      </c>
      <c r="U15" s="15">
        <f>'Small Store-Depreciation'!U10</f>
        <v>270000</v>
      </c>
      <c r="V15" s="15">
        <f>'Small Store-Depreciation'!V10</f>
        <v>270000</v>
      </c>
      <c r="W15" s="15">
        <f>'Small Store-Depreciation'!W10</f>
        <v>270000</v>
      </c>
      <c r="X15" s="15">
        <f>'Small Store-Depreciation'!X10</f>
        <v>270000</v>
      </c>
      <c r="Y15" s="15">
        <f>'Small Store-Depreciation'!Y10</f>
        <v>270000</v>
      </c>
    </row>
    <row r="16">
      <c r="A16" s="11" t="s">
        <v>70</v>
      </c>
      <c r="B16" s="15">
        <f t="shared" ref="B16:Y16" si="3">SUM(B11:B15)</f>
        <v>62500</v>
      </c>
      <c r="C16" s="15">
        <f t="shared" si="3"/>
        <v>125000</v>
      </c>
      <c r="D16" s="15">
        <f t="shared" si="3"/>
        <v>187500</v>
      </c>
      <c r="E16" s="15">
        <f t="shared" si="3"/>
        <v>250000</v>
      </c>
      <c r="F16" s="15">
        <f t="shared" si="3"/>
        <v>312500</v>
      </c>
      <c r="G16" s="15">
        <f t="shared" si="3"/>
        <v>375000</v>
      </c>
      <c r="H16" s="15">
        <f t="shared" si="3"/>
        <v>437500</v>
      </c>
      <c r="I16" s="15">
        <f t="shared" si="3"/>
        <v>500000</v>
      </c>
      <c r="J16" s="15">
        <f t="shared" si="3"/>
        <v>562500</v>
      </c>
      <c r="K16" s="15">
        <f t="shared" si="3"/>
        <v>625000</v>
      </c>
      <c r="L16" s="15">
        <f t="shared" si="3"/>
        <v>687500</v>
      </c>
      <c r="M16" s="15">
        <f t="shared" si="3"/>
        <v>750000</v>
      </c>
      <c r="N16" s="15">
        <f t="shared" si="3"/>
        <v>797500</v>
      </c>
      <c r="O16" s="15">
        <f t="shared" si="3"/>
        <v>845000</v>
      </c>
      <c r="P16" s="15">
        <f t="shared" si="3"/>
        <v>892500</v>
      </c>
      <c r="Q16" s="15">
        <f t="shared" si="3"/>
        <v>940000</v>
      </c>
      <c r="R16" s="15">
        <f t="shared" si="3"/>
        <v>987500</v>
      </c>
      <c r="S16" s="15">
        <f t="shared" si="3"/>
        <v>1035000</v>
      </c>
      <c r="T16" s="15">
        <f t="shared" si="3"/>
        <v>1077500</v>
      </c>
      <c r="U16" s="15">
        <f t="shared" si="3"/>
        <v>1120000</v>
      </c>
      <c r="V16" s="15">
        <f t="shared" si="3"/>
        <v>1162500</v>
      </c>
      <c r="W16" s="15">
        <f t="shared" si="3"/>
        <v>1205000</v>
      </c>
      <c r="X16" s="15">
        <f t="shared" si="3"/>
        <v>1247500</v>
      </c>
      <c r="Y16" s="15">
        <f t="shared" si="3"/>
        <v>1290000</v>
      </c>
    </row>
    <row r="18">
      <c r="A18" s="11" t="s">
        <v>71</v>
      </c>
      <c r="B18" s="15">
        <f t="shared" ref="B18:Y18" si="4">B8+B16</f>
        <v>130000</v>
      </c>
      <c r="C18" s="15">
        <f t="shared" si="4"/>
        <v>260000</v>
      </c>
      <c r="D18" s="15">
        <f t="shared" si="4"/>
        <v>390000</v>
      </c>
      <c r="E18" s="15">
        <f t="shared" si="4"/>
        <v>520000</v>
      </c>
      <c r="F18" s="15">
        <f t="shared" si="4"/>
        <v>650000</v>
      </c>
      <c r="G18" s="15">
        <f t="shared" si="4"/>
        <v>780000</v>
      </c>
      <c r="H18" s="15">
        <f t="shared" si="4"/>
        <v>910000</v>
      </c>
      <c r="I18" s="15">
        <f t="shared" si="4"/>
        <v>1040000</v>
      </c>
      <c r="J18" s="15">
        <f t="shared" si="4"/>
        <v>1170000</v>
      </c>
      <c r="K18" s="15">
        <f t="shared" si="4"/>
        <v>1300000</v>
      </c>
      <c r="L18" s="15">
        <f t="shared" si="4"/>
        <v>1430000</v>
      </c>
      <c r="M18" s="15">
        <f t="shared" si="4"/>
        <v>1560000</v>
      </c>
      <c r="N18" s="15">
        <f t="shared" si="4"/>
        <v>1675000</v>
      </c>
      <c r="O18" s="15">
        <f t="shared" si="4"/>
        <v>1790000</v>
      </c>
      <c r="P18" s="15">
        <f t="shared" si="4"/>
        <v>1905000</v>
      </c>
      <c r="Q18" s="15">
        <f t="shared" si="4"/>
        <v>2020000</v>
      </c>
      <c r="R18" s="15">
        <f t="shared" si="4"/>
        <v>2135000</v>
      </c>
      <c r="S18" s="15">
        <f t="shared" si="4"/>
        <v>2250000</v>
      </c>
      <c r="T18" s="15">
        <f t="shared" si="4"/>
        <v>2360000</v>
      </c>
      <c r="U18" s="15">
        <f t="shared" si="4"/>
        <v>2470000</v>
      </c>
      <c r="V18" s="15">
        <f t="shared" si="4"/>
        <v>2580000</v>
      </c>
      <c r="W18" s="15">
        <f t="shared" si="4"/>
        <v>2690000</v>
      </c>
      <c r="X18" s="15">
        <f t="shared" si="4"/>
        <v>2800000</v>
      </c>
      <c r="Y18" s="15">
        <f t="shared" si="4"/>
        <v>2910000</v>
      </c>
    </row>
    <row r="20">
      <c r="A20" s="11" t="s">
        <v>72</v>
      </c>
      <c r="B20" s="15">
        <f t="shared" ref="B20:Y20" si="5">B4-B18</f>
        <v>20000</v>
      </c>
      <c r="C20" s="15">
        <f t="shared" si="5"/>
        <v>40000</v>
      </c>
      <c r="D20" s="15">
        <f t="shared" si="5"/>
        <v>60000</v>
      </c>
      <c r="E20" s="15">
        <f t="shared" si="5"/>
        <v>80000</v>
      </c>
      <c r="F20" s="15">
        <f t="shared" si="5"/>
        <v>100000</v>
      </c>
      <c r="G20" s="15">
        <f t="shared" si="5"/>
        <v>120000</v>
      </c>
      <c r="H20" s="15">
        <f t="shared" si="5"/>
        <v>140000</v>
      </c>
      <c r="I20" s="15">
        <f t="shared" si="5"/>
        <v>160000</v>
      </c>
      <c r="J20" s="15">
        <f t="shared" si="5"/>
        <v>180000</v>
      </c>
      <c r="K20" s="15">
        <f t="shared" si="5"/>
        <v>200000</v>
      </c>
      <c r="L20" s="15">
        <f t="shared" si="5"/>
        <v>220000</v>
      </c>
      <c r="M20" s="15">
        <f t="shared" si="5"/>
        <v>240000</v>
      </c>
      <c r="N20" s="15">
        <f t="shared" si="5"/>
        <v>275000</v>
      </c>
      <c r="O20" s="15">
        <f t="shared" si="5"/>
        <v>310000</v>
      </c>
      <c r="P20" s="15">
        <f t="shared" si="5"/>
        <v>345000</v>
      </c>
      <c r="Q20" s="15">
        <f t="shared" si="5"/>
        <v>380000</v>
      </c>
      <c r="R20" s="15">
        <f t="shared" si="5"/>
        <v>415000</v>
      </c>
      <c r="S20" s="15">
        <f t="shared" si="5"/>
        <v>450000</v>
      </c>
      <c r="T20" s="15">
        <f t="shared" si="5"/>
        <v>490000</v>
      </c>
      <c r="U20" s="15">
        <f t="shared" si="5"/>
        <v>530000</v>
      </c>
      <c r="V20" s="15">
        <f t="shared" si="5"/>
        <v>570000</v>
      </c>
      <c r="W20" s="15">
        <f t="shared" si="5"/>
        <v>610000</v>
      </c>
      <c r="X20" s="15">
        <f t="shared" si="5"/>
        <v>650000</v>
      </c>
      <c r="Y20" s="15">
        <f t="shared" si="5"/>
        <v>690000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5" width="8.63"/>
  </cols>
  <sheetData>
    <row r="1"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1" t="s">
        <v>55</v>
      </c>
      <c r="U1" s="11" t="s">
        <v>56</v>
      </c>
      <c r="V1" s="11" t="s">
        <v>57</v>
      </c>
      <c r="W1" s="11" t="s">
        <v>58</v>
      </c>
      <c r="X1" s="11" t="s">
        <v>59</v>
      </c>
      <c r="Y1" s="11" t="s">
        <v>60</v>
      </c>
    </row>
    <row r="2">
      <c r="A2" s="11" t="s">
        <v>63</v>
      </c>
    </row>
    <row r="3">
      <c r="A3" s="11" t="s">
        <v>13</v>
      </c>
      <c r="B3" s="15">
        <f>'Calcs-1'!B16*Assumptions!$B$2</f>
        <v>0</v>
      </c>
      <c r="C3" s="15">
        <f>'Calcs-1'!C16*Assumptions!$B$2</f>
        <v>315000</v>
      </c>
      <c r="D3" s="15">
        <f>'Calcs-1'!D16*Assumptions!$B$2</f>
        <v>315000</v>
      </c>
      <c r="E3" s="15">
        <f>'Calcs-1'!E16*Assumptions!$B$2</f>
        <v>630000</v>
      </c>
      <c r="F3" s="15">
        <f>'Calcs-1'!F16*Assumptions!$B$2</f>
        <v>630000</v>
      </c>
      <c r="G3" s="15">
        <f>'Calcs-1'!G16*Assumptions!$B$2</f>
        <v>945000</v>
      </c>
      <c r="H3" s="15">
        <f>'Calcs-1'!H16*Assumptions!$B$2</f>
        <v>945000</v>
      </c>
      <c r="I3" s="15">
        <f>'Calcs-1'!I16*Assumptions!$B$2</f>
        <v>1260000</v>
      </c>
      <c r="J3" s="15">
        <f>'Calcs-1'!J16*Assumptions!$B$2</f>
        <v>1260000</v>
      </c>
      <c r="K3" s="15">
        <f>'Calcs-1'!K16*Assumptions!$B$2</f>
        <v>1575000</v>
      </c>
      <c r="L3" s="15">
        <f>'Calcs-1'!L16*Assumptions!$B$2</f>
        <v>1575000</v>
      </c>
      <c r="M3" s="15">
        <f>'Calcs-1'!M16*Assumptions!$B$2</f>
        <v>1890000</v>
      </c>
      <c r="N3" s="15">
        <f>'Calcs-1'!N16*Assumptions!$B$2</f>
        <v>1890000</v>
      </c>
      <c r="O3" s="15">
        <f>'Calcs-1'!O16*Assumptions!$B$2</f>
        <v>2205000</v>
      </c>
      <c r="P3" s="15">
        <f>'Calcs-1'!P16*Assumptions!$B$2</f>
        <v>2205000</v>
      </c>
      <c r="Q3" s="15">
        <f>'Calcs-1'!Q16*Assumptions!$B$2</f>
        <v>2520000</v>
      </c>
      <c r="R3" s="15">
        <f>'Calcs-1'!R16*Assumptions!$B$2</f>
        <v>2520000</v>
      </c>
      <c r="S3" s="15">
        <f>'Calcs-1'!S16*Assumptions!$B$2</f>
        <v>2835000</v>
      </c>
      <c r="T3" s="15">
        <f>'Calcs-1'!T16*Assumptions!$B$2</f>
        <v>2835000</v>
      </c>
      <c r="U3" s="15">
        <f>'Calcs-1'!U16*Assumptions!$B$2</f>
        <v>3150000</v>
      </c>
      <c r="V3" s="15">
        <f>'Calcs-1'!V16*Assumptions!$B$2</f>
        <v>3150000</v>
      </c>
      <c r="W3" s="15">
        <f>'Calcs-1'!W16*Assumptions!$B$2</f>
        <v>3465000</v>
      </c>
      <c r="X3" s="15">
        <f>'Calcs-1'!X16*Assumptions!$B$2</f>
        <v>3465000</v>
      </c>
      <c r="Y3" s="15">
        <f>'Calcs-1'!Y16*Assumptions!$B$2</f>
        <v>3780000</v>
      </c>
    </row>
    <row r="4">
      <c r="A4" s="11" t="s">
        <v>66</v>
      </c>
      <c r="B4" s="15">
        <f t="shared" ref="B4:Y4" si="1">SUM(B3)</f>
        <v>0</v>
      </c>
      <c r="C4" s="15">
        <f t="shared" si="1"/>
        <v>315000</v>
      </c>
      <c r="D4" s="15">
        <f t="shared" si="1"/>
        <v>315000</v>
      </c>
      <c r="E4" s="15">
        <f t="shared" si="1"/>
        <v>630000</v>
      </c>
      <c r="F4" s="15">
        <f t="shared" si="1"/>
        <v>630000</v>
      </c>
      <c r="G4" s="15">
        <f t="shared" si="1"/>
        <v>945000</v>
      </c>
      <c r="H4" s="15">
        <f t="shared" si="1"/>
        <v>945000</v>
      </c>
      <c r="I4" s="15">
        <f t="shared" si="1"/>
        <v>1260000</v>
      </c>
      <c r="J4" s="15">
        <f t="shared" si="1"/>
        <v>1260000</v>
      </c>
      <c r="K4" s="15">
        <f t="shared" si="1"/>
        <v>1575000</v>
      </c>
      <c r="L4" s="15">
        <f t="shared" si="1"/>
        <v>1575000</v>
      </c>
      <c r="M4" s="15">
        <f t="shared" si="1"/>
        <v>1890000</v>
      </c>
      <c r="N4" s="15">
        <f t="shared" si="1"/>
        <v>1890000</v>
      </c>
      <c r="O4" s="15">
        <f t="shared" si="1"/>
        <v>2205000</v>
      </c>
      <c r="P4" s="15">
        <f t="shared" si="1"/>
        <v>2205000</v>
      </c>
      <c r="Q4" s="15">
        <f t="shared" si="1"/>
        <v>2520000</v>
      </c>
      <c r="R4" s="15">
        <f t="shared" si="1"/>
        <v>2520000</v>
      </c>
      <c r="S4" s="15">
        <f t="shared" si="1"/>
        <v>2835000</v>
      </c>
      <c r="T4" s="15">
        <f t="shared" si="1"/>
        <v>2835000</v>
      </c>
      <c r="U4" s="15">
        <f t="shared" si="1"/>
        <v>3150000</v>
      </c>
      <c r="V4" s="15">
        <f t="shared" si="1"/>
        <v>3150000</v>
      </c>
      <c r="W4" s="15">
        <f t="shared" si="1"/>
        <v>3465000</v>
      </c>
      <c r="X4" s="15">
        <f t="shared" si="1"/>
        <v>3465000</v>
      </c>
      <c r="Y4" s="15">
        <f t="shared" si="1"/>
        <v>3780000</v>
      </c>
    </row>
    <row r="6">
      <c r="A6" s="11" t="s">
        <v>67</v>
      </c>
    </row>
    <row r="7">
      <c r="A7" s="11" t="s">
        <v>13</v>
      </c>
      <c r="B7" s="15">
        <f>B3*Assumptions!$C$2</f>
        <v>0</v>
      </c>
      <c r="C7" s="15">
        <f>C3*Assumptions!$C$2</f>
        <v>141750</v>
      </c>
      <c r="D7" s="15">
        <f>D3*Assumptions!$C$2</f>
        <v>141750</v>
      </c>
      <c r="E7" s="15">
        <f>E3*Assumptions!$C$2</f>
        <v>283500</v>
      </c>
      <c r="F7" s="15">
        <f>F3*Assumptions!$C$2</f>
        <v>283500</v>
      </c>
      <c r="G7" s="15">
        <f>G3*Assumptions!$C$2</f>
        <v>425250</v>
      </c>
      <c r="H7" s="15">
        <f>H3*Assumptions!$C$2</f>
        <v>425250</v>
      </c>
      <c r="I7" s="15">
        <f>I3*Assumptions!$C$2</f>
        <v>567000</v>
      </c>
      <c r="J7" s="15">
        <f>J3*Assumptions!$C$2</f>
        <v>567000</v>
      </c>
      <c r="K7" s="15">
        <f>K3*Assumptions!$C$2</f>
        <v>708750</v>
      </c>
      <c r="L7" s="15">
        <f>L3*Assumptions!$C$2</f>
        <v>708750</v>
      </c>
      <c r="M7" s="15">
        <f>M3*Assumptions!$C$2</f>
        <v>850500</v>
      </c>
      <c r="N7" s="15">
        <f>N3*Assumptions!$C$2</f>
        <v>850500</v>
      </c>
      <c r="O7" s="15">
        <f>O3*Assumptions!$C$2</f>
        <v>992250</v>
      </c>
      <c r="P7" s="15">
        <f>P3*Assumptions!$C$2</f>
        <v>992250</v>
      </c>
      <c r="Q7" s="15">
        <f>Q3*Assumptions!$C$2</f>
        <v>1134000</v>
      </c>
      <c r="R7" s="15">
        <f>R3*Assumptions!$C$2</f>
        <v>1134000</v>
      </c>
      <c r="S7" s="15">
        <f>S3*Assumptions!$C$2</f>
        <v>1275750</v>
      </c>
      <c r="T7" s="15">
        <f>T3*Assumptions!$C$2</f>
        <v>1275750</v>
      </c>
      <c r="U7" s="15">
        <f>U3*Assumptions!$C$2</f>
        <v>1417500</v>
      </c>
      <c r="V7" s="15">
        <f>V3*Assumptions!$C$2</f>
        <v>1417500</v>
      </c>
      <c r="W7" s="15">
        <f>W3*Assumptions!$C$2</f>
        <v>1559250</v>
      </c>
      <c r="X7" s="15">
        <f>X3*Assumptions!$C$2</f>
        <v>1559250</v>
      </c>
      <c r="Y7" s="15">
        <f>Y3*Assumptions!$C$2</f>
        <v>1701000</v>
      </c>
    </row>
    <row r="8">
      <c r="A8" s="11" t="s">
        <v>66</v>
      </c>
      <c r="B8" s="15">
        <f t="shared" ref="B8:Y8" si="2">SUM(B7)</f>
        <v>0</v>
      </c>
      <c r="C8" s="15">
        <f t="shared" si="2"/>
        <v>141750</v>
      </c>
      <c r="D8" s="15">
        <f t="shared" si="2"/>
        <v>141750</v>
      </c>
      <c r="E8" s="15">
        <f t="shared" si="2"/>
        <v>283500</v>
      </c>
      <c r="F8" s="15">
        <f t="shared" si="2"/>
        <v>283500</v>
      </c>
      <c r="G8" s="15">
        <f t="shared" si="2"/>
        <v>425250</v>
      </c>
      <c r="H8" s="15">
        <f t="shared" si="2"/>
        <v>425250</v>
      </c>
      <c r="I8" s="15">
        <f t="shared" si="2"/>
        <v>567000</v>
      </c>
      <c r="J8" s="15">
        <f t="shared" si="2"/>
        <v>567000</v>
      </c>
      <c r="K8" s="15">
        <f t="shared" si="2"/>
        <v>708750</v>
      </c>
      <c r="L8" s="15">
        <f t="shared" si="2"/>
        <v>708750</v>
      </c>
      <c r="M8" s="15">
        <f t="shared" si="2"/>
        <v>850500</v>
      </c>
      <c r="N8" s="15">
        <f t="shared" si="2"/>
        <v>850500</v>
      </c>
      <c r="O8" s="15">
        <f t="shared" si="2"/>
        <v>992250</v>
      </c>
      <c r="P8" s="15">
        <f t="shared" si="2"/>
        <v>992250</v>
      </c>
      <c r="Q8" s="15">
        <f t="shared" si="2"/>
        <v>1134000</v>
      </c>
      <c r="R8" s="15">
        <f t="shared" si="2"/>
        <v>1134000</v>
      </c>
      <c r="S8" s="15">
        <f t="shared" si="2"/>
        <v>1275750</v>
      </c>
      <c r="T8" s="15">
        <f t="shared" si="2"/>
        <v>1275750</v>
      </c>
      <c r="U8" s="15">
        <f t="shared" si="2"/>
        <v>1417500</v>
      </c>
      <c r="V8" s="15">
        <f t="shared" si="2"/>
        <v>1417500</v>
      </c>
      <c r="W8" s="15">
        <f t="shared" si="2"/>
        <v>1559250</v>
      </c>
      <c r="X8" s="15">
        <f t="shared" si="2"/>
        <v>1559250</v>
      </c>
      <c r="Y8" s="15">
        <f t="shared" si="2"/>
        <v>1701000</v>
      </c>
    </row>
    <row r="10">
      <c r="A10" s="11" t="s">
        <v>26</v>
      </c>
    </row>
    <row r="11">
      <c r="A11" s="11" t="s">
        <v>27</v>
      </c>
      <c r="B11" s="15">
        <f>'Calcs-1'!B4*Assumptions!$C$19</f>
        <v>0</v>
      </c>
      <c r="C11" s="15">
        <f>'Calcs-1'!C4*Assumptions!$C$19</f>
        <v>17000</v>
      </c>
      <c r="D11" s="15">
        <f>'Calcs-1'!D4*Assumptions!$C$19</f>
        <v>17000</v>
      </c>
      <c r="E11" s="15">
        <f>'Calcs-1'!E4*Assumptions!$C$19</f>
        <v>34000</v>
      </c>
      <c r="F11" s="15">
        <f>'Calcs-1'!F4*Assumptions!$C$19</f>
        <v>34000</v>
      </c>
      <c r="G11" s="15">
        <f>'Calcs-1'!G4*Assumptions!$C$19</f>
        <v>51000</v>
      </c>
      <c r="H11" s="15">
        <f>'Calcs-1'!H4*Assumptions!$C$19</f>
        <v>51000</v>
      </c>
      <c r="I11" s="15">
        <f>'Calcs-1'!I4*Assumptions!$C$19</f>
        <v>68000</v>
      </c>
      <c r="J11" s="15">
        <f>'Calcs-1'!J4*Assumptions!$C$19</f>
        <v>68000</v>
      </c>
      <c r="K11" s="15">
        <f>'Calcs-1'!K4*Assumptions!$C$19</f>
        <v>85000</v>
      </c>
      <c r="L11" s="15">
        <f>'Calcs-1'!L4*Assumptions!$C$19</f>
        <v>85000</v>
      </c>
      <c r="M11" s="15">
        <f>'Calcs-1'!M4*Assumptions!$C$19</f>
        <v>102000</v>
      </c>
      <c r="N11" s="15">
        <f>'Calcs-1'!N4*Assumptions!$C$19</f>
        <v>102000</v>
      </c>
      <c r="O11" s="15">
        <f>'Calcs-1'!O4*Assumptions!$C$19</f>
        <v>119000</v>
      </c>
      <c r="P11" s="15">
        <f>'Calcs-1'!P4*Assumptions!$C$19</f>
        <v>119000</v>
      </c>
      <c r="Q11" s="15">
        <f>'Calcs-1'!Q4*Assumptions!$C$19</f>
        <v>136000</v>
      </c>
      <c r="R11" s="15">
        <f>'Calcs-1'!R4*Assumptions!$C$19</f>
        <v>136000</v>
      </c>
      <c r="S11" s="15">
        <f>'Calcs-1'!S4*Assumptions!$C$19</f>
        <v>153000</v>
      </c>
      <c r="T11" s="15">
        <f>'Calcs-1'!T4*Assumptions!$C$19</f>
        <v>153000</v>
      </c>
      <c r="U11" s="15">
        <f>'Calcs-1'!U4*Assumptions!$C$19</f>
        <v>170000</v>
      </c>
      <c r="V11" s="15">
        <f>'Calcs-1'!V4*Assumptions!$C$19</f>
        <v>170000</v>
      </c>
      <c r="W11" s="15">
        <f>'Calcs-1'!W4*Assumptions!$C$19</f>
        <v>187000</v>
      </c>
      <c r="X11" s="15">
        <f>'Calcs-1'!X4*Assumptions!$C$19</f>
        <v>187000</v>
      </c>
      <c r="Y11" s="15">
        <f>'Calcs-1'!Y4*Assumptions!$C$19</f>
        <v>204000</v>
      </c>
    </row>
    <row r="12">
      <c r="A12" s="11" t="s">
        <v>28</v>
      </c>
      <c r="B12" s="15">
        <f>'Calcs-1'!B4*Assumptions!$C$20</f>
        <v>0</v>
      </c>
      <c r="C12" s="15">
        <f>'Calcs-1'!C4*Assumptions!$C$20</f>
        <v>8000</v>
      </c>
      <c r="D12" s="15">
        <f>'Calcs-1'!D4*Assumptions!$C$20</f>
        <v>8000</v>
      </c>
      <c r="E12" s="15">
        <f>'Calcs-1'!E4*Assumptions!$C$20</f>
        <v>16000</v>
      </c>
      <c r="F12" s="15">
        <f>'Calcs-1'!F4*Assumptions!$C$20</f>
        <v>16000</v>
      </c>
      <c r="G12" s="15">
        <f>'Calcs-1'!G4*Assumptions!$C$20</f>
        <v>24000</v>
      </c>
      <c r="H12" s="15">
        <f>'Calcs-1'!H4*Assumptions!$C$20</f>
        <v>24000</v>
      </c>
      <c r="I12" s="15">
        <f>'Calcs-1'!I4*Assumptions!$C$20</f>
        <v>32000</v>
      </c>
      <c r="J12" s="15">
        <f>'Calcs-1'!J4*Assumptions!$C$20</f>
        <v>32000</v>
      </c>
      <c r="K12" s="15">
        <f>'Calcs-1'!K4*Assumptions!$C$20</f>
        <v>40000</v>
      </c>
      <c r="L12" s="15">
        <f>'Calcs-1'!L4*Assumptions!$C$20</f>
        <v>40000</v>
      </c>
      <c r="M12" s="15">
        <f>'Calcs-1'!M4*Assumptions!$C$20</f>
        <v>48000</v>
      </c>
      <c r="N12" s="15">
        <f>'Calcs-1'!N4*Assumptions!$C$20</f>
        <v>48000</v>
      </c>
      <c r="O12" s="15">
        <f>'Calcs-1'!O4*Assumptions!$C$20</f>
        <v>56000</v>
      </c>
      <c r="P12" s="15">
        <f>'Calcs-1'!P4*Assumptions!$C$20</f>
        <v>56000</v>
      </c>
      <c r="Q12" s="15">
        <f>'Calcs-1'!Q4*Assumptions!$C$20</f>
        <v>64000</v>
      </c>
      <c r="R12" s="15">
        <f>'Calcs-1'!R4*Assumptions!$C$20</f>
        <v>64000</v>
      </c>
      <c r="S12" s="15">
        <f>'Calcs-1'!S4*Assumptions!$C$20</f>
        <v>72000</v>
      </c>
      <c r="T12" s="15">
        <f>'Calcs-1'!T4*Assumptions!$C$20</f>
        <v>72000</v>
      </c>
      <c r="U12" s="15">
        <f>'Calcs-1'!U4*Assumptions!$C$20</f>
        <v>80000</v>
      </c>
      <c r="V12" s="15">
        <f>'Calcs-1'!V4*Assumptions!$C$20</f>
        <v>80000</v>
      </c>
      <c r="W12" s="15">
        <f>'Calcs-1'!W4*Assumptions!$C$20</f>
        <v>88000</v>
      </c>
      <c r="X12" s="15">
        <f>'Calcs-1'!X4*Assumptions!$C$20</f>
        <v>88000</v>
      </c>
      <c r="Y12" s="15">
        <f>'Calcs-1'!Y4*Assumptions!$C$20</f>
        <v>96000</v>
      </c>
    </row>
    <row r="13">
      <c r="A13" s="11" t="s">
        <v>68</v>
      </c>
      <c r="B13" s="15">
        <f>'Calcs-1'!B4*Assumptions!$C$13*Assumptions!$C$16</f>
        <v>0</v>
      </c>
      <c r="C13" s="15">
        <f>'Calcs-1'!C4*Assumptions!$C$13*Assumptions!$C$16</f>
        <v>16000</v>
      </c>
      <c r="D13" s="15">
        <f>'Calcs-1'!D4*Assumptions!$C$13*Assumptions!$C$16</f>
        <v>16000</v>
      </c>
      <c r="E13" s="15">
        <f>'Calcs-1'!E4*Assumptions!$C$13*Assumptions!$C$16</f>
        <v>32000</v>
      </c>
      <c r="F13" s="15">
        <f>'Calcs-1'!F4*Assumptions!$C$13*Assumptions!$C$16</f>
        <v>32000</v>
      </c>
      <c r="G13" s="15">
        <f>'Calcs-1'!G4*Assumptions!$C$13*Assumptions!$C$16</f>
        <v>48000</v>
      </c>
      <c r="H13" s="15">
        <f>'Calcs-1'!H4*Assumptions!$C$13*Assumptions!$C$16</f>
        <v>48000</v>
      </c>
      <c r="I13" s="15">
        <f>'Calcs-1'!I4*Assumptions!$C$13*Assumptions!$C$16</f>
        <v>64000</v>
      </c>
      <c r="J13" s="15">
        <f>'Calcs-1'!J4*Assumptions!$C$13*Assumptions!$C$16</f>
        <v>64000</v>
      </c>
      <c r="K13" s="15">
        <f>'Calcs-1'!K4*Assumptions!$C$13*Assumptions!$C$16</f>
        <v>80000</v>
      </c>
      <c r="L13" s="15">
        <f>'Calcs-1'!L4*Assumptions!$C$13*Assumptions!$C$16</f>
        <v>80000</v>
      </c>
      <c r="M13" s="15">
        <f>'Calcs-1'!M4*Assumptions!$C$13*Assumptions!$C$16</f>
        <v>96000</v>
      </c>
      <c r="N13" s="15">
        <f>'Calcs-1'!N4*Assumptions!$C$13*Assumptions!$C$16</f>
        <v>96000</v>
      </c>
      <c r="O13" s="15">
        <f>'Calcs-1'!O4*Assumptions!$C$13*Assumptions!$C$16</f>
        <v>112000</v>
      </c>
      <c r="P13" s="15">
        <f>'Calcs-1'!P4*Assumptions!$C$13*Assumptions!$C$16</f>
        <v>112000</v>
      </c>
      <c r="Q13" s="15">
        <f>'Calcs-1'!Q4*Assumptions!$C$13*Assumptions!$C$16</f>
        <v>128000</v>
      </c>
      <c r="R13" s="15">
        <f>'Calcs-1'!R4*Assumptions!$C$13*Assumptions!$C$16</f>
        <v>128000</v>
      </c>
      <c r="S13" s="15">
        <f>'Calcs-1'!S4*Assumptions!$C$13*Assumptions!$C$16</f>
        <v>144000</v>
      </c>
      <c r="T13" s="15">
        <f>'Calcs-1'!T4*Assumptions!$C$13*Assumptions!$C$16</f>
        <v>144000</v>
      </c>
      <c r="U13" s="15">
        <f>'Calcs-1'!U4*Assumptions!$C$13*Assumptions!$C$16</f>
        <v>160000</v>
      </c>
      <c r="V13" s="15">
        <f>'Calcs-1'!V4*Assumptions!$C$13*Assumptions!$C$16</f>
        <v>160000</v>
      </c>
      <c r="W13" s="15">
        <f>'Calcs-1'!W4*Assumptions!$C$13*Assumptions!$C$16</f>
        <v>176000</v>
      </c>
      <c r="X13" s="15">
        <f>'Calcs-1'!X4*Assumptions!$C$13*Assumptions!$C$16</f>
        <v>176000</v>
      </c>
      <c r="Y13" s="15">
        <f>'Calcs-1'!Y4*Assumptions!$C$13*Assumptions!$C$16</f>
        <v>192000</v>
      </c>
    </row>
    <row r="14">
      <c r="A14" s="11" t="s">
        <v>21</v>
      </c>
      <c r="B14" s="15">
        <f>'Calcs-1'!B9*Assumptions!$C$10</f>
        <v>0</v>
      </c>
      <c r="C14" s="15">
        <f>'Calcs-1'!C9*Assumptions!$C$10</f>
        <v>26250</v>
      </c>
      <c r="D14" s="15">
        <f>'Calcs-1'!D9*Assumptions!$C$10</f>
        <v>26250</v>
      </c>
      <c r="E14" s="15">
        <f>'Calcs-1'!E9*Assumptions!$C$10</f>
        <v>52500</v>
      </c>
      <c r="F14" s="15">
        <f>'Calcs-1'!F9*Assumptions!$C$10</f>
        <v>52500</v>
      </c>
      <c r="G14" s="15">
        <f>'Calcs-1'!G9*Assumptions!$C$10</f>
        <v>78750</v>
      </c>
      <c r="H14" s="15">
        <f>'Calcs-1'!H9*Assumptions!$C$10</f>
        <v>78750</v>
      </c>
      <c r="I14" s="15">
        <f>'Calcs-1'!I9*Assumptions!$C$10</f>
        <v>105000</v>
      </c>
      <c r="J14" s="15">
        <f>'Calcs-1'!J9*Assumptions!$C$10</f>
        <v>105000</v>
      </c>
      <c r="K14" s="15">
        <f>'Calcs-1'!K9*Assumptions!$C$10</f>
        <v>131250</v>
      </c>
      <c r="L14" s="15">
        <f>'Calcs-1'!L9*Assumptions!$C$10</f>
        <v>131250</v>
      </c>
      <c r="M14" s="15">
        <f>'Calcs-1'!M9*Assumptions!$C$10</f>
        <v>157500</v>
      </c>
      <c r="N14" s="15">
        <f>'Calcs-1'!N9*Assumptions!$C$10</f>
        <v>157500</v>
      </c>
      <c r="O14" s="15">
        <f>'Calcs-1'!O9*Assumptions!$C$10</f>
        <v>183750</v>
      </c>
      <c r="P14" s="15">
        <f>'Calcs-1'!P9*Assumptions!$C$10</f>
        <v>183750</v>
      </c>
      <c r="Q14" s="15">
        <f>'Calcs-1'!Q9*Assumptions!$C$10</f>
        <v>210000</v>
      </c>
      <c r="R14" s="15">
        <f>'Calcs-1'!R9*Assumptions!$C$10</f>
        <v>210000</v>
      </c>
      <c r="S14" s="15">
        <f>'Calcs-1'!S9*Assumptions!$C$10</f>
        <v>236250</v>
      </c>
      <c r="T14" s="15">
        <f>'Calcs-1'!T9*Assumptions!$C$10</f>
        <v>236250</v>
      </c>
      <c r="U14" s="15">
        <f>'Calcs-1'!U9*Assumptions!$C$10</f>
        <v>262500</v>
      </c>
      <c r="V14" s="15">
        <f>'Calcs-1'!V9*Assumptions!$C$10</f>
        <v>262500</v>
      </c>
      <c r="W14" s="15">
        <f>'Calcs-1'!W9*Assumptions!$C$10</f>
        <v>288750</v>
      </c>
      <c r="X14" s="15">
        <f>'Calcs-1'!X9*Assumptions!$C$10</f>
        <v>288750</v>
      </c>
      <c r="Y14" s="15">
        <f>'Calcs-1'!Y9*Assumptions!$C$10</f>
        <v>315000</v>
      </c>
    </row>
    <row r="15">
      <c r="A15" s="11" t="s">
        <v>69</v>
      </c>
      <c r="B15" s="15">
        <f>'Medium Store-Depreciation'!B10</f>
        <v>0</v>
      </c>
      <c r="C15" s="15">
        <f>'Medium Store-Depreciation'!C10</f>
        <v>25000</v>
      </c>
      <c r="D15" s="15">
        <f>'Medium Store-Depreciation'!D10</f>
        <v>25000</v>
      </c>
      <c r="E15" s="15">
        <f>'Medium Store-Depreciation'!E10</f>
        <v>50000</v>
      </c>
      <c r="F15" s="15">
        <f>'Medium Store-Depreciation'!F10</f>
        <v>50000</v>
      </c>
      <c r="G15" s="15">
        <f>'Medium Store-Depreciation'!G10</f>
        <v>75000</v>
      </c>
      <c r="H15" s="15">
        <f>'Medium Store-Depreciation'!H10</f>
        <v>75000</v>
      </c>
      <c r="I15" s="15">
        <f>'Medium Store-Depreciation'!I10</f>
        <v>100000</v>
      </c>
      <c r="J15" s="15">
        <f>'Medium Store-Depreciation'!J10</f>
        <v>100000</v>
      </c>
      <c r="K15" s="15">
        <f>'Medium Store-Depreciation'!K10</f>
        <v>125000</v>
      </c>
      <c r="L15" s="15">
        <f>'Medium Store-Depreciation'!L10</f>
        <v>125000</v>
      </c>
      <c r="M15" s="15">
        <f>'Medium Store-Depreciation'!M10</f>
        <v>150000</v>
      </c>
      <c r="N15" s="15">
        <f>'Medium Store-Depreciation'!N10</f>
        <v>150000</v>
      </c>
      <c r="O15" s="15">
        <f>'Medium Store-Depreciation'!O10</f>
        <v>160000</v>
      </c>
      <c r="P15" s="15">
        <f>'Medium Store-Depreciation'!P10</f>
        <v>160000</v>
      </c>
      <c r="Q15" s="15">
        <f>'Medium Store-Depreciation'!Q10</f>
        <v>170000</v>
      </c>
      <c r="R15" s="15">
        <f>'Medium Store-Depreciation'!R10</f>
        <v>170000</v>
      </c>
      <c r="S15" s="15">
        <f>'Medium Store-Depreciation'!S10</f>
        <v>180000</v>
      </c>
      <c r="T15" s="15">
        <f>'Medium Store-Depreciation'!T10</f>
        <v>180000</v>
      </c>
      <c r="U15" s="15">
        <f>'Medium Store-Depreciation'!U10</f>
        <v>180000</v>
      </c>
      <c r="V15" s="15">
        <f>'Medium Store-Depreciation'!V10</f>
        <v>180000</v>
      </c>
      <c r="W15" s="15">
        <f>'Medium Store-Depreciation'!W10</f>
        <v>180000</v>
      </c>
      <c r="X15" s="15">
        <f>'Medium Store-Depreciation'!X10</f>
        <v>180000</v>
      </c>
      <c r="Y15" s="15">
        <f>'Medium Store-Depreciation'!Y10</f>
        <v>180000</v>
      </c>
    </row>
    <row r="16">
      <c r="A16" s="11" t="s">
        <v>70</v>
      </c>
      <c r="B16" s="15">
        <f t="shared" ref="B16:Y16" si="3">SUM(B11:B15)</f>
        <v>0</v>
      </c>
      <c r="C16" s="15">
        <f t="shared" si="3"/>
        <v>92250</v>
      </c>
      <c r="D16" s="15">
        <f t="shared" si="3"/>
        <v>92250</v>
      </c>
      <c r="E16" s="15">
        <f t="shared" si="3"/>
        <v>184500</v>
      </c>
      <c r="F16" s="15">
        <f t="shared" si="3"/>
        <v>184500</v>
      </c>
      <c r="G16" s="15">
        <f t="shared" si="3"/>
        <v>276750</v>
      </c>
      <c r="H16" s="15">
        <f t="shared" si="3"/>
        <v>276750</v>
      </c>
      <c r="I16" s="15">
        <f t="shared" si="3"/>
        <v>369000</v>
      </c>
      <c r="J16" s="15">
        <f t="shared" si="3"/>
        <v>369000</v>
      </c>
      <c r="K16" s="15">
        <f t="shared" si="3"/>
        <v>461250</v>
      </c>
      <c r="L16" s="15">
        <f t="shared" si="3"/>
        <v>461250</v>
      </c>
      <c r="M16" s="15">
        <f t="shared" si="3"/>
        <v>553500</v>
      </c>
      <c r="N16" s="15">
        <f t="shared" si="3"/>
        <v>553500</v>
      </c>
      <c r="O16" s="15">
        <f t="shared" si="3"/>
        <v>630750</v>
      </c>
      <c r="P16" s="15">
        <f t="shared" si="3"/>
        <v>630750</v>
      </c>
      <c r="Q16" s="15">
        <f t="shared" si="3"/>
        <v>708000</v>
      </c>
      <c r="R16" s="15">
        <f t="shared" si="3"/>
        <v>708000</v>
      </c>
      <c r="S16" s="15">
        <f t="shared" si="3"/>
        <v>785250</v>
      </c>
      <c r="T16" s="15">
        <f t="shared" si="3"/>
        <v>785250</v>
      </c>
      <c r="U16" s="15">
        <f t="shared" si="3"/>
        <v>852500</v>
      </c>
      <c r="V16" s="15">
        <f t="shared" si="3"/>
        <v>852500</v>
      </c>
      <c r="W16" s="15">
        <f t="shared" si="3"/>
        <v>919750</v>
      </c>
      <c r="X16" s="15">
        <f t="shared" si="3"/>
        <v>919750</v>
      </c>
      <c r="Y16" s="15">
        <f t="shared" si="3"/>
        <v>987000</v>
      </c>
    </row>
    <row r="18">
      <c r="A18" s="11" t="s">
        <v>71</v>
      </c>
      <c r="B18" s="15">
        <f t="shared" ref="B18:Y18" si="4">B16+B8</f>
        <v>0</v>
      </c>
      <c r="C18" s="15">
        <f t="shared" si="4"/>
        <v>234000</v>
      </c>
      <c r="D18" s="15">
        <f t="shared" si="4"/>
        <v>234000</v>
      </c>
      <c r="E18" s="15">
        <f t="shared" si="4"/>
        <v>468000</v>
      </c>
      <c r="F18" s="15">
        <f t="shared" si="4"/>
        <v>468000</v>
      </c>
      <c r="G18" s="15">
        <f t="shared" si="4"/>
        <v>702000</v>
      </c>
      <c r="H18" s="15">
        <f t="shared" si="4"/>
        <v>702000</v>
      </c>
      <c r="I18" s="15">
        <f t="shared" si="4"/>
        <v>936000</v>
      </c>
      <c r="J18" s="15">
        <f t="shared" si="4"/>
        <v>936000</v>
      </c>
      <c r="K18" s="15">
        <f t="shared" si="4"/>
        <v>1170000</v>
      </c>
      <c r="L18" s="15">
        <f t="shared" si="4"/>
        <v>1170000</v>
      </c>
      <c r="M18" s="15">
        <f t="shared" si="4"/>
        <v>1404000</v>
      </c>
      <c r="N18" s="15">
        <f t="shared" si="4"/>
        <v>1404000</v>
      </c>
      <c r="O18" s="15">
        <f t="shared" si="4"/>
        <v>1623000</v>
      </c>
      <c r="P18" s="15">
        <f t="shared" si="4"/>
        <v>1623000</v>
      </c>
      <c r="Q18" s="15">
        <f t="shared" si="4"/>
        <v>1842000</v>
      </c>
      <c r="R18" s="15">
        <f t="shared" si="4"/>
        <v>1842000</v>
      </c>
      <c r="S18" s="15">
        <f t="shared" si="4"/>
        <v>2061000</v>
      </c>
      <c r="T18" s="15">
        <f t="shared" si="4"/>
        <v>2061000</v>
      </c>
      <c r="U18" s="15">
        <f t="shared" si="4"/>
        <v>2270000</v>
      </c>
      <c r="V18" s="15">
        <f t="shared" si="4"/>
        <v>2270000</v>
      </c>
      <c r="W18" s="15">
        <f t="shared" si="4"/>
        <v>2479000</v>
      </c>
      <c r="X18" s="15">
        <f t="shared" si="4"/>
        <v>2479000</v>
      </c>
      <c r="Y18" s="15">
        <f t="shared" si="4"/>
        <v>2688000</v>
      </c>
    </row>
    <row r="20">
      <c r="A20" s="11" t="s">
        <v>72</v>
      </c>
      <c r="B20" s="15">
        <f t="shared" ref="B20:Y20" si="5">B4-B18</f>
        <v>0</v>
      </c>
      <c r="C20" s="15">
        <f t="shared" si="5"/>
        <v>81000</v>
      </c>
      <c r="D20" s="15">
        <f t="shared" si="5"/>
        <v>81000</v>
      </c>
      <c r="E20" s="15">
        <f t="shared" si="5"/>
        <v>162000</v>
      </c>
      <c r="F20" s="15">
        <f t="shared" si="5"/>
        <v>162000</v>
      </c>
      <c r="G20" s="15">
        <f t="shared" si="5"/>
        <v>243000</v>
      </c>
      <c r="H20" s="15">
        <f t="shared" si="5"/>
        <v>243000</v>
      </c>
      <c r="I20" s="15">
        <f t="shared" si="5"/>
        <v>324000</v>
      </c>
      <c r="J20" s="15">
        <f t="shared" si="5"/>
        <v>324000</v>
      </c>
      <c r="K20" s="15">
        <f t="shared" si="5"/>
        <v>405000</v>
      </c>
      <c r="L20" s="15">
        <f t="shared" si="5"/>
        <v>405000</v>
      </c>
      <c r="M20" s="15">
        <f t="shared" si="5"/>
        <v>486000</v>
      </c>
      <c r="N20" s="15">
        <f t="shared" si="5"/>
        <v>486000</v>
      </c>
      <c r="O20" s="15">
        <f t="shared" si="5"/>
        <v>582000</v>
      </c>
      <c r="P20" s="15">
        <f t="shared" si="5"/>
        <v>582000</v>
      </c>
      <c r="Q20" s="15">
        <f t="shared" si="5"/>
        <v>678000</v>
      </c>
      <c r="R20" s="15">
        <f t="shared" si="5"/>
        <v>678000</v>
      </c>
      <c r="S20" s="15">
        <f t="shared" si="5"/>
        <v>774000</v>
      </c>
      <c r="T20" s="15">
        <f t="shared" si="5"/>
        <v>774000</v>
      </c>
      <c r="U20" s="15">
        <f t="shared" si="5"/>
        <v>880000</v>
      </c>
      <c r="V20" s="15">
        <f t="shared" si="5"/>
        <v>880000</v>
      </c>
      <c r="W20" s="15">
        <f t="shared" si="5"/>
        <v>986000</v>
      </c>
      <c r="X20" s="15">
        <f t="shared" si="5"/>
        <v>986000</v>
      </c>
      <c r="Y20" s="15">
        <f t="shared" si="5"/>
        <v>1092000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5" width="8.63"/>
  </cols>
  <sheetData>
    <row r="1"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1" t="s">
        <v>55</v>
      </c>
      <c r="U1" s="11" t="s">
        <v>56</v>
      </c>
      <c r="V1" s="11" t="s">
        <v>57</v>
      </c>
      <c r="W1" s="11" t="s">
        <v>58</v>
      </c>
      <c r="X1" s="11" t="s">
        <v>59</v>
      </c>
      <c r="Y1" s="11" t="s">
        <v>60</v>
      </c>
    </row>
    <row r="2">
      <c r="A2" s="11" t="s">
        <v>63</v>
      </c>
    </row>
    <row r="3">
      <c r="A3" s="11" t="s">
        <v>13</v>
      </c>
      <c r="B3" s="15">
        <f>'Calcs-1'!B18*Assumptions!$B$2</f>
        <v>0</v>
      </c>
      <c r="C3" s="15">
        <f>'Calcs-1'!C18*Assumptions!$B$2</f>
        <v>0</v>
      </c>
      <c r="D3" s="15">
        <f>'Calcs-1'!D18*Assumptions!$B$2</f>
        <v>0</v>
      </c>
      <c r="E3" s="15">
        <f>'Calcs-1'!E18*Assumptions!$B$2</f>
        <v>0</v>
      </c>
      <c r="F3" s="15">
        <f>'Calcs-1'!F18*Assumptions!$B$2</f>
        <v>0</v>
      </c>
      <c r="G3" s="15">
        <f>'Calcs-1'!G18*Assumptions!$B$2</f>
        <v>0</v>
      </c>
      <c r="H3" s="15">
        <f>'Calcs-1'!H18*Assumptions!$B$2</f>
        <v>0</v>
      </c>
      <c r="I3" s="15">
        <f>'Calcs-1'!I18*Assumptions!$B$2</f>
        <v>0</v>
      </c>
      <c r="J3" s="15">
        <f>'Calcs-1'!J18*Assumptions!$B$2</f>
        <v>0</v>
      </c>
      <c r="K3" s="15">
        <f>'Calcs-1'!K18*Assumptions!$B$2</f>
        <v>0</v>
      </c>
      <c r="L3" s="15">
        <f>'Calcs-1'!L18*Assumptions!$B$2</f>
        <v>0</v>
      </c>
      <c r="M3" s="15">
        <f>'Calcs-1'!M18*Assumptions!$B$2</f>
        <v>759000</v>
      </c>
      <c r="N3" s="15">
        <f>'Calcs-1'!N18*Assumptions!$B$2</f>
        <v>759000</v>
      </c>
      <c r="O3" s="15">
        <f>'Calcs-1'!O18*Assumptions!$B$2</f>
        <v>759000</v>
      </c>
      <c r="P3" s="15">
        <f>'Calcs-1'!P18*Assumptions!$B$2</f>
        <v>759000</v>
      </c>
      <c r="Q3" s="15">
        <f>'Calcs-1'!Q18*Assumptions!$B$2</f>
        <v>1518000</v>
      </c>
      <c r="R3" s="15">
        <f>'Calcs-1'!R18*Assumptions!$B$2</f>
        <v>1518000</v>
      </c>
      <c r="S3" s="15">
        <f>'Calcs-1'!S18*Assumptions!$B$2</f>
        <v>1518000</v>
      </c>
      <c r="T3" s="15">
        <f>'Calcs-1'!T18*Assumptions!$B$2</f>
        <v>1518000</v>
      </c>
      <c r="U3" s="15">
        <f>'Calcs-1'!U18*Assumptions!$B$2</f>
        <v>2277000</v>
      </c>
      <c r="V3" s="15">
        <f>'Calcs-1'!V18*Assumptions!$B$2</f>
        <v>2277000</v>
      </c>
      <c r="W3" s="15">
        <f>'Calcs-1'!W18*Assumptions!$B$2</f>
        <v>2277000</v>
      </c>
      <c r="X3" s="15">
        <f>'Calcs-1'!X18*Assumptions!$B$2</f>
        <v>2277000</v>
      </c>
      <c r="Y3" s="15">
        <f>'Calcs-1'!Y18*Assumptions!$B$2</f>
        <v>3036000</v>
      </c>
    </row>
    <row r="4">
      <c r="A4" s="11" t="s">
        <v>66</v>
      </c>
      <c r="B4" s="15">
        <f t="shared" ref="B4:Y4" si="1">SUM(B3)</f>
        <v>0</v>
      </c>
      <c r="C4" s="15">
        <f t="shared" si="1"/>
        <v>0</v>
      </c>
      <c r="D4" s="15">
        <f t="shared" si="1"/>
        <v>0</v>
      </c>
      <c r="E4" s="15">
        <f t="shared" si="1"/>
        <v>0</v>
      </c>
      <c r="F4" s="15">
        <f t="shared" si="1"/>
        <v>0</v>
      </c>
      <c r="G4" s="15">
        <f t="shared" si="1"/>
        <v>0</v>
      </c>
      <c r="H4" s="15">
        <f t="shared" si="1"/>
        <v>0</v>
      </c>
      <c r="I4" s="15">
        <f t="shared" si="1"/>
        <v>0</v>
      </c>
      <c r="J4" s="15">
        <f t="shared" si="1"/>
        <v>0</v>
      </c>
      <c r="K4" s="15">
        <f t="shared" si="1"/>
        <v>0</v>
      </c>
      <c r="L4" s="15">
        <f t="shared" si="1"/>
        <v>0</v>
      </c>
      <c r="M4" s="15">
        <f t="shared" si="1"/>
        <v>759000</v>
      </c>
      <c r="N4" s="15">
        <f t="shared" si="1"/>
        <v>759000</v>
      </c>
      <c r="O4" s="15">
        <f t="shared" si="1"/>
        <v>759000</v>
      </c>
      <c r="P4" s="15">
        <f t="shared" si="1"/>
        <v>759000</v>
      </c>
      <c r="Q4" s="15">
        <f t="shared" si="1"/>
        <v>1518000</v>
      </c>
      <c r="R4" s="15">
        <f t="shared" si="1"/>
        <v>1518000</v>
      </c>
      <c r="S4" s="15">
        <f t="shared" si="1"/>
        <v>1518000</v>
      </c>
      <c r="T4" s="15">
        <f t="shared" si="1"/>
        <v>1518000</v>
      </c>
      <c r="U4" s="15">
        <f t="shared" si="1"/>
        <v>2277000</v>
      </c>
      <c r="V4" s="15">
        <f t="shared" si="1"/>
        <v>2277000</v>
      </c>
      <c r="W4" s="15">
        <f t="shared" si="1"/>
        <v>2277000</v>
      </c>
      <c r="X4" s="15">
        <f t="shared" si="1"/>
        <v>2277000</v>
      </c>
      <c r="Y4" s="15">
        <f t="shared" si="1"/>
        <v>3036000</v>
      </c>
    </row>
    <row r="6">
      <c r="A6" s="11" t="s">
        <v>67</v>
      </c>
    </row>
    <row r="7">
      <c r="A7" s="11" t="s">
        <v>13</v>
      </c>
      <c r="B7" s="15">
        <f>B3*Assumptions!$C$2</f>
        <v>0</v>
      </c>
      <c r="C7" s="15">
        <f>C3*Assumptions!$C$2</f>
        <v>0</v>
      </c>
      <c r="D7" s="15">
        <f>D3*Assumptions!$C$2</f>
        <v>0</v>
      </c>
      <c r="E7" s="15">
        <f>E3*Assumptions!$C$2</f>
        <v>0</v>
      </c>
      <c r="F7" s="15">
        <f>F3*Assumptions!$C$2</f>
        <v>0</v>
      </c>
      <c r="G7" s="15">
        <f>G3*Assumptions!$C$2</f>
        <v>0</v>
      </c>
      <c r="H7" s="15">
        <f>H3*Assumptions!$C$2</f>
        <v>0</v>
      </c>
      <c r="I7" s="15">
        <f>I3*Assumptions!$C$2</f>
        <v>0</v>
      </c>
      <c r="J7" s="15">
        <f>J3*Assumptions!$C$2</f>
        <v>0</v>
      </c>
      <c r="K7" s="15">
        <f>K3*Assumptions!$C$2</f>
        <v>0</v>
      </c>
      <c r="L7" s="15">
        <f>L3*Assumptions!$C$2</f>
        <v>0</v>
      </c>
      <c r="M7" s="15">
        <f>M3*Assumptions!$C$2</f>
        <v>341550</v>
      </c>
      <c r="N7" s="15">
        <f>N3*Assumptions!$C$2</f>
        <v>341550</v>
      </c>
      <c r="O7" s="15">
        <f>O3*Assumptions!$C$2</f>
        <v>341550</v>
      </c>
      <c r="P7" s="15">
        <f>P3*Assumptions!$C$2</f>
        <v>341550</v>
      </c>
      <c r="Q7" s="15">
        <f>Q3*Assumptions!$C$2</f>
        <v>683100</v>
      </c>
      <c r="R7" s="15">
        <f>R3*Assumptions!$C$2</f>
        <v>683100</v>
      </c>
      <c r="S7" s="15">
        <f>S3*Assumptions!$C$2</f>
        <v>683100</v>
      </c>
      <c r="T7" s="15">
        <f>T3*Assumptions!$C$2</f>
        <v>683100</v>
      </c>
      <c r="U7" s="15">
        <f>U3*Assumptions!$C$2</f>
        <v>1024650</v>
      </c>
      <c r="V7" s="15">
        <f>V3*Assumptions!$C$2</f>
        <v>1024650</v>
      </c>
      <c r="W7" s="15">
        <f>W3*Assumptions!$C$2</f>
        <v>1024650</v>
      </c>
      <c r="X7" s="15">
        <f>X3*Assumptions!$C$2</f>
        <v>1024650</v>
      </c>
      <c r="Y7" s="15">
        <f>Y3*Assumptions!$C$2</f>
        <v>1366200</v>
      </c>
    </row>
    <row r="8">
      <c r="A8" s="11" t="s">
        <v>66</v>
      </c>
      <c r="B8" s="15">
        <f t="shared" ref="B8:Y8" si="2">SUM(B7)</f>
        <v>0</v>
      </c>
      <c r="C8" s="15">
        <f t="shared" si="2"/>
        <v>0</v>
      </c>
      <c r="D8" s="15">
        <f t="shared" si="2"/>
        <v>0</v>
      </c>
      <c r="E8" s="15">
        <f t="shared" si="2"/>
        <v>0</v>
      </c>
      <c r="F8" s="15">
        <f t="shared" si="2"/>
        <v>0</v>
      </c>
      <c r="G8" s="15">
        <f t="shared" si="2"/>
        <v>0</v>
      </c>
      <c r="H8" s="15">
        <f t="shared" si="2"/>
        <v>0</v>
      </c>
      <c r="I8" s="15">
        <f t="shared" si="2"/>
        <v>0</v>
      </c>
      <c r="J8" s="15">
        <f t="shared" si="2"/>
        <v>0</v>
      </c>
      <c r="K8" s="15">
        <f t="shared" si="2"/>
        <v>0</v>
      </c>
      <c r="L8" s="15">
        <f t="shared" si="2"/>
        <v>0</v>
      </c>
      <c r="M8" s="15">
        <f t="shared" si="2"/>
        <v>341550</v>
      </c>
      <c r="N8" s="15">
        <f t="shared" si="2"/>
        <v>341550</v>
      </c>
      <c r="O8" s="15">
        <f t="shared" si="2"/>
        <v>341550</v>
      </c>
      <c r="P8" s="15">
        <f t="shared" si="2"/>
        <v>341550</v>
      </c>
      <c r="Q8" s="15">
        <f t="shared" si="2"/>
        <v>683100</v>
      </c>
      <c r="R8" s="15">
        <f t="shared" si="2"/>
        <v>683100</v>
      </c>
      <c r="S8" s="15">
        <f t="shared" si="2"/>
        <v>683100</v>
      </c>
      <c r="T8" s="15">
        <f t="shared" si="2"/>
        <v>683100</v>
      </c>
      <c r="U8" s="15">
        <f t="shared" si="2"/>
        <v>1024650</v>
      </c>
      <c r="V8" s="15">
        <f t="shared" si="2"/>
        <v>1024650</v>
      </c>
      <c r="W8" s="15">
        <f t="shared" si="2"/>
        <v>1024650</v>
      </c>
      <c r="X8" s="15">
        <f t="shared" si="2"/>
        <v>1024650</v>
      </c>
      <c r="Y8" s="15">
        <f t="shared" si="2"/>
        <v>1366200</v>
      </c>
    </row>
    <row r="10">
      <c r="A10" s="11" t="s">
        <v>26</v>
      </c>
    </row>
    <row r="11">
      <c r="A11" s="11" t="s">
        <v>27</v>
      </c>
      <c r="B11" s="15">
        <f>'Calcs-1'!B5*Assumptions!$D$19</f>
        <v>0</v>
      </c>
      <c r="C11" s="15">
        <f>'Calcs-1'!C5*Assumptions!$D$19</f>
        <v>0</v>
      </c>
      <c r="D11" s="15">
        <f>'Calcs-1'!D5*Assumptions!$D$19</f>
        <v>0</v>
      </c>
      <c r="E11" s="15">
        <f>'Calcs-1'!E5*Assumptions!$D$19</f>
        <v>0</v>
      </c>
      <c r="F11" s="15">
        <f>'Calcs-1'!F5*Assumptions!$D$19</f>
        <v>0</v>
      </c>
      <c r="G11" s="15">
        <f>'Calcs-1'!G5*Assumptions!$D$19</f>
        <v>0</v>
      </c>
      <c r="H11" s="15">
        <f>'Calcs-1'!H5*Assumptions!$D$19</f>
        <v>0</v>
      </c>
      <c r="I11" s="15">
        <f>'Calcs-1'!I5*Assumptions!$D$19</f>
        <v>0</v>
      </c>
      <c r="J11" s="15">
        <f>'Calcs-1'!J5*Assumptions!$D$19</f>
        <v>0</v>
      </c>
      <c r="K11" s="15">
        <f>'Calcs-1'!K5*Assumptions!$D$19</f>
        <v>0</v>
      </c>
      <c r="L11" s="15">
        <f>'Calcs-1'!L5*Assumptions!$D$19</f>
        <v>0</v>
      </c>
      <c r="M11" s="15">
        <f>'Calcs-1'!M5*Assumptions!$D$19</f>
        <v>25000</v>
      </c>
      <c r="N11" s="15">
        <f>'Calcs-1'!N5*Assumptions!$D$19</f>
        <v>25000</v>
      </c>
      <c r="O11" s="15">
        <f>'Calcs-1'!O5*Assumptions!$D$19</f>
        <v>25000</v>
      </c>
      <c r="P11" s="15">
        <f>'Calcs-1'!P5*Assumptions!$D$19</f>
        <v>25000</v>
      </c>
      <c r="Q11" s="15">
        <f>'Calcs-1'!Q5*Assumptions!$D$19</f>
        <v>50000</v>
      </c>
      <c r="R11" s="15">
        <f>'Calcs-1'!R5*Assumptions!$D$19</f>
        <v>50000</v>
      </c>
      <c r="S11" s="15">
        <f>'Calcs-1'!S5*Assumptions!$D$19</f>
        <v>50000</v>
      </c>
      <c r="T11" s="15">
        <f>'Calcs-1'!T5*Assumptions!$D$19</f>
        <v>50000</v>
      </c>
      <c r="U11" s="15">
        <f>'Calcs-1'!U5*Assumptions!$D$19</f>
        <v>75000</v>
      </c>
      <c r="V11" s="15">
        <f>'Calcs-1'!V5*Assumptions!$D$19</f>
        <v>75000</v>
      </c>
      <c r="W11" s="15">
        <f>'Calcs-1'!W5*Assumptions!$D$19</f>
        <v>75000</v>
      </c>
      <c r="X11" s="15">
        <f>'Calcs-1'!X5*Assumptions!$D$19</f>
        <v>75000</v>
      </c>
      <c r="Y11" s="15">
        <f>'Calcs-1'!Y5*Assumptions!$D$19</f>
        <v>100000</v>
      </c>
    </row>
    <row r="12">
      <c r="A12" s="11" t="s">
        <v>28</v>
      </c>
      <c r="B12" s="15">
        <f>'Calcs-1'!B5*Assumptions!$D$20</f>
        <v>0</v>
      </c>
      <c r="C12" s="15">
        <f>'Calcs-1'!C5*Assumptions!$D$20</f>
        <v>0</v>
      </c>
      <c r="D12" s="15">
        <f>'Calcs-1'!D5*Assumptions!$D$20</f>
        <v>0</v>
      </c>
      <c r="E12" s="15">
        <f>'Calcs-1'!E5*Assumptions!$D$20</f>
        <v>0</v>
      </c>
      <c r="F12" s="15">
        <f>'Calcs-1'!F5*Assumptions!$D$20</f>
        <v>0</v>
      </c>
      <c r="G12" s="15">
        <f>'Calcs-1'!G5*Assumptions!$D$20</f>
        <v>0</v>
      </c>
      <c r="H12" s="15">
        <f>'Calcs-1'!H5*Assumptions!$D$20</f>
        <v>0</v>
      </c>
      <c r="I12" s="15">
        <f>'Calcs-1'!I5*Assumptions!$D$20</f>
        <v>0</v>
      </c>
      <c r="J12" s="15">
        <f>'Calcs-1'!J5*Assumptions!$D$20</f>
        <v>0</v>
      </c>
      <c r="K12" s="15">
        <f>'Calcs-1'!K5*Assumptions!$D$20</f>
        <v>0</v>
      </c>
      <c r="L12" s="15">
        <f>'Calcs-1'!L5*Assumptions!$D$20</f>
        <v>0</v>
      </c>
      <c r="M12" s="15">
        <f>'Calcs-1'!M5*Assumptions!$D$20</f>
        <v>12000</v>
      </c>
      <c r="N12" s="15">
        <f>'Calcs-1'!N5*Assumptions!$D$20</f>
        <v>12000</v>
      </c>
      <c r="O12" s="15">
        <f>'Calcs-1'!O5*Assumptions!$D$20</f>
        <v>12000</v>
      </c>
      <c r="P12" s="15">
        <f>'Calcs-1'!P5*Assumptions!$D$20</f>
        <v>12000</v>
      </c>
      <c r="Q12" s="15">
        <f>'Calcs-1'!Q5*Assumptions!$D$20</f>
        <v>24000</v>
      </c>
      <c r="R12" s="15">
        <f>'Calcs-1'!R5*Assumptions!$D$20</f>
        <v>24000</v>
      </c>
      <c r="S12" s="15">
        <f>'Calcs-1'!S5*Assumptions!$D$20</f>
        <v>24000</v>
      </c>
      <c r="T12" s="15">
        <f>'Calcs-1'!T5*Assumptions!$D$20</f>
        <v>24000</v>
      </c>
      <c r="U12" s="15">
        <f>'Calcs-1'!U5*Assumptions!$D$20</f>
        <v>36000</v>
      </c>
      <c r="V12" s="15">
        <f>'Calcs-1'!V5*Assumptions!$D$20</f>
        <v>36000</v>
      </c>
      <c r="W12" s="15">
        <f>'Calcs-1'!W5*Assumptions!$D$20</f>
        <v>36000</v>
      </c>
      <c r="X12" s="15">
        <f>'Calcs-1'!X5*Assumptions!$D$20</f>
        <v>36000</v>
      </c>
      <c r="Y12" s="15">
        <f>'Calcs-1'!Y5*Assumptions!$D$20</f>
        <v>48000</v>
      </c>
    </row>
    <row r="13">
      <c r="A13" s="11" t="s">
        <v>68</v>
      </c>
      <c r="B13" s="15">
        <f>'Calcs-1'!B5*Assumptions!$D$13*Assumptions!$D$16</f>
        <v>0</v>
      </c>
      <c r="C13" s="15">
        <f>'Calcs-1'!C5*Assumptions!$D$13*Assumptions!$D$16</f>
        <v>0</v>
      </c>
      <c r="D13" s="15">
        <f>'Calcs-1'!D5*Assumptions!$D$13*Assumptions!$D$16</f>
        <v>0</v>
      </c>
      <c r="E13" s="15">
        <f>'Calcs-1'!E5*Assumptions!$D$13*Assumptions!$D$16</f>
        <v>0</v>
      </c>
      <c r="F13" s="15">
        <f>'Calcs-1'!F5*Assumptions!$D$13*Assumptions!$D$16</f>
        <v>0</v>
      </c>
      <c r="G13" s="15">
        <f>'Calcs-1'!G5*Assumptions!$D$13*Assumptions!$D$16</f>
        <v>0</v>
      </c>
      <c r="H13" s="15">
        <f>'Calcs-1'!H5*Assumptions!$D$13*Assumptions!$D$16</f>
        <v>0</v>
      </c>
      <c r="I13" s="15">
        <f>'Calcs-1'!I5*Assumptions!$D$13*Assumptions!$D$16</f>
        <v>0</v>
      </c>
      <c r="J13" s="15">
        <f>'Calcs-1'!J5*Assumptions!$D$13*Assumptions!$D$16</f>
        <v>0</v>
      </c>
      <c r="K13" s="15">
        <f>'Calcs-1'!K5*Assumptions!$D$13*Assumptions!$D$16</f>
        <v>0</v>
      </c>
      <c r="L13" s="15">
        <f>'Calcs-1'!L5*Assumptions!$D$13*Assumptions!$D$16</f>
        <v>0</v>
      </c>
      <c r="M13" s="15">
        <f>'Calcs-1'!M5*Assumptions!$D$13*Assumptions!$D$16</f>
        <v>24000</v>
      </c>
      <c r="N13" s="15">
        <f>'Calcs-1'!N5*Assumptions!$D$13*Assumptions!$D$16</f>
        <v>24000</v>
      </c>
      <c r="O13" s="15">
        <f>'Calcs-1'!O5*Assumptions!$D$13*Assumptions!$D$16</f>
        <v>24000</v>
      </c>
      <c r="P13" s="15">
        <f>'Calcs-1'!P5*Assumptions!$D$13*Assumptions!$D$16</f>
        <v>24000</v>
      </c>
      <c r="Q13" s="15">
        <f>'Calcs-1'!Q5*Assumptions!$D$13*Assumptions!$D$16</f>
        <v>48000</v>
      </c>
      <c r="R13" s="15">
        <f>'Calcs-1'!R5*Assumptions!$D$13*Assumptions!$D$16</f>
        <v>48000</v>
      </c>
      <c r="S13" s="15">
        <f>'Calcs-1'!S5*Assumptions!$D$13*Assumptions!$D$16</f>
        <v>48000</v>
      </c>
      <c r="T13" s="15">
        <f>'Calcs-1'!T5*Assumptions!$D$13*Assumptions!$D$16</f>
        <v>48000</v>
      </c>
      <c r="U13" s="15">
        <f>'Calcs-1'!U5*Assumptions!$D$13*Assumptions!$D$16</f>
        <v>72000</v>
      </c>
      <c r="V13" s="15">
        <f>'Calcs-1'!V5*Assumptions!$D$13*Assumptions!$D$16</f>
        <v>72000</v>
      </c>
      <c r="W13" s="15">
        <f>'Calcs-1'!W5*Assumptions!$D$13*Assumptions!$D$16</f>
        <v>72000</v>
      </c>
      <c r="X13" s="15">
        <f>'Calcs-1'!X5*Assumptions!$D$13*Assumptions!$D$16</f>
        <v>72000</v>
      </c>
      <c r="Y13" s="15">
        <f>'Calcs-1'!Y5*Assumptions!$D$13*Assumptions!$D$16</f>
        <v>96000</v>
      </c>
    </row>
    <row r="14">
      <c r="A14" s="11" t="s">
        <v>21</v>
      </c>
      <c r="B14" s="15">
        <f>'Calcs-1'!B10*Assumptions!$D$10</f>
        <v>0</v>
      </c>
      <c r="C14" s="15">
        <f>'Calcs-1'!C10*Assumptions!$D$10</f>
        <v>0</v>
      </c>
      <c r="D14" s="15">
        <f>'Calcs-1'!D10*Assumptions!$D$10</f>
        <v>0</v>
      </c>
      <c r="E14" s="15">
        <f>'Calcs-1'!E10*Assumptions!$D$10</f>
        <v>0</v>
      </c>
      <c r="F14" s="15">
        <f>'Calcs-1'!F10*Assumptions!$D$10</f>
        <v>0</v>
      </c>
      <c r="G14" s="15">
        <f>'Calcs-1'!G10*Assumptions!$D$10</f>
        <v>0</v>
      </c>
      <c r="H14" s="15">
        <f>'Calcs-1'!H10*Assumptions!$D$10</f>
        <v>0</v>
      </c>
      <c r="I14" s="15">
        <f>'Calcs-1'!I10*Assumptions!$D$10</f>
        <v>0</v>
      </c>
      <c r="J14" s="15">
        <f>'Calcs-1'!J10*Assumptions!$D$10</f>
        <v>0</v>
      </c>
      <c r="K14" s="15">
        <f>'Calcs-1'!K10*Assumptions!$D$10</f>
        <v>0</v>
      </c>
      <c r="L14" s="15">
        <f>'Calcs-1'!L10*Assumptions!$D$10</f>
        <v>0</v>
      </c>
      <c r="M14" s="15">
        <f>'Calcs-1'!M10*Assumptions!$D$10</f>
        <v>38500</v>
      </c>
      <c r="N14" s="15">
        <f>'Calcs-1'!N10*Assumptions!$D$10</f>
        <v>38500</v>
      </c>
      <c r="O14" s="15">
        <f>'Calcs-1'!O10*Assumptions!$D$10</f>
        <v>38500</v>
      </c>
      <c r="P14" s="15">
        <f>'Calcs-1'!P10*Assumptions!$D$10</f>
        <v>38500</v>
      </c>
      <c r="Q14" s="15">
        <f>'Calcs-1'!Q10*Assumptions!$D$10</f>
        <v>77000</v>
      </c>
      <c r="R14" s="15">
        <f>'Calcs-1'!R10*Assumptions!$D$10</f>
        <v>77000</v>
      </c>
      <c r="S14" s="15">
        <f>'Calcs-1'!S10*Assumptions!$D$10</f>
        <v>77000</v>
      </c>
      <c r="T14" s="15">
        <f>'Calcs-1'!T10*Assumptions!$D$10</f>
        <v>77000</v>
      </c>
      <c r="U14" s="15">
        <f>'Calcs-1'!U10*Assumptions!$D$10</f>
        <v>115500</v>
      </c>
      <c r="V14" s="15">
        <f>'Calcs-1'!V10*Assumptions!$D$10</f>
        <v>115500</v>
      </c>
      <c r="W14" s="15">
        <f>'Calcs-1'!W10*Assumptions!$D$10</f>
        <v>115500</v>
      </c>
      <c r="X14" s="15">
        <f>'Calcs-1'!X10*Assumptions!$D$10</f>
        <v>115500</v>
      </c>
      <c r="Y14" s="15">
        <f>'Calcs-1'!Y10*Assumptions!$D$10</f>
        <v>154000</v>
      </c>
    </row>
    <row r="15">
      <c r="A15" s="11" t="s">
        <v>69</v>
      </c>
      <c r="B15" s="15">
        <f>'Large Store-Depreciation'!B10</f>
        <v>0</v>
      </c>
      <c r="C15" s="15">
        <f>'Large Store-Depreciation'!C10</f>
        <v>0</v>
      </c>
      <c r="D15" s="15">
        <f>'Large Store-Depreciation'!D10</f>
        <v>0</v>
      </c>
      <c r="E15" s="15">
        <f>'Large Store-Depreciation'!E10</f>
        <v>0</v>
      </c>
      <c r="F15" s="15">
        <f>'Large Store-Depreciation'!F10</f>
        <v>0</v>
      </c>
      <c r="G15" s="15">
        <f>'Large Store-Depreciation'!G10</f>
        <v>0</v>
      </c>
      <c r="H15" s="15">
        <f>'Large Store-Depreciation'!H10</f>
        <v>0</v>
      </c>
      <c r="I15" s="15">
        <f>'Large Store-Depreciation'!I10</f>
        <v>0</v>
      </c>
      <c r="J15" s="15">
        <f>'Large Store-Depreciation'!J10</f>
        <v>0</v>
      </c>
      <c r="K15" s="15">
        <f>'Large Store-Depreciation'!K10</f>
        <v>0</v>
      </c>
      <c r="L15" s="15">
        <f>'Large Store-Depreciation'!L10</f>
        <v>0</v>
      </c>
      <c r="M15" s="15">
        <f>'Large Store-Depreciation'!M10</f>
        <v>46000</v>
      </c>
      <c r="N15" s="15">
        <f>'Large Store-Depreciation'!N10</f>
        <v>46000</v>
      </c>
      <c r="O15" s="15">
        <f>'Large Store-Depreciation'!O10</f>
        <v>46000</v>
      </c>
      <c r="P15" s="15">
        <f>'Large Store-Depreciation'!P10</f>
        <v>46000</v>
      </c>
      <c r="Q15" s="15">
        <f>'Large Store-Depreciation'!Q10</f>
        <v>92000</v>
      </c>
      <c r="R15" s="15">
        <f>'Large Store-Depreciation'!R10</f>
        <v>92000</v>
      </c>
      <c r="S15" s="15">
        <f>'Large Store-Depreciation'!S10</f>
        <v>92000</v>
      </c>
      <c r="T15" s="15">
        <f>'Large Store-Depreciation'!T10</f>
        <v>92000</v>
      </c>
      <c r="U15" s="15">
        <f>'Large Store-Depreciation'!U10</f>
        <v>138000</v>
      </c>
      <c r="V15" s="15">
        <f>'Large Store-Depreciation'!V10</f>
        <v>138000</v>
      </c>
      <c r="W15" s="15">
        <f>'Large Store-Depreciation'!W10</f>
        <v>138000</v>
      </c>
      <c r="X15" s="15">
        <f>'Large Store-Depreciation'!X10</f>
        <v>138000</v>
      </c>
      <c r="Y15" s="15">
        <f>'Large Store-Depreciation'!Y10</f>
        <v>153000</v>
      </c>
    </row>
    <row r="16">
      <c r="A16" s="11" t="s">
        <v>70</v>
      </c>
      <c r="B16" s="15">
        <f t="shared" ref="B16:Y16" si="3">SUM(B11:B15)</f>
        <v>0</v>
      </c>
      <c r="C16" s="15">
        <f t="shared" si="3"/>
        <v>0</v>
      </c>
      <c r="D16" s="15">
        <f t="shared" si="3"/>
        <v>0</v>
      </c>
      <c r="E16" s="15">
        <f t="shared" si="3"/>
        <v>0</v>
      </c>
      <c r="F16" s="15">
        <f t="shared" si="3"/>
        <v>0</v>
      </c>
      <c r="G16" s="15">
        <f t="shared" si="3"/>
        <v>0</v>
      </c>
      <c r="H16" s="15">
        <f t="shared" si="3"/>
        <v>0</v>
      </c>
      <c r="I16" s="15">
        <f t="shared" si="3"/>
        <v>0</v>
      </c>
      <c r="J16" s="15">
        <f t="shared" si="3"/>
        <v>0</v>
      </c>
      <c r="K16" s="15">
        <f t="shared" si="3"/>
        <v>0</v>
      </c>
      <c r="L16" s="15">
        <f t="shared" si="3"/>
        <v>0</v>
      </c>
      <c r="M16" s="15">
        <f t="shared" si="3"/>
        <v>145500</v>
      </c>
      <c r="N16" s="15">
        <f t="shared" si="3"/>
        <v>145500</v>
      </c>
      <c r="O16" s="15">
        <f t="shared" si="3"/>
        <v>145500</v>
      </c>
      <c r="P16" s="15">
        <f t="shared" si="3"/>
        <v>145500</v>
      </c>
      <c r="Q16" s="15">
        <f t="shared" si="3"/>
        <v>291000</v>
      </c>
      <c r="R16" s="15">
        <f t="shared" si="3"/>
        <v>291000</v>
      </c>
      <c r="S16" s="15">
        <f t="shared" si="3"/>
        <v>291000</v>
      </c>
      <c r="T16" s="15">
        <f t="shared" si="3"/>
        <v>291000</v>
      </c>
      <c r="U16" s="15">
        <f t="shared" si="3"/>
        <v>436500</v>
      </c>
      <c r="V16" s="15">
        <f t="shared" si="3"/>
        <v>436500</v>
      </c>
      <c r="W16" s="15">
        <f t="shared" si="3"/>
        <v>436500</v>
      </c>
      <c r="X16" s="15">
        <f t="shared" si="3"/>
        <v>436500</v>
      </c>
      <c r="Y16" s="15">
        <f t="shared" si="3"/>
        <v>551000</v>
      </c>
    </row>
    <row r="18">
      <c r="A18" s="11" t="s">
        <v>71</v>
      </c>
      <c r="B18" s="15">
        <f t="shared" ref="B18:Y18" si="4">B16+B8</f>
        <v>0</v>
      </c>
      <c r="C18" s="15">
        <f t="shared" si="4"/>
        <v>0</v>
      </c>
      <c r="D18" s="15">
        <f t="shared" si="4"/>
        <v>0</v>
      </c>
      <c r="E18" s="15">
        <f t="shared" si="4"/>
        <v>0</v>
      </c>
      <c r="F18" s="15">
        <f t="shared" si="4"/>
        <v>0</v>
      </c>
      <c r="G18" s="15">
        <f t="shared" si="4"/>
        <v>0</v>
      </c>
      <c r="H18" s="15">
        <f t="shared" si="4"/>
        <v>0</v>
      </c>
      <c r="I18" s="15">
        <f t="shared" si="4"/>
        <v>0</v>
      </c>
      <c r="J18" s="15">
        <f t="shared" si="4"/>
        <v>0</v>
      </c>
      <c r="K18" s="15">
        <f t="shared" si="4"/>
        <v>0</v>
      </c>
      <c r="L18" s="15">
        <f t="shared" si="4"/>
        <v>0</v>
      </c>
      <c r="M18" s="15">
        <f t="shared" si="4"/>
        <v>487050</v>
      </c>
      <c r="N18" s="15">
        <f t="shared" si="4"/>
        <v>487050</v>
      </c>
      <c r="O18" s="15">
        <f t="shared" si="4"/>
        <v>487050</v>
      </c>
      <c r="P18" s="15">
        <f t="shared" si="4"/>
        <v>487050</v>
      </c>
      <c r="Q18" s="15">
        <f t="shared" si="4"/>
        <v>974100</v>
      </c>
      <c r="R18" s="15">
        <f t="shared" si="4"/>
        <v>974100</v>
      </c>
      <c r="S18" s="15">
        <f t="shared" si="4"/>
        <v>974100</v>
      </c>
      <c r="T18" s="15">
        <f t="shared" si="4"/>
        <v>974100</v>
      </c>
      <c r="U18" s="15">
        <f t="shared" si="4"/>
        <v>1461150</v>
      </c>
      <c r="V18" s="15">
        <f t="shared" si="4"/>
        <v>1461150</v>
      </c>
      <c r="W18" s="15">
        <f t="shared" si="4"/>
        <v>1461150</v>
      </c>
      <c r="X18" s="15">
        <f t="shared" si="4"/>
        <v>1461150</v>
      </c>
      <c r="Y18" s="15">
        <f t="shared" si="4"/>
        <v>1917200</v>
      </c>
    </row>
    <row r="20">
      <c r="A20" s="11" t="s">
        <v>72</v>
      </c>
      <c r="B20" s="15">
        <f t="shared" ref="B20:Y20" si="5">B4-B18</f>
        <v>0</v>
      </c>
      <c r="C20" s="15">
        <f t="shared" si="5"/>
        <v>0</v>
      </c>
      <c r="D20" s="15">
        <f t="shared" si="5"/>
        <v>0</v>
      </c>
      <c r="E20" s="15">
        <f t="shared" si="5"/>
        <v>0</v>
      </c>
      <c r="F20" s="15">
        <f t="shared" si="5"/>
        <v>0</v>
      </c>
      <c r="G20" s="15">
        <f t="shared" si="5"/>
        <v>0</v>
      </c>
      <c r="H20" s="15">
        <f t="shared" si="5"/>
        <v>0</v>
      </c>
      <c r="I20" s="15">
        <f t="shared" si="5"/>
        <v>0</v>
      </c>
      <c r="J20" s="15">
        <f t="shared" si="5"/>
        <v>0</v>
      </c>
      <c r="K20" s="15">
        <f t="shared" si="5"/>
        <v>0</v>
      </c>
      <c r="L20" s="15">
        <f t="shared" si="5"/>
        <v>0</v>
      </c>
      <c r="M20" s="15">
        <f t="shared" si="5"/>
        <v>271950</v>
      </c>
      <c r="N20" s="15">
        <f t="shared" si="5"/>
        <v>271950</v>
      </c>
      <c r="O20" s="15">
        <f t="shared" si="5"/>
        <v>271950</v>
      </c>
      <c r="P20" s="15">
        <f t="shared" si="5"/>
        <v>271950</v>
      </c>
      <c r="Q20" s="15">
        <f t="shared" si="5"/>
        <v>543900</v>
      </c>
      <c r="R20" s="15">
        <f t="shared" si="5"/>
        <v>543900</v>
      </c>
      <c r="S20" s="15">
        <f t="shared" si="5"/>
        <v>543900</v>
      </c>
      <c r="T20" s="15">
        <f t="shared" si="5"/>
        <v>543900</v>
      </c>
      <c r="U20" s="15">
        <f t="shared" si="5"/>
        <v>815850</v>
      </c>
      <c r="V20" s="15">
        <f t="shared" si="5"/>
        <v>815850</v>
      </c>
      <c r="W20" s="15">
        <f t="shared" si="5"/>
        <v>815850</v>
      </c>
      <c r="X20" s="15">
        <f t="shared" si="5"/>
        <v>815850</v>
      </c>
      <c r="Y20" s="15">
        <f t="shared" si="5"/>
        <v>1118800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108</v>
      </c>
      <c r="B1" s="11" t="s">
        <v>109</v>
      </c>
      <c r="C1" s="11" t="s">
        <v>110</v>
      </c>
      <c r="D1" s="11" t="s">
        <v>111</v>
      </c>
      <c r="E1" s="11" t="s">
        <v>112</v>
      </c>
      <c r="F1" s="11" t="s">
        <v>113</v>
      </c>
      <c r="G1" s="11" t="s">
        <v>114</v>
      </c>
      <c r="H1" s="11" t="s">
        <v>115</v>
      </c>
    </row>
    <row r="2">
      <c r="A2" s="11" t="s">
        <v>116</v>
      </c>
      <c r="B2" s="11" t="s">
        <v>117</v>
      </c>
      <c r="C2" s="11" t="s">
        <v>118</v>
      </c>
      <c r="D2" s="11">
        <v>12.0</v>
      </c>
      <c r="E2" s="11">
        <v>85000.0</v>
      </c>
      <c r="F2" s="11">
        <v>17.0</v>
      </c>
      <c r="G2" s="15">
        <f t="shared" ref="G2:G21" si="1">F2+D2</f>
        <v>29</v>
      </c>
      <c r="H2" s="15">
        <f t="shared" ref="H2:H21" si="2">E2/F2*F2</f>
        <v>85000</v>
      </c>
    </row>
    <row r="3">
      <c r="A3" s="11" t="s">
        <v>119</v>
      </c>
      <c r="B3" s="11" t="s">
        <v>117</v>
      </c>
      <c r="C3" s="11" t="s">
        <v>118</v>
      </c>
      <c r="D3" s="11">
        <v>12.0</v>
      </c>
      <c r="E3" s="11">
        <v>85000.0</v>
      </c>
      <c r="F3" s="11">
        <v>17.0</v>
      </c>
      <c r="G3" s="15">
        <f t="shared" si="1"/>
        <v>29</v>
      </c>
      <c r="H3" s="15">
        <f t="shared" si="2"/>
        <v>85000</v>
      </c>
    </row>
    <row r="4">
      <c r="A4" s="11" t="s">
        <v>120</v>
      </c>
      <c r="B4" s="11" t="s">
        <v>117</v>
      </c>
      <c r="C4" s="11" t="s">
        <v>118</v>
      </c>
      <c r="D4" s="11">
        <v>12.0</v>
      </c>
      <c r="E4" s="11">
        <v>85000.0</v>
      </c>
      <c r="F4" s="11">
        <v>17.0</v>
      </c>
      <c r="G4" s="15">
        <f t="shared" si="1"/>
        <v>29</v>
      </c>
      <c r="H4" s="15">
        <f t="shared" si="2"/>
        <v>85000</v>
      </c>
    </row>
    <row r="5">
      <c r="A5" s="11" t="s">
        <v>121</v>
      </c>
      <c r="B5" s="11" t="s">
        <v>122</v>
      </c>
      <c r="C5" s="11" t="s">
        <v>123</v>
      </c>
      <c r="D5" s="11">
        <v>12.0</v>
      </c>
      <c r="E5" s="11">
        <v>186000.0</v>
      </c>
      <c r="F5" s="11">
        <v>12.0</v>
      </c>
      <c r="G5" s="15">
        <f t="shared" si="1"/>
        <v>24</v>
      </c>
      <c r="H5" s="15">
        <f t="shared" si="2"/>
        <v>186000</v>
      </c>
    </row>
    <row r="6">
      <c r="A6" s="11" t="s">
        <v>124</v>
      </c>
      <c r="B6" s="11" t="s">
        <v>122</v>
      </c>
      <c r="C6" s="11" t="s">
        <v>123</v>
      </c>
      <c r="D6" s="11">
        <v>12.0</v>
      </c>
      <c r="E6" s="11">
        <v>186000.0</v>
      </c>
      <c r="F6" s="11">
        <v>12.0</v>
      </c>
      <c r="G6" s="15">
        <f t="shared" si="1"/>
        <v>24</v>
      </c>
      <c r="H6" s="15">
        <f t="shared" si="2"/>
        <v>186000</v>
      </c>
    </row>
    <row r="7">
      <c r="A7" s="11" t="s">
        <v>125</v>
      </c>
      <c r="B7" s="11" t="s">
        <v>117</v>
      </c>
      <c r="C7" s="11" t="s">
        <v>118</v>
      </c>
      <c r="D7" s="15">
        <f t="shared" ref="D7:D21" si="3">D2+4</f>
        <v>16</v>
      </c>
      <c r="E7" s="11">
        <v>85000.0</v>
      </c>
      <c r="F7" s="11">
        <v>17.0</v>
      </c>
      <c r="G7" s="15">
        <f t="shared" si="1"/>
        <v>33</v>
      </c>
      <c r="H7" s="15">
        <f t="shared" si="2"/>
        <v>85000</v>
      </c>
    </row>
    <row r="8">
      <c r="A8" s="11" t="s">
        <v>126</v>
      </c>
      <c r="B8" s="11" t="s">
        <v>117</v>
      </c>
      <c r="C8" s="11" t="s">
        <v>118</v>
      </c>
      <c r="D8" s="15">
        <f t="shared" si="3"/>
        <v>16</v>
      </c>
      <c r="E8" s="11">
        <v>85000.0</v>
      </c>
      <c r="F8" s="11">
        <v>17.0</v>
      </c>
      <c r="G8" s="15">
        <f t="shared" si="1"/>
        <v>33</v>
      </c>
      <c r="H8" s="15">
        <f t="shared" si="2"/>
        <v>85000</v>
      </c>
    </row>
    <row r="9">
      <c r="A9" s="11" t="s">
        <v>127</v>
      </c>
      <c r="B9" s="11" t="s">
        <v>117</v>
      </c>
      <c r="C9" s="11" t="s">
        <v>118</v>
      </c>
      <c r="D9" s="15">
        <f t="shared" si="3"/>
        <v>16</v>
      </c>
      <c r="E9" s="11">
        <v>85000.0</v>
      </c>
      <c r="F9" s="11">
        <v>17.0</v>
      </c>
      <c r="G9" s="15">
        <f t="shared" si="1"/>
        <v>33</v>
      </c>
      <c r="H9" s="15">
        <f t="shared" si="2"/>
        <v>85000</v>
      </c>
    </row>
    <row r="10">
      <c r="A10" s="11" t="s">
        <v>128</v>
      </c>
      <c r="B10" s="11" t="s">
        <v>122</v>
      </c>
      <c r="C10" s="11" t="s">
        <v>123</v>
      </c>
      <c r="D10" s="15">
        <f t="shared" si="3"/>
        <v>16</v>
      </c>
      <c r="E10" s="11">
        <v>186000.0</v>
      </c>
      <c r="F10" s="11">
        <v>12.0</v>
      </c>
      <c r="G10" s="15">
        <f t="shared" si="1"/>
        <v>28</v>
      </c>
      <c r="H10" s="15">
        <f t="shared" si="2"/>
        <v>186000</v>
      </c>
    </row>
    <row r="11">
      <c r="A11" s="11" t="s">
        <v>129</v>
      </c>
      <c r="B11" s="11" t="s">
        <v>122</v>
      </c>
      <c r="C11" s="11" t="s">
        <v>123</v>
      </c>
      <c r="D11" s="15">
        <f t="shared" si="3"/>
        <v>16</v>
      </c>
      <c r="E11" s="11">
        <v>186000.0</v>
      </c>
      <c r="F11" s="11">
        <v>12.0</v>
      </c>
      <c r="G11" s="15">
        <f t="shared" si="1"/>
        <v>28</v>
      </c>
      <c r="H11" s="15">
        <f t="shared" si="2"/>
        <v>186000</v>
      </c>
    </row>
    <row r="12">
      <c r="A12" s="11" t="s">
        <v>130</v>
      </c>
      <c r="B12" s="11" t="s">
        <v>117</v>
      </c>
      <c r="C12" s="11" t="s">
        <v>118</v>
      </c>
      <c r="D12" s="15">
        <f t="shared" si="3"/>
        <v>20</v>
      </c>
      <c r="E12" s="11">
        <v>85000.0</v>
      </c>
      <c r="F12" s="11">
        <v>17.0</v>
      </c>
      <c r="G12" s="15">
        <f t="shared" si="1"/>
        <v>37</v>
      </c>
      <c r="H12" s="15">
        <f t="shared" si="2"/>
        <v>85000</v>
      </c>
    </row>
    <row r="13">
      <c r="A13" s="11" t="s">
        <v>131</v>
      </c>
      <c r="B13" s="11" t="s">
        <v>117</v>
      </c>
      <c r="C13" s="11" t="s">
        <v>118</v>
      </c>
      <c r="D13" s="15">
        <f t="shared" si="3"/>
        <v>20</v>
      </c>
      <c r="E13" s="11">
        <v>85000.0</v>
      </c>
      <c r="F13" s="11">
        <v>17.0</v>
      </c>
      <c r="G13" s="15">
        <f t="shared" si="1"/>
        <v>37</v>
      </c>
      <c r="H13" s="15">
        <f t="shared" si="2"/>
        <v>85000</v>
      </c>
    </row>
    <row r="14">
      <c r="A14" s="11" t="s">
        <v>132</v>
      </c>
      <c r="B14" s="11" t="s">
        <v>117</v>
      </c>
      <c r="C14" s="11" t="s">
        <v>118</v>
      </c>
      <c r="D14" s="15">
        <f t="shared" si="3"/>
        <v>20</v>
      </c>
      <c r="E14" s="11">
        <v>85000.0</v>
      </c>
      <c r="F14" s="11">
        <v>17.0</v>
      </c>
      <c r="G14" s="15">
        <f t="shared" si="1"/>
        <v>37</v>
      </c>
      <c r="H14" s="15">
        <f t="shared" si="2"/>
        <v>85000</v>
      </c>
    </row>
    <row r="15">
      <c r="A15" s="11" t="s">
        <v>133</v>
      </c>
      <c r="B15" s="11" t="s">
        <v>122</v>
      </c>
      <c r="C15" s="11" t="s">
        <v>123</v>
      </c>
      <c r="D15" s="15">
        <f t="shared" si="3"/>
        <v>20</v>
      </c>
      <c r="E15" s="11">
        <v>186000.0</v>
      </c>
      <c r="F15" s="11">
        <v>12.0</v>
      </c>
      <c r="G15" s="15">
        <f t="shared" si="1"/>
        <v>32</v>
      </c>
      <c r="H15" s="15">
        <f t="shared" si="2"/>
        <v>186000</v>
      </c>
    </row>
    <row r="16">
      <c r="A16" s="11" t="s">
        <v>134</v>
      </c>
      <c r="B16" s="11" t="s">
        <v>122</v>
      </c>
      <c r="C16" s="11" t="s">
        <v>123</v>
      </c>
      <c r="D16" s="15">
        <f t="shared" si="3"/>
        <v>20</v>
      </c>
      <c r="E16" s="11">
        <v>186000.0</v>
      </c>
      <c r="F16" s="11">
        <v>12.0</v>
      </c>
      <c r="G16" s="15">
        <f t="shared" si="1"/>
        <v>32</v>
      </c>
      <c r="H16" s="15">
        <f t="shared" si="2"/>
        <v>186000</v>
      </c>
    </row>
    <row r="17">
      <c r="A17" s="11" t="s">
        <v>135</v>
      </c>
      <c r="B17" s="11" t="s">
        <v>117</v>
      </c>
      <c r="C17" s="11" t="s">
        <v>118</v>
      </c>
      <c r="D17" s="15">
        <f t="shared" si="3"/>
        <v>24</v>
      </c>
      <c r="E17" s="11">
        <v>85000.0</v>
      </c>
      <c r="F17" s="11">
        <v>17.0</v>
      </c>
      <c r="G17" s="15">
        <f t="shared" si="1"/>
        <v>41</v>
      </c>
      <c r="H17" s="15">
        <f t="shared" si="2"/>
        <v>85000</v>
      </c>
    </row>
    <row r="18">
      <c r="A18" s="11" t="s">
        <v>136</v>
      </c>
      <c r="B18" s="11" t="s">
        <v>117</v>
      </c>
      <c r="C18" s="11" t="s">
        <v>118</v>
      </c>
      <c r="D18" s="15">
        <f t="shared" si="3"/>
        <v>24</v>
      </c>
      <c r="E18" s="11">
        <v>85000.0</v>
      </c>
      <c r="F18" s="11">
        <v>17.0</v>
      </c>
      <c r="G18" s="15">
        <f t="shared" si="1"/>
        <v>41</v>
      </c>
      <c r="H18" s="15">
        <f t="shared" si="2"/>
        <v>85000</v>
      </c>
    </row>
    <row r="19">
      <c r="A19" s="11" t="s">
        <v>137</v>
      </c>
      <c r="B19" s="11" t="s">
        <v>117</v>
      </c>
      <c r="C19" s="11" t="s">
        <v>118</v>
      </c>
      <c r="D19" s="15">
        <f t="shared" si="3"/>
        <v>24</v>
      </c>
      <c r="E19" s="11">
        <v>85000.0</v>
      </c>
      <c r="F19" s="11">
        <v>17.0</v>
      </c>
      <c r="G19" s="15">
        <f t="shared" si="1"/>
        <v>41</v>
      </c>
      <c r="H19" s="15">
        <f t="shared" si="2"/>
        <v>85000</v>
      </c>
    </row>
    <row r="20">
      <c r="A20" s="11" t="s">
        <v>138</v>
      </c>
      <c r="B20" s="11" t="s">
        <v>122</v>
      </c>
      <c r="C20" s="11" t="s">
        <v>123</v>
      </c>
      <c r="D20" s="15">
        <f t="shared" si="3"/>
        <v>24</v>
      </c>
      <c r="E20" s="11">
        <v>186000.0</v>
      </c>
      <c r="F20" s="11">
        <v>12.0</v>
      </c>
      <c r="G20" s="15">
        <f t="shared" si="1"/>
        <v>36</v>
      </c>
      <c r="H20" s="15">
        <f t="shared" si="2"/>
        <v>186000</v>
      </c>
    </row>
    <row r="21">
      <c r="A21" s="11" t="s">
        <v>139</v>
      </c>
      <c r="B21" s="11" t="s">
        <v>122</v>
      </c>
      <c r="C21" s="11" t="s">
        <v>123</v>
      </c>
      <c r="D21" s="15">
        <f t="shared" si="3"/>
        <v>24</v>
      </c>
      <c r="E21" s="11">
        <v>186000.0</v>
      </c>
      <c r="F21" s="11">
        <v>12.0</v>
      </c>
      <c r="G21" s="15">
        <f t="shared" si="1"/>
        <v>36</v>
      </c>
      <c r="H21" s="15">
        <f t="shared" si="2"/>
        <v>186000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8.75"/>
  </cols>
  <sheetData>
    <row r="1"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1" t="s">
        <v>55</v>
      </c>
      <c r="U1" s="11" t="s">
        <v>56</v>
      </c>
      <c r="V1" s="11" t="s">
        <v>57</v>
      </c>
      <c r="W1" s="11" t="s">
        <v>58</v>
      </c>
      <c r="X1" s="11" t="s">
        <v>59</v>
      </c>
      <c r="Y1" s="11" t="s">
        <v>60</v>
      </c>
    </row>
    <row r="2">
      <c r="A2" s="11" t="s">
        <v>140</v>
      </c>
    </row>
    <row r="3">
      <c r="A3" s="11" t="s">
        <v>117</v>
      </c>
      <c r="B3" s="11">
        <v>0.0</v>
      </c>
      <c r="C3" s="15">
        <f t="shared" ref="C3:Y3" si="1">B18</f>
        <v>0</v>
      </c>
      <c r="D3" s="15">
        <f t="shared" si="1"/>
        <v>0</v>
      </c>
      <c r="E3" s="15">
        <f t="shared" si="1"/>
        <v>0</v>
      </c>
      <c r="F3" s="15">
        <f t="shared" si="1"/>
        <v>0</v>
      </c>
      <c r="G3" s="15">
        <f t="shared" si="1"/>
        <v>0</v>
      </c>
      <c r="H3" s="15">
        <f t="shared" si="1"/>
        <v>0</v>
      </c>
      <c r="I3" s="15">
        <f t="shared" si="1"/>
        <v>0</v>
      </c>
      <c r="J3" s="15">
        <f t="shared" si="1"/>
        <v>0</v>
      </c>
      <c r="K3" s="15">
        <f t="shared" si="1"/>
        <v>0</v>
      </c>
      <c r="L3" s="15">
        <f t="shared" si="1"/>
        <v>0</v>
      </c>
      <c r="M3" s="15">
        <f t="shared" si="1"/>
        <v>0</v>
      </c>
      <c r="N3" s="15">
        <f t="shared" si="1"/>
        <v>255000</v>
      </c>
      <c r="O3" s="15">
        <f t="shared" si="1"/>
        <v>255000</v>
      </c>
      <c r="P3" s="15">
        <f t="shared" si="1"/>
        <v>255000</v>
      </c>
      <c r="Q3" s="15">
        <f t="shared" si="1"/>
        <v>255000</v>
      </c>
      <c r="R3" s="15">
        <f t="shared" si="1"/>
        <v>510000</v>
      </c>
      <c r="S3" s="15">
        <f t="shared" si="1"/>
        <v>510000</v>
      </c>
      <c r="T3" s="15">
        <f t="shared" si="1"/>
        <v>510000</v>
      </c>
      <c r="U3" s="15">
        <f t="shared" si="1"/>
        <v>510000</v>
      </c>
      <c r="V3" s="15">
        <f t="shared" si="1"/>
        <v>765000</v>
      </c>
      <c r="W3" s="15">
        <f t="shared" si="1"/>
        <v>765000</v>
      </c>
      <c r="X3" s="15">
        <f t="shared" si="1"/>
        <v>765000</v>
      </c>
      <c r="Y3" s="15">
        <f t="shared" si="1"/>
        <v>765000</v>
      </c>
    </row>
    <row r="4">
      <c r="A4" s="11" t="s">
        <v>122</v>
      </c>
      <c r="B4" s="11">
        <v>0.0</v>
      </c>
      <c r="C4" s="15">
        <f t="shared" ref="C4:Y4" si="2">B19</f>
        <v>0</v>
      </c>
      <c r="D4" s="15">
        <f t="shared" si="2"/>
        <v>0</v>
      </c>
      <c r="E4" s="15">
        <f t="shared" si="2"/>
        <v>0</v>
      </c>
      <c r="F4" s="15">
        <f t="shared" si="2"/>
        <v>0</v>
      </c>
      <c r="G4" s="15">
        <f t="shared" si="2"/>
        <v>0</v>
      </c>
      <c r="H4" s="15">
        <f t="shared" si="2"/>
        <v>0</v>
      </c>
      <c r="I4" s="15">
        <f t="shared" si="2"/>
        <v>0</v>
      </c>
      <c r="J4" s="15">
        <f t="shared" si="2"/>
        <v>0</v>
      </c>
      <c r="K4" s="15">
        <f t="shared" si="2"/>
        <v>0</v>
      </c>
      <c r="L4" s="15">
        <f t="shared" si="2"/>
        <v>0</v>
      </c>
      <c r="M4" s="15">
        <f t="shared" si="2"/>
        <v>0</v>
      </c>
      <c r="N4" s="15">
        <f t="shared" si="2"/>
        <v>372000</v>
      </c>
      <c r="O4" s="15">
        <f t="shared" si="2"/>
        <v>372000</v>
      </c>
      <c r="P4" s="15">
        <f t="shared" si="2"/>
        <v>372000</v>
      </c>
      <c r="Q4" s="15">
        <f t="shared" si="2"/>
        <v>372000</v>
      </c>
      <c r="R4" s="15">
        <f t="shared" si="2"/>
        <v>744000</v>
      </c>
      <c r="S4" s="15">
        <f t="shared" si="2"/>
        <v>744000</v>
      </c>
      <c r="T4" s="15">
        <f t="shared" si="2"/>
        <v>744000</v>
      </c>
      <c r="U4" s="15">
        <f t="shared" si="2"/>
        <v>744000</v>
      </c>
      <c r="V4" s="15">
        <f t="shared" si="2"/>
        <v>1116000</v>
      </c>
      <c r="W4" s="15">
        <f t="shared" si="2"/>
        <v>1116000</v>
      </c>
      <c r="X4" s="15">
        <f t="shared" si="2"/>
        <v>1116000</v>
      </c>
      <c r="Y4" s="15">
        <f t="shared" si="2"/>
        <v>1116000</v>
      </c>
    </row>
    <row r="5">
      <c r="A5" s="11" t="s">
        <v>66</v>
      </c>
      <c r="B5" s="15">
        <f t="shared" ref="B5:Y5" si="3">SUM(B3:B4)</f>
        <v>0</v>
      </c>
      <c r="C5" s="15">
        <f t="shared" si="3"/>
        <v>0</v>
      </c>
      <c r="D5" s="15">
        <f t="shared" si="3"/>
        <v>0</v>
      </c>
      <c r="E5" s="15">
        <f t="shared" si="3"/>
        <v>0</v>
      </c>
      <c r="F5" s="15">
        <f t="shared" si="3"/>
        <v>0</v>
      </c>
      <c r="G5" s="15">
        <f t="shared" si="3"/>
        <v>0</v>
      </c>
      <c r="H5" s="15">
        <f t="shared" si="3"/>
        <v>0</v>
      </c>
      <c r="I5" s="15">
        <f t="shared" si="3"/>
        <v>0</v>
      </c>
      <c r="J5" s="15">
        <f t="shared" si="3"/>
        <v>0</v>
      </c>
      <c r="K5" s="15">
        <f t="shared" si="3"/>
        <v>0</v>
      </c>
      <c r="L5" s="15">
        <f t="shared" si="3"/>
        <v>0</v>
      </c>
      <c r="M5" s="15">
        <f t="shared" si="3"/>
        <v>0</v>
      </c>
      <c r="N5" s="15">
        <f t="shared" si="3"/>
        <v>627000</v>
      </c>
      <c r="O5" s="15">
        <f t="shared" si="3"/>
        <v>627000</v>
      </c>
      <c r="P5" s="15">
        <f t="shared" si="3"/>
        <v>627000</v>
      </c>
      <c r="Q5" s="15">
        <f t="shared" si="3"/>
        <v>627000</v>
      </c>
      <c r="R5" s="15">
        <f t="shared" si="3"/>
        <v>1254000</v>
      </c>
      <c r="S5" s="15">
        <f t="shared" si="3"/>
        <v>1254000</v>
      </c>
      <c r="T5" s="15">
        <f t="shared" si="3"/>
        <v>1254000</v>
      </c>
      <c r="U5" s="15">
        <f t="shared" si="3"/>
        <v>1254000</v>
      </c>
      <c r="V5" s="15">
        <f t="shared" si="3"/>
        <v>1881000</v>
      </c>
      <c r="W5" s="15">
        <f t="shared" si="3"/>
        <v>1881000</v>
      </c>
      <c r="X5" s="15">
        <f t="shared" si="3"/>
        <v>1881000</v>
      </c>
      <c r="Y5" s="15">
        <f t="shared" si="3"/>
        <v>1881000</v>
      </c>
    </row>
    <row r="7">
      <c r="A7" s="11" t="s">
        <v>141</v>
      </c>
    </row>
    <row r="8">
      <c r="A8" s="11" t="s">
        <v>117</v>
      </c>
      <c r="B8" s="11">
        <v>0.0</v>
      </c>
      <c r="C8" s="11">
        <v>0.0</v>
      </c>
      <c r="D8" s="11">
        <v>0.0</v>
      </c>
      <c r="E8" s="11">
        <v>0.0</v>
      </c>
      <c r="F8" s="11">
        <v>0.0</v>
      </c>
      <c r="G8" s="11">
        <v>0.0</v>
      </c>
      <c r="H8" s="11">
        <v>0.0</v>
      </c>
      <c r="I8" s="11">
        <v>0.0</v>
      </c>
      <c r="J8" s="11">
        <v>0.0</v>
      </c>
      <c r="K8" s="11">
        <v>0.0</v>
      </c>
      <c r="L8" s="11">
        <v>0.0</v>
      </c>
      <c r="M8" s="11">
        <f>'Large Store-FAR'!E2+'Large Store-FAR'!E3+'Large Store-FAR'!E4</f>
        <v>255000</v>
      </c>
      <c r="N8" s="11">
        <v>0.0</v>
      </c>
      <c r="O8" s="11">
        <v>0.0</v>
      </c>
      <c r="P8" s="11">
        <v>0.0</v>
      </c>
      <c r="Q8" s="11">
        <f>'Large Store-FAR'!E7+'Large Store-FAR'!E8+'Large Store-FAR'!E9</f>
        <v>255000</v>
      </c>
      <c r="R8" s="11">
        <v>0.0</v>
      </c>
      <c r="S8" s="11">
        <v>0.0</v>
      </c>
      <c r="T8" s="11">
        <v>0.0</v>
      </c>
      <c r="U8" s="11">
        <f>'Large Store-FAR'!E12+'Large Store-FAR'!E13+'Large Store-FAR'!E14</f>
        <v>255000</v>
      </c>
      <c r="V8" s="11">
        <v>0.0</v>
      </c>
      <c r="W8" s="11">
        <v>0.0</v>
      </c>
      <c r="X8" s="11">
        <v>0.0</v>
      </c>
      <c r="Y8" s="11">
        <f>'Large Store-FAR'!E17+'Large Store-FAR'!E18+'Large Store-FAR'!E19</f>
        <v>255000</v>
      </c>
    </row>
    <row r="9">
      <c r="A9" s="11" t="s">
        <v>122</v>
      </c>
      <c r="B9" s="11">
        <v>0.0</v>
      </c>
      <c r="C9" s="11">
        <v>0.0</v>
      </c>
      <c r="D9" s="11">
        <v>0.0</v>
      </c>
      <c r="E9" s="11">
        <v>0.0</v>
      </c>
      <c r="F9" s="11">
        <v>0.0</v>
      </c>
      <c r="G9" s="11">
        <v>0.0</v>
      </c>
      <c r="H9" s="11">
        <v>0.0</v>
      </c>
      <c r="I9" s="11">
        <v>0.0</v>
      </c>
      <c r="J9" s="11">
        <v>0.0</v>
      </c>
      <c r="K9" s="11">
        <v>0.0</v>
      </c>
      <c r="L9" s="11">
        <v>0.0</v>
      </c>
      <c r="M9" s="11">
        <f>'Large Store-FAR'!E5+'Large Store-FAR'!E6</f>
        <v>372000</v>
      </c>
      <c r="N9" s="11">
        <v>0.0</v>
      </c>
      <c r="O9" s="11">
        <v>0.0</v>
      </c>
      <c r="P9" s="11">
        <v>0.0</v>
      </c>
      <c r="Q9" s="11">
        <f>'Large Store-FAR'!E10+'Large Store-FAR'!E11</f>
        <v>372000</v>
      </c>
      <c r="R9" s="11">
        <v>0.0</v>
      </c>
      <c r="S9" s="11">
        <v>0.0</v>
      </c>
      <c r="T9" s="11">
        <v>0.0</v>
      </c>
      <c r="U9" s="11">
        <f>'Large Store-FAR'!E15+'Large Store-FAR'!E16</f>
        <v>372000</v>
      </c>
      <c r="V9" s="11">
        <v>0.0</v>
      </c>
      <c r="W9" s="11">
        <v>0.0</v>
      </c>
      <c r="X9" s="11">
        <v>0.0</v>
      </c>
      <c r="Y9" s="11">
        <f>'Large Store-FAR'!E20+'Large Store-FAR'!E21</f>
        <v>372000</v>
      </c>
    </row>
    <row r="10">
      <c r="A10" s="11" t="s">
        <v>66</v>
      </c>
      <c r="B10" s="15">
        <f t="shared" ref="B10:Y10" si="4">SUM(B8:B9)</f>
        <v>0</v>
      </c>
      <c r="C10" s="15">
        <f t="shared" si="4"/>
        <v>0</v>
      </c>
      <c r="D10" s="15">
        <f t="shared" si="4"/>
        <v>0</v>
      </c>
      <c r="E10" s="15">
        <f t="shared" si="4"/>
        <v>0</v>
      </c>
      <c r="F10" s="15">
        <f t="shared" si="4"/>
        <v>0</v>
      </c>
      <c r="G10" s="15">
        <f t="shared" si="4"/>
        <v>0</v>
      </c>
      <c r="H10" s="15">
        <f t="shared" si="4"/>
        <v>0</v>
      </c>
      <c r="I10" s="15">
        <f t="shared" si="4"/>
        <v>0</v>
      </c>
      <c r="J10" s="15">
        <f t="shared" si="4"/>
        <v>0</v>
      </c>
      <c r="K10" s="15">
        <f t="shared" si="4"/>
        <v>0</v>
      </c>
      <c r="L10" s="15">
        <f t="shared" si="4"/>
        <v>0</v>
      </c>
      <c r="M10" s="15">
        <f t="shared" si="4"/>
        <v>627000</v>
      </c>
      <c r="N10" s="15">
        <f t="shared" si="4"/>
        <v>0</v>
      </c>
      <c r="O10" s="15">
        <f t="shared" si="4"/>
        <v>0</v>
      </c>
      <c r="P10" s="15">
        <f t="shared" si="4"/>
        <v>0</v>
      </c>
      <c r="Q10" s="15">
        <f t="shared" si="4"/>
        <v>627000</v>
      </c>
      <c r="R10" s="15">
        <f t="shared" si="4"/>
        <v>0</v>
      </c>
      <c r="S10" s="15">
        <f t="shared" si="4"/>
        <v>0</v>
      </c>
      <c r="T10" s="15">
        <f t="shared" si="4"/>
        <v>0</v>
      </c>
      <c r="U10" s="15">
        <f t="shared" si="4"/>
        <v>627000</v>
      </c>
      <c r="V10" s="15">
        <f t="shared" si="4"/>
        <v>0</v>
      </c>
      <c r="W10" s="15">
        <f t="shared" si="4"/>
        <v>0</v>
      </c>
      <c r="X10" s="15">
        <f t="shared" si="4"/>
        <v>0</v>
      </c>
      <c r="Y10" s="15">
        <f t="shared" si="4"/>
        <v>627000</v>
      </c>
    </row>
    <row r="12">
      <c r="A12" s="11" t="s">
        <v>142</v>
      </c>
    </row>
    <row r="13">
      <c r="A13" s="11" t="s">
        <v>117</v>
      </c>
      <c r="B13" s="11">
        <v>0.0</v>
      </c>
      <c r="C13" s="11">
        <v>0.0</v>
      </c>
      <c r="D13" s="11">
        <v>0.0</v>
      </c>
      <c r="E13" s="11">
        <v>0.0</v>
      </c>
      <c r="F13" s="11">
        <v>0.0</v>
      </c>
      <c r="G13" s="11">
        <v>0.0</v>
      </c>
      <c r="H13" s="11">
        <v>0.0</v>
      </c>
      <c r="I13" s="11">
        <v>0.0</v>
      </c>
      <c r="J13" s="11">
        <v>0.0</v>
      </c>
      <c r="K13" s="11">
        <v>0.0</v>
      </c>
      <c r="L13" s="11">
        <v>0.0</v>
      </c>
      <c r="M13" s="11">
        <v>0.0</v>
      </c>
      <c r="N13" s="11">
        <v>0.0</v>
      </c>
      <c r="O13" s="11">
        <v>0.0</v>
      </c>
      <c r="P13" s="11">
        <v>0.0</v>
      </c>
      <c r="Q13" s="11">
        <v>0.0</v>
      </c>
      <c r="R13" s="11">
        <v>0.0</v>
      </c>
      <c r="S13" s="11">
        <v>0.0</v>
      </c>
      <c r="T13" s="11">
        <v>0.0</v>
      </c>
      <c r="U13" s="11">
        <v>0.0</v>
      </c>
      <c r="V13" s="11">
        <v>0.0</v>
      </c>
      <c r="W13" s="11">
        <v>0.0</v>
      </c>
      <c r="X13" s="11">
        <v>0.0</v>
      </c>
      <c r="Y13" s="11">
        <v>0.0</v>
      </c>
    </row>
    <row r="14">
      <c r="A14" s="11" t="s">
        <v>122</v>
      </c>
      <c r="B14" s="11">
        <v>0.0</v>
      </c>
      <c r="C14" s="11">
        <v>0.0</v>
      </c>
      <c r="D14" s="11">
        <v>0.0</v>
      </c>
      <c r="E14" s="11">
        <v>0.0</v>
      </c>
      <c r="F14" s="11">
        <v>0.0</v>
      </c>
      <c r="G14" s="11">
        <v>0.0</v>
      </c>
      <c r="H14" s="11">
        <v>0.0</v>
      </c>
      <c r="I14" s="11">
        <v>0.0</v>
      </c>
      <c r="J14" s="11">
        <v>0.0</v>
      </c>
      <c r="K14" s="11">
        <v>0.0</v>
      </c>
      <c r="L14" s="11">
        <v>0.0</v>
      </c>
      <c r="M14" s="11">
        <v>0.0</v>
      </c>
      <c r="N14" s="11">
        <v>0.0</v>
      </c>
      <c r="O14" s="11">
        <v>0.0</v>
      </c>
      <c r="P14" s="11">
        <v>0.0</v>
      </c>
      <c r="Q14" s="11">
        <v>0.0</v>
      </c>
      <c r="R14" s="11">
        <v>0.0</v>
      </c>
      <c r="S14" s="11">
        <v>0.0</v>
      </c>
      <c r="T14" s="11">
        <v>0.0</v>
      </c>
      <c r="U14" s="11">
        <v>0.0</v>
      </c>
      <c r="V14" s="11">
        <v>0.0</v>
      </c>
      <c r="W14" s="11">
        <v>0.0</v>
      </c>
      <c r="X14" s="11">
        <v>0.0</v>
      </c>
      <c r="Y14" s="11">
        <f>'Large Store-FAR'!E5+'Large Store-FAR'!E6</f>
        <v>372000</v>
      </c>
    </row>
    <row r="15">
      <c r="A15" s="11" t="s">
        <v>66</v>
      </c>
      <c r="B15" s="15">
        <f t="shared" ref="B15:Y15" si="5">SUM(B13:B14)</f>
        <v>0</v>
      </c>
      <c r="C15" s="15">
        <f t="shared" si="5"/>
        <v>0</v>
      </c>
      <c r="D15" s="15">
        <f t="shared" si="5"/>
        <v>0</v>
      </c>
      <c r="E15" s="15">
        <f t="shared" si="5"/>
        <v>0</v>
      </c>
      <c r="F15" s="15">
        <f t="shared" si="5"/>
        <v>0</v>
      </c>
      <c r="G15" s="15">
        <f t="shared" si="5"/>
        <v>0</v>
      </c>
      <c r="H15" s="15">
        <f t="shared" si="5"/>
        <v>0</v>
      </c>
      <c r="I15" s="15">
        <f t="shared" si="5"/>
        <v>0</v>
      </c>
      <c r="J15" s="15">
        <f t="shared" si="5"/>
        <v>0</v>
      </c>
      <c r="K15" s="15">
        <f t="shared" si="5"/>
        <v>0</v>
      </c>
      <c r="L15" s="15">
        <f t="shared" si="5"/>
        <v>0</v>
      </c>
      <c r="M15" s="15">
        <f t="shared" si="5"/>
        <v>0</v>
      </c>
      <c r="N15" s="15">
        <f t="shared" si="5"/>
        <v>0</v>
      </c>
      <c r="O15" s="15">
        <f t="shared" si="5"/>
        <v>0</v>
      </c>
      <c r="P15" s="15">
        <f t="shared" si="5"/>
        <v>0</v>
      </c>
      <c r="Q15" s="15">
        <f t="shared" si="5"/>
        <v>0</v>
      </c>
      <c r="R15" s="15">
        <f t="shared" si="5"/>
        <v>0</v>
      </c>
      <c r="S15" s="15">
        <f t="shared" si="5"/>
        <v>0</v>
      </c>
      <c r="T15" s="15">
        <f t="shared" si="5"/>
        <v>0</v>
      </c>
      <c r="U15" s="15">
        <f t="shared" si="5"/>
        <v>0</v>
      </c>
      <c r="V15" s="15">
        <f t="shared" si="5"/>
        <v>0</v>
      </c>
      <c r="W15" s="15">
        <f t="shared" si="5"/>
        <v>0</v>
      </c>
      <c r="X15" s="15">
        <f t="shared" si="5"/>
        <v>0</v>
      </c>
      <c r="Y15" s="15">
        <f t="shared" si="5"/>
        <v>372000</v>
      </c>
    </row>
    <row r="17">
      <c r="A17" s="11" t="s">
        <v>143</v>
      </c>
    </row>
    <row r="18">
      <c r="A18" s="11" t="s">
        <v>117</v>
      </c>
      <c r="B18" s="15">
        <f t="shared" ref="B18:Y18" si="6">B3+B8-B13</f>
        <v>0</v>
      </c>
      <c r="C18" s="15">
        <f t="shared" si="6"/>
        <v>0</v>
      </c>
      <c r="D18" s="15">
        <f t="shared" si="6"/>
        <v>0</v>
      </c>
      <c r="E18" s="15">
        <f t="shared" si="6"/>
        <v>0</v>
      </c>
      <c r="F18" s="15">
        <f t="shared" si="6"/>
        <v>0</v>
      </c>
      <c r="G18" s="15">
        <f t="shared" si="6"/>
        <v>0</v>
      </c>
      <c r="H18" s="15">
        <f t="shared" si="6"/>
        <v>0</v>
      </c>
      <c r="I18" s="15">
        <f t="shared" si="6"/>
        <v>0</v>
      </c>
      <c r="J18" s="15">
        <f t="shared" si="6"/>
        <v>0</v>
      </c>
      <c r="K18" s="15">
        <f t="shared" si="6"/>
        <v>0</v>
      </c>
      <c r="L18" s="15">
        <f t="shared" si="6"/>
        <v>0</v>
      </c>
      <c r="M18" s="15">
        <f t="shared" si="6"/>
        <v>255000</v>
      </c>
      <c r="N18" s="15">
        <f t="shared" si="6"/>
        <v>255000</v>
      </c>
      <c r="O18" s="15">
        <f t="shared" si="6"/>
        <v>255000</v>
      </c>
      <c r="P18" s="15">
        <f t="shared" si="6"/>
        <v>255000</v>
      </c>
      <c r="Q18" s="15">
        <f t="shared" si="6"/>
        <v>510000</v>
      </c>
      <c r="R18" s="15">
        <f t="shared" si="6"/>
        <v>510000</v>
      </c>
      <c r="S18" s="15">
        <f t="shared" si="6"/>
        <v>510000</v>
      </c>
      <c r="T18" s="15">
        <f t="shared" si="6"/>
        <v>510000</v>
      </c>
      <c r="U18" s="15">
        <f t="shared" si="6"/>
        <v>765000</v>
      </c>
      <c r="V18" s="15">
        <f t="shared" si="6"/>
        <v>765000</v>
      </c>
      <c r="W18" s="15">
        <f t="shared" si="6"/>
        <v>765000</v>
      </c>
      <c r="X18" s="15">
        <f t="shared" si="6"/>
        <v>765000</v>
      </c>
      <c r="Y18" s="15">
        <f t="shared" si="6"/>
        <v>1020000</v>
      </c>
    </row>
    <row r="19">
      <c r="A19" s="11" t="s">
        <v>122</v>
      </c>
      <c r="B19" s="15">
        <f t="shared" ref="B19:Y19" si="7">B4+B9-B14</f>
        <v>0</v>
      </c>
      <c r="C19" s="15">
        <f t="shared" si="7"/>
        <v>0</v>
      </c>
      <c r="D19" s="15">
        <f t="shared" si="7"/>
        <v>0</v>
      </c>
      <c r="E19" s="15">
        <f t="shared" si="7"/>
        <v>0</v>
      </c>
      <c r="F19" s="15">
        <f t="shared" si="7"/>
        <v>0</v>
      </c>
      <c r="G19" s="15">
        <f t="shared" si="7"/>
        <v>0</v>
      </c>
      <c r="H19" s="15">
        <f t="shared" si="7"/>
        <v>0</v>
      </c>
      <c r="I19" s="15">
        <f t="shared" si="7"/>
        <v>0</v>
      </c>
      <c r="J19" s="15">
        <f t="shared" si="7"/>
        <v>0</v>
      </c>
      <c r="K19" s="15">
        <f t="shared" si="7"/>
        <v>0</v>
      </c>
      <c r="L19" s="15">
        <f t="shared" si="7"/>
        <v>0</v>
      </c>
      <c r="M19" s="15">
        <f t="shared" si="7"/>
        <v>372000</v>
      </c>
      <c r="N19" s="15">
        <f t="shared" si="7"/>
        <v>372000</v>
      </c>
      <c r="O19" s="15">
        <f t="shared" si="7"/>
        <v>372000</v>
      </c>
      <c r="P19" s="15">
        <f t="shared" si="7"/>
        <v>372000</v>
      </c>
      <c r="Q19" s="15">
        <f t="shared" si="7"/>
        <v>744000</v>
      </c>
      <c r="R19" s="15">
        <f t="shared" si="7"/>
        <v>744000</v>
      </c>
      <c r="S19" s="15">
        <f t="shared" si="7"/>
        <v>744000</v>
      </c>
      <c r="T19" s="15">
        <f t="shared" si="7"/>
        <v>744000</v>
      </c>
      <c r="U19" s="15">
        <f t="shared" si="7"/>
        <v>1116000</v>
      </c>
      <c r="V19" s="15">
        <f t="shared" si="7"/>
        <v>1116000</v>
      </c>
      <c r="W19" s="15">
        <f t="shared" si="7"/>
        <v>1116000</v>
      </c>
      <c r="X19" s="15">
        <f t="shared" si="7"/>
        <v>1116000</v>
      </c>
      <c r="Y19" s="15">
        <f t="shared" si="7"/>
        <v>1116000</v>
      </c>
    </row>
    <row r="20">
      <c r="A20" s="11" t="s">
        <v>66</v>
      </c>
      <c r="B20" s="15">
        <f t="shared" ref="B20:Y20" si="8">SUM(B18:B19)</f>
        <v>0</v>
      </c>
      <c r="C20" s="15">
        <f t="shared" si="8"/>
        <v>0</v>
      </c>
      <c r="D20" s="15">
        <f t="shared" si="8"/>
        <v>0</v>
      </c>
      <c r="E20" s="15">
        <f t="shared" si="8"/>
        <v>0</v>
      </c>
      <c r="F20" s="15">
        <f t="shared" si="8"/>
        <v>0</v>
      </c>
      <c r="G20" s="15">
        <f t="shared" si="8"/>
        <v>0</v>
      </c>
      <c r="H20" s="15">
        <f t="shared" si="8"/>
        <v>0</v>
      </c>
      <c r="I20" s="15">
        <f t="shared" si="8"/>
        <v>0</v>
      </c>
      <c r="J20" s="15">
        <f t="shared" si="8"/>
        <v>0</v>
      </c>
      <c r="K20" s="15">
        <f t="shared" si="8"/>
        <v>0</v>
      </c>
      <c r="L20" s="15">
        <f t="shared" si="8"/>
        <v>0</v>
      </c>
      <c r="M20" s="15">
        <f t="shared" si="8"/>
        <v>627000</v>
      </c>
      <c r="N20" s="15">
        <f t="shared" si="8"/>
        <v>627000</v>
      </c>
      <c r="O20" s="15">
        <f t="shared" si="8"/>
        <v>627000</v>
      </c>
      <c r="P20" s="15">
        <f t="shared" si="8"/>
        <v>627000</v>
      </c>
      <c r="Q20" s="15">
        <f t="shared" si="8"/>
        <v>1254000</v>
      </c>
      <c r="R20" s="15">
        <f t="shared" si="8"/>
        <v>1254000</v>
      </c>
      <c r="S20" s="15">
        <f t="shared" si="8"/>
        <v>1254000</v>
      </c>
      <c r="T20" s="15">
        <f t="shared" si="8"/>
        <v>1254000</v>
      </c>
      <c r="U20" s="15">
        <f t="shared" si="8"/>
        <v>1881000</v>
      </c>
      <c r="V20" s="15">
        <f t="shared" si="8"/>
        <v>1881000</v>
      </c>
      <c r="W20" s="15">
        <f t="shared" si="8"/>
        <v>1881000</v>
      </c>
      <c r="X20" s="15">
        <f t="shared" si="8"/>
        <v>1881000</v>
      </c>
      <c r="Y20" s="15">
        <f t="shared" si="8"/>
        <v>2136000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9.63"/>
  </cols>
  <sheetData>
    <row r="1"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1" t="s">
        <v>55</v>
      </c>
      <c r="U1" s="11" t="s">
        <v>56</v>
      </c>
      <c r="V1" s="11" t="s">
        <v>57</v>
      </c>
      <c r="W1" s="11" t="s">
        <v>58</v>
      </c>
      <c r="X1" s="11" t="s">
        <v>59</v>
      </c>
      <c r="Y1" s="11" t="s">
        <v>60</v>
      </c>
    </row>
    <row r="2">
      <c r="A2" s="11" t="s">
        <v>140</v>
      </c>
    </row>
    <row r="3">
      <c r="A3" s="11" t="s">
        <v>117</v>
      </c>
      <c r="B3" s="11">
        <v>0.0</v>
      </c>
      <c r="C3" s="15">
        <f t="shared" ref="C3:Y3" si="1">B18</f>
        <v>0</v>
      </c>
      <c r="D3" s="15">
        <f t="shared" si="1"/>
        <v>0</v>
      </c>
      <c r="E3" s="15">
        <f t="shared" si="1"/>
        <v>0</v>
      </c>
      <c r="F3" s="15">
        <f t="shared" si="1"/>
        <v>0</v>
      </c>
      <c r="G3" s="15">
        <f t="shared" si="1"/>
        <v>0</v>
      </c>
      <c r="H3" s="15">
        <f t="shared" si="1"/>
        <v>0</v>
      </c>
      <c r="I3" s="15">
        <f t="shared" si="1"/>
        <v>0</v>
      </c>
      <c r="J3" s="15">
        <f t="shared" si="1"/>
        <v>0</v>
      </c>
      <c r="K3" s="15">
        <f t="shared" si="1"/>
        <v>0</v>
      </c>
      <c r="L3" s="15">
        <f t="shared" si="1"/>
        <v>0</v>
      </c>
      <c r="M3" s="15">
        <f t="shared" si="1"/>
        <v>0</v>
      </c>
      <c r="N3" s="15">
        <f t="shared" si="1"/>
        <v>15000</v>
      </c>
      <c r="O3" s="15">
        <f t="shared" si="1"/>
        <v>30000</v>
      </c>
      <c r="P3" s="15">
        <f t="shared" si="1"/>
        <v>45000</v>
      </c>
      <c r="Q3" s="15">
        <f t="shared" si="1"/>
        <v>60000</v>
      </c>
      <c r="R3" s="15">
        <f t="shared" si="1"/>
        <v>90000</v>
      </c>
      <c r="S3" s="15">
        <f t="shared" si="1"/>
        <v>120000</v>
      </c>
      <c r="T3" s="15">
        <f t="shared" si="1"/>
        <v>150000</v>
      </c>
      <c r="U3" s="15">
        <f t="shared" si="1"/>
        <v>180000</v>
      </c>
      <c r="V3" s="15">
        <f t="shared" si="1"/>
        <v>225000</v>
      </c>
      <c r="W3" s="15">
        <f t="shared" si="1"/>
        <v>270000</v>
      </c>
      <c r="X3" s="15">
        <f t="shared" si="1"/>
        <v>315000</v>
      </c>
      <c r="Y3" s="15">
        <f t="shared" si="1"/>
        <v>360000</v>
      </c>
    </row>
    <row r="4">
      <c r="A4" s="11" t="s">
        <v>122</v>
      </c>
      <c r="B4" s="11">
        <v>0.0</v>
      </c>
      <c r="C4" s="15">
        <f t="shared" ref="C4:Y4" si="2">B19</f>
        <v>0</v>
      </c>
      <c r="D4" s="15">
        <f t="shared" si="2"/>
        <v>0</v>
      </c>
      <c r="E4" s="15">
        <f t="shared" si="2"/>
        <v>0</v>
      </c>
      <c r="F4" s="15">
        <f t="shared" si="2"/>
        <v>0</v>
      </c>
      <c r="G4" s="15">
        <f t="shared" si="2"/>
        <v>0</v>
      </c>
      <c r="H4" s="15">
        <f t="shared" si="2"/>
        <v>0</v>
      </c>
      <c r="I4" s="15">
        <f t="shared" si="2"/>
        <v>0</v>
      </c>
      <c r="J4" s="15">
        <f t="shared" si="2"/>
        <v>0</v>
      </c>
      <c r="K4" s="15">
        <f t="shared" si="2"/>
        <v>0</v>
      </c>
      <c r="L4" s="15">
        <f t="shared" si="2"/>
        <v>0</v>
      </c>
      <c r="M4" s="15">
        <f t="shared" si="2"/>
        <v>0</v>
      </c>
      <c r="N4" s="15">
        <f t="shared" si="2"/>
        <v>31000</v>
      </c>
      <c r="O4" s="15">
        <f t="shared" si="2"/>
        <v>62000</v>
      </c>
      <c r="P4" s="15">
        <f t="shared" si="2"/>
        <v>93000</v>
      </c>
      <c r="Q4" s="15">
        <f t="shared" si="2"/>
        <v>124000</v>
      </c>
      <c r="R4" s="15">
        <f t="shared" si="2"/>
        <v>186000</v>
      </c>
      <c r="S4" s="15">
        <f t="shared" si="2"/>
        <v>248000</v>
      </c>
      <c r="T4" s="15">
        <f t="shared" si="2"/>
        <v>310000</v>
      </c>
      <c r="U4" s="15">
        <f t="shared" si="2"/>
        <v>372000</v>
      </c>
      <c r="V4" s="15">
        <f t="shared" si="2"/>
        <v>465000</v>
      </c>
      <c r="W4" s="15">
        <f t="shared" si="2"/>
        <v>558000</v>
      </c>
      <c r="X4" s="15">
        <f t="shared" si="2"/>
        <v>651000</v>
      </c>
      <c r="Y4" s="15">
        <f t="shared" si="2"/>
        <v>744000</v>
      </c>
    </row>
    <row r="5">
      <c r="A5" s="11" t="s">
        <v>66</v>
      </c>
      <c r="B5" s="15">
        <f t="shared" ref="B5:Y5" si="3">SUM(B3:B4)</f>
        <v>0</v>
      </c>
      <c r="C5" s="15">
        <f t="shared" si="3"/>
        <v>0</v>
      </c>
      <c r="D5" s="15">
        <f t="shared" si="3"/>
        <v>0</v>
      </c>
      <c r="E5" s="15">
        <f t="shared" si="3"/>
        <v>0</v>
      </c>
      <c r="F5" s="15">
        <f t="shared" si="3"/>
        <v>0</v>
      </c>
      <c r="G5" s="15">
        <f t="shared" si="3"/>
        <v>0</v>
      </c>
      <c r="H5" s="15">
        <f t="shared" si="3"/>
        <v>0</v>
      </c>
      <c r="I5" s="15">
        <f t="shared" si="3"/>
        <v>0</v>
      </c>
      <c r="J5" s="15">
        <f t="shared" si="3"/>
        <v>0</v>
      </c>
      <c r="K5" s="15">
        <f t="shared" si="3"/>
        <v>0</v>
      </c>
      <c r="L5" s="15">
        <f t="shared" si="3"/>
        <v>0</v>
      </c>
      <c r="M5" s="15">
        <f t="shared" si="3"/>
        <v>0</v>
      </c>
      <c r="N5" s="15">
        <f t="shared" si="3"/>
        <v>46000</v>
      </c>
      <c r="O5" s="15">
        <f t="shared" si="3"/>
        <v>92000</v>
      </c>
      <c r="P5" s="15">
        <f t="shared" si="3"/>
        <v>138000</v>
      </c>
      <c r="Q5" s="15">
        <f t="shared" si="3"/>
        <v>184000</v>
      </c>
      <c r="R5" s="15">
        <f t="shared" si="3"/>
        <v>276000</v>
      </c>
      <c r="S5" s="15">
        <f t="shared" si="3"/>
        <v>368000</v>
      </c>
      <c r="T5" s="15">
        <f t="shared" si="3"/>
        <v>460000</v>
      </c>
      <c r="U5" s="15">
        <f t="shared" si="3"/>
        <v>552000</v>
      </c>
      <c r="V5" s="15">
        <f t="shared" si="3"/>
        <v>690000</v>
      </c>
      <c r="W5" s="15">
        <f t="shared" si="3"/>
        <v>828000</v>
      </c>
      <c r="X5" s="15">
        <f t="shared" si="3"/>
        <v>966000</v>
      </c>
      <c r="Y5" s="15">
        <f t="shared" si="3"/>
        <v>1104000</v>
      </c>
    </row>
    <row r="7">
      <c r="A7" s="11" t="s">
        <v>69</v>
      </c>
    </row>
    <row r="8">
      <c r="A8" s="11" t="s">
        <v>117</v>
      </c>
      <c r="B8" s="15">
        <f>'Large Store-Fixed Asset Balance'!B18/'Large Store-FAR'!$F4</f>
        <v>0</v>
      </c>
      <c r="C8" s="15">
        <f>'Large Store-Fixed Asset Balance'!C18/'Large Store-FAR'!$F4</f>
        <v>0</v>
      </c>
      <c r="D8" s="15">
        <f>'Large Store-Fixed Asset Balance'!D18/'Large Store-FAR'!$F4</f>
        <v>0</v>
      </c>
      <c r="E8" s="15">
        <f>'Large Store-Fixed Asset Balance'!E18/'Large Store-FAR'!$F4</f>
        <v>0</v>
      </c>
      <c r="F8" s="15">
        <f>'Large Store-Fixed Asset Balance'!F18/'Large Store-FAR'!$F4</f>
        <v>0</v>
      </c>
      <c r="G8" s="15">
        <f>'Large Store-Fixed Asset Balance'!G18/'Large Store-FAR'!$F4</f>
        <v>0</v>
      </c>
      <c r="H8" s="15">
        <f>'Large Store-Fixed Asset Balance'!H18/'Large Store-FAR'!$F4</f>
        <v>0</v>
      </c>
      <c r="I8" s="15">
        <f>'Large Store-Fixed Asset Balance'!I18/'Large Store-FAR'!$F4</f>
        <v>0</v>
      </c>
      <c r="J8" s="15">
        <f>'Large Store-Fixed Asset Balance'!J18/'Large Store-FAR'!$F4</f>
        <v>0</v>
      </c>
      <c r="K8" s="15">
        <f>'Large Store-Fixed Asset Balance'!K18/'Large Store-FAR'!$F4</f>
        <v>0</v>
      </c>
      <c r="L8" s="15">
        <f>'Large Store-Fixed Asset Balance'!L18/'Large Store-FAR'!$F4</f>
        <v>0</v>
      </c>
      <c r="M8" s="15">
        <f>'Large Store-Fixed Asset Balance'!M18/'Large Store-FAR'!$F4</f>
        <v>15000</v>
      </c>
      <c r="N8" s="15">
        <f>'Large Store-Fixed Asset Balance'!N18/'Large Store-FAR'!$F4</f>
        <v>15000</v>
      </c>
      <c r="O8" s="15">
        <f>'Large Store-Fixed Asset Balance'!O18/'Large Store-FAR'!$F4</f>
        <v>15000</v>
      </c>
      <c r="P8" s="15">
        <f>'Large Store-Fixed Asset Balance'!P18/'Large Store-FAR'!$F4</f>
        <v>15000</v>
      </c>
      <c r="Q8" s="15">
        <f>'Large Store-Fixed Asset Balance'!Q18/'Large Store-FAR'!$F4</f>
        <v>30000</v>
      </c>
      <c r="R8" s="15">
        <f>'Large Store-Fixed Asset Balance'!R18/'Large Store-FAR'!$F4</f>
        <v>30000</v>
      </c>
      <c r="S8" s="15">
        <f>'Large Store-Fixed Asset Balance'!S18/'Large Store-FAR'!$F4</f>
        <v>30000</v>
      </c>
      <c r="T8" s="15">
        <f>'Large Store-Fixed Asset Balance'!T18/'Large Store-FAR'!$F4</f>
        <v>30000</v>
      </c>
      <c r="U8" s="15">
        <f>'Large Store-Fixed Asset Balance'!U18/'Large Store-FAR'!$F4</f>
        <v>45000</v>
      </c>
      <c r="V8" s="15">
        <f>'Large Store-Fixed Asset Balance'!V18/'Large Store-FAR'!$F4</f>
        <v>45000</v>
      </c>
      <c r="W8" s="15">
        <f>'Large Store-Fixed Asset Balance'!W18/'Large Store-FAR'!$F4</f>
        <v>45000</v>
      </c>
      <c r="X8" s="15">
        <f>'Large Store-Fixed Asset Balance'!X18/'Large Store-FAR'!$F4</f>
        <v>45000</v>
      </c>
      <c r="Y8" s="15">
        <f>'Large Store-Fixed Asset Balance'!Y18/'Large Store-FAR'!$F4</f>
        <v>60000</v>
      </c>
    </row>
    <row r="9">
      <c r="A9" s="11" t="s">
        <v>122</v>
      </c>
      <c r="B9" s="15">
        <f>'Large Store-Fixed Asset Balance'!B19/'Large Store-FAR'!$F5</f>
        <v>0</v>
      </c>
      <c r="C9" s="15">
        <f>'Large Store-Fixed Asset Balance'!C19/'Large Store-FAR'!$F5</f>
        <v>0</v>
      </c>
      <c r="D9" s="15">
        <f>'Large Store-Fixed Asset Balance'!D19/'Large Store-FAR'!$F5</f>
        <v>0</v>
      </c>
      <c r="E9" s="15">
        <f>'Large Store-Fixed Asset Balance'!E19/'Large Store-FAR'!$F5</f>
        <v>0</v>
      </c>
      <c r="F9" s="15">
        <f>'Large Store-Fixed Asset Balance'!F19/'Large Store-FAR'!$F5</f>
        <v>0</v>
      </c>
      <c r="G9" s="15">
        <f>'Large Store-Fixed Asset Balance'!G19/'Large Store-FAR'!$F5</f>
        <v>0</v>
      </c>
      <c r="H9" s="15">
        <f>'Large Store-Fixed Asset Balance'!H19/'Large Store-FAR'!$F5</f>
        <v>0</v>
      </c>
      <c r="I9" s="15">
        <f>'Large Store-Fixed Asset Balance'!I19/'Large Store-FAR'!$F5</f>
        <v>0</v>
      </c>
      <c r="J9" s="15">
        <f>'Large Store-Fixed Asset Balance'!J19/'Large Store-FAR'!$F5</f>
        <v>0</v>
      </c>
      <c r="K9" s="15">
        <f>'Large Store-Fixed Asset Balance'!K19/'Large Store-FAR'!$F5</f>
        <v>0</v>
      </c>
      <c r="L9" s="15">
        <f>'Large Store-Fixed Asset Balance'!L19/'Large Store-FAR'!$F5</f>
        <v>0</v>
      </c>
      <c r="M9" s="15">
        <f>'Large Store-Fixed Asset Balance'!M19/'Large Store-FAR'!$F5</f>
        <v>31000</v>
      </c>
      <c r="N9" s="15">
        <f>'Large Store-Fixed Asset Balance'!N19/'Large Store-FAR'!$F5</f>
        <v>31000</v>
      </c>
      <c r="O9" s="15">
        <f>'Large Store-Fixed Asset Balance'!O19/'Large Store-FAR'!$F5</f>
        <v>31000</v>
      </c>
      <c r="P9" s="15">
        <f>'Large Store-Fixed Asset Balance'!P19/'Large Store-FAR'!$F5</f>
        <v>31000</v>
      </c>
      <c r="Q9" s="15">
        <f>'Large Store-Fixed Asset Balance'!Q19/'Large Store-FAR'!$F5</f>
        <v>62000</v>
      </c>
      <c r="R9" s="15">
        <f>'Large Store-Fixed Asset Balance'!R19/'Large Store-FAR'!$F5</f>
        <v>62000</v>
      </c>
      <c r="S9" s="15">
        <f>'Large Store-Fixed Asset Balance'!S19/'Large Store-FAR'!$F5</f>
        <v>62000</v>
      </c>
      <c r="T9" s="15">
        <f>'Large Store-Fixed Asset Balance'!T19/'Large Store-FAR'!$F5</f>
        <v>62000</v>
      </c>
      <c r="U9" s="15">
        <f>'Large Store-Fixed Asset Balance'!U19/'Large Store-FAR'!$F5</f>
        <v>93000</v>
      </c>
      <c r="V9" s="15">
        <f>'Large Store-Fixed Asset Balance'!V19/'Large Store-FAR'!$F5</f>
        <v>93000</v>
      </c>
      <c r="W9" s="15">
        <f>'Large Store-Fixed Asset Balance'!W19/'Large Store-FAR'!$F5</f>
        <v>93000</v>
      </c>
      <c r="X9" s="15">
        <f>'Large Store-Fixed Asset Balance'!X19/'Large Store-FAR'!$F5</f>
        <v>93000</v>
      </c>
      <c r="Y9" s="15">
        <f>'Large Store-Fixed Asset Balance'!Y19/'Large Store-FAR'!$F5</f>
        <v>93000</v>
      </c>
    </row>
    <row r="10">
      <c r="A10" s="11" t="s">
        <v>66</v>
      </c>
      <c r="B10" s="15">
        <f t="shared" ref="B10:Y10" si="4">SUM(B8:B9)</f>
        <v>0</v>
      </c>
      <c r="C10" s="15">
        <f t="shared" si="4"/>
        <v>0</v>
      </c>
      <c r="D10" s="15">
        <f t="shared" si="4"/>
        <v>0</v>
      </c>
      <c r="E10" s="15">
        <f t="shared" si="4"/>
        <v>0</v>
      </c>
      <c r="F10" s="15">
        <f t="shared" si="4"/>
        <v>0</v>
      </c>
      <c r="G10" s="15">
        <f t="shared" si="4"/>
        <v>0</v>
      </c>
      <c r="H10" s="15">
        <f t="shared" si="4"/>
        <v>0</v>
      </c>
      <c r="I10" s="15">
        <f t="shared" si="4"/>
        <v>0</v>
      </c>
      <c r="J10" s="15">
        <f t="shared" si="4"/>
        <v>0</v>
      </c>
      <c r="K10" s="15">
        <f t="shared" si="4"/>
        <v>0</v>
      </c>
      <c r="L10" s="15">
        <f t="shared" si="4"/>
        <v>0</v>
      </c>
      <c r="M10" s="15">
        <f t="shared" si="4"/>
        <v>46000</v>
      </c>
      <c r="N10" s="15">
        <f t="shared" si="4"/>
        <v>46000</v>
      </c>
      <c r="O10" s="15">
        <f t="shared" si="4"/>
        <v>46000</v>
      </c>
      <c r="P10" s="15">
        <f t="shared" si="4"/>
        <v>46000</v>
      </c>
      <c r="Q10" s="15">
        <f t="shared" si="4"/>
        <v>92000</v>
      </c>
      <c r="R10" s="15">
        <f t="shared" si="4"/>
        <v>92000</v>
      </c>
      <c r="S10" s="15">
        <f t="shared" si="4"/>
        <v>92000</v>
      </c>
      <c r="T10" s="15">
        <f t="shared" si="4"/>
        <v>92000</v>
      </c>
      <c r="U10" s="15">
        <f t="shared" si="4"/>
        <v>138000</v>
      </c>
      <c r="V10" s="15">
        <f t="shared" si="4"/>
        <v>138000</v>
      </c>
      <c r="W10" s="15">
        <f t="shared" si="4"/>
        <v>138000</v>
      </c>
      <c r="X10" s="15">
        <f t="shared" si="4"/>
        <v>138000</v>
      </c>
      <c r="Y10" s="15">
        <f t="shared" si="4"/>
        <v>153000</v>
      </c>
    </row>
    <row r="12">
      <c r="A12" s="11" t="s">
        <v>115</v>
      </c>
    </row>
    <row r="13">
      <c r="A13" s="11" t="s">
        <v>117</v>
      </c>
      <c r="B13" s="11">
        <v>0.0</v>
      </c>
      <c r="C13" s="11">
        <v>0.0</v>
      </c>
      <c r="D13" s="11">
        <v>0.0</v>
      </c>
      <c r="E13" s="11">
        <v>0.0</v>
      </c>
      <c r="F13" s="11">
        <v>0.0</v>
      </c>
      <c r="G13" s="11">
        <v>0.0</v>
      </c>
      <c r="H13" s="11">
        <v>0.0</v>
      </c>
      <c r="I13" s="11">
        <v>0.0</v>
      </c>
      <c r="J13" s="11">
        <v>0.0</v>
      </c>
      <c r="K13" s="11">
        <v>0.0</v>
      </c>
      <c r="L13" s="11">
        <v>0.0</v>
      </c>
      <c r="M13" s="11">
        <v>0.0</v>
      </c>
      <c r="N13" s="11">
        <v>0.0</v>
      </c>
      <c r="O13" s="11">
        <v>0.0</v>
      </c>
      <c r="P13" s="11">
        <v>0.0</v>
      </c>
      <c r="Q13" s="11">
        <v>0.0</v>
      </c>
      <c r="R13" s="11">
        <v>0.0</v>
      </c>
      <c r="S13" s="11">
        <v>0.0</v>
      </c>
      <c r="T13" s="11">
        <v>0.0</v>
      </c>
      <c r="U13" s="11">
        <v>0.0</v>
      </c>
      <c r="V13" s="11">
        <v>0.0</v>
      </c>
      <c r="W13" s="11">
        <v>0.0</v>
      </c>
      <c r="X13" s="11">
        <v>0.0</v>
      </c>
      <c r="Y13" s="11">
        <v>0.0</v>
      </c>
    </row>
    <row r="14">
      <c r="A14" s="11" t="s">
        <v>122</v>
      </c>
      <c r="B14" s="11">
        <v>0.0</v>
      </c>
      <c r="C14" s="11">
        <v>0.0</v>
      </c>
      <c r="D14" s="11">
        <v>0.0</v>
      </c>
      <c r="E14" s="11">
        <v>0.0</v>
      </c>
      <c r="F14" s="11">
        <v>0.0</v>
      </c>
      <c r="G14" s="11">
        <v>0.0</v>
      </c>
      <c r="H14" s="11">
        <v>0.0</v>
      </c>
      <c r="I14" s="11">
        <v>0.0</v>
      </c>
      <c r="J14" s="11">
        <v>0.0</v>
      </c>
      <c r="K14" s="11">
        <v>0.0</v>
      </c>
      <c r="L14" s="11">
        <v>0.0</v>
      </c>
      <c r="M14" s="11">
        <v>0.0</v>
      </c>
      <c r="N14" s="11">
        <v>0.0</v>
      </c>
      <c r="O14" s="11">
        <v>0.0</v>
      </c>
      <c r="P14" s="11">
        <v>0.0</v>
      </c>
      <c r="Q14" s="11">
        <v>0.0</v>
      </c>
      <c r="R14" s="11">
        <v>0.0</v>
      </c>
      <c r="S14" s="11">
        <v>0.0</v>
      </c>
      <c r="T14" s="11">
        <v>0.0</v>
      </c>
      <c r="U14" s="11">
        <v>0.0</v>
      </c>
      <c r="V14" s="11">
        <v>0.0</v>
      </c>
      <c r="W14" s="11">
        <v>0.0</v>
      </c>
      <c r="X14" s="11">
        <v>0.0</v>
      </c>
      <c r="Y14" s="11">
        <f>'Large Store-FAR'!H5+'Large Store-FAR'!H6</f>
        <v>372000</v>
      </c>
    </row>
    <row r="15">
      <c r="A15" s="11" t="s">
        <v>66</v>
      </c>
      <c r="B15" s="15">
        <f t="shared" ref="B15:Y15" si="5">SUM(B13:B14)</f>
        <v>0</v>
      </c>
      <c r="C15" s="15">
        <f t="shared" si="5"/>
        <v>0</v>
      </c>
      <c r="D15" s="15">
        <f t="shared" si="5"/>
        <v>0</v>
      </c>
      <c r="E15" s="15">
        <f t="shared" si="5"/>
        <v>0</v>
      </c>
      <c r="F15" s="15">
        <f t="shared" si="5"/>
        <v>0</v>
      </c>
      <c r="G15" s="15">
        <f t="shared" si="5"/>
        <v>0</v>
      </c>
      <c r="H15" s="15">
        <f t="shared" si="5"/>
        <v>0</v>
      </c>
      <c r="I15" s="15">
        <f t="shared" si="5"/>
        <v>0</v>
      </c>
      <c r="J15" s="15">
        <f t="shared" si="5"/>
        <v>0</v>
      </c>
      <c r="K15" s="15">
        <f t="shared" si="5"/>
        <v>0</v>
      </c>
      <c r="L15" s="15">
        <f t="shared" si="5"/>
        <v>0</v>
      </c>
      <c r="M15" s="15">
        <f t="shared" si="5"/>
        <v>0</v>
      </c>
      <c r="N15" s="15">
        <f t="shared" si="5"/>
        <v>0</v>
      </c>
      <c r="O15" s="15">
        <f t="shared" si="5"/>
        <v>0</v>
      </c>
      <c r="P15" s="15">
        <f t="shared" si="5"/>
        <v>0</v>
      </c>
      <c r="Q15" s="15">
        <f t="shared" si="5"/>
        <v>0</v>
      </c>
      <c r="R15" s="15">
        <f t="shared" si="5"/>
        <v>0</v>
      </c>
      <c r="S15" s="15">
        <f t="shared" si="5"/>
        <v>0</v>
      </c>
      <c r="T15" s="15">
        <f t="shared" si="5"/>
        <v>0</v>
      </c>
      <c r="U15" s="15">
        <f t="shared" si="5"/>
        <v>0</v>
      </c>
      <c r="V15" s="15">
        <f t="shared" si="5"/>
        <v>0</v>
      </c>
      <c r="W15" s="15">
        <f t="shared" si="5"/>
        <v>0</v>
      </c>
      <c r="X15" s="15">
        <f t="shared" si="5"/>
        <v>0</v>
      </c>
      <c r="Y15" s="15">
        <f t="shared" si="5"/>
        <v>372000</v>
      </c>
    </row>
    <row r="17">
      <c r="A17" s="11" t="s">
        <v>143</v>
      </c>
    </row>
    <row r="18">
      <c r="A18" s="11" t="s">
        <v>117</v>
      </c>
      <c r="B18" s="15">
        <f t="shared" ref="B18:Y18" si="6">B3+B8-B13</f>
        <v>0</v>
      </c>
      <c r="C18" s="15">
        <f t="shared" si="6"/>
        <v>0</v>
      </c>
      <c r="D18" s="15">
        <f t="shared" si="6"/>
        <v>0</v>
      </c>
      <c r="E18" s="15">
        <f t="shared" si="6"/>
        <v>0</v>
      </c>
      <c r="F18" s="15">
        <f t="shared" si="6"/>
        <v>0</v>
      </c>
      <c r="G18" s="15">
        <f t="shared" si="6"/>
        <v>0</v>
      </c>
      <c r="H18" s="15">
        <f t="shared" si="6"/>
        <v>0</v>
      </c>
      <c r="I18" s="15">
        <f t="shared" si="6"/>
        <v>0</v>
      </c>
      <c r="J18" s="15">
        <f t="shared" si="6"/>
        <v>0</v>
      </c>
      <c r="K18" s="15">
        <f t="shared" si="6"/>
        <v>0</v>
      </c>
      <c r="L18" s="15">
        <f t="shared" si="6"/>
        <v>0</v>
      </c>
      <c r="M18" s="15">
        <f t="shared" si="6"/>
        <v>15000</v>
      </c>
      <c r="N18" s="15">
        <f t="shared" si="6"/>
        <v>30000</v>
      </c>
      <c r="O18" s="15">
        <f t="shared" si="6"/>
        <v>45000</v>
      </c>
      <c r="P18" s="15">
        <f t="shared" si="6"/>
        <v>60000</v>
      </c>
      <c r="Q18" s="15">
        <f t="shared" si="6"/>
        <v>90000</v>
      </c>
      <c r="R18" s="15">
        <f t="shared" si="6"/>
        <v>120000</v>
      </c>
      <c r="S18" s="15">
        <f t="shared" si="6"/>
        <v>150000</v>
      </c>
      <c r="T18" s="15">
        <f t="shared" si="6"/>
        <v>180000</v>
      </c>
      <c r="U18" s="15">
        <f t="shared" si="6"/>
        <v>225000</v>
      </c>
      <c r="V18" s="15">
        <f t="shared" si="6"/>
        <v>270000</v>
      </c>
      <c r="W18" s="15">
        <f t="shared" si="6"/>
        <v>315000</v>
      </c>
      <c r="X18" s="15">
        <f t="shared" si="6"/>
        <v>360000</v>
      </c>
      <c r="Y18" s="15">
        <f t="shared" si="6"/>
        <v>420000</v>
      </c>
    </row>
    <row r="19">
      <c r="A19" s="11" t="s">
        <v>122</v>
      </c>
      <c r="B19" s="15">
        <f t="shared" ref="B19:Y19" si="7">B4+B9-B14</f>
        <v>0</v>
      </c>
      <c r="C19" s="15">
        <f t="shared" si="7"/>
        <v>0</v>
      </c>
      <c r="D19" s="15">
        <f t="shared" si="7"/>
        <v>0</v>
      </c>
      <c r="E19" s="15">
        <f t="shared" si="7"/>
        <v>0</v>
      </c>
      <c r="F19" s="15">
        <f t="shared" si="7"/>
        <v>0</v>
      </c>
      <c r="G19" s="15">
        <f t="shared" si="7"/>
        <v>0</v>
      </c>
      <c r="H19" s="15">
        <f t="shared" si="7"/>
        <v>0</v>
      </c>
      <c r="I19" s="15">
        <f t="shared" si="7"/>
        <v>0</v>
      </c>
      <c r="J19" s="15">
        <f t="shared" si="7"/>
        <v>0</v>
      </c>
      <c r="K19" s="15">
        <f t="shared" si="7"/>
        <v>0</v>
      </c>
      <c r="L19" s="15">
        <f t="shared" si="7"/>
        <v>0</v>
      </c>
      <c r="M19" s="15">
        <f t="shared" si="7"/>
        <v>31000</v>
      </c>
      <c r="N19" s="15">
        <f t="shared" si="7"/>
        <v>62000</v>
      </c>
      <c r="O19" s="15">
        <f t="shared" si="7"/>
        <v>93000</v>
      </c>
      <c r="P19" s="15">
        <f t="shared" si="7"/>
        <v>124000</v>
      </c>
      <c r="Q19" s="15">
        <f t="shared" si="7"/>
        <v>186000</v>
      </c>
      <c r="R19" s="15">
        <f t="shared" si="7"/>
        <v>248000</v>
      </c>
      <c r="S19" s="15">
        <f t="shared" si="7"/>
        <v>310000</v>
      </c>
      <c r="T19" s="15">
        <f t="shared" si="7"/>
        <v>372000</v>
      </c>
      <c r="U19" s="15">
        <f t="shared" si="7"/>
        <v>465000</v>
      </c>
      <c r="V19" s="15">
        <f t="shared" si="7"/>
        <v>558000</v>
      </c>
      <c r="W19" s="15">
        <f t="shared" si="7"/>
        <v>651000</v>
      </c>
      <c r="X19" s="15">
        <f t="shared" si="7"/>
        <v>744000</v>
      </c>
      <c r="Y19" s="15">
        <f t="shared" si="7"/>
        <v>465000</v>
      </c>
    </row>
    <row r="20">
      <c r="A20" s="11" t="s">
        <v>66</v>
      </c>
      <c r="B20" s="15">
        <f t="shared" ref="B20:Y20" si="8">SUM(B18:B19)</f>
        <v>0</v>
      </c>
      <c r="C20" s="15">
        <f t="shared" si="8"/>
        <v>0</v>
      </c>
      <c r="D20" s="15">
        <f t="shared" si="8"/>
        <v>0</v>
      </c>
      <c r="E20" s="15">
        <f t="shared" si="8"/>
        <v>0</v>
      </c>
      <c r="F20" s="15">
        <f t="shared" si="8"/>
        <v>0</v>
      </c>
      <c r="G20" s="15">
        <f t="shared" si="8"/>
        <v>0</v>
      </c>
      <c r="H20" s="15">
        <f t="shared" si="8"/>
        <v>0</v>
      </c>
      <c r="I20" s="15">
        <f t="shared" si="8"/>
        <v>0</v>
      </c>
      <c r="J20" s="15">
        <f t="shared" si="8"/>
        <v>0</v>
      </c>
      <c r="K20" s="15">
        <f t="shared" si="8"/>
        <v>0</v>
      </c>
      <c r="L20" s="15">
        <f t="shared" si="8"/>
        <v>0</v>
      </c>
      <c r="M20" s="15">
        <f t="shared" si="8"/>
        <v>46000</v>
      </c>
      <c r="N20" s="15">
        <f t="shared" si="8"/>
        <v>92000</v>
      </c>
      <c r="O20" s="15">
        <f t="shared" si="8"/>
        <v>138000</v>
      </c>
      <c r="P20" s="15">
        <f t="shared" si="8"/>
        <v>184000</v>
      </c>
      <c r="Q20" s="15">
        <f t="shared" si="8"/>
        <v>276000</v>
      </c>
      <c r="R20" s="15">
        <f t="shared" si="8"/>
        <v>368000</v>
      </c>
      <c r="S20" s="15">
        <f t="shared" si="8"/>
        <v>460000</v>
      </c>
      <c r="T20" s="15">
        <f t="shared" si="8"/>
        <v>552000</v>
      </c>
      <c r="U20" s="15">
        <f t="shared" si="8"/>
        <v>690000</v>
      </c>
      <c r="V20" s="15">
        <f t="shared" si="8"/>
        <v>828000</v>
      </c>
      <c r="W20" s="15">
        <f t="shared" si="8"/>
        <v>966000</v>
      </c>
      <c r="X20" s="15">
        <f t="shared" si="8"/>
        <v>1104000</v>
      </c>
      <c r="Y20" s="15">
        <f t="shared" si="8"/>
        <v>885000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108</v>
      </c>
      <c r="B1" s="11" t="s">
        <v>109</v>
      </c>
      <c r="C1" s="11" t="s">
        <v>110</v>
      </c>
      <c r="D1" s="11" t="s">
        <v>111</v>
      </c>
      <c r="E1" s="11" t="s">
        <v>112</v>
      </c>
      <c r="F1" s="11" t="s">
        <v>113</v>
      </c>
      <c r="G1" s="11" t="s">
        <v>114</v>
      </c>
      <c r="H1" s="11" t="s">
        <v>115</v>
      </c>
    </row>
    <row r="2">
      <c r="A2" s="11" t="s">
        <v>144</v>
      </c>
      <c r="B2" s="11" t="s">
        <v>117</v>
      </c>
      <c r="C2" s="11" t="s">
        <v>118</v>
      </c>
      <c r="D2" s="11">
        <v>2.0</v>
      </c>
      <c r="E2" s="11">
        <v>90000.0</v>
      </c>
      <c r="F2" s="11">
        <v>18.0</v>
      </c>
      <c r="G2" s="15">
        <f t="shared" ref="G2:G37" si="1">F2+D2</f>
        <v>20</v>
      </c>
      <c r="H2" s="15">
        <f t="shared" ref="H2:H37" si="2">E2/F2*F2</f>
        <v>90000</v>
      </c>
    </row>
    <row r="3">
      <c r="A3" s="11" t="s">
        <v>145</v>
      </c>
      <c r="B3" s="11" t="s">
        <v>117</v>
      </c>
      <c r="C3" s="11" t="s">
        <v>123</v>
      </c>
      <c r="D3" s="11">
        <v>2.0</v>
      </c>
      <c r="E3" s="11">
        <v>90000.0</v>
      </c>
      <c r="F3" s="11">
        <v>18.0</v>
      </c>
      <c r="G3" s="15">
        <f t="shared" si="1"/>
        <v>20</v>
      </c>
      <c r="H3" s="15">
        <f t="shared" si="2"/>
        <v>90000</v>
      </c>
    </row>
    <row r="4">
      <c r="A4" s="11" t="s">
        <v>146</v>
      </c>
      <c r="B4" s="11" t="s">
        <v>122</v>
      </c>
      <c r="C4" s="11" t="s">
        <v>118</v>
      </c>
      <c r="D4" s="11">
        <v>2.0</v>
      </c>
      <c r="E4" s="11">
        <v>180000.0</v>
      </c>
      <c r="F4" s="11">
        <v>12.0</v>
      </c>
      <c r="G4" s="15">
        <f t="shared" si="1"/>
        <v>14</v>
      </c>
      <c r="H4" s="15">
        <f t="shared" si="2"/>
        <v>180000</v>
      </c>
    </row>
    <row r="5">
      <c r="A5" s="11" t="s">
        <v>147</v>
      </c>
      <c r="B5" s="11" t="s">
        <v>117</v>
      </c>
      <c r="C5" s="11" t="s">
        <v>123</v>
      </c>
      <c r="D5" s="15">
        <f t="shared" ref="D5:D37" si="3">D2+2</f>
        <v>4</v>
      </c>
      <c r="E5" s="11">
        <v>90000.0</v>
      </c>
      <c r="F5" s="11">
        <v>18.0</v>
      </c>
      <c r="G5" s="15">
        <f t="shared" si="1"/>
        <v>22</v>
      </c>
      <c r="H5" s="15">
        <f t="shared" si="2"/>
        <v>90000</v>
      </c>
    </row>
    <row r="6">
      <c r="A6" s="11" t="s">
        <v>148</v>
      </c>
      <c r="B6" s="11" t="s">
        <v>117</v>
      </c>
      <c r="C6" s="11" t="s">
        <v>118</v>
      </c>
      <c r="D6" s="15">
        <f t="shared" si="3"/>
        <v>4</v>
      </c>
      <c r="E6" s="11">
        <v>90000.0</v>
      </c>
      <c r="F6" s="11">
        <v>18.0</v>
      </c>
      <c r="G6" s="15">
        <f t="shared" si="1"/>
        <v>22</v>
      </c>
      <c r="H6" s="15">
        <f t="shared" si="2"/>
        <v>90000</v>
      </c>
    </row>
    <row r="7">
      <c r="A7" s="11" t="s">
        <v>149</v>
      </c>
      <c r="B7" s="11" t="s">
        <v>122</v>
      </c>
      <c r="C7" s="11" t="s">
        <v>123</v>
      </c>
      <c r="D7" s="15">
        <f t="shared" si="3"/>
        <v>4</v>
      </c>
      <c r="E7" s="11">
        <v>180000.0</v>
      </c>
      <c r="F7" s="11">
        <v>12.0</v>
      </c>
      <c r="G7" s="15">
        <f t="shared" si="1"/>
        <v>16</v>
      </c>
      <c r="H7" s="15">
        <f t="shared" si="2"/>
        <v>180000</v>
      </c>
    </row>
    <row r="8">
      <c r="A8" s="11" t="s">
        <v>150</v>
      </c>
      <c r="B8" s="11" t="s">
        <v>117</v>
      </c>
      <c r="C8" s="11" t="s">
        <v>118</v>
      </c>
      <c r="D8" s="15">
        <f t="shared" si="3"/>
        <v>6</v>
      </c>
      <c r="E8" s="11">
        <v>90000.0</v>
      </c>
      <c r="F8" s="11">
        <v>18.0</v>
      </c>
      <c r="G8" s="15">
        <f t="shared" si="1"/>
        <v>24</v>
      </c>
      <c r="H8" s="15">
        <f t="shared" si="2"/>
        <v>90000</v>
      </c>
    </row>
    <row r="9">
      <c r="A9" s="11" t="s">
        <v>151</v>
      </c>
      <c r="B9" s="11" t="s">
        <v>117</v>
      </c>
      <c r="C9" s="11" t="s">
        <v>123</v>
      </c>
      <c r="D9" s="15">
        <f t="shared" si="3"/>
        <v>6</v>
      </c>
      <c r="E9" s="11">
        <v>90000.0</v>
      </c>
      <c r="F9" s="11">
        <v>18.0</v>
      </c>
      <c r="G9" s="15">
        <f t="shared" si="1"/>
        <v>24</v>
      </c>
      <c r="H9" s="15">
        <f t="shared" si="2"/>
        <v>90000</v>
      </c>
    </row>
    <row r="10">
      <c r="A10" s="11" t="s">
        <v>152</v>
      </c>
      <c r="B10" s="11" t="s">
        <v>122</v>
      </c>
      <c r="C10" s="11" t="s">
        <v>118</v>
      </c>
      <c r="D10" s="15">
        <f t="shared" si="3"/>
        <v>6</v>
      </c>
      <c r="E10" s="11">
        <v>180000.0</v>
      </c>
      <c r="F10" s="11">
        <v>12.0</v>
      </c>
      <c r="G10" s="15">
        <f t="shared" si="1"/>
        <v>18</v>
      </c>
      <c r="H10" s="15">
        <f t="shared" si="2"/>
        <v>180000</v>
      </c>
    </row>
    <row r="11">
      <c r="A11" s="11" t="s">
        <v>153</v>
      </c>
      <c r="B11" s="11" t="s">
        <v>117</v>
      </c>
      <c r="C11" s="11" t="s">
        <v>123</v>
      </c>
      <c r="D11" s="15">
        <f t="shared" si="3"/>
        <v>8</v>
      </c>
      <c r="E11" s="11">
        <v>90000.0</v>
      </c>
      <c r="F11" s="11">
        <v>18.0</v>
      </c>
      <c r="G11" s="15">
        <f t="shared" si="1"/>
        <v>26</v>
      </c>
      <c r="H11" s="15">
        <f t="shared" si="2"/>
        <v>90000</v>
      </c>
    </row>
    <row r="12">
      <c r="A12" s="11" t="s">
        <v>154</v>
      </c>
      <c r="B12" s="11" t="s">
        <v>117</v>
      </c>
      <c r="C12" s="11" t="s">
        <v>118</v>
      </c>
      <c r="D12" s="15">
        <f t="shared" si="3"/>
        <v>8</v>
      </c>
      <c r="E12" s="11">
        <v>90000.0</v>
      </c>
      <c r="F12" s="11">
        <v>18.0</v>
      </c>
      <c r="G12" s="15">
        <f t="shared" si="1"/>
        <v>26</v>
      </c>
      <c r="H12" s="15">
        <f t="shared" si="2"/>
        <v>90000</v>
      </c>
    </row>
    <row r="13">
      <c r="A13" s="11" t="s">
        <v>155</v>
      </c>
      <c r="B13" s="11" t="s">
        <v>122</v>
      </c>
      <c r="C13" s="11" t="s">
        <v>123</v>
      </c>
      <c r="D13" s="15">
        <f t="shared" si="3"/>
        <v>8</v>
      </c>
      <c r="E13" s="11">
        <v>180000.0</v>
      </c>
      <c r="F13" s="11">
        <v>12.0</v>
      </c>
      <c r="G13" s="15">
        <f t="shared" si="1"/>
        <v>20</v>
      </c>
      <c r="H13" s="15">
        <f t="shared" si="2"/>
        <v>180000</v>
      </c>
    </row>
    <row r="14">
      <c r="A14" s="11" t="s">
        <v>156</v>
      </c>
      <c r="B14" s="11" t="s">
        <v>117</v>
      </c>
      <c r="C14" s="11" t="s">
        <v>118</v>
      </c>
      <c r="D14" s="15">
        <f t="shared" si="3"/>
        <v>10</v>
      </c>
      <c r="E14" s="11">
        <v>90000.0</v>
      </c>
      <c r="F14" s="11">
        <v>18.0</v>
      </c>
      <c r="G14" s="15">
        <f t="shared" si="1"/>
        <v>28</v>
      </c>
      <c r="H14" s="15">
        <f t="shared" si="2"/>
        <v>90000</v>
      </c>
    </row>
    <row r="15">
      <c r="A15" s="11" t="s">
        <v>157</v>
      </c>
      <c r="B15" s="11" t="s">
        <v>117</v>
      </c>
      <c r="C15" s="11" t="s">
        <v>123</v>
      </c>
      <c r="D15" s="15">
        <f t="shared" si="3"/>
        <v>10</v>
      </c>
      <c r="E15" s="11">
        <v>90000.0</v>
      </c>
      <c r="F15" s="11">
        <v>18.0</v>
      </c>
      <c r="G15" s="15">
        <f t="shared" si="1"/>
        <v>28</v>
      </c>
      <c r="H15" s="15">
        <f t="shared" si="2"/>
        <v>90000</v>
      </c>
    </row>
    <row r="16">
      <c r="A16" s="11" t="s">
        <v>158</v>
      </c>
      <c r="B16" s="11" t="s">
        <v>122</v>
      </c>
      <c r="C16" s="11" t="s">
        <v>118</v>
      </c>
      <c r="D16" s="15">
        <f t="shared" si="3"/>
        <v>10</v>
      </c>
      <c r="E16" s="11">
        <v>180000.0</v>
      </c>
      <c r="F16" s="11">
        <v>12.0</v>
      </c>
      <c r="G16" s="15">
        <f t="shared" si="1"/>
        <v>22</v>
      </c>
      <c r="H16" s="15">
        <f t="shared" si="2"/>
        <v>180000</v>
      </c>
    </row>
    <row r="17">
      <c r="A17" s="11" t="s">
        <v>159</v>
      </c>
      <c r="B17" s="11" t="s">
        <v>117</v>
      </c>
      <c r="C17" s="11" t="s">
        <v>123</v>
      </c>
      <c r="D17" s="15">
        <f t="shared" si="3"/>
        <v>12</v>
      </c>
      <c r="E17" s="11">
        <v>90000.0</v>
      </c>
      <c r="F17" s="11">
        <v>18.0</v>
      </c>
      <c r="G17" s="15">
        <f t="shared" si="1"/>
        <v>30</v>
      </c>
      <c r="H17" s="15">
        <f t="shared" si="2"/>
        <v>90000</v>
      </c>
    </row>
    <row r="18">
      <c r="A18" s="11" t="s">
        <v>160</v>
      </c>
      <c r="B18" s="11" t="s">
        <v>117</v>
      </c>
      <c r="C18" s="11" t="s">
        <v>118</v>
      </c>
      <c r="D18" s="15">
        <f t="shared" si="3"/>
        <v>12</v>
      </c>
      <c r="E18" s="11">
        <v>90000.0</v>
      </c>
      <c r="F18" s="11">
        <v>18.0</v>
      </c>
      <c r="G18" s="15">
        <f t="shared" si="1"/>
        <v>30</v>
      </c>
      <c r="H18" s="15">
        <f t="shared" si="2"/>
        <v>90000</v>
      </c>
    </row>
    <row r="19">
      <c r="A19" s="11" t="s">
        <v>161</v>
      </c>
      <c r="B19" s="11" t="s">
        <v>122</v>
      </c>
      <c r="C19" s="11" t="s">
        <v>123</v>
      </c>
      <c r="D19" s="15">
        <f t="shared" si="3"/>
        <v>12</v>
      </c>
      <c r="E19" s="11">
        <v>180000.0</v>
      </c>
      <c r="F19" s="11">
        <v>12.0</v>
      </c>
      <c r="G19" s="15">
        <f t="shared" si="1"/>
        <v>24</v>
      </c>
      <c r="H19" s="15">
        <f t="shared" si="2"/>
        <v>180000</v>
      </c>
    </row>
    <row r="20">
      <c r="A20" s="11" t="s">
        <v>162</v>
      </c>
      <c r="B20" s="11" t="s">
        <v>117</v>
      </c>
      <c r="C20" s="11" t="s">
        <v>118</v>
      </c>
      <c r="D20" s="15">
        <f t="shared" si="3"/>
        <v>14</v>
      </c>
      <c r="E20" s="11">
        <v>90000.0</v>
      </c>
      <c r="F20" s="11">
        <v>18.0</v>
      </c>
      <c r="G20" s="15">
        <f t="shared" si="1"/>
        <v>32</v>
      </c>
      <c r="H20" s="15">
        <f t="shared" si="2"/>
        <v>90000</v>
      </c>
    </row>
    <row r="21">
      <c r="A21" s="11" t="s">
        <v>163</v>
      </c>
      <c r="B21" s="11" t="s">
        <v>117</v>
      </c>
      <c r="C21" s="11" t="s">
        <v>123</v>
      </c>
      <c r="D21" s="15">
        <f t="shared" si="3"/>
        <v>14</v>
      </c>
      <c r="E21" s="11">
        <v>90000.0</v>
      </c>
      <c r="F21" s="11">
        <v>18.0</v>
      </c>
      <c r="G21" s="15">
        <f t="shared" si="1"/>
        <v>32</v>
      </c>
      <c r="H21" s="15">
        <f t="shared" si="2"/>
        <v>90000</v>
      </c>
    </row>
    <row r="22">
      <c r="A22" s="11" t="s">
        <v>164</v>
      </c>
      <c r="B22" s="11" t="s">
        <v>122</v>
      </c>
      <c r="C22" s="11" t="s">
        <v>118</v>
      </c>
      <c r="D22" s="15">
        <f t="shared" si="3"/>
        <v>14</v>
      </c>
      <c r="E22" s="11">
        <v>180000.0</v>
      </c>
      <c r="F22" s="11">
        <v>12.0</v>
      </c>
      <c r="G22" s="15">
        <f t="shared" si="1"/>
        <v>26</v>
      </c>
      <c r="H22" s="15">
        <f t="shared" si="2"/>
        <v>180000</v>
      </c>
    </row>
    <row r="23">
      <c r="A23" s="11" t="s">
        <v>165</v>
      </c>
      <c r="B23" s="11" t="s">
        <v>117</v>
      </c>
      <c r="C23" s="11" t="s">
        <v>123</v>
      </c>
      <c r="D23" s="15">
        <f t="shared" si="3"/>
        <v>16</v>
      </c>
      <c r="E23" s="11">
        <v>90000.0</v>
      </c>
      <c r="F23" s="11">
        <v>18.0</v>
      </c>
      <c r="G23" s="15">
        <f t="shared" si="1"/>
        <v>34</v>
      </c>
      <c r="H23" s="15">
        <f t="shared" si="2"/>
        <v>90000</v>
      </c>
    </row>
    <row r="24">
      <c r="A24" s="11" t="s">
        <v>166</v>
      </c>
      <c r="B24" s="11" t="s">
        <v>117</v>
      </c>
      <c r="C24" s="11" t="s">
        <v>118</v>
      </c>
      <c r="D24" s="15">
        <f t="shared" si="3"/>
        <v>16</v>
      </c>
      <c r="E24" s="11">
        <v>90000.0</v>
      </c>
      <c r="F24" s="11">
        <v>18.0</v>
      </c>
      <c r="G24" s="15">
        <f t="shared" si="1"/>
        <v>34</v>
      </c>
      <c r="H24" s="15">
        <f t="shared" si="2"/>
        <v>90000</v>
      </c>
    </row>
    <row r="25">
      <c r="A25" s="11" t="s">
        <v>167</v>
      </c>
      <c r="B25" s="11" t="s">
        <v>122</v>
      </c>
      <c r="C25" s="11" t="s">
        <v>123</v>
      </c>
      <c r="D25" s="15">
        <f t="shared" si="3"/>
        <v>16</v>
      </c>
      <c r="E25" s="11">
        <v>180000.0</v>
      </c>
      <c r="F25" s="11">
        <v>12.0</v>
      </c>
      <c r="G25" s="15">
        <f t="shared" si="1"/>
        <v>28</v>
      </c>
      <c r="H25" s="15">
        <f t="shared" si="2"/>
        <v>180000</v>
      </c>
    </row>
    <row r="26">
      <c r="A26" s="11" t="s">
        <v>168</v>
      </c>
      <c r="B26" s="11" t="s">
        <v>117</v>
      </c>
      <c r="C26" s="11" t="s">
        <v>118</v>
      </c>
      <c r="D26" s="15">
        <f t="shared" si="3"/>
        <v>18</v>
      </c>
      <c r="E26" s="11">
        <v>90000.0</v>
      </c>
      <c r="F26" s="11">
        <v>18.0</v>
      </c>
      <c r="G26" s="15">
        <f t="shared" si="1"/>
        <v>36</v>
      </c>
      <c r="H26" s="15">
        <f t="shared" si="2"/>
        <v>90000</v>
      </c>
    </row>
    <row r="27">
      <c r="A27" s="11" t="s">
        <v>169</v>
      </c>
      <c r="B27" s="11" t="s">
        <v>117</v>
      </c>
      <c r="C27" s="11" t="s">
        <v>123</v>
      </c>
      <c r="D27" s="15">
        <f t="shared" si="3"/>
        <v>18</v>
      </c>
      <c r="E27" s="11">
        <v>90000.0</v>
      </c>
      <c r="F27" s="11">
        <v>18.0</v>
      </c>
      <c r="G27" s="15">
        <f t="shared" si="1"/>
        <v>36</v>
      </c>
      <c r="H27" s="15">
        <f t="shared" si="2"/>
        <v>90000</v>
      </c>
    </row>
    <row r="28">
      <c r="A28" s="11" t="s">
        <v>170</v>
      </c>
      <c r="B28" s="11" t="s">
        <v>122</v>
      </c>
      <c r="C28" s="11" t="s">
        <v>118</v>
      </c>
      <c r="D28" s="15">
        <f t="shared" si="3"/>
        <v>18</v>
      </c>
      <c r="E28" s="11">
        <v>180000.0</v>
      </c>
      <c r="F28" s="11">
        <v>12.0</v>
      </c>
      <c r="G28" s="15">
        <f t="shared" si="1"/>
        <v>30</v>
      </c>
      <c r="H28" s="15">
        <f t="shared" si="2"/>
        <v>180000</v>
      </c>
    </row>
    <row r="29">
      <c r="A29" s="11" t="s">
        <v>171</v>
      </c>
      <c r="B29" s="11" t="s">
        <v>117</v>
      </c>
      <c r="C29" s="11" t="s">
        <v>123</v>
      </c>
      <c r="D29" s="15">
        <f t="shared" si="3"/>
        <v>20</v>
      </c>
      <c r="E29" s="11">
        <v>90000.0</v>
      </c>
      <c r="F29" s="11">
        <v>18.0</v>
      </c>
      <c r="G29" s="15">
        <f t="shared" si="1"/>
        <v>38</v>
      </c>
      <c r="H29" s="15">
        <f t="shared" si="2"/>
        <v>90000</v>
      </c>
    </row>
    <row r="30">
      <c r="A30" s="11" t="s">
        <v>172</v>
      </c>
      <c r="B30" s="11" t="s">
        <v>117</v>
      </c>
      <c r="C30" s="11" t="s">
        <v>118</v>
      </c>
      <c r="D30" s="15">
        <f t="shared" si="3"/>
        <v>20</v>
      </c>
      <c r="E30" s="11">
        <v>90000.0</v>
      </c>
      <c r="F30" s="11">
        <v>18.0</v>
      </c>
      <c r="G30" s="15">
        <f t="shared" si="1"/>
        <v>38</v>
      </c>
      <c r="H30" s="15">
        <f t="shared" si="2"/>
        <v>90000</v>
      </c>
    </row>
    <row r="31">
      <c r="A31" s="11" t="s">
        <v>173</v>
      </c>
      <c r="B31" s="11" t="s">
        <v>122</v>
      </c>
      <c r="C31" s="11" t="s">
        <v>123</v>
      </c>
      <c r="D31" s="15">
        <f t="shared" si="3"/>
        <v>20</v>
      </c>
      <c r="E31" s="11">
        <v>180000.0</v>
      </c>
      <c r="F31" s="11">
        <v>12.0</v>
      </c>
      <c r="G31" s="15">
        <f t="shared" si="1"/>
        <v>32</v>
      </c>
      <c r="H31" s="15">
        <f t="shared" si="2"/>
        <v>180000</v>
      </c>
    </row>
    <row r="32">
      <c r="A32" s="11" t="s">
        <v>174</v>
      </c>
      <c r="B32" s="11" t="s">
        <v>117</v>
      </c>
      <c r="C32" s="11" t="s">
        <v>118</v>
      </c>
      <c r="D32" s="15">
        <f t="shared" si="3"/>
        <v>22</v>
      </c>
      <c r="E32" s="11">
        <v>90000.0</v>
      </c>
      <c r="F32" s="11">
        <v>18.0</v>
      </c>
      <c r="G32" s="15">
        <f t="shared" si="1"/>
        <v>40</v>
      </c>
      <c r="H32" s="15">
        <f t="shared" si="2"/>
        <v>90000</v>
      </c>
    </row>
    <row r="33">
      <c r="A33" s="11" t="s">
        <v>175</v>
      </c>
      <c r="B33" s="11" t="s">
        <v>117</v>
      </c>
      <c r="C33" s="11" t="s">
        <v>123</v>
      </c>
      <c r="D33" s="15">
        <f t="shared" si="3"/>
        <v>22</v>
      </c>
      <c r="E33" s="11">
        <v>90000.0</v>
      </c>
      <c r="F33" s="11">
        <v>18.0</v>
      </c>
      <c r="G33" s="15">
        <f t="shared" si="1"/>
        <v>40</v>
      </c>
      <c r="H33" s="15">
        <f t="shared" si="2"/>
        <v>90000</v>
      </c>
    </row>
    <row r="34">
      <c r="A34" s="11" t="s">
        <v>176</v>
      </c>
      <c r="B34" s="11" t="s">
        <v>122</v>
      </c>
      <c r="C34" s="11" t="s">
        <v>118</v>
      </c>
      <c r="D34" s="15">
        <f t="shared" si="3"/>
        <v>22</v>
      </c>
      <c r="E34" s="11">
        <v>180000.0</v>
      </c>
      <c r="F34" s="11">
        <v>12.0</v>
      </c>
      <c r="G34" s="15">
        <f t="shared" si="1"/>
        <v>34</v>
      </c>
      <c r="H34" s="15">
        <f t="shared" si="2"/>
        <v>180000</v>
      </c>
    </row>
    <row r="35">
      <c r="A35" s="11" t="s">
        <v>177</v>
      </c>
      <c r="B35" s="11" t="s">
        <v>117</v>
      </c>
      <c r="C35" s="11" t="s">
        <v>123</v>
      </c>
      <c r="D35" s="15">
        <f t="shared" si="3"/>
        <v>24</v>
      </c>
      <c r="E35" s="11">
        <v>90000.0</v>
      </c>
      <c r="F35" s="11">
        <v>18.0</v>
      </c>
      <c r="G35" s="15">
        <f t="shared" si="1"/>
        <v>42</v>
      </c>
      <c r="H35" s="15">
        <f t="shared" si="2"/>
        <v>90000</v>
      </c>
    </row>
    <row r="36">
      <c r="A36" s="11" t="s">
        <v>178</v>
      </c>
      <c r="B36" s="11" t="s">
        <v>117</v>
      </c>
      <c r="C36" s="11" t="s">
        <v>118</v>
      </c>
      <c r="D36" s="15">
        <f t="shared" si="3"/>
        <v>24</v>
      </c>
      <c r="E36" s="11">
        <v>90000.0</v>
      </c>
      <c r="F36" s="11">
        <v>18.0</v>
      </c>
      <c r="G36" s="15">
        <f t="shared" si="1"/>
        <v>42</v>
      </c>
      <c r="H36" s="15">
        <f t="shared" si="2"/>
        <v>90000</v>
      </c>
    </row>
    <row r="37">
      <c r="A37" s="11" t="s">
        <v>179</v>
      </c>
      <c r="B37" s="11" t="s">
        <v>122</v>
      </c>
      <c r="C37" s="11" t="s">
        <v>123</v>
      </c>
      <c r="D37" s="15">
        <f t="shared" si="3"/>
        <v>24</v>
      </c>
      <c r="E37" s="11">
        <v>180000.0</v>
      </c>
      <c r="F37" s="11">
        <v>12.0</v>
      </c>
      <c r="G37" s="15">
        <f t="shared" si="1"/>
        <v>36</v>
      </c>
      <c r="H37" s="15">
        <f t="shared" si="2"/>
        <v>180000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9.25"/>
  </cols>
  <sheetData>
    <row r="1"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1" t="s">
        <v>55</v>
      </c>
      <c r="U1" s="11" t="s">
        <v>56</v>
      </c>
      <c r="V1" s="11" t="s">
        <v>57</v>
      </c>
      <c r="W1" s="11" t="s">
        <v>58</v>
      </c>
      <c r="X1" s="11" t="s">
        <v>59</v>
      </c>
      <c r="Y1" s="11" t="s">
        <v>60</v>
      </c>
    </row>
    <row r="2">
      <c r="A2" s="11" t="s">
        <v>140</v>
      </c>
    </row>
    <row r="3">
      <c r="A3" s="11" t="s">
        <v>117</v>
      </c>
      <c r="B3" s="11">
        <v>0.0</v>
      </c>
      <c r="C3" s="15">
        <f t="shared" ref="C3:Y3" si="1">B18</f>
        <v>0</v>
      </c>
      <c r="D3" s="15">
        <f t="shared" si="1"/>
        <v>180000</v>
      </c>
      <c r="E3" s="15">
        <f t="shared" si="1"/>
        <v>180000</v>
      </c>
      <c r="F3" s="15">
        <f t="shared" si="1"/>
        <v>360000</v>
      </c>
      <c r="G3" s="15">
        <f t="shared" si="1"/>
        <v>360000</v>
      </c>
      <c r="H3" s="15">
        <f t="shared" si="1"/>
        <v>540000</v>
      </c>
      <c r="I3" s="15">
        <f t="shared" si="1"/>
        <v>540000</v>
      </c>
      <c r="J3" s="15">
        <f t="shared" si="1"/>
        <v>720000</v>
      </c>
      <c r="K3" s="15">
        <f t="shared" si="1"/>
        <v>720000</v>
      </c>
      <c r="L3" s="15">
        <f t="shared" si="1"/>
        <v>900000</v>
      </c>
      <c r="M3" s="15">
        <f t="shared" si="1"/>
        <v>900000</v>
      </c>
      <c r="N3" s="15">
        <f t="shared" si="1"/>
        <v>1080000</v>
      </c>
      <c r="O3" s="15">
        <f t="shared" si="1"/>
        <v>1080000</v>
      </c>
      <c r="P3" s="15">
        <f t="shared" si="1"/>
        <v>1260000</v>
      </c>
      <c r="Q3" s="15">
        <f t="shared" si="1"/>
        <v>1260000</v>
      </c>
      <c r="R3" s="15">
        <f t="shared" si="1"/>
        <v>1440000</v>
      </c>
      <c r="S3" s="15">
        <f t="shared" si="1"/>
        <v>1440000</v>
      </c>
      <c r="T3" s="15">
        <f t="shared" si="1"/>
        <v>1620000</v>
      </c>
      <c r="U3" s="15">
        <f t="shared" si="1"/>
        <v>1620000</v>
      </c>
      <c r="V3" s="15">
        <f t="shared" si="1"/>
        <v>1620000</v>
      </c>
      <c r="W3" s="15">
        <f t="shared" si="1"/>
        <v>1620000</v>
      </c>
      <c r="X3" s="15">
        <f t="shared" si="1"/>
        <v>1620000</v>
      </c>
      <c r="Y3" s="15">
        <f t="shared" si="1"/>
        <v>1620000</v>
      </c>
    </row>
    <row r="4">
      <c r="A4" s="11" t="s">
        <v>122</v>
      </c>
      <c r="B4" s="11">
        <v>0.0</v>
      </c>
      <c r="C4" s="15">
        <f t="shared" ref="C4:Y4" si="2">B19</f>
        <v>0</v>
      </c>
      <c r="D4" s="15">
        <f t="shared" si="2"/>
        <v>180000</v>
      </c>
      <c r="E4" s="15">
        <f t="shared" si="2"/>
        <v>180000</v>
      </c>
      <c r="F4" s="15">
        <f t="shared" si="2"/>
        <v>360000</v>
      </c>
      <c r="G4" s="15">
        <f t="shared" si="2"/>
        <v>360000</v>
      </c>
      <c r="H4" s="15">
        <f t="shared" si="2"/>
        <v>540000</v>
      </c>
      <c r="I4" s="15">
        <f t="shared" si="2"/>
        <v>540000</v>
      </c>
      <c r="J4" s="15">
        <f t="shared" si="2"/>
        <v>720000</v>
      </c>
      <c r="K4" s="15">
        <f t="shared" si="2"/>
        <v>720000</v>
      </c>
      <c r="L4" s="15">
        <f t="shared" si="2"/>
        <v>900000</v>
      </c>
      <c r="M4" s="15">
        <f t="shared" si="2"/>
        <v>900000</v>
      </c>
      <c r="N4" s="15">
        <f t="shared" si="2"/>
        <v>1080000</v>
      </c>
      <c r="O4" s="15">
        <f t="shared" si="2"/>
        <v>1080000</v>
      </c>
      <c r="P4" s="15">
        <f t="shared" si="2"/>
        <v>1080000</v>
      </c>
      <c r="Q4" s="15">
        <f t="shared" si="2"/>
        <v>1080000</v>
      </c>
      <c r="R4" s="15">
        <f t="shared" si="2"/>
        <v>1080000</v>
      </c>
      <c r="S4" s="15">
        <f t="shared" si="2"/>
        <v>1080000</v>
      </c>
      <c r="T4" s="15">
        <f t="shared" si="2"/>
        <v>1080000</v>
      </c>
      <c r="U4" s="15">
        <f t="shared" si="2"/>
        <v>1080000</v>
      </c>
      <c r="V4" s="15">
        <f t="shared" si="2"/>
        <v>1080000</v>
      </c>
      <c r="W4" s="15">
        <f t="shared" si="2"/>
        <v>1080000</v>
      </c>
      <c r="X4" s="15">
        <f t="shared" si="2"/>
        <v>1080000</v>
      </c>
      <c r="Y4" s="15">
        <f t="shared" si="2"/>
        <v>1080000</v>
      </c>
    </row>
    <row r="5">
      <c r="A5" s="11" t="s">
        <v>66</v>
      </c>
      <c r="B5" s="15">
        <f t="shared" ref="B5:Y5" si="3">SUM(B3:B4)</f>
        <v>0</v>
      </c>
      <c r="C5" s="15">
        <f t="shared" si="3"/>
        <v>0</v>
      </c>
      <c r="D5" s="15">
        <f t="shared" si="3"/>
        <v>360000</v>
      </c>
      <c r="E5" s="15">
        <f t="shared" si="3"/>
        <v>360000</v>
      </c>
      <c r="F5" s="15">
        <f t="shared" si="3"/>
        <v>720000</v>
      </c>
      <c r="G5" s="15">
        <f t="shared" si="3"/>
        <v>720000</v>
      </c>
      <c r="H5" s="15">
        <f t="shared" si="3"/>
        <v>1080000</v>
      </c>
      <c r="I5" s="15">
        <f t="shared" si="3"/>
        <v>1080000</v>
      </c>
      <c r="J5" s="15">
        <f t="shared" si="3"/>
        <v>1440000</v>
      </c>
      <c r="K5" s="15">
        <f t="shared" si="3"/>
        <v>1440000</v>
      </c>
      <c r="L5" s="15">
        <f t="shared" si="3"/>
        <v>1800000</v>
      </c>
      <c r="M5" s="15">
        <f t="shared" si="3"/>
        <v>1800000</v>
      </c>
      <c r="N5" s="15">
        <f t="shared" si="3"/>
        <v>2160000</v>
      </c>
      <c r="O5" s="15">
        <f t="shared" si="3"/>
        <v>2160000</v>
      </c>
      <c r="P5" s="15">
        <f t="shared" si="3"/>
        <v>2340000</v>
      </c>
      <c r="Q5" s="15">
        <f t="shared" si="3"/>
        <v>2340000</v>
      </c>
      <c r="R5" s="15">
        <f t="shared" si="3"/>
        <v>2520000</v>
      </c>
      <c r="S5" s="15">
        <f t="shared" si="3"/>
        <v>2520000</v>
      </c>
      <c r="T5" s="15">
        <f t="shared" si="3"/>
        <v>2700000</v>
      </c>
      <c r="U5" s="15">
        <f t="shared" si="3"/>
        <v>2700000</v>
      </c>
      <c r="V5" s="15">
        <f t="shared" si="3"/>
        <v>2700000</v>
      </c>
      <c r="W5" s="15">
        <f t="shared" si="3"/>
        <v>2700000</v>
      </c>
      <c r="X5" s="15">
        <f t="shared" si="3"/>
        <v>2700000</v>
      </c>
      <c r="Y5" s="15">
        <f t="shared" si="3"/>
        <v>2700000</v>
      </c>
    </row>
    <row r="7">
      <c r="A7" s="11" t="s">
        <v>141</v>
      </c>
    </row>
    <row r="8">
      <c r="A8" s="11" t="s">
        <v>117</v>
      </c>
      <c r="B8" s="11">
        <v>0.0</v>
      </c>
      <c r="C8" s="15">
        <f>'Medium Store-FAR'!E2+'Medium Store-FAR'!E3</f>
        <v>180000</v>
      </c>
      <c r="D8" s="11">
        <v>0.0</v>
      </c>
      <c r="E8" s="11">
        <f>'Medium Store-FAR'!E5+'Medium Store-FAR'!E6</f>
        <v>180000</v>
      </c>
      <c r="F8" s="11">
        <v>0.0</v>
      </c>
      <c r="G8" s="11">
        <f>'Medium Store-FAR'!E8+'Medium Store-FAR'!E9</f>
        <v>180000</v>
      </c>
      <c r="H8" s="11">
        <v>0.0</v>
      </c>
      <c r="I8" s="11">
        <f>'Medium Store-FAR'!E11+'Medium Store-FAR'!E12</f>
        <v>180000</v>
      </c>
      <c r="J8" s="11">
        <v>0.0</v>
      </c>
      <c r="K8" s="11">
        <f>'Medium Store-FAR'!E14+'Medium Store-FAR'!E15</f>
        <v>180000</v>
      </c>
      <c r="L8" s="11">
        <v>0.0</v>
      </c>
      <c r="M8" s="11">
        <f>'Medium Store-FAR'!E17+'Medium Store-FAR'!E18</f>
        <v>180000</v>
      </c>
      <c r="N8" s="11">
        <v>0.0</v>
      </c>
      <c r="O8" s="11">
        <f>'Medium Store-FAR'!E20+'Medium Store-FAR'!E21</f>
        <v>180000</v>
      </c>
      <c r="P8" s="11">
        <v>0.0</v>
      </c>
      <c r="Q8" s="11">
        <f>'Medium Store-FAR'!E23+'Medium Store-FAR'!E24</f>
        <v>180000</v>
      </c>
      <c r="R8" s="11">
        <v>0.0</v>
      </c>
      <c r="S8" s="11">
        <f>'Medium Store-FAR'!E26+'Medium Store-FAR'!E27</f>
        <v>180000</v>
      </c>
      <c r="T8" s="11">
        <v>0.0</v>
      </c>
      <c r="U8" s="11">
        <f>'Medium Store-FAR'!E29+'Medium Store-FAR'!E30</f>
        <v>180000</v>
      </c>
      <c r="V8" s="11">
        <v>0.0</v>
      </c>
      <c r="W8" s="11">
        <f>'Medium Store-FAR'!E32+'Medium Store-FAR'!E33</f>
        <v>180000</v>
      </c>
      <c r="X8" s="11">
        <v>0.0</v>
      </c>
      <c r="Y8" s="11">
        <f>'Medium Store-FAR'!E35+'Medium Store-FAR'!E36</f>
        <v>180000</v>
      </c>
    </row>
    <row r="9">
      <c r="A9" s="11" t="s">
        <v>122</v>
      </c>
      <c r="B9" s="11">
        <v>0.0</v>
      </c>
      <c r="C9" s="11">
        <f>'Medium Store-FAR'!E4</f>
        <v>180000</v>
      </c>
      <c r="D9" s="11">
        <v>0.0</v>
      </c>
      <c r="E9" s="11">
        <f>'Medium Store-FAR'!E7</f>
        <v>180000</v>
      </c>
      <c r="F9" s="11">
        <v>0.0</v>
      </c>
      <c r="G9" s="11">
        <f>'Medium Store-FAR'!E10</f>
        <v>180000</v>
      </c>
      <c r="H9" s="11">
        <v>0.0</v>
      </c>
      <c r="I9" s="11">
        <f>'Medium Store-FAR'!E13</f>
        <v>180000</v>
      </c>
      <c r="J9" s="11">
        <v>0.0</v>
      </c>
      <c r="K9" s="11">
        <f>'Medium Store-FAR'!E16</f>
        <v>180000</v>
      </c>
      <c r="L9" s="11">
        <v>0.0</v>
      </c>
      <c r="M9" s="11">
        <f>'Medium Store-FAR'!E19</f>
        <v>180000</v>
      </c>
      <c r="N9" s="11">
        <v>0.0</v>
      </c>
      <c r="O9" s="11">
        <f>'Medium Store-FAR'!E22</f>
        <v>180000</v>
      </c>
      <c r="P9" s="11">
        <v>0.0</v>
      </c>
      <c r="Q9" s="11">
        <f>'Medium Store-FAR'!E25</f>
        <v>180000</v>
      </c>
      <c r="R9" s="11">
        <v>0.0</v>
      </c>
      <c r="S9" s="11">
        <f>'Medium Store-FAR'!E28</f>
        <v>180000</v>
      </c>
      <c r="T9" s="11">
        <v>0.0</v>
      </c>
      <c r="U9" s="11">
        <f>'Medium Store-FAR'!E31</f>
        <v>180000</v>
      </c>
      <c r="V9" s="11">
        <v>0.0</v>
      </c>
      <c r="W9" s="11">
        <f>'Medium Store-FAR'!E34</f>
        <v>180000</v>
      </c>
      <c r="X9" s="11">
        <v>0.0</v>
      </c>
      <c r="Y9" s="11">
        <f>'Medium Store-FAR'!E37</f>
        <v>180000</v>
      </c>
    </row>
    <row r="10">
      <c r="A10" s="11" t="s">
        <v>66</v>
      </c>
      <c r="B10" s="15">
        <f t="shared" ref="B10:Y10" si="4">SUM(B8:B9)</f>
        <v>0</v>
      </c>
      <c r="C10" s="15">
        <f t="shared" si="4"/>
        <v>360000</v>
      </c>
      <c r="D10" s="15">
        <f t="shared" si="4"/>
        <v>0</v>
      </c>
      <c r="E10" s="15">
        <f t="shared" si="4"/>
        <v>360000</v>
      </c>
      <c r="F10" s="15">
        <f t="shared" si="4"/>
        <v>0</v>
      </c>
      <c r="G10" s="15">
        <f t="shared" si="4"/>
        <v>360000</v>
      </c>
      <c r="H10" s="15">
        <f t="shared" si="4"/>
        <v>0</v>
      </c>
      <c r="I10" s="15">
        <f t="shared" si="4"/>
        <v>360000</v>
      </c>
      <c r="J10" s="15">
        <f t="shared" si="4"/>
        <v>0</v>
      </c>
      <c r="K10" s="15">
        <f t="shared" si="4"/>
        <v>360000</v>
      </c>
      <c r="L10" s="15">
        <f t="shared" si="4"/>
        <v>0</v>
      </c>
      <c r="M10" s="15">
        <f t="shared" si="4"/>
        <v>360000</v>
      </c>
      <c r="N10" s="15">
        <f t="shared" si="4"/>
        <v>0</v>
      </c>
      <c r="O10" s="15">
        <f t="shared" si="4"/>
        <v>360000</v>
      </c>
      <c r="P10" s="15">
        <f t="shared" si="4"/>
        <v>0</v>
      </c>
      <c r="Q10" s="15">
        <f t="shared" si="4"/>
        <v>360000</v>
      </c>
      <c r="R10" s="15">
        <f t="shared" si="4"/>
        <v>0</v>
      </c>
      <c r="S10" s="15">
        <f t="shared" si="4"/>
        <v>360000</v>
      </c>
      <c r="T10" s="15">
        <f t="shared" si="4"/>
        <v>0</v>
      </c>
      <c r="U10" s="15">
        <f t="shared" si="4"/>
        <v>360000</v>
      </c>
      <c r="V10" s="15">
        <f t="shared" si="4"/>
        <v>0</v>
      </c>
      <c r="W10" s="15">
        <f t="shared" si="4"/>
        <v>360000</v>
      </c>
      <c r="X10" s="15">
        <f t="shared" si="4"/>
        <v>0</v>
      </c>
      <c r="Y10" s="15">
        <f t="shared" si="4"/>
        <v>360000</v>
      </c>
    </row>
    <row r="12">
      <c r="A12" s="11" t="s">
        <v>142</v>
      </c>
    </row>
    <row r="13">
      <c r="A13" s="11" t="s">
        <v>117</v>
      </c>
      <c r="B13" s="11">
        <v>0.0</v>
      </c>
      <c r="C13" s="11">
        <v>0.0</v>
      </c>
      <c r="D13" s="11">
        <v>0.0</v>
      </c>
      <c r="E13" s="11">
        <v>0.0</v>
      </c>
      <c r="F13" s="11">
        <v>0.0</v>
      </c>
      <c r="G13" s="11">
        <v>0.0</v>
      </c>
      <c r="H13" s="11">
        <v>0.0</v>
      </c>
      <c r="I13" s="11">
        <v>0.0</v>
      </c>
      <c r="J13" s="11">
        <v>0.0</v>
      </c>
      <c r="K13" s="11">
        <v>0.0</v>
      </c>
      <c r="L13" s="11">
        <v>0.0</v>
      </c>
      <c r="M13" s="11">
        <v>0.0</v>
      </c>
      <c r="N13" s="11">
        <v>0.0</v>
      </c>
      <c r="O13" s="11">
        <v>0.0</v>
      </c>
      <c r="P13" s="11">
        <v>0.0</v>
      </c>
      <c r="Q13" s="11">
        <v>0.0</v>
      </c>
      <c r="R13" s="11">
        <v>0.0</v>
      </c>
      <c r="S13" s="11">
        <v>0.0</v>
      </c>
      <c r="T13" s="11">
        <v>0.0</v>
      </c>
      <c r="U13" s="11">
        <f>'Medium Store-FAR'!E2+'Medium Store-FAR'!E3</f>
        <v>180000</v>
      </c>
      <c r="V13" s="11">
        <v>0.0</v>
      </c>
      <c r="W13" s="11">
        <f>'Medium Store-FAR'!E5+'Medium Store-FAR'!E6</f>
        <v>180000</v>
      </c>
      <c r="X13" s="11">
        <v>0.0</v>
      </c>
      <c r="Y13" s="11">
        <f>'Medium Store-FAR'!E8+'Medium Store-FAR'!E9</f>
        <v>180000</v>
      </c>
    </row>
    <row r="14">
      <c r="A14" s="11" t="s">
        <v>122</v>
      </c>
      <c r="B14" s="11">
        <v>0.0</v>
      </c>
      <c r="C14" s="11">
        <v>0.0</v>
      </c>
      <c r="D14" s="11">
        <v>0.0</v>
      </c>
      <c r="E14" s="11">
        <v>0.0</v>
      </c>
      <c r="F14" s="11">
        <v>0.0</v>
      </c>
      <c r="G14" s="11">
        <v>0.0</v>
      </c>
      <c r="H14" s="11">
        <v>0.0</v>
      </c>
      <c r="I14" s="11">
        <v>0.0</v>
      </c>
      <c r="J14" s="11">
        <v>0.0</v>
      </c>
      <c r="K14" s="11">
        <v>0.0</v>
      </c>
      <c r="L14" s="11">
        <v>0.0</v>
      </c>
      <c r="M14" s="11">
        <v>0.0</v>
      </c>
      <c r="N14" s="11">
        <v>0.0</v>
      </c>
      <c r="O14" s="11">
        <f>'Medium Store-FAR'!E4</f>
        <v>180000</v>
      </c>
      <c r="P14" s="11">
        <v>0.0</v>
      </c>
      <c r="Q14" s="11">
        <f>'Medium Store-FAR'!E7</f>
        <v>180000</v>
      </c>
      <c r="R14" s="11">
        <v>0.0</v>
      </c>
      <c r="S14" s="11">
        <f>'Medium Store-FAR'!E10</f>
        <v>180000</v>
      </c>
      <c r="T14" s="11">
        <v>0.0</v>
      </c>
      <c r="U14" s="11">
        <f>'Medium Store-FAR'!E13</f>
        <v>180000</v>
      </c>
      <c r="V14" s="11">
        <v>0.0</v>
      </c>
      <c r="W14" s="11">
        <f>'Medium Store-FAR'!E16</f>
        <v>180000</v>
      </c>
      <c r="X14" s="11">
        <v>0.0</v>
      </c>
      <c r="Y14" s="11">
        <f>'Medium Store-FAR'!E19</f>
        <v>180000</v>
      </c>
    </row>
    <row r="15">
      <c r="A15" s="11" t="s">
        <v>66</v>
      </c>
      <c r="B15" s="15">
        <f t="shared" ref="B15:Y15" si="5">SUM(B13:B14)</f>
        <v>0</v>
      </c>
      <c r="C15" s="15">
        <f t="shared" si="5"/>
        <v>0</v>
      </c>
      <c r="D15" s="15">
        <f t="shared" si="5"/>
        <v>0</v>
      </c>
      <c r="E15" s="15">
        <f t="shared" si="5"/>
        <v>0</v>
      </c>
      <c r="F15" s="15">
        <f t="shared" si="5"/>
        <v>0</v>
      </c>
      <c r="G15" s="15">
        <f t="shared" si="5"/>
        <v>0</v>
      </c>
      <c r="H15" s="15">
        <f t="shared" si="5"/>
        <v>0</v>
      </c>
      <c r="I15" s="15">
        <f t="shared" si="5"/>
        <v>0</v>
      </c>
      <c r="J15" s="15">
        <f t="shared" si="5"/>
        <v>0</v>
      </c>
      <c r="K15" s="15">
        <f t="shared" si="5"/>
        <v>0</v>
      </c>
      <c r="L15" s="15">
        <f t="shared" si="5"/>
        <v>0</v>
      </c>
      <c r="M15" s="15">
        <f t="shared" si="5"/>
        <v>0</v>
      </c>
      <c r="N15" s="15">
        <f t="shared" si="5"/>
        <v>0</v>
      </c>
      <c r="O15" s="15">
        <f t="shared" si="5"/>
        <v>180000</v>
      </c>
      <c r="P15" s="15">
        <f t="shared" si="5"/>
        <v>0</v>
      </c>
      <c r="Q15" s="15">
        <f t="shared" si="5"/>
        <v>180000</v>
      </c>
      <c r="R15" s="15">
        <f t="shared" si="5"/>
        <v>0</v>
      </c>
      <c r="S15" s="15">
        <f t="shared" si="5"/>
        <v>180000</v>
      </c>
      <c r="T15" s="15">
        <f t="shared" si="5"/>
        <v>0</v>
      </c>
      <c r="U15" s="15">
        <f t="shared" si="5"/>
        <v>360000</v>
      </c>
      <c r="V15" s="15">
        <f t="shared" si="5"/>
        <v>0</v>
      </c>
      <c r="W15" s="15">
        <f t="shared" si="5"/>
        <v>360000</v>
      </c>
      <c r="X15" s="15">
        <f t="shared" si="5"/>
        <v>0</v>
      </c>
      <c r="Y15" s="15">
        <f t="shared" si="5"/>
        <v>360000</v>
      </c>
    </row>
    <row r="17">
      <c r="A17" s="11" t="s">
        <v>143</v>
      </c>
    </row>
    <row r="18">
      <c r="A18" s="11" t="s">
        <v>117</v>
      </c>
      <c r="B18" s="15">
        <f t="shared" ref="B18:Y18" si="6">B3+B8-B13</f>
        <v>0</v>
      </c>
      <c r="C18" s="15">
        <f t="shared" si="6"/>
        <v>180000</v>
      </c>
      <c r="D18" s="15">
        <f t="shared" si="6"/>
        <v>180000</v>
      </c>
      <c r="E18" s="15">
        <f t="shared" si="6"/>
        <v>360000</v>
      </c>
      <c r="F18" s="15">
        <f t="shared" si="6"/>
        <v>360000</v>
      </c>
      <c r="G18" s="15">
        <f t="shared" si="6"/>
        <v>540000</v>
      </c>
      <c r="H18" s="15">
        <f t="shared" si="6"/>
        <v>540000</v>
      </c>
      <c r="I18" s="15">
        <f t="shared" si="6"/>
        <v>720000</v>
      </c>
      <c r="J18" s="15">
        <f t="shared" si="6"/>
        <v>720000</v>
      </c>
      <c r="K18" s="15">
        <f t="shared" si="6"/>
        <v>900000</v>
      </c>
      <c r="L18" s="15">
        <f t="shared" si="6"/>
        <v>900000</v>
      </c>
      <c r="M18" s="15">
        <f t="shared" si="6"/>
        <v>1080000</v>
      </c>
      <c r="N18" s="15">
        <f t="shared" si="6"/>
        <v>1080000</v>
      </c>
      <c r="O18" s="15">
        <f t="shared" si="6"/>
        <v>1260000</v>
      </c>
      <c r="P18" s="15">
        <f t="shared" si="6"/>
        <v>1260000</v>
      </c>
      <c r="Q18" s="15">
        <f t="shared" si="6"/>
        <v>1440000</v>
      </c>
      <c r="R18" s="15">
        <f t="shared" si="6"/>
        <v>1440000</v>
      </c>
      <c r="S18" s="15">
        <f t="shared" si="6"/>
        <v>1620000</v>
      </c>
      <c r="T18" s="15">
        <f t="shared" si="6"/>
        <v>1620000</v>
      </c>
      <c r="U18" s="15">
        <f t="shared" si="6"/>
        <v>1620000</v>
      </c>
      <c r="V18" s="15">
        <f t="shared" si="6"/>
        <v>1620000</v>
      </c>
      <c r="W18" s="15">
        <f t="shared" si="6"/>
        <v>1620000</v>
      </c>
      <c r="X18" s="15">
        <f t="shared" si="6"/>
        <v>1620000</v>
      </c>
      <c r="Y18" s="15">
        <f t="shared" si="6"/>
        <v>1620000</v>
      </c>
    </row>
    <row r="19">
      <c r="A19" s="11" t="s">
        <v>122</v>
      </c>
      <c r="B19" s="15">
        <f t="shared" ref="B19:Y19" si="7">B4+B9-B14</f>
        <v>0</v>
      </c>
      <c r="C19" s="15">
        <f t="shared" si="7"/>
        <v>180000</v>
      </c>
      <c r="D19" s="15">
        <f t="shared" si="7"/>
        <v>180000</v>
      </c>
      <c r="E19" s="15">
        <f t="shared" si="7"/>
        <v>360000</v>
      </c>
      <c r="F19" s="15">
        <f t="shared" si="7"/>
        <v>360000</v>
      </c>
      <c r="G19" s="15">
        <f t="shared" si="7"/>
        <v>540000</v>
      </c>
      <c r="H19" s="15">
        <f t="shared" si="7"/>
        <v>540000</v>
      </c>
      <c r="I19" s="15">
        <f t="shared" si="7"/>
        <v>720000</v>
      </c>
      <c r="J19" s="15">
        <f t="shared" si="7"/>
        <v>720000</v>
      </c>
      <c r="K19" s="15">
        <f t="shared" si="7"/>
        <v>900000</v>
      </c>
      <c r="L19" s="15">
        <f t="shared" si="7"/>
        <v>900000</v>
      </c>
      <c r="M19" s="15">
        <f t="shared" si="7"/>
        <v>1080000</v>
      </c>
      <c r="N19" s="15">
        <f t="shared" si="7"/>
        <v>1080000</v>
      </c>
      <c r="O19" s="15">
        <f t="shared" si="7"/>
        <v>1080000</v>
      </c>
      <c r="P19" s="15">
        <f t="shared" si="7"/>
        <v>1080000</v>
      </c>
      <c r="Q19" s="15">
        <f t="shared" si="7"/>
        <v>1080000</v>
      </c>
      <c r="R19" s="15">
        <f t="shared" si="7"/>
        <v>1080000</v>
      </c>
      <c r="S19" s="15">
        <f t="shared" si="7"/>
        <v>1080000</v>
      </c>
      <c r="T19" s="15">
        <f t="shared" si="7"/>
        <v>1080000</v>
      </c>
      <c r="U19" s="15">
        <f t="shared" si="7"/>
        <v>1080000</v>
      </c>
      <c r="V19" s="15">
        <f t="shared" si="7"/>
        <v>1080000</v>
      </c>
      <c r="W19" s="15">
        <f t="shared" si="7"/>
        <v>1080000</v>
      </c>
      <c r="X19" s="15">
        <f t="shared" si="7"/>
        <v>1080000</v>
      </c>
      <c r="Y19" s="15">
        <f t="shared" si="7"/>
        <v>1080000</v>
      </c>
    </row>
    <row r="20">
      <c r="A20" s="11" t="s">
        <v>66</v>
      </c>
      <c r="B20" s="15">
        <f t="shared" ref="B20:Y20" si="8">SUM(B18:B19)</f>
        <v>0</v>
      </c>
      <c r="C20" s="15">
        <f t="shared" si="8"/>
        <v>360000</v>
      </c>
      <c r="D20" s="15">
        <f t="shared" si="8"/>
        <v>360000</v>
      </c>
      <c r="E20" s="15">
        <f t="shared" si="8"/>
        <v>720000</v>
      </c>
      <c r="F20" s="15">
        <f t="shared" si="8"/>
        <v>720000</v>
      </c>
      <c r="G20" s="15">
        <f t="shared" si="8"/>
        <v>1080000</v>
      </c>
      <c r="H20" s="15">
        <f t="shared" si="8"/>
        <v>1080000</v>
      </c>
      <c r="I20" s="15">
        <f t="shared" si="8"/>
        <v>1440000</v>
      </c>
      <c r="J20" s="15">
        <f t="shared" si="8"/>
        <v>1440000</v>
      </c>
      <c r="K20" s="15">
        <f t="shared" si="8"/>
        <v>1800000</v>
      </c>
      <c r="L20" s="15">
        <f t="shared" si="8"/>
        <v>1800000</v>
      </c>
      <c r="M20" s="15">
        <f t="shared" si="8"/>
        <v>2160000</v>
      </c>
      <c r="N20" s="15">
        <f t="shared" si="8"/>
        <v>2160000</v>
      </c>
      <c r="O20" s="15">
        <f t="shared" si="8"/>
        <v>2340000</v>
      </c>
      <c r="P20" s="15">
        <f t="shared" si="8"/>
        <v>2340000</v>
      </c>
      <c r="Q20" s="15">
        <f t="shared" si="8"/>
        <v>2520000</v>
      </c>
      <c r="R20" s="15">
        <f t="shared" si="8"/>
        <v>2520000</v>
      </c>
      <c r="S20" s="15">
        <f t="shared" si="8"/>
        <v>2700000</v>
      </c>
      <c r="T20" s="15">
        <f t="shared" si="8"/>
        <v>2700000</v>
      </c>
      <c r="U20" s="15">
        <f t="shared" si="8"/>
        <v>2700000</v>
      </c>
      <c r="V20" s="15">
        <f t="shared" si="8"/>
        <v>2700000</v>
      </c>
      <c r="W20" s="15">
        <f t="shared" si="8"/>
        <v>2700000</v>
      </c>
      <c r="X20" s="15">
        <f t="shared" si="8"/>
        <v>2700000</v>
      </c>
      <c r="Y20" s="15">
        <f t="shared" si="8"/>
        <v>2700000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8.25"/>
  </cols>
  <sheetData>
    <row r="1"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1" t="s">
        <v>55</v>
      </c>
      <c r="U1" s="11" t="s">
        <v>56</v>
      </c>
      <c r="V1" s="11" t="s">
        <v>57</v>
      </c>
      <c r="W1" s="11" t="s">
        <v>58</v>
      </c>
      <c r="X1" s="11" t="s">
        <v>59</v>
      </c>
      <c r="Y1" s="11" t="s">
        <v>60</v>
      </c>
    </row>
    <row r="2">
      <c r="A2" s="14" t="s">
        <v>140</v>
      </c>
    </row>
    <row r="3">
      <c r="A3" s="14" t="s">
        <v>117</v>
      </c>
      <c r="B3" s="11">
        <v>0.0</v>
      </c>
      <c r="C3" s="15">
        <f t="shared" ref="C3:Y3" si="1">B18</f>
        <v>0</v>
      </c>
      <c r="D3" s="15">
        <f t="shared" si="1"/>
        <v>10000</v>
      </c>
      <c r="E3" s="15">
        <f t="shared" si="1"/>
        <v>20000</v>
      </c>
      <c r="F3" s="15">
        <f t="shared" si="1"/>
        <v>40000</v>
      </c>
      <c r="G3" s="15">
        <f t="shared" si="1"/>
        <v>60000</v>
      </c>
      <c r="H3" s="15">
        <f t="shared" si="1"/>
        <v>90000</v>
      </c>
      <c r="I3" s="15">
        <f t="shared" si="1"/>
        <v>120000</v>
      </c>
      <c r="J3" s="15">
        <f t="shared" si="1"/>
        <v>160000</v>
      </c>
      <c r="K3" s="15">
        <f t="shared" si="1"/>
        <v>200000</v>
      </c>
      <c r="L3" s="15">
        <f t="shared" si="1"/>
        <v>250000</v>
      </c>
      <c r="M3" s="15">
        <f t="shared" si="1"/>
        <v>300000</v>
      </c>
      <c r="N3" s="15">
        <f t="shared" si="1"/>
        <v>360000</v>
      </c>
      <c r="O3" s="15">
        <f t="shared" si="1"/>
        <v>420000</v>
      </c>
      <c r="P3" s="15">
        <f t="shared" si="1"/>
        <v>490000</v>
      </c>
      <c r="Q3" s="15">
        <f t="shared" si="1"/>
        <v>560000</v>
      </c>
      <c r="R3" s="15">
        <f t="shared" si="1"/>
        <v>640000</v>
      </c>
      <c r="S3" s="15">
        <f t="shared" si="1"/>
        <v>720000</v>
      </c>
      <c r="T3" s="15">
        <f t="shared" si="1"/>
        <v>810000</v>
      </c>
      <c r="U3" s="15">
        <f t="shared" si="1"/>
        <v>900000</v>
      </c>
      <c r="V3" s="15">
        <f t="shared" si="1"/>
        <v>810000</v>
      </c>
      <c r="W3" s="15">
        <f t="shared" si="1"/>
        <v>900000</v>
      </c>
      <c r="X3" s="15">
        <f t="shared" si="1"/>
        <v>810000</v>
      </c>
      <c r="Y3" s="15">
        <f t="shared" si="1"/>
        <v>900000</v>
      </c>
    </row>
    <row r="4">
      <c r="A4" s="14" t="s">
        <v>122</v>
      </c>
      <c r="B4" s="11">
        <v>0.0</v>
      </c>
      <c r="C4" s="15">
        <f t="shared" ref="C4:Y4" si="2">B19</f>
        <v>0</v>
      </c>
      <c r="D4" s="15">
        <f t="shared" si="2"/>
        <v>15000</v>
      </c>
      <c r="E4" s="15">
        <f t="shared" si="2"/>
        <v>30000</v>
      </c>
      <c r="F4" s="15">
        <f t="shared" si="2"/>
        <v>60000</v>
      </c>
      <c r="G4" s="15">
        <f t="shared" si="2"/>
        <v>90000</v>
      </c>
      <c r="H4" s="15">
        <f t="shared" si="2"/>
        <v>135000</v>
      </c>
      <c r="I4" s="15">
        <f t="shared" si="2"/>
        <v>180000</v>
      </c>
      <c r="J4" s="15">
        <f t="shared" si="2"/>
        <v>240000</v>
      </c>
      <c r="K4" s="15">
        <f t="shared" si="2"/>
        <v>300000</v>
      </c>
      <c r="L4" s="15">
        <f t="shared" si="2"/>
        <v>375000</v>
      </c>
      <c r="M4" s="15">
        <f t="shared" si="2"/>
        <v>450000</v>
      </c>
      <c r="N4" s="15">
        <f t="shared" si="2"/>
        <v>540000</v>
      </c>
      <c r="O4" s="15">
        <f t="shared" si="2"/>
        <v>630000</v>
      </c>
      <c r="P4" s="15">
        <f t="shared" si="2"/>
        <v>540000</v>
      </c>
      <c r="Q4" s="15">
        <f t="shared" si="2"/>
        <v>630000</v>
      </c>
      <c r="R4" s="15">
        <f t="shared" si="2"/>
        <v>540000</v>
      </c>
      <c r="S4" s="15">
        <f t="shared" si="2"/>
        <v>630000</v>
      </c>
      <c r="T4" s="15">
        <f t="shared" si="2"/>
        <v>540000</v>
      </c>
      <c r="U4" s="15">
        <f t="shared" si="2"/>
        <v>630000</v>
      </c>
      <c r="V4" s="15">
        <f t="shared" si="2"/>
        <v>540000</v>
      </c>
      <c r="W4" s="15">
        <f t="shared" si="2"/>
        <v>630000</v>
      </c>
      <c r="X4" s="15">
        <f t="shared" si="2"/>
        <v>540000</v>
      </c>
      <c r="Y4" s="15">
        <f t="shared" si="2"/>
        <v>630000</v>
      </c>
    </row>
    <row r="5">
      <c r="A5" s="14" t="s">
        <v>66</v>
      </c>
      <c r="B5" s="15">
        <f t="shared" ref="B5:Y5" si="3">SUM(B3:B4)</f>
        <v>0</v>
      </c>
      <c r="C5" s="15">
        <f t="shared" si="3"/>
        <v>0</v>
      </c>
      <c r="D5" s="15">
        <f t="shared" si="3"/>
        <v>25000</v>
      </c>
      <c r="E5" s="15">
        <f t="shared" si="3"/>
        <v>50000</v>
      </c>
      <c r="F5" s="15">
        <f t="shared" si="3"/>
        <v>100000</v>
      </c>
      <c r="G5" s="15">
        <f t="shared" si="3"/>
        <v>150000</v>
      </c>
      <c r="H5" s="15">
        <f t="shared" si="3"/>
        <v>225000</v>
      </c>
      <c r="I5" s="15">
        <f t="shared" si="3"/>
        <v>300000</v>
      </c>
      <c r="J5" s="15">
        <f t="shared" si="3"/>
        <v>400000</v>
      </c>
      <c r="K5" s="15">
        <f t="shared" si="3"/>
        <v>500000</v>
      </c>
      <c r="L5" s="15">
        <f t="shared" si="3"/>
        <v>625000</v>
      </c>
      <c r="M5" s="15">
        <f t="shared" si="3"/>
        <v>750000</v>
      </c>
      <c r="N5" s="15">
        <f t="shared" si="3"/>
        <v>900000</v>
      </c>
      <c r="O5" s="15">
        <f t="shared" si="3"/>
        <v>1050000</v>
      </c>
      <c r="P5" s="15">
        <f t="shared" si="3"/>
        <v>1030000</v>
      </c>
      <c r="Q5" s="15">
        <f t="shared" si="3"/>
        <v>1190000</v>
      </c>
      <c r="R5" s="15">
        <f t="shared" si="3"/>
        <v>1180000</v>
      </c>
      <c r="S5" s="15">
        <f t="shared" si="3"/>
        <v>1350000</v>
      </c>
      <c r="T5" s="15">
        <f t="shared" si="3"/>
        <v>1350000</v>
      </c>
      <c r="U5" s="15">
        <f t="shared" si="3"/>
        <v>1530000</v>
      </c>
      <c r="V5" s="15">
        <f t="shared" si="3"/>
        <v>1350000</v>
      </c>
      <c r="W5" s="15">
        <f t="shared" si="3"/>
        <v>1530000</v>
      </c>
      <c r="X5" s="15">
        <f t="shared" si="3"/>
        <v>1350000</v>
      </c>
      <c r="Y5" s="15">
        <f t="shared" si="3"/>
        <v>1530000</v>
      </c>
    </row>
    <row r="6">
      <c r="A6" s="13"/>
    </row>
    <row r="7">
      <c r="A7" s="14" t="s">
        <v>69</v>
      </c>
    </row>
    <row r="8">
      <c r="A8" s="14" t="s">
        <v>117</v>
      </c>
      <c r="B8" s="15">
        <f>'Medium Store-Fixed Asset Balanc'!B18/'Medium Store-FAR'!$F2</f>
        <v>0</v>
      </c>
      <c r="C8" s="15">
        <f>'Medium Store-Fixed Asset Balanc'!C18/'Medium Store-FAR'!$F2</f>
        <v>10000</v>
      </c>
      <c r="D8" s="15">
        <f>'Medium Store-Fixed Asset Balanc'!D18/'Medium Store-FAR'!$F2</f>
        <v>10000</v>
      </c>
      <c r="E8" s="15">
        <f>'Medium Store-Fixed Asset Balanc'!E18/'Medium Store-FAR'!$F2</f>
        <v>20000</v>
      </c>
      <c r="F8" s="15">
        <f>'Medium Store-Fixed Asset Balanc'!F18/'Medium Store-FAR'!$F2</f>
        <v>20000</v>
      </c>
      <c r="G8" s="15">
        <f>'Medium Store-Fixed Asset Balanc'!G18/'Medium Store-FAR'!$F2</f>
        <v>30000</v>
      </c>
      <c r="H8" s="15">
        <f>'Medium Store-Fixed Asset Balanc'!H18/'Medium Store-FAR'!$F2</f>
        <v>30000</v>
      </c>
      <c r="I8" s="15">
        <f>'Medium Store-Fixed Asset Balanc'!I18/'Medium Store-FAR'!$F2</f>
        <v>40000</v>
      </c>
      <c r="J8" s="15">
        <f>'Medium Store-Fixed Asset Balanc'!J18/'Medium Store-FAR'!$F2</f>
        <v>40000</v>
      </c>
      <c r="K8" s="15">
        <f>'Medium Store-Fixed Asset Balanc'!K18/'Medium Store-FAR'!$F2</f>
        <v>50000</v>
      </c>
      <c r="L8" s="15">
        <f>'Medium Store-Fixed Asset Balanc'!L18/'Medium Store-FAR'!$F2</f>
        <v>50000</v>
      </c>
      <c r="M8" s="15">
        <f>'Medium Store-Fixed Asset Balanc'!M18/'Medium Store-FAR'!$F2</f>
        <v>60000</v>
      </c>
      <c r="N8" s="15">
        <f>'Medium Store-Fixed Asset Balanc'!N18/'Medium Store-FAR'!$F2</f>
        <v>60000</v>
      </c>
      <c r="O8" s="15">
        <f>'Medium Store-Fixed Asset Balanc'!O18/'Medium Store-FAR'!$F2</f>
        <v>70000</v>
      </c>
      <c r="P8" s="15">
        <f>'Medium Store-Fixed Asset Balanc'!P18/'Medium Store-FAR'!$F2</f>
        <v>70000</v>
      </c>
      <c r="Q8" s="15">
        <f>'Medium Store-Fixed Asset Balanc'!Q18/'Medium Store-FAR'!$F2</f>
        <v>80000</v>
      </c>
      <c r="R8" s="15">
        <f>'Medium Store-Fixed Asset Balanc'!R18/'Medium Store-FAR'!$F2</f>
        <v>80000</v>
      </c>
      <c r="S8" s="15">
        <f>'Medium Store-Fixed Asset Balanc'!S18/'Medium Store-FAR'!$F2</f>
        <v>90000</v>
      </c>
      <c r="T8" s="15">
        <f>'Medium Store-Fixed Asset Balanc'!T18/'Medium Store-FAR'!$F2</f>
        <v>90000</v>
      </c>
      <c r="U8" s="15">
        <f>'Medium Store-Fixed Asset Balanc'!U18/'Medium Store-FAR'!$F2</f>
        <v>90000</v>
      </c>
      <c r="V8" s="15">
        <f>'Medium Store-Fixed Asset Balanc'!V18/'Medium Store-FAR'!$F2</f>
        <v>90000</v>
      </c>
      <c r="W8" s="15">
        <f>'Medium Store-Fixed Asset Balanc'!W18/'Medium Store-FAR'!$F2</f>
        <v>90000</v>
      </c>
      <c r="X8" s="15">
        <f>'Medium Store-Fixed Asset Balanc'!X18/'Medium Store-FAR'!$F2</f>
        <v>90000</v>
      </c>
      <c r="Y8" s="15">
        <f>'Medium Store-Fixed Asset Balanc'!Y18/'Medium Store-FAR'!$F2</f>
        <v>90000</v>
      </c>
    </row>
    <row r="9">
      <c r="A9" s="14" t="s">
        <v>122</v>
      </c>
      <c r="B9" s="15">
        <f>'Medium Store-Fixed Asset Balanc'!B19/'Medium Store-FAR'!$F4</f>
        <v>0</v>
      </c>
      <c r="C9" s="15">
        <f>'Medium Store-Fixed Asset Balanc'!C19/'Medium Store-FAR'!$F4</f>
        <v>15000</v>
      </c>
      <c r="D9" s="15">
        <f>'Medium Store-Fixed Asset Balanc'!D19/'Medium Store-FAR'!$F4</f>
        <v>15000</v>
      </c>
      <c r="E9" s="15">
        <f>'Medium Store-Fixed Asset Balanc'!E19/'Medium Store-FAR'!$F4</f>
        <v>30000</v>
      </c>
      <c r="F9" s="15">
        <f>'Medium Store-Fixed Asset Balanc'!F19/'Medium Store-FAR'!$F4</f>
        <v>30000</v>
      </c>
      <c r="G9" s="15">
        <f>'Medium Store-Fixed Asset Balanc'!G19/'Medium Store-FAR'!$F4</f>
        <v>45000</v>
      </c>
      <c r="H9" s="15">
        <f>'Medium Store-Fixed Asset Balanc'!H19/'Medium Store-FAR'!$F4</f>
        <v>45000</v>
      </c>
      <c r="I9" s="15">
        <f>'Medium Store-Fixed Asset Balanc'!I19/'Medium Store-FAR'!$F4</f>
        <v>60000</v>
      </c>
      <c r="J9" s="15">
        <f>'Medium Store-Fixed Asset Balanc'!J19/'Medium Store-FAR'!$F4</f>
        <v>60000</v>
      </c>
      <c r="K9" s="15">
        <f>'Medium Store-Fixed Asset Balanc'!K19/'Medium Store-FAR'!$F4</f>
        <v>75000</v>
      </c>
      <c r="L9" s="15">
        <f>'Medium Store-Fixed Asset Balanc'!L19/'Medium Store-FAR'!$F4</f>
        <v>75000</v>
      </c>
      <c r="M9" s="15">
        <f>'Medium Store-Fixed Asset Balanc'!M19/'Medium Store-FAR'!$F4</f>
        <v>90000</v>
      </c>
      <c r="N9" s="15">
        <f>'Medium Store-Fixed Asset Balanc'!N19/'Medium Store-FAR'!$F4</f>
        <v>90000</v>
      </c>
      <c r="O9" s="15">
        <f>'Medium Store-Fixed Asset Balanc'!O19/'Medium Store-FAR'!$F4</f>
        <v>90000</v>
      </c>
      <c r="P9" s="15">
        <f>'Medium Store-Fixed Asset Balanc'!P19/'Medium Store-FAR'!$F4</f>
        <v>90000</v>
      </c>
      <c r="Q9" s="15">
        <f>'Medium Store-Fixed Asset Balanc'!Q19/'Medium Store-FAR'!$F4</f>
        <v>90000</v>
      </c>
      <c r="R9" s="15">
        <f>'Medium Store-Fixed Asset Balanc'!R19/'Medium Store-FAR'!$F4</f>
        <v>90000</v>
      </c>
      <c r="S9" s="15">
        <f>'Medium Store-Fixed Asset Balanc'!S19/'Medium Store-FAR'!$F4</f>
        <v>90000</v>
      </c>
      <c r="T9" s="15">
        <f>'Medium Store-Fixed Asset Balanc'!T19/'Medium Store-FAR'!$F4</f>
        <v>90000</v>
      </c>
      <c r="U9" s="15">
        <f>'Medium Store-Fixed Asset Balanc'!U19/'Medium Store-FAR'!$F4</f>
        <v>90000</v>
      </c>
      <c r="V9" s="15">
        <f>'Medium Store-Fixed Asset Balanc'!V19/'Medium Store-FAR'!$F4</f>
        <v>90000</v>
      </c>
      <c r="W9" s="15">
        <f>'Medium Store-Fixed Asset Balanc'!W19/'Medium Store-FAR'!$F4</f>
        <v>90000</v>
      </c>
      <c r="X9" s="15">
        <f>'Medium Store-Fixed Asset Balanc'!X19/'Medium Store-FAR'!$F4</f>
        <v>90000</v>
      </c>
      <c r="Y9" s="15">
        <f>'Medium Store-Fixed Asset Balanc'!Y19/'Medium Store-FAR'!$F4</f>
        <v>90000</v>
      </c>
    </row>
    <row r="10">
      <c r="A10" s="14" t="s">
        <v>66</v>
      </c>
      <c r="B10" s="15">
        <f t="shared" ref="B10:Y10" si="4">SUM(B8:B9)</f>
        <v>0</v>
      </c>
      <c r="C10" s="15">
        <f t="shared" si="4"/>
        <v>25000</v>
      </c>
      <c r="D10" s="15">
        <f t="shared" si="4"/>
        <v>25000</v>
      </c>
      <c r="E10" s="15">
        <f t="shared" si="4"/>
        <v>50000</v>
      </c>
      <c r="F10" s="15">
        <f t="shared" si="4"/>
        <v>50000</v>
      </c>
      <c r="G10" s="15">
        <f t="shared" si="4"/>
        <v>75000</v>
      </c>
      <c r="H10" s="15">
        <f t="shared" si="4"/>
        <v>75000</v>
      </c>
      <c r="I10" s="15">
        <f t="shared" si="4"/>
        <v>100000</v>
      </c>
      <c r="J10" s="15">
        <f t="shared" si="4"/>
        <v>100000</v>
      </c>
      <c r="K10" s="15">
        <f t="shared" si="4"/>
        <v>125000</v>
      </c>
      <c r="L10" s="15">
        <f t="shared" si="4"/>
        <v>125000</v>
      </c>
      <c r="M10" s="15">
        <f t="shared" si="4"/>
        <v>150000</v>
      </c>
      <c r="N10" s="15">
        <f t="shared" si="4"/>
        <v>150000</v>
      </c>
      <c r="O10" s="15">
        <f t="shared" si="4"/>
        <v>160000</v>
      </c>
      <c r="P10" s="15">
        <f t="shared" si="4"/>
        <v>160000</v>
      </c>
      <c r="Q10" s="15">
        <f t="shared" si="4"/>
        <v>170000</v>
      </c>
      <c r="R10" s="15">
        <f t="shared" si="4"/>
        <v>170000</v>
      </c>
      <c r="S10" s="15">
        <f t="shared" si="4"/>
        <v>180000</v>
      </c>
      <c r="T10" s="15">
        <f t="shared" si="4"/>
        <v>180000</v>
      </c>
      <c r="U10" s="15">
        <f t="shared" si="4"/>
        <v>180000</v>
      </c>
      <c r="V10" s="15">
        <f t="shared" si="4"/>
        <v>180000</v>
      </c>
      <c r="W10" s="15">
        <f t="shared" si="4"/>
        <v>180000</v>
      </c>
      <c r="X10" s="15">
        <f t="shared" si="4"/>
        <v>180000</v>
      </c>
      <c r="Y10" s="15">
        <f t="shared" si="4"/>
        <v>180000</v>
      </c>
    </row>
    <row r="11">
      <c r="A11" s="13"/>
    </row>
    <row r="12">
      <c r="A12" s="14" t="s">
        <v>115</v>
      </c>
    </row>
    <row r="13">
      <c r="A13" s="14" t="s">
        <v>117</v>
      </c>
      <c r="B13" s="11">
        <v>0.0</v>
      </c>
      <c r="C13" s="11">
        <v>0.0</v>
      </c>
      <c r="D13" s="11">
        <v>0.0</v>
      </c>
      <c r="E13" s="11">
        <v>0.0</v>
      </c>
      <c r="F13" s="11">
        <v>0.0</v>
      </c>
      <c r="G13" s="11">
        <v>0.0</v>
      </c>
      <c r="H13" s="11">
        <v>0.0</v>
      </c>
      <c r="I13" s="11">
        <v>0.0</v>
      </c>
      <c r="J13" s="11">
        <v>0.0</v>
      </c>
      <c r="K13" s="11">
        <v>0.0</v>
      </c>
      <c r="L13" s="11">
        <v>0.0</v>
      </c>
      <c r="M13" s="11">
        <v>0.0</v>
      </c>
      <c r="N13" s="11">
        <v>0.0</v>
      </c>
      <c r="O13" s="11">
        <v>0.0</v>
      </c>
      <c r="P13" s="11">
        <v>0.0</v>
      </c>
      <c r="Q13" s="11">
        <v>0.0</v>
      </c>
      <c r="R13" s="11">
        <v>0.0</v>
      </c>
      <c r="S13" s="11">
        <v>0.0</v>
      </c>
      <c r="T13" s="11">
        <v>0.0</v>
      </c>
      <c r="U13" s="11">
        <f>'Medium Store-FAR'!H2+'Medium Store-FAR'!H3</f>
        <v>180000</v>
      </c>
      <c r="V13" s="11">
        <v>0.0</v>
      </c>
      <c r="W13" s="11">
        <f>'Medium Store-FAR'!H5+'Medium Store-FAR'!H6</f>
        <v>180000</v>
      </c>
      <c r="X13" s="11">
        <v>0.0</v>
      </c>
      <c r="Y13" s="11">
        <f>'Medium Store-FAR'!H8+'Medium Store-FAR'!H9</f>
        <v>180000</v>
      </c>
    </row>
    <row r="14">
      <c r="A14" s="14" t="s">
        <v>122</v>
      </c>
      <c r="B14" s="11">
        <v>0.0</v>
      </c>
      <c r="C14" s="11">
        <v>0.0</v>
      </c>
      <c r="D14" s="11">
        <v>0.0</v>
      </c>
      <c r="E14" s="11">
        <v>0.0</v>
      </c>
      <c r="F14" s="11">
        <v>0.0</v>
      </c>
      <c r="G14" s="11">
        <v>0.0</v>
      </c>
      <c r="H14" s="11">
        <v>0.0</v>
      </c>
      <c r="I14" s="11">
        <v>0.0</v>
      </c>
      <c r="J14" s="11">
        <v>0.0</v>
      </c>
      <c r="K14" s="11">
        <v>0.0</v>
      </c>
      <c r="L14" s="11">
        <v>0.0</v>
      </c>
      <c r="M14" s="11">
        <v>0.0</v>
      </c>
      <c r="N14" s="11">
        <v>0.0</v>
      </c>
      <c r="O14" s="11">
        <f>'Medium Store-FAR'!H4</f>
        <v>180000</v>
      </c>
      <c r="P14" s="11">
        <v>0.0</v>
      </c>
      <c r="Q14" s="11">
        <f>'Medium Store-FAR'!H7</f>
        <v>180000</v>
      </c>
      <c r="R14" s="11">
        <v>0.0</v>
      </c>
      <c r="S14" s="11">
        <f>'Medium Store-FAR'!H10</f>
        <v>180000</v>
      </c>
      <c r="T14" s="11">
        <v>0.0</v>
      </c>
      <c r="U14" s="11">
        <f>'Medium Store-FAR'!H13</f>
        <v>180000</v>
      </c>
      <c r="V14" s="11">
        <v>0.0</v>
      </c>
      <c r="W14" s="11">
        <f>'Medium Store-FAR'!H16</f>
        <v>180000</v>
      </c>
      <c r="X14" s="11">
        <v>0.0</v>
      </c>
      <c r="Y14" s="11">
        <f>'Medium Store-FAR'!H19</f>
        <v>180000</v>
      </c>
    </row>
    <row r="15">
      <c r="A15" s="14" t="s">
        <v>66</v>
      </c>
      <c r="B15" s="15">
        <f t="shared" ref="B15:Y15" si="5">SUM(B13:B14)</f>
        <v>0</v>
      </c>
      <c r="C15" s="15">
        <f t="shared" si="5"/>
        <v>0</v>
      </c>
      <c r="D15" s="15">
        <f t="shared" si="5"/>
        <v>0</v>
      </c>
      <c r="E15" s="15">
        <f t="shared" si="5"/>
        <v>0</v>
      </c>
      <c r="F15" s="15">
        <f t="shared" si="5"/>
        <v>0</v>
      </c>
      <c r="G15" s="15">
        <f t="shared" si="5"/>
        <v>0</v>
      </c>
      <c r="H15" s="15">
        <f t="shared" si="5"/>
        <v>0</v>
      </c>
      <c r="I15" s="15">
        <f t="shared" si="5"/>
        <v>0</v>
      </c>
      <c r="J15" s="15">
        <f t="shared" si="5"/>
        <v>0</v>
      </c>
      <c r="K15" s="15">
        <f t="shared" si="5"/>
        <v>0</v>
      </c>
      <c r="L15" s="15">
        <f t="shared" si="5"/>
        <v>0</v>
      </c>
      <c r="M15" s="15">
        <f t="shared" si="5"/>
        <v>0</v>
      </c>
      <c r="N15" s="15">
        <f t="shared" si="5"/>
        <v>0</v>
      </c>
      <c r="O15" s="15">
        <f t="shared" si="5"/>
        <v>180000</v>
      </c>
      <c r="P15" s="15">
        <f t="shared" si="5"/>
        <v>0</v>
      </c>
      <c r="Q15" s="15">
        <f t="shared" si="5"/>
        <v>180000</v>
      </c>
      <c r="R15" s="15">
        <f t="shared" si="5"/>
        <v>0</v>
      </c>
      <c r="S15" s="15">
        <f t="shared" si="5"/>
        <v>180000</v>
      </c>
      <c r="T15" s="15">
        <f t="shared" si="5"/>
        <v>0</v>
      </c>
      <c r="U15" s="15">
        <f t="shared" si="5"/>
        <v>360000</v>
      </c>
      <c r="V15" s="15">
        <f t="shared" si="5"/>
        <v>0</v>
      </c>
      <c r="W15" s="15">
        <f t="shared" si="5"/>
        <v>360000</v>
      </c>
      <c r="X15" s="15">
        <f t="shared" si="5"/>
        <v>0</v>
      </c>
      <c r="Y15" s="15">
        <f t="shared" si="5"/>
        <v>360000</v>
      </c>
    </row>
    <row r="16">
      <c r="A16" s="13"/>
    </row>
    <row r="17">
      <c r="A17" s="14" t="s">
        <v>143</v>
      </c>
    </row>
    <row r="18">
      <c r="A18" s="14" t="s">
        <v>117</v>
      </c>
      <c r="B18" s="15">
        <f t="shared" ref="B18:Y18" si="6">B3+B8-B13</f>
        <v>0</v>
      </c>
      <c r="C18" s="15">
        <f t="shared" si="6"/>
        <v>10000</v>
      </c>
      <c r="D18" s="15">
        <f t="shared" si="6"/>
        <v>20000</v>
      </c>
      <c r="E18" s="15">
        <f t="shared" si="6"/>
        <v>40000</v>
      </c>
      <c r="F18" s="15">
        <f t="shared" si="6"/>
        <v>60000</v>
      </c>
      <c r="G18" s="15">
        <f t="shared" si="6"/>
        <v>90000</v>
      </c>
      <c r="H18" s="15">
        <f t="shared" si="6"/>
        <v>120000</v>
      </c>
      <c r="I18" s="15">
        <f t="shared" si="6"/>
        <v>160000</v>
      </c>
      <c r="J18" s="15">
        <f t="shared" si="6"/>
        <v>200000</v>
      </c>
      <c r="K18" s="15">
        <f t="shared" si="6"/>
        <v>250000</v>
      </c>
      <c r="L18" s="15">
        <f t="shared" si="6"/>
        <v>300000</v>
      </c>
      <c r="M18" s="15">
        <f t="shared" si="6"/>
        <v>360000</v>
      </c>
      <c r="N18" s="15">
        <f t="shared" si="6"/>
        <v>420000</v>
      </c>
      <c r="O18" s="15">
        <f t="shared" si="6"/>
        <v>490000</v>
      </c>
      <c r="P18" s="15">
        <f t="shared" si="6"/>
        <v>560000</v>
      </c>
      <c r="Q18" s="15">
        <f t="shared" si="6"/>
        <v>640000</v>
      </c>
      <c r="R18" s="15">
        <f t="shared" si="6"/>
        <v>720000</v>
      </c>
      <c r="S18" s="15">
        <f t="shared" si="6"/>
        <v>810000</v>
      </c>
      <c r="T18" s="15">
        <f t="shared" si="6"/>
        <v>900000</v>
      </c>
      <c r="U18" s="15">
        <f t="shared" si="6"/>
        <v>810000</v>
      </c>
      <c r="V18" s="15">
        <f t="shared" si="6"/>
        <v>900000</v>
      </c>
      <c r="W18" s="15">
        <f t="shared" si="6"/>
        <v>810000</v>
      </c>
      <c r="X18" s="15">
        <f t="shared" si="6"/>
        <v>900000</v>
      </c>
      <c r="Y18" s="15">
        <f t="shared" si="6"/>
        <v>810000</v>
      </c>
    </row>
    <row r="19">
      <c r="A19" s="14" t="s">
        <v>122</v>
      </c>
      <c r="B19" s="15">
        <f t="shared" ref="B19:Y19" si="7">B4+B9-B14</f>
        <v>0</v>
      </c>
      <c r="C19" s="15">
        <f t="shared" si="7"/>
        <v>15000</v>
      </c>
      <c r="D19" s="15">
        <f t="shared" si="7"/>
        <v>30000</v>
      </c>
      <c r="E19" s="15">
        <f t="shared" si="7"/>
        <v>60000</v>
      </c>
      <c r="F19" s="15">
        <f t="shared" si="7"/>
        <v>90000</v>
      </c>
      <c r="G19" s="15">
        <f t="shared" si="7"/>
        <v>135000</v>
      </c>
      <c r="H19" s="15">
        <f t="shared" si="7"/>
        <v>180000</v>
      </c>
      <c r="I19" s="15">
        <f t="shared" si="7"/>
        <v>240000</v>
      </c>
      <c r="J19" s="15">
        <f t="shared" si="7"/>
        <v>300000</v>
      </c>
      <c r="K19" s="15">
        <f t="shared" si="7"/>
        <v>375000</v>
      </c>
      <c r="L19" s="15">
        <f t="shared" si="7"/>
        <v>450000</v>
      </c>
      <c r="M19" s="15">
        <f t="shared" si="7"/>
        <v>540000</v>
      </c>
      <c r="N19" s="15">
        <f t="shared" si="7"/>
        <v>630000</v>
      </c>
      <c r="O19" s="15">
        <f t="shared" si="7"/>
        <v>540000</v>
      </c>
      <c r="P19" s="15">
        <f t="shared" si="7"/>
        <v>630000</v>
      </c>
      <c r="Q19" s="15">
        <f t="shared" si="7"/>
        <v>540000</v>
      </c>
      <c r="R19" s="15">
        <f t="shared" si="7"/>
        <v>630000</v>
      </c>
      <c r="S19" s="15">
        <f t="shared" si="7"/>
        <v>540000</v>
      </c>
      <c r="T19" s="15">
        <f t="shared" si="7"/>
        <v>630000</v>
      </c>
      <c r="U19" s="15">
        <f t="shared" si="7"/>
        <v>540000</v>
      </c>
      <c r="V19" s="15">
        <f t="shared" si="7"/>
        <v>630000</v>
      </c>
      <c r="W19" s="15">
        <f t="shared" si="7"/>
        <v>540000</v>
      </c>
      <c r="X19" s="15">
        <f t="shared" si="7"/>
        <v>630000</v>
      </c>
      <c r="Y19" s="15">
        <f t="shared" si="7"/>
        <v>540000</v>
      </c>
    </row>
    <row r="20">
      <c r="A20" s="14" t="s">
        <v>66</v>
      </c>
      <c r="B20" s="15">
        <f t="shared" ref="B20:Y20" si="8">SUM(B18:B19)</f>
        <v>0</v>
      </c>
      <c r="C20" s="15">
        <f t="shared" si="8"/>
        <v>25000</v>
      </c>
      <c r="D20" s="15">
        <f t="shared" si="8"/>
        <v>50000</v>
      </c>
      <c r="E20" s="15">
        <f t="shared" si="8"/>
        <v>100000</v>
      </c>
      <c r="F20" s="15">
        <f t="shared" si="8"/>
        <v>150000</v>
      </c>
      <c r="G20" s="15">
        <f t="shared" si="8"/>
        <v>225000</v>
      </c>
      <c r="H20" s="15">
        <f t="shared" si="8"/>
        <v>300000</v>
      </c>
      <c r="I20" s="15">
        <f t="shared" si="8"/>
        <v>400000</v>
      </c>
      <c r="J20" s="15">
        <f t="shared" si="8"/>
        <v>500000</v>
      </c>
      <c r="K20" s="15">
        <f t="shared" si="8"/>
        <v>625000</v>
      </c>
      <c r="L20" s="15">
        <f t="shared" si="8"/>
        <v>750000</v>
      </c>
      <c r="M20" s="15">
        <f t="shared" si="8"/>
        <v>900000</v>
      </c>
      <c r="N20" s="15">
        <f t="shared" si="8"/>
        <v>1050000</v>
      </c>
      <c r="O20" s="15">
        <f t="shared" si="8"/>
        <v>1030000</v>
      </c>
      <c r="P20" s="15">
        <f t="shared" si="8"/>
        <v>1190000</v>
      </c>
      <c r="Q20" s="15">
        <f t="shared" si="8"/>
        <v>1180000</v>
      </c>
      <c r="R20" s="15">
        <f t="shared" si="8"/>
        <v>1350000</v>
      </c>
      <c r="S20" s="15">
        <f t="shared" si="8"/>
        <v>1350000</v>
      </c>
      <c r="T20" s="15">
        <f t="shared" si="8"/>
        <v>1530000</v>
      </c>
      <c r="U20" s="15">
        <f t="shared" si="8"/>
        <v>1350000</v>
      </c>
      <c r="V20" s="15">
        <f t="shared" si="8"/>
        <v>1530000</v>
      </c>
      <c r="W20" s="15">
        <f t="shared" si="8"/>
        <v>1350000</v>
      </c>
      <c r="X20" s="15">
        <f t="shared" si="8"/>
        <v>1530000</v>
      </c>
      <c r="Y20" s="15">
        <f t="shared" si="8"/>
        <v>1350000</v>
      </c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  <row r="30">
      <c r="A30" s="13"/>
    </row>
    <row r="31">
      <c r="A31" s="13"/>
    </row>
    <row r="32">
      <c r="A32" s="13"/>
    </row>
    <row r="33">
      <c r="A33" s="13"/>
    </row>
    <row r="34">
      <c r="A34" s="13"/>
    </row>
    <row r="35">
      <c r="A35" s="13"/>
    </row>
    <row r="36">
      <c r="A36" s="13"/>
    </row>
    <row r="37">
      <c r="A37" s="13"/>
    </row>
    <row r="38">
      <c r="A38" s="13"/>
    </row>
    <row r="39">
      <c r="A39" s="13"/>
    </row>
    <row r="40">
      <c r="A40" s="13"/>
    </row>
    <row r="41">
      <c r="A41" s="13"/>
    </row>
    <row r="42">
      <c r="A42" s="13"/>
    </row>
    <row r="43">
      <c r="A43" s="13"/>
    </row>
    <row r="44">
      <c r="A44" s="13"/>
    </row>
    <row r="45">
      <c r="A45" s="13"/>
    </row>
    <row r="46">
      <c r="A46" s="13"/>
    </row>
    <row r="47">
      <c r="A47" s="13"/>
    </row>
    <row r="48">
      <c r="A48" s="13"/>
    </row>
    <row r="49">
      <c r="A49" s="13"/>
    </row>
    <row r="50">
      <c r="A50" s="13"/>
    </row>
    <row r="51">
      <c r="A51" s="13"/>
    </row>
    <row r="52">
      <c r="A52" s="13"/>
    </row>
    <row r="53">
      <c r="A53" s="13"/>
    </row>
    <row r="54">
      <c r="A54" s="13"/>
    </row>
    <row r="55">
      <c r="A55" s="13"/>
    </row>
    <row r="56">
      <c r="A56" s="13"/>
    </row>
    <row r="57">
      <c r="A57" s="13"/>
    </row>
    <row r="58">
      <c r="A58" s="13"/>
    </row>
    <row r="59">
      <c r="A59" s="13"/>
    </row>
    <row r="60">
      <c r="A60" s="13"/>
    </row>
    <row r="61">
      <c r="A61" s="13"/>
    </row>
    <row r="62">
      <c r="A62" s="13"/>
    </row>
    <row r="63">
      <c r="A63" s="13"/>
    </row>
    <row r="64">
      <c r="A64" s="13"/>
    </row>
    <row r="65">
      <c r="A65" s="13"/>
    </row>
    <row r="66">
      <c r="A66" s="13"/>
    </row>
    <row r="67">
      <c r="A67" s="13"/>
    </row>
    <row r="68">
      <c r="A68" s="13"/>
    </row>
    <row r="69">
      <c r="A69" s="13"/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2">
      <c r="A92" s="13"/>
    </row>
    <row r="93">
      <c r="A93" s="13"/>
    </row>
    <row r="94">
      <c r="A94" s="13"/>
    </row>
    <row r="95">
      <c r="A95" s="13"/>
    </row>
    <row r="96">
      <c r="A96" s="13"/>
    </row>
    <row r="97">
      <c r="A97" s="13"/>
    </row>
    <row r="98">
      <c r="A98" s="13"/>
    </row>
    <row r="99">
      <c r="A99" s="13"/>
    </row>
    <row r="100">
      <c r="A100" s="13"/>
    </row>
    <row r="101">
      <c r="A101" s="13"/>
    </row>
    <row r="102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  <row r="993">
      <c r="A993" s="13"/>
    </row>
    <row r="994">
      <c r="A994" s="13"/>
    </row>
    <row r="995">
      <c r="A995" s="13"/>
    </row>
    <row r="996">
      <c r="A996" s="13"/>
    </row>
    <row r="997">
      <c r="A997" s="13"/>
    </row>
    <row r="998">
      <c r="A998" s="13"/>
    </row>
    <row r="999">
      <c r="A999" s="13"/>
    </row>
    <row r="1000">
      <c r="A1000" s="13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108</v>
      </c>
      <c r="B1" s="11" t="s">
        <v>109</v>
      </c>
      <c r="C1" s="11" t="s">
        <v>110</v>
      </c>
      <c r="D1" s="11" t="s">
        <v>111</v>
      </c>
      <c r="E1" s="11" t="s">
        <v>112</v>
      </c>
      <c r="F1" s="11" t="s">
        <v>113</v>
      </c>
      <c r="G1" s="11" t="s">
        <v>114</v>
      </c>
      <c r="H1" s="11" t="s">
        <v>115</v>
      </c>
    </row>
    <row r="2">
      <c r="A2" s="11" t="s">
        <v>180</v>
      </c>
      <c r="B2" s="11" t="s">
        <v>117</v>
      </c>
      <c r="C2" s="11" t="s">
        <v>118</v>
      </c>
      <c r="D2" s="11">
        <v>1.0</v>
      </c>
      <c r="E2" s="11">
        <v>90000.0</v>
      </c>
      <c r="F2" s="11">
        <v>18.0</v>
      </c>
      <c r="G2" s="15">
        <f t="shared" ref="G2:G49" si="1">F2+D2</f>
        <v>19</v>
      </c>
      <c r="H2" s="15">
        <f t="shared" ref="H2:H49" si="2">E2/F2*F2</f>
        <v>90000</v>
      </c>
    </row>
    <row r="3">
      <c r="A3" s="11" t="s">
        <v>181</v>
      </c>
      <c r="B3" s="11" t="s">
        <v>122</v>
      </c>
      <c r="C3" s="11" t="s">
        <v>123</v>
      </c>
      <c r="D3" s="11">
        <v>1.0</v>
      </c>
      <c r="E3" s="11">
        <v>180000.0</v>
      </c>
      <c r="F3" s="11">
        <v>12.0</v>
      </c>
      <c r="G3" s="15">
        <f t="shared" si="1"/>
        <v>13</v>
      </c>
      <c r="H3" s="15">
        <f t="shared" si="2"/>
        <v>180000</v>
      </c>
    </row>
    <row r="4">
      <c r="A4" s="11" t="s">
        <v>182</v>
      </c>
      <c r="B4" s="11" t="s">
        <v>117</v>
      </c>
      <c r="C4" s="11" t="s">
        <v>118</v>
      </c>
      <c r="D4" s="15">
        <f>D2+Assumptions!$B$24</f>
        <v>2</v>
      </c>
      <c r="E4" s="11">
        <v>90000.0</v>
      </c>
      <c r="F4" s="11">
        <v>18.0</v>
      </c>
      <c r="G4" s="15">
        <f t="shared" si="1"/>
        <v>20</v>
      </c>
      <c r="H4" s="15">
        <f t="shared" si="2"/>
        <v>90000</v>
      </c>
    </row>
    <row r="5">
      <c r="A5" s="11" t="s">
        <v>183</v>
      </c>
      <c r="B5" s="11" t="s">
        <v>122</v>
      </c>
      <c r="C5" s="11" t="s">
        <v>123</v>
      </c>
      <c r="D5" s="15">
        <f>D3+Assumptions!$B$24</f>
        <v>2</v>
      </c>
      <c r="E5" s="11">
        <v>180000.0</v>
      </c>
      <c r="F5" s="11">
        <v>12.0</v>
      </c>
      <c r="G5" s="15">
        <f t="shared" si="1"/>
        <v>14</v>
      </c>
      <c r="H5" s="15">
        <f t="shared" si="2"/>
        <v>180000</v>
      </c>
    </row>
    <row r="6">
      <c r="A6" s="11" t="s">
        <v>184</v>
      </c>
      <c r="B6" s="11" t="s">
        <v>117</v>
      </c>
      <c r="C6" s="11" t="s">
        <v>118</v>
      </c>
      <c r="D6" s="15">
        <f>D4+Assumptions!$B$24</f>
        <v>3</v>
      </c>
      <c r="E6" s="11">
        <v>90000.0</v>
      </c>
      <c r="F6" s="11">
        <v>18.0</v>
      </c>
      <c r="G6" s="15">
        <f t="shared" si="1"/>
        <v>21</v>
      </c>
      <c r="H6" s="15">
        <f t="shared" si="2"/>
        <v>90000</v>
      </c>
    </row>
    <row r="7">
      <c r="A7" s="11" t="s">
        <v>185</v>
      </c>
      <c r="B7" s="11" t="s">
        <v>122</v>
      </c>
      <c r="C7" s="11" t="s">
        <v>123</v>
      </c>
      <c r="D7" s="15">
        <f>D5+Assumptions!$B$24</f>
        <v>3</v>
      </c>
      <c r="E7" s="11">
        <v>180000.0</v>
      </c>
      <c r="F7" s="11">
        <v>12.0</v>
      </c>
      <c r="G7" s="15">
        <f t="shared" si="1"/>
        <v>15</v>
      </c>
      <c r="H7" s="15">
        <f t="shared" si="2"/>
        <v>180000</v>
      </c>
    </row>
    <row r="8">
      <c r="A8" s="11" t="s">
        <v>186</v>
      </c>
      <c r="B8" s="11" t="s">
        <v>117</v>
      </c>
      <c r="C8" s="11" t="s">
        <v>118</v>
      </c>
      <c r="D8" s="15">
        <f>D6+Assumptions!$B$24</f>
        <v>4</v>
      </c>
      <c r="E8" s="11">
        <v>90000.0</v>
      </c>
      <c r="F8" s="11">
        <v>18.0</v>
      </c>
      <c r="G8" s="15">
        <f t="shared" si="1"/>
        <v>22</v>
      </c>
      <c r="H8" s="15">
        <f t="shared" si="2"/>
        <v>90000</v>
      </c>
    </row>
    <row r="9">
      <c r="A9" s="11" t="s">
        <v>187</v>
      </c>
      <c r="B9" s="11" t="s">
        <v>122</v>
      </c>
      <c r="C9" s="11" t="s">
        <v>123</v>
      </c>
      <c r="D9" s="15">
        <f>D7+Assumptions!$B$24</f>
        <v>4</v>
      </c>
      <c r="E9" s="11">
        <v>180000.0</v>
      </c>
      <c r="F9" s="11">
        <v>12.0</v>
      </c>
      <c r="G9" s="15">
        <f t="shared" si="1"/>
        <v>16</v>
      </c>
      <c r="H9" s="15">
        <f t="shared" si="2"/>
        <v>180000</v>
      </c>
    </row>
    <row r="10">
      <c r="A10" s="11" t="s">
        <v>188</v>
      </c>
      <c r="B10" s="11" t="s">
        <v>117</v>
      </c>
      <c r="C10" s="11" t="s">
        <v>118</v>
      </c>
      <c r="D10" s="15">
        <f>D8+Assumptions!$B$24</f>
        <v>5</v>
      </c>
      <c r="E10" s="11">
        <v>90000.0</v>
      </c>
      <c r="F10" s="11">
        <v>18.0</v>
      </c>
      <c r="G10" s="15">
        <f t="shared" si="1"/>
        <v>23</v>
      </c>
      <c r="H10" s="15">
        <f t="shared" si="2"/>
        <v>90000</v>
      </c>
    </row>
    <row r="11">
      <c r="A11" s="11" t="s">
        <v>189</v>
      </c>
      <c r="B11" s="11" t="s">
        <v>122</v>
      </c>
      <c r="C11" s="11" t="s">
        <v>123</v>
      </c>
      <c r="D11" s="15">
        <f>D9+Assumptions!$B$24</f>
        <v>5</v>
      </c>
      <c r="E11" s="11">
        <v>180000.0</v>
      </c>
      <c r="F11" s="11">
        <v>12.0</v>
      </c>
      <c r="G11" s="15">
        <f t="shared" si="1"/>
        <v>17</v>
      </c>
      <c r="H11" s="15">
        <f t="shared" si="2"/>
        <v>180000</v>
      </c>
    </row>
    <row r="12">
      <c r="A12" s="11" t="s">
        <v>190</v>
      </c>
      <c r="B12" s="11" t="s">
        <v>117</v>
      </c>
      <c r="C12" s="11" t="s">
        <v>118</v>
      </c>
      <c r="D12" s="15">
        <f>D10+Assumptions!$B$24</f>
        <v>6</v>
      </c>
      <c r="E12" s="11">
        <v>90000.0</v>
      </c>
      <c r="F12" s="11">
        <v>18.0</v>
      </c>
      <c r="G12" s="15">
        <f t="shared" si="1"/>
        <v>24</v>
      </c>
      <c r="H12" s="15">
        <f t="shared" si="2"/>
        <v>90000</v>
      </c>
    </row>
    <row r="13">
      <c r="A13" s="11" t="s">
        <v>191</v>
      </c>
      <c r="B13" s="11" t="s">
        <v>122</v>
      </c>
      <c r="C13" s="11" t="s">
        <v>123</v>
      </c>
      <c r="D13" s="15">
        <f>D11+Assumptions!$B$24</f>
        <v>6</v>
      </c>
      <c r="E13" s="11">
        <v>180000.0</v>
      </c>
      <c r="F13" s="11">
        <v>12.0</v>
      </c>
      <c r="G13" s="15">
        <f t="shared" si="1"/>
        <v>18</v>
      </c>
      <c r="H13" s="15">
        <f t="shared" si="2"/>
        <v>180000</v>
      </c>
    </row>
    <row r="14">
      <c r="A14" s="11" t="s">
        <v>192</v>
      </c>
      <c r="B14" s="11" t="s">
        <v>117</v>
      </c>
      <c r="C14" s="11" t="s">
        <v>118</v>
      </c>
      <c r="D14" s="15">
        <f>D12+Assumptions!$B$24</f>
        <v>7</v>
      </c>
      <c r="E14" s="11">
        <v>90000.0</v>
      </c>
      <c r="F14" s="11">
        <v>18.0</v>
      </c>
      <c r="G14" s="15">
        <f t="shared" si="1"/>
        <v>25</v>
      </c>
      <c r="H14" s="15">
        <f t="shared" si="2"/>
        <v>90000</v>
      </c>
    </row>
    <row r="15">
      <c r="A15" s="11" t="s">
        <v>193</v>
      </c>
      <c r="B15" s="11" t="s">
        <v>122</v>
      </c>
      <c r="C15" s="11" t="s">
        <v>123</v>
      </c>
      <c r="D15" s="15">
        <f>D13+Assumptions!$B$24</f>
        <v>7</v>
      </c>
      <c r="E15" s="11">
        <v>180000.0</v>
      </c>
      <c r="F15" s="11">
        <v>12.0</v>
      </c>
      <c r="G15" s="15">
        <f t="shared" si="1"/>
        <v>19</v>
      </c>
      <c r="H15" s="15">
        <f t="shared" si="2"/>
        <v>180000</v>
      </c>
    </row>
    <row r="16">
      <c r="A16" s="11" t="s">
        <v>194</v>
      </c>
      <c r="B16" s="11" t="s">
        <v>117</v>
      </c>
      <c r="C16" s="11" t="s">
        <v>118</v>
      </c>
      <c r="D16" s="15">
        <f>D14+Assumptions!$B$24</f>
        <v>8</v>
      </c>
      <c r="E16" s="11">
        <v>90000.0</v>
      </c>
      <c r="F16" s="11">
        <v>18.0</v>
      </c>
      <c r="G16" s="15">
        <f t="shared" si="1"/>
        <v>26</v>
      </c>
      <c r="H16" s="15">
        <f t="shared" si="2"/>
        <v>90000</v>
      </c>
    </row>
    <row r="17">
      <c r="A17" s="11" t="s">
        <v>195</v>
      </c>
      <c r="B17" s="11" t="s">
        <v>122</v>
      </c>
      <c r="C17" s="11" t="s">
        <v>123</v>
      </c>
      <c r="D17" s="15">
        <f>D15+Assumptions!$B$24</f>
        <v>8</v>
      </c>
      <c r="E17" s="11">
        <v>180000.0</v>
      </c>
      <c r="F17" s="11">
        <v>12.0</v>
      </c>
      <c r="G17" s="15">
        <f t="shared" si="1"/>
        <v>20</v>
      </c>
      <c r="H17" s="15">
        <f t="shared" si="2"/>
        <v>180000</v>
      </c>
    </row>
    <row r="18">
      <c r="A18" s="11" t="s">
        <v>196</v>
      </c>
      <c r="B18" s="11" t="s">
        <v>117</v>
      </c>
      <c r="C18" s="11" t="s">
        <v>118</v>
      </c>
      <c r="D18" s="15">
        <f>D16+Assumptions!$B$24</f>
        <v>9</v>
      </c>
      <c r="E18" s="11">
        <v>90000.0</v>
      </c>
      <c r="F18" s="11">
        <v>18.0</v>
      </c>
      <c r="G18" s="15">
        <f t="shared" si="1"/>
        <v>27</v>
      </c>
      <c r="H18" s="15">
        <f t="shared" si="2"/>
        <v>90000</v>
      </c>
    </row>
    <row r="19">
      <c r="A19" s="11" t="s">
        <v>197</v>
      </c>
      <c r="B19" s="11" t="s">
        <v>122</v>
      </c>
      <c r="C19" s="11" t="s">
        <v>123</v>
      </c>
      <c r="D19" s="15">
        <f>D17+Assumptions!$B$24</f>
        <v>9</v>
      </c>
      <c r="E19" s="11">
        <v>180000.0</v>
      </c>
      <c r="F19" s="11">
        <v>12.0</v>
      </c>
      <c r="G19" s="15">
        <f t="shared" si="1"/>
        <v>21</v>
      </c>
      <c r="H19" s="15">
        <f t="shared" si="2"/>
        <v>180000</v>
      </c>
    </row>
    <row r="20">
      <c r="A20" s="11" t="s">
        <v>198</v>
      </c>
      <c r="B20" s="11" t="s">
        <v>117</v>
      </c>
      <c r="C20" s="11" t="s">
        <v>118</v>
      </c>
      <c r="D20" s="15">
        <f>D18+Assumptions!$B$24</f>
        <v>10</v>
      </c>
      <c r="E20" s="11">
        <v>90000.0</v>
      </c>
      <c r="F20" s="11">
        <v>18.0</v>
      </c>
      <c r="G20" s="15">
        <f t="shared" si="1"/>
        <v>28</v>
      </c>
      <c r="H20" s="15">
        <f t="shared" si="2"/>
        <v>90000</v>
      </c>
    </row>
    <row r="21">
      <c r="A21" s="11" t="s">
        <v>199</v>
      </c>
      <c r="B21" s="11" t="s">
        <v>122</v>
      </c>
      <c r="C21" s="11" t="s">
        <v>123</v>
      </c>
      <c r="D21" s="15">
        <f>D19+Assumptions!$B$24</f>
        <v>10</v>
      </c>
      <c r="E21" s="11">
        <v>180000.0</v>
      </c>
      <c r="F21" s="11">
        <v>12.0</v>
      </c>
      <c r="G21" s="15">
        <f t="shared" si="1"/>
        <v>22</v>
      </c>
      <c r="H21" s="15">
        <f t="shared" si="2"/>
        <v>180000</v>
      </c>
    </row>
    <row r="22">
      <c r="A22" s="11" t="s">
        <v>200</v>
      </c>
      <c r="B22" s="11" t="s">
        <v>117</v>
      </c>
      <c r="C22" s="11" t="s">
        <v>118</v>
      </c>
      <c r="D22" s="15">
        <f>D20+Assumptions!$B$24</f>
        <v>11</v>
      </c>
      <c r="E22" s="11">
        <v>90000.0</v>
      </c>
      <c r="F22" s="11">
        <v>18.0</v>
      </c>
      <c r="G22" s="15">
        <f t="shared" si="1"/>
        <v>29</v>
      </c>
      <c r="H22" s="15">
        <f t="shared" si="2"/>
        <v>90000</v>
      </c>
    </row>
    <row r="23">
      <c r="A23" s="11" t="s">
        <v>201</v>
      </c>
      <c r="B23" s="11" t="s">
        <v>122</v>
      </c>
      <c r="C23" s="11" t="s">
        <v>123</v>
      </c>
      <c r="D23" s="15">
        <f>D21+Assumptions!$B$24</f>
        <v>11</v>
      </c>
      <c r="E23" s="11">
        <v>180000.0</v>
      </c>
      <c r="F23" s="11">
        <v>12.0</v>
      </c>
      <c r="G23" s="15">
        <f t="shared" si="1"/>
        <v>23</v>
      </c>
      <c r="H23" s="15">
        <f t="shared" si="2"/>
        <v>180000</v>
      </c>
    </row>
    <row r="24">
      <c r="A24" s="11" t="s">
        <v>202</v>
      </c>
      <c r="B24" s="11" t="s">
        <v>117</v>
      </c>
      <c r="C24" s="11" t="s">
        <v>118</v>
      </c>
      <c r="D24" s="15">
        <f>D22+Assumptions!$B$24</f>
        <v>12</v>
      </c>
      <c r="E24" s="11">
        <v>90000.0</v>
      </c>
      <c r="F24" s="11">
        <v>18.0</v>
      </c>
      <c r="G24" s="15">
        <f t="shared" si="1"/>
        <v>30</v>
      </c>
      <c r="H24" s="15">
        <f t="shared" si="2"/>
        <v>90000</v>
      </c>
    </row>
    <row r="25">
      <c r="A25" s="11" t="s">
        <v>203</v>
      </c>
      <c r="B25" s="11" t="s">
        <v>122</v>
      </c>
      <c r="C25" s="11" t="s">
        <v>123</v>
      </c>
      <c r="D25" s="15">
        <f>D23+Assumptions!$B$24</f>
        <v>12</v>
      </c>
      <c r="E25" s="11">
        <v>180000.0</v>
      </c>
      <c r="F25" s="11">
        <v>12.0</v>
      </c>
      <c r="G25" s="15">
        <f t="shared" si="1"/>
        <v>24</v>
      </c>
      <c r="H25" s="15">
        <f t="shared" si="2"/>
        <v>180000</v>
      </c>
    </row>
    <row r="26">
      <c r="A26" s="11" t="s">
        <v>204</v>
      </c>
      <c r="B26" s="11" t="s">
        <v>117</v>
      </c>
      <c r="C26" s="11" t="s">
        <v>118</v>
      </c>
      <c r="D26" s="15">
        <f>D24+Assumptions!$B$24</f>
        <v>13</v>
      </c>
      <c r="E26" s="11">
        <v>90000.0</v>
      </c>
      <c r="F26" s="11">
        <v>18.0</v>
      </c>
      <c r="G26" s="15">
        <f t="shared" si="1"/>
        <v>31</v>
      </c>
      <c r="H26" s="15">
        <f t="shared" si="2"/>
        <v>90000</v>
      </c>
    </row>
    <row r="27">
      <c r="A27" s="11" t="s">
        <v>205</v>
      </c>
      <c r="B27" s="11" t="s">
        <v>122</v>
      </c>
      <c r="C27" s="11" t="s">
        <v>123</v>
      </c>
      <c r="D27" s="15">
        <f>D25+Assumptions!$B$24</f>
        <v>13</v>
      </c>
      <c r="E27" s="11">
        <v>180000.0</v>
      </c>
      <c r="F27" s="11">
        <v>12.0</v>
      </c>
      <c r="G27" s="15">
        <f t="shared" si="1"/>
        <v>25</v>
      </c>
      <c r="H27" s="15">
        <f t="shared" si="2"/>
        <v>180000</v>
      </c>
    </row>
    <row r="28">
      <c r="A28" s="11" t="s">
        <v>206</v>
      </c>
      <c r="B28" s="11" t="s">
        <v>117</v>
      </c>
      <c r="C28" s="11" t="s">
        <v>118</v>
      </c>
      <c r="D28" s="15">
        <f>D26+Assumptions!$B$24</f>
        <v>14</v>
      </c>
      <c r="E28" s="11">
        <v>90000.0</v>
      </c>
      <c r="F28" s="11">
        <v>18.0</v>
      </c>
      <c r="G28" s="15">
        <f t="shared" si="1"/>
        <v>32</v>
      </c>
      <c r="H28" s="15">
        <f t="shared" si="2"/>
        <v>90000</v>
      </c>
    </row>
    <row r="29">
      <c r="A29" s="11" t="s">
        <v>207</v>
      </c>
      <c r="B29" s="11" t="s">
        <v>122</v>
      </c>
      <c r="C29" s="11" t="s">
        <v>123</v>
      </c>
      <c r="D29" s="15">
        <f>D27+Assumptions!$B$24</f>
        <v>14</v>
      </c>
      <c r="E29" s="11">
        <v>180000.0</v>
      </c>
      <c r="F29" s="11">
        <v>12.0</v>
      </c>
      <c r="G29" s="15">
        <f t="shared" si="1"/>
        <v>26</v>
      </c>
      <c r="H29" s="15">
        <f t="shared" si="2"/>
        <v>180000</v>
      </c>
    </row>
    <row r="30">
      <c r="A30" s="11" t="s">
        <v>208</v>
      </c>
      <c r="B30" s="11" t="s">
        <v>117</v>
      </c>
      <c r="C30" s="11" t="s">
        <v>118</v>
      </c>
      <c r="D30" s="15">
        <f>D28+Assumptions!$B$24</f>
        <v>15</v>
      </c>
      <c r="E30" s="11">
        <v>90000.0</v>
      </c>
      <c r="F30" s="11">
        <v>18.0</v>
      </c>
      <c r="G30" s="15">
        <f t="shared" si="1"/>
        <v>33</v>
      </c>
      <c r="H30" s="15">
        <f t="shared" si="2"/>
        <v>90000</v>
      </c>
    </row>
    <row r="31">
      <c r="A31" s="11" t="s">
        <v>209</v>
      </c>
      <c r="B31" s="11" t="s">
        <v>122</v>
      </c>
      <c r="C31" s="11" t="s">
        <v>123</v>
      </c>
      <c r="D31" s="15">
        <f>D29+Assumptions!$B$24</f>
        <v>15</v>
      </c>
      <c r="E31" s="11">
        <v>180000.0</v>
      </c>
      <c r="F31" s="11">
        <v>12.0</v>
      </c>
      <c r="G31" s="15">
        <f t="shared" si="1"/>
        <v>27</v>
      </c>
      <c r="H31" s="15">
        <f t="shared" si="2"/>
        <v>180000</v>
      </c>
    </row>
    <row r="32">
      <c r="A32" s="11" t="s">
        <v>210</v>
      </c>
      <c r="B32" s="11" t="s">
        <v>117</v>
      </c>
      <c r="C32" s="11" t="s">
        <v>118</v>
      </c>
      <c r="D32" s="15">
        <f>D30+Assumptions!$B$24</f>
        <v>16</v>
      </c>
      <c r="E32" s="11">
        <v>90000.0</v>
      </c>
      <c r="F32" s="11">
        <v>18.0</v>
      </c>
      <c r="G32" s="15">
        <f t="shared" si="1"/>
        <v>34</v>
      </c>
      <c r="H32" s="15">
        <f t="shared" si="2"/>
        <v>90000</v>
      </c>
    </row>
    <row r="33">
      <c r="A33" s="11" t="s">
        <v>211</v>
      </c>
      <c r="B33" s="11" t="s">
        <v>122</v>
      </c>
      <c r="C33" s="11" t="s">
        <v>123</v>
      </c>
      <c r="D33" s="15">
        <f>D31+Assumptions!$B$24</f>
        <v>16</v>
      </c>
      <c r="E33" s="11">
        <v>180000.0</v>
      </c>
      <c r="F33" s="11">
        <v>12.0</v>
      </c>
      <c r="G33" s="15">
        <f t="shared" si="1"/>
        <v>28</v>
      </c>
      <c r="H33" s="15">
        <f t="shared" si="2"/>
        <v>180000</v>
      </c>
    </row>
    <row r="34">
      <c r="A34" s="11" t="s">
        <v>212</v>
      </c>
      <c r="B34" s="11" t="s">
        <v>117</v>
      </c>
      <c r="C34" s="11" t="s">
        <v>118</v>
      </c>
      <c r="D34" s="15">
        <f>D32+Assumptions!$B$24</f>
        <v>17</v>
      </c>
      <c r="E34" s="11">
        <v>90000.0</v>
      </c>
      <c r="F34" s="11">
        <v>18.0</v>
      </c>
      <c r="G34" s="15">
        <f t="shared" si="1"/>
        <v>35</v>
      </c>
      <c r="H34" s="15">
        <f t="shared" si="2"/>
        <v>90000</v>
      </c>
    </row>
    <row r="35">
      <c r="A35" s="11" t="s">
        <v>213</v>
      </c>
      <c r="B35" s="11" t="s">
        <v>122</v>
      </c>
      <c r="C35" s="11" t="s">
        <v>123</v>
      </c>
      <c r="D35" s="15">
        <f>D33+Assumptions!$B$24</f>
        <v>17</v>
      </c>
      <c r="E35" s="11">
        <v>180000.0</v>
      </c>
      <c r="F35" s="11">
        <v>12.0</v>
      </c>
      <c r="G35" s="15">
        <f t="shared" si="1"/>
        <v>29</v>
      </c>
      <c r="H35" s="15">
        <f t="shared" si="2"/>
        <v>180000</v>
      </c>
    </row>
    <row r="36">
      <c r="A36" s="11" t="s">
        <v>214</v>
      </c>
      <c r="B36" s="11" t="s">
        <v>117</v>
      </c>
      <c r="C36" s="11" t="s">
        <v>118</v>
      </c>
      <c r="D36" s="15">
        <f>D34+Assumptions!$B$24</f>
        <v>18</v>
      </c>
      <c r="E36" s="11">
        <v>90000.0</v>
      </c>
      <c r="F36" s="11">
        <v>18.0</v>
      </c>
      <c r="G36" s="15">
        <f t="shared" si="1"/>
        <v>36</v>
      </c>
      <c r="H36" s="15">
        <f t="shared" si="2"/>
        <v>90000</v>
      </c>
    </row>
    <row r="37">
      <c r="A37" s="11" t="s">
        <v>215</v>
      </c>
      <c r="B37" s="11" t="s">
        <v>122</v>
      </c>
      <c r="C37" s="11" t="s">
        <v>123</v>
      </c>
      <c r="D37" s="15">
        <f>D35+Assumptions!$B$24</f>
        <v>18</v>
      </c>
      <c r="E37" s="11">
        <v>180000.0</v>
      </c>
      <c r="F37" s="11">
        <v>12.0</v>
      </c>
      <c r="G37" s="15">
        <f t="shared" si="1"/>
        <v>30</v>
      </c>
      <c r="H37" s="15">
        <f t="shared" si="2"/>
        <v>180000</v>
      </c>
    </row>
    <row r="38">
      <c r="A38" s="11" t="s">
        <v>216</v>
      </c>
      <c r="B38" s="11" t="s">
        <v>117</v>
      </c>
      <c r="C38" s="11" t="s">
        <v>118</v>
      </c>
      <c r="D38" s="15">
        <f>D36+Assumptions!$B$24</f>
        <v>19</v>
      </c>
      <c r="E38" s="11">
        <v>90000.0</v>
      </c>
      <c r="F38" s="11">
        <v>18.0</v>
      </c>
      <c r="G38" s="15">
        <f t="shared" si="1"/>
        <v>37</v>
      </c>
      <c r="H38" s="15">
        <f t="shared" si="2"/>
        <v>90000</v>
      </c>
    </row>
    <row r="39">
      <c r="A39" s="11" t="s">
        <v>217</v>
      </c>
      <c r="B39" s="11" t="s">
        <v>122</v>
      </c>
      <c r="C39" s="11" t="s">
        <v>123</v>
      </c>
      <c r="D39" s="15">
        <f>D37+Assumptions!$B$24</f>
        <v>19</v>
      </c>
      <c r="E39" s="11">
        <v>180000.0</v>
      </c>
      <c r="F39" s="11">
        <v>12.0</v>
      </c>
      <c r="G39" s="15">
        <f t="shared" si="1"/>
        <v>31</v>
      </c>
      <c r="H39" s="15">
        <f t="shared" si="2"/>
        <v>180000</v>
      </c>
    </row>
    <row r="40">
      <c r="A40" s="11" t="s">
        <v>218</v>
      </c>
      <c r="B40" s="11" t="s">
        <v>117</v>
      </c>
      <c r="C40" s="11" t="s">
        <v>118</v>
      </c>
      <c r="D40" s="15">
        <f>D38+Assumptions!$B$24</f>
        <v>20</v>
      </c>
      <c r="E40" s="11">
        <v>90000.0</v>
      </c>
      <c r="F40" s="11">
        <v>18.0</v>
      </c>
      <c r="G40" s="15">
        <f t="shared" si="1"/>
        <v>38</v>
      </c>
      <c r="H40" s="15">
        <f t="shared" si="2"/>
        <v>90000</v>
      </c>
    </row>
    <row r="41">
      <c r="A41" s="11" t="s">
        <v>219</v>
      </c>
      <c r="B41" s="11" t="s">
        <v>122</v>
      </c>
      <c r="C41" s="11" t="s">
        <v>123</v>
      </c>
      <c r="D41" s="15">
        <f>D39+Assumptions!$B$24</f>
        <v>20</v>
      </c>
      <c r="E41" s="11">
        <v>180000.0</v>
      </c>
      <c r="F41" s="11">
        <v>12.0</v>
      </c>
      <c r="G41" s="15">
        <f t="shared" si="1"/>
        <v>32</v>
      </c>
      <c r="H41" s="15">
        <f t="shared" si="2"/>
        <v>180000</v>
      </c>
    </row>
    <row r="42">
      <c r="A42" s="11" t="s">
        <v>220</v>
      </c>
      <c r="B42" s="11" t="s">
        <v>117</v>
      </c>
      <c r="C42" s="11" t="s">
        <v>118</v>
      </c>
      <c r="D42" s="15">
        <f>D40+Assumptions!$B$24</f>
        <v>21</v>
      </c>
      <c r="E42" s="11">
        <v>90000.0</v>
      </c>
      <c r="F42" s="11">
        <v>18.0</v>
      </c>
      <c r="G42" s="15">
        <f t="shared" si="1"/>
        <v>39</v>
      </c>
      <c r="H42" s="15">
        <f t="shared" si="2"/>
        <v>90000</v>
      </c>
    </row>
    <row r="43">
      <c r="A43" s="11" t="s">
        <v>221</v>
      </c>
      <c r="B43" s="11" t="s">
        <v>122</v>
      </c>
      <c r="C43" s="11" t="s">
        <v>123</v>
      </c>
      <c r="D43" s="15">
        <f>D41+Assumptions!$B$24</f>
        <v>21</v>
      </c>
      <c r="E43" s="11">
        <v>180000.0</v>
      </c>
      <c r="F43" s="11">
        <v>12.0</v>
      </c>
      <c r="G43" s="15">
        <f t="shared" si="1"/>
        <v>33</v>
      </c>
      <c r="H43" s="15">
        <f t="shared" si="2"/>
        <v>180000</v>
      </c>
    </row>
    <row r="44">
      <c r="A44" s="11" t="s">
        <v>222</v>
      </c>
      <c r="B44" s="11" t="s">
        <v>117</v>
      </c>
      <c r="C44" s="11" t="s">
        <v>118</v>
      </c>
      <c r="D44" s="15">
        <f>D42+Assumptions!$B$24</f>
        <v>22</v>
      </c>
      <c r="E44" s="11">
        <v>90000.0</v>
      </c>
      <c r="F44" s="11">
        <v>18.0</v>
      </c>
      <c r="G44" s="15">
        <f t="shared" si="1"/>
        <v>40</v>
      </c>
      <c r="H44" s="15">
        <f t="shared" si="2"/>
        <v>90000</v>
      </c>
    </row>
    <row r="45">
      <c r="A45" s="11" t="s">
        <v>223</v>
      </c>
      <c r="B45" s="11" t="s">
        <v>122</v>
      </c>
      <c r="C45" s="11" t="s">
        <v>123</v>
      </c>
      <c r="D45" s="15">
        <f>D43+Assumptions!$B$24</f>
        <v>22</v>
      </c>
      <c r="E45" s="11">
        <v>180000.0</v>
      </c>
      <c r="F45" s="11">
        <v>12.0</v>
      </c>
      <c r="G45" s="15">
        <f t="shared" si="1"/>
        <v>34</v>
      </c>
      <c r="H45" s="15">
        <f t="shared" si="2"/>
        <v>180000</v>
      </c>
    </row>
    <row r="46">
      <c r="A46" s="11" t="s">
        <v>224</v>
      </c>
      <c r="B46" s="11" t="s">
        <v>117</v>
      </c>
      <c r="C46" s="11" t="s">
        <v>118</v>
      </c>
      <c r="D46" s="15">
        <f>D44+Assumptions!$B$24</f>
        <v>23</v>
      </c>
      <c r="E46" s="11">
        <v>90000.0</v>
      </c>
      <c r="F46" s="11">
        <v>18.0</v>
      </c>
      <c r="G46" s="15">
        <f t="shared" si="1"/>
        <v>41</v>
      </c>
      <c r="H46" s="15">
        <f t="shared" si="2"/>
        <v>90000</v>
      </c>
    </row>
    <row r="47">
      <c r="A47" s="11" t="s">
        <v>225</v>
      </c>
      <c r="B47" s="11" t="s">
        <v>122</v>
      </c>
      <c r="C47" s="11" t="s">
        <v>123</v>
      </c>
      <c r="D47" s="15">
        <f>D45+Assumptions!$B$24</f>
        <v>23</v>
      </c>
      <c r="E47" s="11">
        <v>180000.0</v>
      </c>
      <c r="F47" s="11">
        <v>12.0</v>
      </c>
      <c r="G47" s="15">
        <f t="shared" si="1"/>
        <v>35</v>
      </c>
      <c r="H47" s="15">
        <f t="shared" si="2"/>
        <v>180000</v>
      </c>
    </row>
    <row r="48">
      <c r="A48" s="11" t="s">
        <v>226</v>
      </c>
      <c r="B48" s="11" t="s">
        <v>117</v>
      </c>
      <c r="C48" s="11" t="s">
        <v>118</v>
      </c>
      <c r="D48" s="15">
        <f>D46+Assumptions!$B$24</f>
        <v>24</v>
      </c>
      <c r="E48" s="11">
        <v>90000.0</v>
      </c>
      <c r="F48" s="11">
        <v>18.0</v>
      </c>
      <c r="G48" s="15">
        <f t="shared" si="1"/>
        <v>42</v>
      </c>
      <c r="H48" s="15">
        <f t="shared" si="2"/>
        <v>90000</v>
      </c>
    </row>
    <row r="49">
      <c r="A49" s="11" t="s">
        <v>227</v>
      </c>
      <c r="B49" s="11" t="s">
        <v>122</v>
      </c>
      <c r="C49" s="11" t="s">
        <v>123</v>
      </c>
      <c r="D49" s="15">
        <f>D47+Assumptions!$B$24</f>
        <v>24</v>
      </c>
      <c r="E49" s="11">
        <v>180000.0</v>
      </c>
      <c r="F49" s="11">
        <v>12.0</v>
      </c>
      <c r="G49" s="15">
        <f t="shared" si="1"/>
        <v>36</v>
      </c>
      <c r="H49" s="15">
        <f t="shared" si="2"/>
        <v>180000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10</v>
      </c>
      <c r="B1" s="11" t="s">
        <v>11</v>
      </c>
      <c r="C1" s="11" t="s">
        <v>12</v>
      </c>
    </row>
    <row r="2">
      <c r="A2" s="11" t="s">
        <v>13</v>
      </c>
      <c r="B2" s="11">
        <v>300.0</v>
      </c>
      <c r="C2" s="12">
        <v>0.45</v>
      </c>
      <c r="D2" s="11" t="s">
        <v>14</v>
      </c>
    </row>
    <row r="4">
      <c r="A4" s="11" t="s">
        <v>15</v>
      </c>
      <c r="B4" s="11" t="s">
        <v>16</v>
      </c>
      <c r="C4" s="11" t="s">
        <v>17</v>
      </c>
      <c r="D4" s="11" t="s">
        <v>18</v>
      </c>
    </row>
    <row r="5">
      <c r="B5" s="11">
        <v>500.0</v>
      </c>
      <c r="C5" s="11">
        <v>750.0</v>
      </c>
      <c r="D5" s="11">
        <v>1100.0</v>
      </c>
    </row>
    <row r="7">
      <c r="A7" s="11" t="s">
        <v>19</v>
      </c>
      <c r="B7" s="11" t="s">
        <v>16</v>
      </c>
      <c r="C7" s="11" t="s">
        <v>17</v>
      </c>
      <c r="D7" s="11" t="s">
        <v>18</v>
      </c>
    </row>
    <row r="8">
      <c r="A8" s="11" t="s">
        <v>13</v>
      </c>
      <c r="B8" s="11">
        <v>1.0</v>
      </c>
      <c r="C8" s="11">
        <v>1.4</v>
      </c>
      <c r="D8" s="11">
        <v>2.3</v>
      </c>
    </row>
    <row r="9">
      <c r="B9" s="11" t="s">
        <v>16</v>
      </c>
      <c r="C9" s="11" t="s">
        <v>20</v>
      </c>
      <c r="D9" s="11" t="s">
        <v>18</v>
      </c>
    </row>
    <row r="10">
      <c r="A10" s="11" t="s">
        <v>21</v>
      </c>
      <c r="B10" s="11">
        <v>35.0</v>
      </c>
      <c r="C10" s="11">
        <v>35.0</v>
      </c>
      <c r="D10" s="11">
        <v>35.0</v>
      </c>
    </row>
    <row r="12">
      <c r="A12" s="11" t="s">
        <v>22</v>
      </c>
      <c r="B12" s="11" t="s">
        <v>23</v>
      </c>
      <c r="C12" s="11" t="s">
        <v>17</v>
      </c>
      <c r="D12" s="11" t="s">
        <v>18</v>
      </c>
    </row>
    <row r="13">
      <c r="A13" s="11" t="s">
        <v>24</v>
      </c>
      <c r="B13" s="11">
        <v>1.0</v>
      </c>
      <c r="C13" s="11">
        <v>2.0</v>
      </c>
      <c r="D13" s="11">
        <v>3.0</v>
      </c>
    </row>
    <row r="15">
      <c r="A15" s="11" t="s">
        <v>25</v>
      </c>
      <c r="B15" s="11" t="s">
        <v>16</v>
      </c>
      <c r="C15" s="11" t="s">
        <v>17</v>
      </c>
      <c r="D15" s="11" t="s">
        <v>18</v>
      </c>
    </row>
    <row r="16">
      <c r="A16" s="11" t="s">
        <v>24</v>
      </c>
      <c r="B16" s="11">
        <v>8000.0</v>
      </c>
      <c r="C16" s="11">
        <v>8000.0</v>
      </c>
      <c r="D16" s="11">
        <v>8000.0</v>
      </c>
    </row>
    <row r="18">
      <c r="A18" s="11" t="s">
        <v>26</v>
      </c>
      <c r="B18" s="11" t="s">
        <v>16</v>
      </c>
      <c r="C18" s="11" t="s">
        <v>17</v>
      </c>
      <c r="D18" s="11" t="s">
        <v>18</v>
      </c>
    </row>
    <row r="19">
      <c r="A19" s="11" t="s">
        <v>27</v>
      </c>
      <c r="B19" s="11">
        <v>12000.0</v>
      </c>
      <c r="C19" s="11">
        <v>17000.0</v>
      </c>
      <c r="D19" s="11">
        <v>25000.0</v>
      </c>
    </row>
    <row r="20">
      <c r="A20" s="11" t="s">
        <v>28</v>
      </c>
      <c r="B20" s="11">
        <v>5000.0</v>
      </c>
      <c r="C20" s="11">
        <v>8000.0</v>
      </c>
      <c r="D20" s="11">
        <v>12000.0</v>
      </c>
    </row>
    <row r="22">
      <c r="A22" s="11" t="s">
        <v>29</v>
      </c>
      <c r="B22" s="11" t="s">
        <v>16</v>
      </c>
      <c r="C22" s="11" t="s">
        <v>17</v>
      </c>
      <c r="D22" s="11" t="s">
        <v>18</v>
      </c>
    </row>
    <row r="23">
      <c r="A23" s="11" t="s">
        <v>30</v>
      </c>
      <c r="B23" s="11">
        <v>0.0</v>
      </c>
      <c r="C23" s="11">
        <v>0.0</v>
      </c>
      <c r="D23" s="11">
        <v>0.0</v>
      </c>
    </row>
    <row r="24">
      <c r="A24" s="11" t="s">
        <v>31</v>
      </c>
      <c r="B24" s="11">
        <v>1.0</v>
      </c>
      <c r="C24" s="11">
        <v>1.0</v>
      </c>
      <c r="D24" s="11">
        <v>1.0</v>
      </c>
    </row>
    <row r="25">
      <c r="B25" s="11" t="s">
        <v>32</v>
      </c>
      <c r="C25" s="11" t="s">
        <v>33</v>
      </c>
      <c r="D25" s="11" t="s">
        <v>34</v>
      </c>
    </row>
    <row r="26">
      <c r="C26" s="11" t="s">
        <v>35</v>
      </c>
      <c r="D26" s="11" t="s">
        <v>36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7.88"/>
  </cols>
  <sheetData>
    <row r="1"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1" t="s">
        <v>55</v>
      </c>
      <c r="U1" s="11" t="s">
        <v>56</v>
      </c>
      <c r="V1" s="11" t="s">
        <v>57</v>
      </c>
      <c r="W1" s="11" t="s">
        <v>58</v>
      </c>
      <c r="X1" s="11" t="s">
        <v>59</v>
      </c>
      <c r="Y1" s="11" t="s">
        <v>60</v>
      </c>
    </row>
    <row r="2">
      <c r="A2" s="11" t="s">
        <v>140</v>
      </c>
    </row>
    <row r="3">
      <c r="A3" s="11" t="s">
        <v>117</v>
      </c>
      <c r="B3" s="11">
        <v>0.0</v>
      </c>
      <c r="C3" s="15">
        <f t="shared" ref="C3:Y3" si="1">B18</f>
        <v>90000</v>
      </c>
      <c r="D3" s="15">
        <f t="shared" si="1"/>
        <v>180000</v>
      </c>
      <c r="E3" s="15">
        <f t="shared" si="1"/>
        <v>270000</v>
      </c>
      <c r="F3" s="15">
        <f t="shared" si="1"/>
        <v>360000</v>
      </c>
      <c r="G3" s="15">
        <f t="shared" si="1"/>
        <v>450000</v>
      </c>
      <c r="H3" s="15">
        <f t="shared" si="1"/>
        <v>540000</v>
      </c>
      <c r="I3" s="15">
        <f t="shared" si="1"/>
        <v>630000</v>
      </c>
      <c r="J3" s="15">
        <f t="shared" si="1"/>
        <v>720000</v>
      </c>
      <c r="K3" s="15">
        <f t="shared" si="1"/>
        <v>810000</v>
      </c>
      <c r="L3" s="15">
        <f t="shared" si="1"/>
        <v>900000</v>
      </c>
      <c r="M3" s="15">
        <f t="shared" si="1"/>
        <v>990000</v>
      </c>
      <c r="N3" s="15">
        <f t="shared" si="1"/>
        <v>1080000</v>
      </c>
      <c r="O3" s="15">
        <f t="shared" si="1"/>
        <v>1170000</v>
      </c>
      <c r="P3" s="15">
        <f t="shared" si="1"/>
        <v>1260000</v>
      </c>
      <c r="Q3" s="15">
        <f t="shared" si="1"/>
        <v>1350000</v>
      </c>
      <c r="R3" s="15">
        <f t="shared" si="1"/>
        <v>1440000</v>
      </c>
      <c r="S3" s="15">
        <f t="shared" si="1"/>
        <v>1530000</v>
      </c>
      <c r="T3" s="15">
        <f t="shared" si="1"/>
        <v>1620000</v>
      </c>
      <c r="U3" s="15">
        <f t="shared" si="1"/>
        <v>1620000</v>
      </c>
      <c r="V3" s="15">
        <f t="shared" si="1"/>
        <v>1620000</v>
      </c>
      <c r="W3" s="15">
        <f t="shared" si="1"/>
        <v>1620000</v>
      </c>
      <c r="X3" s="15">
        <f t="shared" si="1"/>
        <v>1620000</v>
      </c>
      <c r="Y3" s="15">
        <f t="shared" si="1"/>
        <v>1620000</v>
      </c>
    </row>
    <row r="4">
      <c r="A4" s="11" t="s">
        <v>122</v>
      </c>
      <c r="B4" s="11">
        <v>0.0</v>
      </c>
      <c r="C4" s="15">
        <f t="shared" ref="C4:Y4" si="2">B19</f>
        <v>180000</v>
      </c>
      <c r="D4" s="15">
        <f t="shared" si="2"/>
        <v>360000</v>
      </c>
      <c r="E4" s="15">
        <f t="shared" si="2"/>
        <v>540000</v>
      </c>
      <c r="F4" s="15">
        <f t="shared" si="2"/>
        <v>720000</v>
      </c>
      <c r="G4" s="15">
        <f t="shared" si="2"/>
        <v>900000</v>
      </c>
      <c r="H4" s="15">
        <f t="shared" si="2"/>
        <v>1080000</v>
      </c>
      <c r="I4" s="15">
        <f t="shared" si="2"/>
        <v>1260000</v>
      </c>
      <c r="J4" s="15">
        <f t="shared" si="2"/>
        <v>1440000</v>
      </c>
      <c r="K4" s="15">
        <f t="shared" si="2"/>
        <v>1620000</v>
      </c>
      <c r="L4" s="15">
        <f t="shared" si="2"/>
        <v>1800000</v>
      </c>
      <c r="M4" s="15">
        <f t="shared" si="2"/>
        <v>1980000</v>
      </c>
      <c r="N4" s="15">
        <f t="shared" si="2"/>
        <v>2160000</v>
      </c>
      <c r="O4" s="15">
        <f t="shared" si="2"/>
        <v>2160000</v>
      </c>
      <c r="P4" s="15">
        <f t="shared" si="2"/>
        <v>2160000</v>
      </c>
      <c r="Q4" s="15">
        <f t="shared" si="2"/>
        <v>2160000</v>
      </c>
      <c r="R4" s="15">
        <f t="shared" si="2"/>
        <v>2160000</v>
      </c>
      <c r="S4" s="15">
        <f t="shared" si="2"/>
        <v>2160000</v>
      </c>
      <c r="T4" s="15">
        <f t="shared" si="2"/>
        <v>2160000</v>
      </c>
      <c r="U4" s="15">
        <f t="shared" si="2"/>
        <v>2160000</v>
      </c>
      <c r="V4" s="15">
        <f t="shared" si="2"/>
        <v>2160000</v>
      </c>
      <c r="W4" s="15">
        <f t="shared" si="2"/>
        <v>2160000</v>
      </c>
      <c r="X4" s="15">
        <f t="shared" si="2"/>
        <v>2160000</v>
      </c>
      <c r="Y4" s="15">
        <f t="shared" si="2"/>
        <v>2160000</v>
      </c>
    </row>
    <row r="5">
      <c r="A5" s="11" t="s">
        <v>66</v>
      </c>
      <c r="B5" s="15">
        <f t="shared" ref="B5:Y5" si="3">SUM(B3:B4)</f>
        <v>0</v>
      </c>
      <c r="C5" s="15">
        <f t="shared" si="3"/>
        <v>270000</v>
      </c>
      <c r="D5" s="15">
        <f t="shared" si="3"/>
        <v>540000</v>
      </c>
      <c r="E5" s="15">
        <f t="shared" si="3"/>
        <v>810000</v>
      </c>
      <c r="F5" s="15">
        <f t="shared" si="3"/>
        <v>1080000</v>
      </c>
      <c r="G5" s="15">
        <f t="shared" si="3"/>
        <v>1350000</v>
      </c>
      <c r="H5" s="15">
        <f t="shared" si="3"/>
        <v>1620000</v>
      </c>
      <c r="I5" s="15">
        <f t="shared" si="3"/>
        <v>1890000</v>
      </c>
      <c r="J5" s="15">
        <f t="shared" si="3"/>
        <v>2160000</v>
      </c>
      <c r="K5" s="15">
        <f t="shared" si="3"/>
        <v>2430000</v>
      </c>
      <c r="L5" s="15">
        <f t="shared" si="3"/>
        <v>2700000</v>
      </c>
      <c r="M5" s="15">
        <f t="shared" si="3"/>
        <v>2970000</v>
      </c>
      <c r="N5" s="15">
        <f t="shared" si="3"/>
        <v>3240000</v>
      </c>
      <c r="O5" s="15">
        <f t="shared" si="3"/>
        <v>3330000</v>
      </c>
      <c r="P5" s="15">
        <f t="shared" si="3"/>
        <v>3420000</v>
      </c>
      <c r="Q5" s="15">
        <f t="shared" si="3"/>
        <v>3510000</v>
      </c>
      <c r="R5" s="15">
        <f t="shared" si="3"/>
        <v>3600000</v>
      </c>
      <c r="S5" s="15">
        <f t="shared" si="3"/>
        <v>3690000</v>
      </c>
      <c r="T5" s="15">
        <f t="shared" si="3"/>
        <v>3780000</v>
      </c>
      <c r="U5" s="15">
        <f t="shared" si="3"/>
        <v>3780000</v>
      </c>
      <c r="V5" s="15">
        <f t="shared" si="3"/>
        <v>3780000</v>
      </c>
      <c r="W5" s="15">
        <f t="shared" si="3"/>
        <v>3780000</v>
      </c>
      <c r="X5" s="15">
        <f t="shared" si="3"/>
        <v>3780000</v>
      </c>
      <c r="Y5" s="15">
        <f t="shared" si="3"/>
        <v>3780000</v>
      </c>
    </row>
    <row r="7">
      <c r="A7" s="11" t="s">
        <v>141</v>
      </c>
    </row>
    <row r="8">
      <c r="A8" s="11" t="s">
        <v>117</v>
      </c>
      <c r="B8" s="11">
        <f>'Small Store-FAR'!E2</f>
        <v>90000</v>
      </c>
      <c r="C8" s="11">
        <f>'Small Store-FAR'!E4</f>
        <v>90000</v>
      </c>
      <c r="D8" s="11">
        <f>'Small Store-FAR'!E6</f>
        <v>90000</v>
      </c>
      <c r="E8" s="11">
        <f>'Small Store-FAR'!E8</f>
        <v>90000</v>
      </c>
      <c r="F8" s="11">
        <f>'Small Store-FAR'!E10</f>
        <v>90000</v>
      </c>
      <c r="G8" s="11">
        <f>'Small Store-FAR'!E12</f>
        <v>90000</v>
      </c>
      <c r="H8" s="11">
        <f>'Small Store-FAR'!E14</f>
        <v>90000</v>
      </c>
      <c r="I8" s="11">
        <f>'Small Store-FAR'!E16</f>
        <v>90000</v>
      </c>
      <c r="J8" s="11">
        <f>'Small Store-FAR'!E18</f>
        <v>90000</v>
      </c>
      <c r="K8" s="11">
        <f>'Small Store-FAR'!E20</f>
        <v>90000</v>
      </c>
      <c r="L8" s="11">
        <f>'Small Store-FAR'!E22</f>
        <v>90000</v>
      </c>
      <c r="M8" s="11">
        <f>'Small Store-FAR'!E24</f>
        <v>90000</v>
      </c>
      <c r="N8" s="11">
        <f>'Small Store-FAR'!E26</f>
        <v>90000</v>
      </c>
      <c r="O8" s="15">
        <f>'Small Store-FAR'!E28</f>
        <v>90000</v>
      </c>
      <c r="P8" s="11">
        <f>'Small Store-FAR'!E30</f>
        <v>90000</v>
      </c>
      <c r="Q8" s="11">
        <f>'Small Store-FAR'!E32</f>
        <v>90000</v>
      </c>
      <c r="R8" s="11">
        <f>'Small Store-FAR'!E34</f>
        <v>90000</v>
      </c>
      <c r="S8" s="11">
        <f>'Small Store-FAR'!E36</f>
        <v>90000</v>
      </c>
      <c r="T8" s="11">
        <f>'Small Store-FAR'!E38</f>
        <v>90000</v>
      </c>
      <c r="U8" s="11">
        <f>'Small Store-FAR'!E40</f>
        <v>90000</v>
      </c>
      <c r="V8" s="11">
        <f>'Small Store-FAR'!E42</f>
        <v>90000</v>
      </c>
      <c r="W8" s="11">
        <f>'Small Store-FAR'!E44</f>
        <v>90000</v>
      </c>
      <c r="X8" s="11">
        <f>'Small Store-FAR'!E46</f>
        <v>90000</v>
      </c>
      <c r="Y8" s="11">
        <f>'Small Store-FAR'!E48</f>
        <v>90000</v>
      </c>
    </row>
    <row r="9">
      <c r="A9" s="11" t="s">
        <v>122</v>
      </c>
      <c r="B9" s="11">
        <f>'Small Store-FAR'!E3</f>
        <v>180000</v>
      </c>
      <c r="C9" s="11">
        <f>'Small Store-FAR'!E5</f>
        <v>180000</v>
      </c>
      <c r="D9" s="11">
        <f>'Small Store-FAR'!E7</f>
        <v>180000</v>
      </c>
      <c r="E9" s="11">
        <f>'Small Store-FAR'!E9</f>
        <v>180000</v>
      </c>
      <c r="F9" s="11">
        <f>'Small Store-FAR'!E11</f>
        <v>180000</v>
      </c>
      <c r="G9" s="11">
        <f>'Small Store-FAR'!E13</f>
        <v>180000</v>
      </c>
      <c r="H9" s="11">
        <f>'Small Store-FAR'!E15</f>
        <v>180000</v>
      </c>
      <c r="I9" s="11">
        <f>'Small Store-FAR'!E17</f>
        <v>180000</v>
      </c>
      <c r="J9" s="11">
        <f>'Small Store-FAR'!E19</f>
        <v>180000</v>
      </c>
      <c r="K9" s="11">
        <f>'Small Store-FAR'!E21</f>
        <v>180000</v>
      </c>
      <c r="L9" s="11">
        <f>'Small Store-FAR'!E23</f>
        <v>180000</v>
      </c>
      <c r="M9" s="11">
        <f>'Small Store-FAR'!E25</f>
        <v>180000</v>
      </c>
      <c r="N9" s="11">
        <f>'Small Store-FAR'!E27</f>
        <v>180000</v>
      </c>
      <c r="O9" s="11">
        <f>'Small Store-FAR'!E29</f>
        <v>180000</v>
      </c>
      <c r="P9" s="11">
        <f>'Small Store-FAR'!E31</f>
        <v>180000</v>
      </c>
      <c r="Q9" s="11">
        <f>'Small Store-FAR'!E33</f>
        <v>180000</v>
      </c>
      <c r="R9" s="11">
        <f>'Small Store-FAR'!E35</f>
        <v>180000</v>
      </c>
      <c r="S9" s="11">
        <f>'Small Store-FAR'!E37</f>
        <v>180000</v>
      </c>
      <c r="T9" s="11">
        <f>'Small Store-FAR'!E39</f>
        <v>180000</v>
      </c>
      <c r="U9" s="11">
        <f>'Small Store-FAR'!E41</f>
        <v>180000</v>
      </c>
      <c r="V9" s="11">
        <f>'Small Store-FAR'!E43</f>
        <v>180000</v>
      </c>
      <c r="W9" s="11">
        <f>'Small Store-FAR'!E45</f>
        <v>180000</v>
      </c>
      <c r="X9" s="11">
        <f>'Small Store-FAR'!E47</f>
        <v>180000</v>
      </c>
      <c r="Y9" s="11">
        <f>'Small Store-FAR'!E49</f>
        <v>180000</v>
      </c>
    </row>
    <row r="10">
      <c r="A10" s="11" t="s">
        <v>66</v>
      </c>
      <c r="B10" s="15">
        <f t="shared" ref="B10:Y10" si="4">SUM(B8:B9)</f>
        <v>270000</v>
      </c>
      <c r="C10" s="15">
        <f t="shared" si="4"/>
        <v>270000</v>
      </c>
      <c r="D10" s="15">
        <f t="shared" si="4"/>
        <v>270000</v>
      </c>
      <c r="E10" s="15">
        <f t="shared" si="4"/>
        <v>270000</v>
      </c>
      <c r="F10" s="15">
        <f t="shared" si="4"/>
        <v>270000</v>
      </c>
      <c r="G10" s="15">
        <f t="shared" si="4"/>
        <v>270000</v>
      </c>
      <c r="H10" s="15">
        <f t="shared" si="4"/>
        <v>270000</v>
      </c>
      <c r="I10" s="15">
        <f t="shared" si="4"/>
        <v>270000</v>
      </c>
      <c r="J10" s="15">
        <f t="shared" si="4"/>
        <v>270000</v>
      </c>
      <c r="K10" s="15">
        <f t="shared" si="4"/>
        <v>270000</v>
      </c>
      <c r="L10" s="15">
        <f t="shared" si="4"/>
        <v>270000</v>
      </c>
      <c r="M10" s="15">
        <f t="shared" si="4"/>
        <v>270000</v>
      </c>
      <c r="N10" s="15">
        <f t="shared" si="4"/>
        <v>270000</v>
      </c>
      <c r="O10" s="15">
        <f t="shared" si="4"/>
        <v>270000</v>
      </c>
      <c r="P10" s="15">
        <f t="shared" si="4"/>
        <v>270000</v>
      </c>
      <c r="Q10" s="15">
        <f t="shared" si="4"/>
        <v>270000</v>
      </c>
      <c r="R10" s="15">
        <f t="shared" si="4"/>
        <v>270000</v>
      </c>
      <c r="S10" s="15">
        <f t="shared" si="4"/>
        <v>270000</v>
      </c>
      <c r="T10" s="15">
        <f t="shared" si="4"/>
        <v>270000</v>
      </c>
      <c r="U10" s="15">
        <f t="shared" si="4"/>
        <v>270000</v>
      </c>
      <c r="V10" s="15">
        <f t="shared" si="4"/>
        <v>270000</v>
      </c>
      <c r="W10" s="15">
        <f t="shared" si="4"/>
        <v>270000</v>
      </c>
      <c r="X10" s="15">
        <f t="shared" si="4"/>
        <v>270000</v>
      </c>
      <c r="Y10" s="15">
        <f t="shared" si="4"/>
        <v>270000</v>
      </c>
    </row>
    <row r="12">
      <c r="A12" s="11" t="s">
        <v>142</v>
      </c>
    </row>
    <row r="13">
      <c r="A13" s="11" t="s">
        <v>117</v>
      </c>
      <c r="B13" s="11">
        <v>0.0</v>
      </c>
      <c r="C13" s="11">
        <v>0.0</v>
      </c>
      <c r="D13" s="11">
        <v>0.0</v>
      </c>
      <c r="E13" s="11">
        <v>0.0</v>
      </c>
      <c r="F13" s="11">
        <v>0.0</v>
      </c>
      <c r="G13" s="11">
        <v>0.0</v>
      </c>
      <c r="H13" s="11">
        <v>0.0</v>
      </c>
      <c r="I13" s="11">
        <v>0.0</v>
      </c>
      <c r="J13" s="11">
        <v>0.0</v>
      </c>
      <c r="K13" s="11">
        <v>0.0</v>
      </c>
      <c r="L13" s="11">
        <v>0.0</v>
      </c>
      <c r="M13" s="11">
        <v>0.0</v>
      </c>
      <c r="N13" s="11">
        <v>0.0</v>
      </c>
      <c r="O13" s="11">
        <v>0.0</v>
      </c>
      <c r="P13" s="11">
        <v>0.0</v>
      </c>
      <c r="Q13" s="11">
        <v>0.0</v>
      </c>
      <c r="R13" s="11">
        <v>0.0</v>
      </c>
      <c r="S13" s="11">
        <v>0.0</v>
      </c>
      <c r="T13" s="11">
        <f>'Small Store-FAR'!E2</f>
        <v>90000</v>
      </c>
      <c r="U13" s="11">
        <f>'Small Store-FAR'!E4</f>
        <v>90000</v>
      </c>
      <c r="V13" s="11">
        <f>'Small Store-FAR'!E6</f>
        <v>90000</v>
      </c>
      <c r="W13" s="11">
        <f>'Small Store-FAR'!E8</f>
        <v>90000</v>
      </c>
      <c r="X13" s="11">
        <f>'Small Store-FAR'!E10</f>
        <v>90000</v>
      </c>
      <c r="Y13" s="11">
        <f>'Small Store-FAR'!E12</f>
        <v>90000</v>
      </c>
    </row>
    <row r="14">
      <c r="A14" s="11" t="s">
        <v>122</v>
      </c>
      <c r="B14" s="11">
        <v>0.0</v>
      </c>
      <c r="C14" s="11">
        <v>0.0</v>
      </c>
      <c r="D14" s="11">
        <v>0.0</v>
      </c>
      <c r="E14" s="11">
        <v>0.0</v>
      </c>
      <c r="F14" s="11">
        <v>0.0</v>
      </c>
      <c r="G14" s="11">
        <v>0.0</v>
      </c>
      <c r="H14" s="11">
        <v>0.0</v>
      </c>
      <c r="I14" s="11">
        <v>0.0</v>
      </c>
      <c r="J14" s="11">
        <v>0.0</v>
      </c>
      <c r="K14" s="11">
        <v>0.0</v>
      </c>
      <c r="L14" s="11">
        <v>0.0</v>
      </c>
      <c r="M14" s="11">
        <v>0.0</v>
      </c>
      <c r="N14" s="15">
        <f>'Small Store-FAR'!E3</f>
        <v>180000</v>
      </c>
      <c r="O14" s="11">
        <f>'Small Store-FAR'!E5</f>
        <v>180000</v>
      </c>
      <c r="P14" s="11">
        <f>'Small Store-FAR'!E7</f>
        <v>180000</v>
      </c>
      <c r="Q14" s="11">
        <f>'Small Store-FAR'!E9</f>
        <v>180000</v>
      </c>
      <c r="R14" s="11">
        <f>'Small Store-FAR'!E11</f>
        <v>180000</v>
      </c>
      <c r="S14" s="11">
        <f>'Small Store-FAR'!E13</f>
        <v>180000</v>
      </c>
      <c r="T14" s="11">
        <f>'Small Store-FAR'!E15</f>
        <v>180000</v>
      </c>
      <c r="U14" s="11">
        <f>'Small Store-FAR'!E17</f>
        <v>180000</v>
      </c>
      <c r="V14" s="11">
        <f>'Small Store-FAR'!E19</f>
        <v>180000</v>
      </c>
      <c r="W14" s="11">
        <f>'Small Store-FAR'!E21</f>
        <v>180000</v>
      </c>
      <c r="X14" s="11">
        <f>'Small Store-FAR'!E23</f>
        <v>180000</v>
      </c>
      <c r="Y14" s="11">
        <f>'Small Store-FAR'!E25</f>
        <v>180000</v>
      </c>
    </row>
    <row r="15">
      <c r="A15" s="11" t="s">
        <v>66</v>
      </c>
      <c r="B15" s="15">
        <f t="shared" ref="B15:Y15" si="5">SUM(B13:B14)</f>
        <v>0</v>
      </c>
      <c r="C15" s="15">
        <f t="shared" si="5"/>
        <v>0</v>
      </c>
      <c r="D15" s="15">
        <f t="shared" si="5"/>
        <v>0</v>
      </c>
      <c r="E15" s="15">
        <f t="shared" si="5"/>
        <v>0</v>
      </c>
      <c r="F15" s="15">
        <f t="shared" si="5"/>
        <v>0</v>
      </c>
      <c r="G15" s="15">
        <f t="shared" si="5"/>
        <v>0</v>
      </c>
      <c r="H15" s="15">
        <f t="shared" si="5"/>
        <v>0</v>
      </c>
      <c r="I15" s="15">
        <f t="shared" si="5"/>
        <v>0</v>
      </c>
      <c r="J15" s="15">
        <f t="shared" si="5"/>
        <v>0</v>
      </c>
      <c r="K15" s="15">
        <f t="shared" si="5"/>
        <v>0</v>
      </c>
      <c r="L15" s="15">
        <f t="shared" si="5"/>
        <v>0</v>
      </c>
      <c r="M15" s="15">
        <f t="shared" si="5"/>
        <v>0</v>
      </c>
      <c r="N15" s="15">
        <f t="shared" si="5"/>
        <v>180000</v>
      </c>
      <c r="O15" s="15">
        <f t="shared" si="5"/>
        <v>180000</v>
      </c>
      <c r="P15" s="15">
        <f t="shared" si="5"/>
        <v>180000</v>
      </c>
      <c r="Q15" s="15">
        <f t="shared" si="5"/>
        <v>180000</v>
      </c>
      <c r="R15" s="15">
        <f t="shared" si="5"/>
        <v>180000</v>
      </c>
      <c r="S15" s="15">
        <f t="shared" si="5"/>
        <v>180000</v>
      </c>
      <c r="T15" s="15">
        <f t="shared" si="5"/>
        <v>270000</v>
      </c>
      <c r="U15" s="15">
        <f t="shared" si="5"/>
        <v>270000</v>
      </c>
      <c r="V15" s="15">
        <f t="shared" si="5"/>
        <v>270000</v>
      </c>
      <c r="W15" s="15">
        <f t="shared" si="5"/>
        <v>270000</v>
      </c>
      <c r="X15" s="15">
        <f t="shared" si="5"/>
        <v>270000</v>
      </c>
      <c r="Y15" s="15">
        <f t="shared" si="5"/>
        <v>270000</v>
      </c>
    </row>
    <row r="17">
      <c r="A17" s="11" t="s">
        <v>143</v>
      </c>
    </row>
    <row r="18">
      <c r="A18" s="11" t="s">
        <v>117</v>
      </c>
      <c r="B18" s="15">
        <f t="shared" ref="B18:Y18" si="6">B3+B8-B13</f>
        <v>90000</v>
      </c>
      <c r="C18" s="15">
        <f t="shared" si="6"/>
        <v>180000</v>
      </c>
      <c r="D18" s="15">
        <f t="shared" si="6"/>
        <v>270000</v>
      </c>
      <c r="E18" s="15">
        <f t="shared" si="6"/>
        <v>360000</v>
      </c>
      <c r="F18" s="15">
        <f t="shared" si="6"/>
        <v>450000</v>
      </c>
      <c r="G18" s="15">
        <f t="shared" si="6"/>
        <v>540000</v>
      </c>
      <c r="H18" s="15">
        <f t="shared" si="6"/>
        <v>630000</v>
      </c>
      <c r="I18" s="15">
        <f t="shared" si="6"/>
        <v>720000</v>
      </c>
      <c r="J18" s="15">
        <f t="shared" si="6"/>
        <v>810000</v>
      </c>
      <c r="K18" s="15">
        <f t="shared" si="6"/>
        <v>900000</v>
      </c>
      <c r="L18" s="15">
        <f t="shared" si="6"/>
        <v>990000</v>
      </c>
      <c r="M18" s="15">
        <f t="shared" si="6"/>
        <v>1080000</v>
      </c>
      <c r="N18" s="15">
        <f t="shared" si="6"/>
        <v>1170000</v>
      </c>
      <c r="O18" s="15">
        <f t="shared" si="6"/>
        <v>1260000</v>
      </c>
      <c r="P18" s="15">
        <f t="shared" si="6"/>
        <v>1350000</v>
      </c>
      <c r="Q18" s="15">
        <f t="shared" si="6"/>
        <v>1440000</v>
      </c>
      <c r="R18" s="15">
        <f t="shared" si="6"/>
        <v>1530000</v>
      </c>
      <c r="S18" s="15">
        <f t="shared" si="6"/>
        <v>1620000</v>
      </c>
      <c r="T18" s="15">
        <f t="shared" si="6"/>
        <v>1620000</v>
      </c>
      <c r="U18" s="15">
        <f t="shared" si="6"/>
        <v>1620000</v>
      </c>
      <c r="V18" s="15">
        <f t="shared" si="6"/>
        <v>1620000</v>
      </c>
      <c r="W18" s="15">
        <f t="shared" si="6"/>
        <v>1620000</v>
      </c>
      <c r="X18" s="15">
        <f t="shared" si="6"/>
        <v>1620000</v>
      </c>
      <c r="Y18" s="15">
        <f t="shared" si="6"/>
        <v>1620000</v>
      </c>
    </row>
    <row r="19">
      <c r="A19" s="11" t="s">
        <v>122</v>
      </c>
      <c r="B19" s="15">
        <f t="shared" ref="B19:Y19" si="7">B4+B9-B14</f>
        <v>180000</v>
      </c>
      <c r="C19" s="15">
        <f t="shared" si="7"/>
        <v>360000</v>
      </c>
      <c r="D19" s="15">
        <f t="shared" si="7"/>
        <v>540000</v>
      </c>
      <c r="E19" s="15">
        <f t="shared" si="7"/>
        <v>720000</v>
      </c>
      <c r="F19" s="15">
        <f t="shared" si="7"/>
        <v>900000</v>
      </c>
      <c r="G19" s="15">
        <f t="shared" si="7"/>
        <v>1080000</v>
      </c>
      <c r="H19" s="15">
        <f t="shared" si="7"/>
        <v>1260000</v>
      </c>
      <c r="I19" s="15">
        <f t="shared" si="7"/>
        <v>1440000</v>
      </c>
      <c r="J19" s="15">
        <f t="shared" si="7"/>
        <v>1620000</v>
      </c>
      <c r="K19" s="15">
        <f t="shared" si="7"/>
        <v>1800000</v>
      </c>
      <c r="L19" s="15">
        <f t="shared" si="7"/>
        <v>1980000</v>
      </c>
      <c r="M19" s="15">
        <f t="shared" si="7"/>
        <v>2160000</v>
      </c>
      <c r="N19" s="15">
        <f t="shared" si="7"/>
        <v>2160000</v>
      </c>
      <c r="O19" s="15">
        <f t="shared" si="7"/>
        <v>2160000</v>
      </c>
      <c r="P19" s="15">
        <f t="shared" si="7"/>
        <v>2160000</v>
      </c>
      <c r="Q19" s="15">
        <f t="shared" si="7"/>
        <v>2160000</v>
      </c>
      <c r="R19" s="15">
        <f t="shared" si="7"/>
        <v>2160000</v>
      </c>
      <c r="S19" s="15">
        <f t="shared" si="7"/>
        <v>2160000</v>
      </c>
      <c r="T19" s="15">
        <f t="shared" si="7"/>
        <v>2160000</v>
      </c>
      <c r="U19" s="15">
        <f t="shared" si="7"/>
        <v>2160000</v>
      </c>
      <c r="V19" s="15">
        <f t="shared" si="7"/>
        <v>2160000</v>
      </c>
      <c r="W19" s="15">
        <f t="shared" si="7"/>
        <v>2160000</v>
      </c>
      <c r="X19" s="15">
        <f t="shared" si="7"/>
        <v>2160000</v>
      </c>
      <c r="Y19" s="15">
        <f t="shared" si="7"/>
        <v>2160000</v>
      </c>
    </row>
    <row r="20">
      <c r="A20" s="11" t="s">
        <v>66</v>
      </c>
      <c r="B20" s="15">
        <f t="shared" ref="B20:Y20" si="8">SUM(B18:B19)</f>
        <v>270000</v>
      </c>
      <c r="C20" s="15">
        <f t="shared" si="8"/>
        <v>540000</v>
      </c>
      <c r="D20" s="15">
        <f t="shared" si="8"/>
        <v>810000</v>
      </c>
      <c r="E20" s="15">
        <f t="shared" si="8"/>
        <v>1080000</v>
      </c>
      <c r="F20" s="15">
        <f t="shared" si="8"/>
        <v>1350000</v>
      </c>
      <c r="G20" s="15">
        <f t="shared" si="8"/>
        <v>1620000</v>
      </c>
      <c r="H20" s="15">
        <f t="shared" si="8"/>
        <v>1890000</v>
      </c>
      <c r="I20" s="15">
        <f t="shared" si="8"/>
        <v>2160000</v>
      </c>
      <c r="J20" s="15">
        <f t="shared" si="8"/>
        <v>2430000</v>
      </c>
      <c r="K20" s="15">
        <f t="shared" si="8"/>
        <v>2700000</v>
      </c>
      <c r="L20" s="15">
        <f t="shared" si="8"/>
        <v>2970000</v>
      </c>
      <c r="M20" s="15">
        <f t="shared" si="8"/>
        <v>3240000</v>
      </c>
      <c r="N20" s="15">
        <f t="shared" si="8"/>
        <v>3330000</v>
      </c>
      <c r="O20" s="15">
        <f t="shared" si="8"/>
        <v>3420000</v>
      </c>
      <c r="P20" s="15">
        <f t="shared" si="8"/>
        <v>3510000</v>
      </c>
      <c r="Q20" s="15">
        <f t="shared" si="8"/>
        <v>3600000</v>
      </c>
      <c r="R20" s="15">
        <f t="shared" si="8"/>
        <v>3690000</v>
      </c>
      <c r="S20" s="15">
        <f t="shared" si="8"/>
        <v>3780000</v>
      </c>
      <c r="T20" s="15">
        <f t="shared" si="8"/>
        <v>3780000</v>
      </c>
      <c r="U20" s="15">
        <f t="shared" si="8"/>
        <v>3780000</v>
      </c>
      <c r="V20" s="15">
        <f t="shared" si="8"/>
        <v>3780000</v>
      </c>
      <c r="W20" s="15">
        <f t="shared" si="8"/>
        <v>3780000</v>
      </c>
      <c r="X20" s="15">
        <f t="shared" si="8"/>
        <v>3780000</v>
      </c>
      <c r="Y20" s="15">
        <f t="shared" si="8"/>
        <v>3780000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8.75"/>
  </cols>
  <sheetData>
    <row r="1"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1" t="s">
        <v>55</v>
      </c>
      <c r="U1" s="11" t="s">
        <v>56</v>
      </c>
      <c r="V1" s="11" t="s">
        <v>57</v>
      </c>
      <c r="W1" s="11" t="s">
        <v>58</v>
      </c>
      <c r="X1" s="11" t="s">
        <v>59</v>
      </c>
      <c r="Y1" s="11" t="s">
        <v>60</v>
      </c>
    </row>
    <row r="2">
      <c r="A2" s="14" t="s">
        <v>140</v>
      </c>
    </row>
    <row r="3">
      <c r="A3" s="14" t="s">
        <v>117</v>
      </c>
      <c r="B3" s="11">
        <v>0.0</v>
      </c>
      <c r="C3" s="15">
        <f t="shared" ref="C3:Y3" si="1">B18</f>
        <v>5000</v>
      </c>
      <c r="D3" s="15">
        <f t="shared" si="1"/>
        <v>15000</v>
      </c>
      <c r="E3" s="15">
        <f t="shared" si="1"/>
        <v>30000</v>
      </c>
      <c r="F3" s="15">
        <f t="shared" si="1"/>
        <v>50000</v>
      </c>
      <c r="G3" s="15">
        <f t="shared" si="1"/>
        <v>75000</v>
      </c>
      <c r="H3" s="15">
        <f t="shared" si="1"/>
        <v>105000</v>
      </c>
      <c r="I3" s="15">
        <f t="shared" si="1"/>
        <v>140000</v>
      </c>
      <c r="J3" s="15">
        <f t="shared" si="1"/>
        <v>180000</v>
      </c>
      <c r="K3" s="15">
        <f t="shared" si="1"/>
        <v>225000</v>
      </c>
      <c r="L3" s="15">
        <f t="shared" si="1"/>
        <v>275000</v>
      </c>
      <c r="M3" s="15">
        <f t="shared" si="1"/>
        <v>330000</v>
      </c>
      <c r="N3" s="15">
        <f t="shared" si="1"/>
        <v>390000</v>
      </c>
      <c r="O3" s="15">
        <f t="shared" si="1"/>
        <v>455000</v>
      </c>
      <c r="P3" s="15">
        <f t="shared" si="1"/>
        <v>525000</v>
      </c>
      <c r="Q3" s="15">
        <f t="shared" si="1"/>
        <v>600000</v>
      </c>
      <c r="R3" s="15">
        <f t="shared" si="1"/>
        <v>680000</v>
      </c>
      <c r="S3" s="15">
        <f t="shared" si="1"/>
        <v>765000</v>
      </c>
      <c r="T3" s="15">
        <f t="shared" si="1"/>
        <v>855000</v>
      </c>
      <c r="U3" s="15">
        <f t="shared" si="1"/>
        <v>855000</v>
      </c>
      <c r="V3" s="15">
        <f t="shared" si="1"/>
        <v>855000</v>
      </c>
      <c r="W3" s="15">
        <f t="shared" si="1"/>
        <v>855000</v>
      </c>
      <c r="X3" s="15">
        <f t="shared" si="1"/>
        <v>855000</v>
      </c>
      <c r="Y3" s="15">
        <f t="shared" si="1"/>
        <v>855000</v>
      </c>
    </row>
    <row r="4">
      <c r="A4" s="14" t="s">
        <v>122</v>
      </c>
      <c r="B4" s="11">
        <v>0.0</v>
      </c>
      <c r="C4" s="15">
        <f t="shared" ref="C4:Y4" si="2">B19</f>
        <v>15000</v>
      </c>
      <c r="D4" s="15">
        <f t="shared" si="2"/>
        <v>45000</v>
      </c>
      <c r="E4" s="15">
        <f t="shared" si="2"/>
        <v>90000</v>
      </c>
      <c r="F4" s="15">
        <f t="shared" si="2"/>
        <v>150000</v>
      </c>
      <c r="G4" s="15">
        <f t="shared" si="2"/>
        <v>225000</v>
      </c>
      <c r="H4" s="15">
        <f t="shared" si="2"/>
        <v>315000</v>
      </c>
      <c r="I4" s="15">
        <f t="shared" si="2"/>
        <v>420000</v>
      </c>
      <c r="J4" s="15">
        <f t="shared" si="2"/>
        <v>540000</v>
      </c>
      <c r="K4" s="15">
        <f t="shared" si="2"/>
        <v>675000</v>
      </c>
      <c r="L4" s="15">
        <f t="shared" si="2"/>
        <v>825000</v>
      </c>
      <c r="M4" s="15">
        <f t="shared" si="2"/>
        <v>990000</v>
      </c>
      <c r="N4" s="15">
        <f t="shared" si="2"/>
        <v>1170000</v>
      </c>
      <c r="O4" s="15">
        <f t="shared" si="2"/>
        <v>1170000</v>
      </c>
      <c r="P4" s="15">
        <f t="shared" si="2"/>
        <v>1170000</v>
      </c>
      <c r="Q4" s="15">
        <f t="shared" si="2"/>
        <v>1170000</v>
      </c>
      <c r="R4" s="15">
        <f t="shared" si="2"/>
        <v>1170000</v>
      </c>
      <c r="S4" s="15">
        <f t="shared" si="2"/>
        <v>1170000</v>
      </c>
      <c r="T4" s="15">
        <f t="shared" si="2"/>
        <v>1170000</v>
      </c>
      <c r="U4" s="15">
        <f t="shared" si="2"/>
        <v>1170000</v>
      </c>
      <c r="V4" s="15">
        <f t="shared" si="2"/>
        <v>1170000</v>
      </c>
      <c r="W4" s="15">
        <f t="shared" si="2"/>
        <v>1170000</v>
      </c>
      <c r="X4" s="15">
        <f t="shared" si="2"/>
        <v>1170000</v>
      </c>
      <c r="Y4" s="15">
        <f t="shared" si="2"/>
        <v>1170000</v>
      </c>
    </row>
    <row r="5">
      <c r="A5" s="14" t="s">
        <v>66</v>
      </c>
      <c r="B5" s="15">
        <f t="shared" ref="B5:Y5" si="3">SUM(B3:B4)</f>
        <v>0</v>
      </c>
      <c r="C5" s="15">
        <f t="shared" si="3"/>
        <v>20000</v>
      </c>
      <c r="D5" s="15">
        <f t="shared" si="3"/>
        <v>60000</v>
      </c>
      <c r="E5" s="15">
        <f t="shared" si="3"/>
        <v>120000</v>
      </c>
      <c r="F5" s="15">
        <f t="shared" si="3"/>
        <v>200000</v>
      </c>
      <c r="G5" s="15">
        <f t="shared" si="3"/>
        <v>300000</v>
      </c>
      <c r="H5" s="15">
        <f t="shared" si="3"/>
        <v>420000</v>
      </c>
      <c r="I5" s="15">
        <f t="shared" si="3"/>
        <v>560000</v>
      </c>
      <c r="J5" s="15">
        <f t="shared" si="3"/>
        <v>720000</v>
      </c>
      <c r="K5" s="15">
        <f t="shared" si="3"/>
        <v>900000</v>
      </c>
      <c r="L5" s="15">
        <f t="shared" si="3"/>
        <v>1100000</v>
      </c>
      <c r="M5" s="15">
        <f t="shared" si="3"/>
        <v>1320000</v>
      </c>
      <c r="N5" s="15">
        <f t="shared" si="3"/>
        <v>1560000</v>
      </c>
      <c r="O5" s="15">
        <f t="shared" si="3"/>
        <v>1625000</v>
      </c>
      <c r="P5" s="15">
        <f t="shared" si="3"/>
        <v>1695000</v>
      </c>
      <c r="Q5" s="15">
        <f t="shared" si="3"/>
        <v>1770000</v>
      </c>
      <c r="R5" s="15">
        <f t="shared" si="3"/>
        <v>1850000</v>
      </c>
      <c r="S5" s="15">
        <f t="shared" si="3"/>
        <v>1935000</v>
      </c>
      <c r="T5" s="15">
        <f t="shared" si="3"/>
        <v>2025000</v>
      </c>
      <c r="U5" s="15">
        <f t="shared" si="3"/>
        <v>2025000</v>
      </c>
      <c r="V5" s="15">
        <f t="shared" si="3"/>
        <v>2025000</v>
      </c>
      <c r="W5" s="15">
        <f t="shared" si="3"/>
        <v>2025000</v>
      </c>
      <c r="X5" s="15">
        <f t="shared" si="3"/>
        <v>2025000</v>
      </c>
      <c r="Y5" s="15">
        <f t="shared" si="3"/>
        <v>2025000</v>
      </c>
    </row>
    <row r="6">
      <c r="A6" s="13"/>
    </row>
    <row r="7">
      <c r="A7" s="14" t="s">
        <v>69</v>
      </c>
    </row>
    <row r="8">
      <c r="A8" s="14" t="s">
        <v>117</v>
      </c>
      <c r="B8" s="15">
        <f>'Small Store-Fixed Asset Balance'!B18/'Small Store-FAR'!$F2</f>
        <v>5000</v>
      </c>
      <c r="C8" s="15">
        <f>'Small Store-Fixed Asset Balance'!C18/'Small Store-FAR'!$F2</f>
        <v>10000</v>
      </c>
      <c r="D8" s="15">
        <f>'Small Store-Fixed Asset Balance'!D18/'Small Store-FAR'!$F2</f>
        <v>15000</v>
      </c>
      <c r="E8" s="15">
        <f>'Small Store-Fixed Asset Balance'!E18/'Small Store-FAR'!$F2</f>
        <v>20000</v>
      </c>
      <c r="F8" s="15">
        <f>'Small Store-Fixed Asset Balance'!F18/'Small Store-FAR'!$F2</f>
        <v>25000</v>
      </c>
      <c r="G8" s="15">
        <f>'Small Store-Fixed Asset Balance'!G18/'Small Store-FAR'!$F2</f>
        <v>30000</v>
      </c>
      <c r="H8" s="15">
        <f>'Small Store-Fixed Asset Balance'!H18/'Small Store-FAR'!$F2</f>
        <v>35000</v>
      </c>
      <c r="I8" s="15">
        <f>'Small Store-Fixed Asset Balance'!I18/'Small Store-FAR'!$F2</f>
        <v>40000</v>
      </c>
      <c r="J8" s="15">
        <f>'Small Store-Fixed Asset Balance'!J18/'Small Store-FAR'!$F2</f>
        <v>45000</v>
      </c>
      <c r="K8" s="15">
        <f>'Small Store-Fixed Asset Balance'!K18/'Small Store-FAR'!$F2</f>
        <v>50000</v>
      </c>
      <c r="L8" s="15">
        <f>'Small Store-Fixed Asset Balance'!L18/'Small Store-FAR'!$F2</f>
        <v>55000</v>
      </c>
      <c r="M8" s="15">
        <f>'Small Store-Fixed Asset Balance'!M18/'Small Store-FAR'!$F2</f>
        <v>60000</v>
      </c>
      <c r="N8" s="15">
        <f>'Small Store-Fixed Asset Balance'!N18/'Small Store-FAR'!$F2</f>
        <v>65000</v>
      </c>
      <c r="O8" s="15">
        <f>'Small Store-Fixed Asset Balance'!O18/'Small Store-FAR'!$F2</f>
        <v>70000</v>
      </c>
      <c r="P8" s="15">
        <f>'Small Store-Fixed Asset Balance'!P18/'Small Store-FAR'!$F2</f>
        <v>75000</v>
      </c>
      <c r="Q8" s="15">
        <f>'Small Store-Fixed Asset Balance'!Q18/'Small Store-FAR'!$F2</f>
        <v>80000</v>
      </c>
      <c r="R8" s="15">
        <f>'Small Store-Fixed Asset Balance'!R18/'Small Store-FAR'!$F2</f>
        <v>85000</v>
      </c>
      <c r="S8" s="15">
        <f>'Small Store-Fixed Asset Balance'!S18/'Small Store-FAR'!$F2</f>
        <v>90000</v>
      </c>
      <c r="T8" s="15">
        <f>'Small Store-Fixed Asset Balance'!T18/'Small Store-FAR'!$F2</f>
        <v>90000</v>
      </c>
      <c r="U8" s="15">
        <f>'Small Store-Fixed Asset Balance'!U18/'Small Store-FAR'!$F2</f>
        <v>90000</v>
      </c>
      <c r="V8" s="15">
        <f>'Small Store-Fixed Asset Balance'!V18/'Small Store-FAR'!$F2</f>
        <v>90000</v>
      </c>
      <c r="W8" s="15">
        <f>'Small Store-Fixed Asset Balance'!W18/'Small Store-FAR'!$F2</f>
        <v>90000</v>
      </c>
      <c r="X8" s="15">
        <f>'Small Store-Fixed Asset Balance'!X18/'Small Store-FAR'!$F2</f>
        <v>90000</v>
      </c>
      <c r="Y8" s="15">
        <f>'Small Store-Fixed Asset Balance'!Y18/'Small Store-FAR'!$F2</f>
        <v>90000</v>
      </c>
    </row>
    <row r="9">
      <c r="A9" s="14" t="s">
        <v>122</v>
      </c>
      <c r="B9" s="15">
        <f>'Small Store-Fixed Asset Balance'!B19/'Small Store-FAR'!$F3</f>
        <v>15000</v>
      </c>
      <c r="C9" s="15">
        <f>'Small Store-Fixed Asset Balance'!C19/'Small Store-FAR'!$F3</f>
        <v>30000</v>
      </c>
      <c r="D9" s="15">
        <f>'Small Store-Fixed Asset Balance'!D19/'Small Store-FAR'!$F3</f>
        <v>45000</v>
      </c>
      <c r="E9" s="15">
        <f>'Small Store-Fixed Asset Balance'!E19/'Small Store-FAR'!$F3</f>
        <v>60000</v>
      </c>
      <c r="F9" s="15">
        <f>'Small Store-Fixed Asset Balance'!F19/'Small Store-FAR'!$F3</f>
        <v>75000</v>
      </c>
      <c r="G9" s="15">
        <f>'Small Store-Fixed Asset Balance'!G19/'Small Store-FAR'!$F3</f>
        <v>90000</v>
      </c>
      <c r="H9" s="15">
        <f>'Small Store-Fixed Asset Balance'!H19/'Small Store-FAR'!$F3</f>
        <v>105000</v>
      </c>
      <c r="I9" s="15">
        <f>'Small Store-Fixed Asset Balance'!I19/'Small Store-FAR'!$F3</f>
        <v>120000</v>
      </c>
      <c r="J9" s="15">
        <f>'Small Store-Fixed Asset Balance'!J19/'Small Store-FAR'!$F3</f>
        <v>135000</v>
      </c>
      <c r="K9" s="15">
        <f>'Small Store-Fixed Asset Balance'!K19/'Small Store-FAR'!$F3</f>
        <v>150000</v>
      </c>
      <c r="L9" s="15">
        <f>'Small Store-Fixed Asset Balance'!L19/'Small Store-FAR'!$F3</f>
        <v>165000</v>
      </c>
      <c r="M9" s="15">
        <f>'Small Store-Fixed Asset Balance'!M19/'Small Store-FAR'!$F3</f>
        <v>180000</v>
      </c>
      <c r="N9" s="15">
        <f>'Small Store-Fixed Asset Balance'!N19/'Small Store-FAR'!$F3</f>
        <v>180000</v>
      </c>
      <c r="O9" s="15">
        <f>'Small Store-Fixed Asset Balance'!O19/'Small Store-FAR'!$F3</f>
        <v>180000</v>
      </c>
      <c r="P9" s="15">
        <f>'Small Store-Fixed Asset Balance'!P19/'Small Store-FAR'!$F3</f>
        <v>180000</v>
      </c>
      <c r="Q9" s="15">
        <f>'Small Store-Fixed Asset Balance'!Q19/'Small Store-FAR'!$F3</f>
        <v>180000</v>
      </c>
      <c r="R9" s="15">
        <f>'Small Store-Fixed Asset Balance'!R19/'Small Store-FAR'!$F3</f>
        <v>180000</v>
      </c>
      <c r="S9" s="15">
        <f>'Small Store-Fixed Asset Balance'!S19/'Small Store-FAR'!$F3</f>
        <v>180000</v>
      </c>
      <c r="T9" s="15">
        <f>'Small Store-Fixed Asset Balance'!T19/'Small Store-FAR'!$F3</f>
        <v>180000</v>
      </c>
      <c r="U9" s="15">
        <f>'Small Store-Fixed Asset Balance'!U19/'Small Store-FAR'!$F3</f>
        <v>180000</v>
      </c>
      <c r="V9" s="15">
        <f>'Small Store-Fixed Asset Balance'!V19/'Small Store-FAR'!$F3</f>
        <v>180000</v>
      </c>
      <c r="W9" s="15">
        <f>'Small Store-Fixed Asset Balance'!W19/'Small Store-FAR'!$F3</f>
        <v>180000</v>
      </c>
      <c r="X9" s="15">
        <f>'Small Store-Fixed Asset Balance'!X19/'Small Store-FAR'!$F3</f>
        <v>180000</v>
      </c>
      <c r="Y9" s="15">
        <f>'Small Store-Fixed Asset Balance'!Y19/'Small Store-FAR'!$F3</f>
        <v>180000</v>
      </c>
    </row>
    <row r="10">
      <c r="A10" s="14" t="s">
        <v>66</v>
      </c>
      <c r="B10" s="15">
        <f t="shared" ref="B10:Y10" si="4">SUM(B8:B9)</f>
        <v>20000</v>
      </c>
      <c r="C10" s="15">
        <f t="shared" si="4"/>
        <v>40000</v>
      </c>
      <c r="D10" s="15">
        <f t="shared" si="4"/>
        <v>60000</v>
      </c>
      <c r="E10" s="15">
        <f t="shared" si="4"/>
        <v>80000</v>
      </c>
      <c r="F10" s="15">
        <f t="shared" si="4"/>
        <v>100000</v>
      </c>
      <c r="G10" s="15">
        <f t="shared" si="4"/>
        <v>120000</v>
      </c>
      <c r="H10" s="15">
        <f t="shared" si="4"/>
        <v>140000</v>
      </c>
      <c r="I10" s="15">
        <f t="shared" si="4"/>
        <v>160000</v>
      </c>
      <c r="J10" s="15">
        <f t="shared" si="4"/>
        <v>180000</v>
      </c>
      <c r="K10" s="15">
        <f t="shared" si="4"/>
        <v>200000</v>
      </c>
      <c r="L10" s="15">
        <f t="shared" si="4"/>
        <v>220000</v>
      </c>
      <c r="M10" s="15">
        <f t="shared" si="4"/>
        <v>240000</v>
      </c>
      <c r="N10" s="15">
        <f t="shared" si="4"/>
        <v>245000</v>
      </c>
      <c r="O10" s="15">
        <f t="shared" si="4"/>
        <v>250000</v>
      </c>
      <c r="P10" s="15">
        <f t="shared" si="4"/>
        <v>255000</v>
      </c>
      <c r="Q10" s="15">
        <f t="shared" si="4"/>
        <v>260000</v>
      </c>
      <c r="R10" s="15">
        <f t="shared" si="4"/>
        <v>265000</v>
      </c>
      <c r="S10" s="15">
        <f t="shared" si="4"/>
        <v>270000</v>
      </c>
      <c r="T10" s="15">
        <f t="shared" si="4"/>
        <v>270000</v>
      </c>
      <c r="U10" s="15">
        <f t="shared" si="4"/>
        <v>270000</v>
      </c>
      <c r="V10" s="15">
        <f t="shared" si="4"/>
        <v>270000</v>
      </c>
      <c r="W10" s="15">
        <f t="shared" si="4"/>
        <v>270000</v>
      </c>
      <c r="X10" s="15">
        <f t="shared" si="4"/>
        <v>270000</v>
      </c>
      <c r="Y10" s="15">
        <f t="shared" si="4"/>
        <v>270000</v>
      </c>
    </row>
    <row r="11">
      <c r="A11" s="13"/>
    </row>
    <row r="12">
      <c r="A12" s="14" t="s">
        <v>115</v>
      </c>
    </row>
    <row r="13">
      <c r="A13" s="14" t="s">
        <v>117</v>
      </c>
      <c r="B13" s="11">
        <v>0.0</v>
      </c>
      <c r="C13" s="11">
        <v>0.0</v>
      </c>
      <c r="D13" s="11">
        <v>0.0</v>
      </c>
      <c r="E13" s="11">
        <v>0.0</v>
      </c>
      <c r="F13" s="11">
        <v>0.0</v>
      </c>
      <c r="G13" s="11">
        <v>0.0</v>
      </c>
      <c r="H13" s="11">
        <v>0.0</v>
      </c>
      <c r="I13" s="11">
        <v>0.0</v>
      </c>
      <c r="J13" s="11">
        <v>0.0</v>
      </c>
      <c r="K13" s="11">
        <v>0.0</v>
      </c>
      <c r="L13" s="11">
        <v>0.0</v>
      </c>
      <c r="M13" s="11">
        <v>0.0</v>
      </c>
      <c r="N13" s="11">
        <v>0.0</v>
      </c>
      <c r="O13" s="11">
        <v>0.0</v>
      </c>
      <c r="P13" s="11">
        <v>0.0</v>
      </c>
      <c r="Q13" s="11">
        <v>0.0</v>
      </c>
      <c r="R13" s="11">
        <v>0.0</v>
      </c>
      <c r="S13" s="11">
        <v>0.0</v>
      </c>
      <c r="T13" s="11">
        <f>'Small Store-FAR'!H2</f>
        <v>90000</v>
      </c>
      <c r="U13" s="11">
        <f>'Small Store-FAR'!H4</f>
        <v>90000</v>
      </c>
      <c r="V13" s="11">
        <f>'Small Store-FAR'!H6</f>
        <v>90000</v>
      </c>
      <c r="W13" s="11">
        <f>'Small Store-FAR'!H8</f>
        <v>90000</v>
      </c>
      <c r="X13" s="11">
        <f>'Small Store-FAR'!H10</f>
        <v>90000</v>
      </c>
      <c r="Y13" s="11">
        <f>'Small Store-FAR'!H12</f>
        <v>90000</v>
      </c>
    </row>
    <row r="14">
      <c r="A14" s="14" t="s">
        <v>122</v>
      </c>
      <c r="B14" s="11">
        <v>0.0</v>
      </c>
      <c r="C14" s="11">
        <v>0.0</v>
      </c>
      <c r="D14" s="11">
        <v>0.0</v>
      </c>
      <c r="E14" s="11">
        <v>0.0</v>
      </c>
      <c r="F14" s="11">
        <v>0.0</v>
      </c>
      <c r="G14" s="11">
        <v>0.0</v>
      </c>
      <c r="H14" s="11">
        <v>0.0</v>
      </c>
      <c r="I14" s="11">
        <v>0.0</v>
      </c>
      <c r="J14" s="11">
        <v>0.0</v>
      </c>
      <c r="K14" s="11">
        <v>0.0</v>
      </c>
      <c r="L14" s="11">
        <v>0.0</v>
      </c>
      <c r="M14" s="11">
        <v>0.0</v>
      </c>
      <c r="N14" s="15">
        <f>'Small Store-FAR'!H3</f>
        <v>180000</v>
      </c>
      <c r="O14" s="11">
        <f>'Small Store-FAR'!H5</f>
        <v>180000</v>
      </c>
      <c r="P14" s="11">
        <f>'Small Store-FAR'!H7</f>
        <v>180000</v>
      </c>
      <c r="Q14" s="11">
        <f>'Small Store-FAR'!H9</f>
        <v>180000</v>
      </c>
      <c r="R14" s="11">
        <f>'Small Store-FAR'!H11</f>
        <v>180000</v>
      </c>
      <c r="S14" s="11">
        <f>'Small Store-FAR'!H13</f>
        <v>180000</v>
      </c>
      <c r="T14" s="11">
        <f>'Small Store-FAR'!H15</f>
        <v>180000</v>
      </c>
      <c r="U14" s="11">
        <f>'Small Store-FAR'!H17</f>
        <v>180000</v>
      </c>
      <c r="V14" s="11">
        <f>'Small Store-FAR'!H19</f>
        <v>180000</v>
      </c>
      <c r="W14" s="11">
        <f>'Small Store-FAR'!H21</f>
        <v>180000</v>
      </c>
      <c r="X14" s="11">
        <f>'Small Store-FAR'!H23</f>
        <v>180000</v>
      </c>
      <c r="Y14" s="11">
        <f>'Small Store-FAR'!H25</f>
        <v>180000</v>
      </c>
    </row>
    <row r="15">
      <c r="A15" s="14" t="s">
        <v>66</v>
      </c>
      <c r="B15" s="15">
        <f t="shared" ref="B15:Y15" si="5">SUM(B13:B14)</f>
        <v>0</v>
      </c>
      <c r="C15" s="15">
        <f t="shared" si="5"/>
        <v>0</v>
      </c>
      <c r="D15" s="15">
        <f t="shared" si="5"/>
        <v>0</v>
      </c>
      <c r="E15" s="15">
        <f t="shared" si="5"/>
        <v>0</v>
      </c>
      <c r="F15" s="15">
        <f t="shared" si="5"/>
        <v>0</v>
      </c>
      <c r="G15" s="15">
        <f t="shared" si="5"/>
        <v>0</v>
      </c>
      <c r="H15" s="15">
        <f t="shared" si="5"/>
        <v>0</v>
      </c>
      <c r="I15" s="15">
        <f t="shared" si="5"/>
        <v>0</v>
      </c>
      <c r="J15" s="15">
        <f t="shared" si="5"/>
        <v>0</v>
      </c>
      <c r="K15" s="15">
        <f t="shared" si="5"/>
        <v>0</v>
      </c>
      <c r="L15" s="15">
        <f t="shared" si="5"/>
        <v>0</v>
      </c>
      <c r="M15" s="15">
        <f t="shared" si="5"/>
        <v>0</v>
      </c>
      <c r="N15" s="15">
        <f t="shared" si="5"/>
        <v>180000</v>
      </c>
      <c r="O15" s="15">
        <f t="shared" si="5"/>
        <v>180000</v>
      </c>
      <c r="P15" s="15">
        <f t="shared" si="5"/>
        <v>180000</v>
      </c>
      <c r="Q15" s="15">
        <f t="shared" si="5"/>
        <v>180000</v>
      </c>
      <c r="R15" s="15">
        <f t="shared" si="5"/>
        <v>180000</v>
      </c>
      <c r="S15" s="15">
        <f t="shared" si="5"/>
        <v>180000</v>
      </c>
      <c r="T15" s="15">
        <f t="shared" si="5"/>
        <v>270000</v>
      </c>
      <c r="U15" s="15">
        <f t="shared" si="5"/>
        <v>270000</v>
      </c>
      <c r="V15" s="15">
        <f t="shared" si="5"/>
        <v>270000</v>
      </c>
      <c r="W15" s="15">
        <f t="shared" si="5"/>
        <v>270000</v>
      </c>
      <c r="X15" s="15">
        <f t="shared" si="5"/>
        <v>270000</v>
      </c>
      <c r="Y15" s="15">
        <f t="shared" si="5"/>
        <v>270000</v>
      </c>
    </row>
    <row r="16">
      <c r="A16" s="13"/>
    </row>
    <row r="17">
      <c r="A17" s="14" t="s">
        <v>143</v>
      </c>
    </row>
    <row r="18">
      <c r="A18" s="14" t="s">
        <v>117</v>
      </c>
      <c r="B18" s="15">
        <f t="shared" ref="B18:Y18" si="6">B3+B8-B13</f>
        <v>5000</v>
      </c>
      <c r="C18" s="15">
        <f t="shared" si="6"/>
        <v>15000</v>
      </c>
      <c r="D18" s="15">
        <f t="shared" si="6"/>
        <v>30000</v>
      </c>
      <c r="E18" s="15">
        <f t="shared" si="6"/>
        <v>50000</v>
      </c>
      <c r="F18" s="15">
        <f t="shared" si="6"/>
        <v>75000</v>
      </c>
      <c r="G18" s="15">
        <f t="shared" si="6"/>
        <v>105000</v>
      </c>
      <c r="H18" s="15">
        <f t="shared" si="6"/>
        <v>140000</v>
      </c>
      <c r="I18" s="15">
        <f t="shared" si="6"/>
        <v>180000</v>
      </c>
      <c r="J18" s="15">
        <f t="shared" si="6"/>
        <v>225000</v>
      </c>
      <c r="K18" s="15">
        <f t="shared" si="6"/>
        <v>275000</v>
      </c>
      <c r="L18" s="15">
        <f t="shared" si="6"/>
        <v>330000</v>
      </c>
      <c r="M18" s="15">
        <f t="shared" si="6"/>
        <v>390000</v>
      </c>
      <c r="N18" s="15">
        <f t="shared" si="6"/>
        <v>455000</v>
      </c>
      <c r="O18" s="15">
        <f t="shared" si="6"/>
        <v>525000</v>
      </c>
      <c r="P18" s="15">
        <f t="shared" si="6"/>
        <v>600000</v>
      </c>
      <c r="Q18" s="15">
        <f t="shared" si="6"/>
        <v>680000</v>
      </c>
      <c r="R18" s="15">
        <f t="shared" si="6"/>
        <v>765000</v>
      </c>
      <c r="S18" s="15">
        <f t="shared" si="6"/>
        <v>855000</v>
      </c>
      <c r="T18" s="15">
        <f t="shared" si="6"/>
        <v>855000</v>
      </c>
      <c r="U18" s="15">
        <f t="shared" si="6"/>
        <v>855000</v>
      </c>
      <c r="V18" s="15">
        <f t="shared" si="6"/>
        <v>855000</v>
      </c>
      <c r="W18" s="15">
        <f t="shared" si="6"/>
        <v>855000</v>
      </c>
      <c r="X18" s="15">
        <f t="shared" si="6"/>
        <v>855000</v>
      </c>
      <c r="Y18" s="15">
        <f t="shared" si="6"/>
        <v>855000</v>
      </c>
    </row>
    <row r="19">
      <c r="A19" s="14" t="s">
        <v>122</v>
      </c>
      <c r="B19" s="15">
        <f t="shared" ref="B19:Y19" si="7">B4+B9-B14</f>
        <v>15000</v>
      </c>
      <c r="C19" s="15">
        <f t="shared" si="7"/>
        <v>45000</v>
      </c>
      <c r="D19" s="15">
        <f t="shared" si="7"/>
        <v>90000</v>
      </c>
      <c r="E19" s="15">
        <f t="shared" si="7"/>
        <v>150000</v>
      </c>
      <c r="F19" s="15">
        <f t="shared" si="7"/>
        <v>225000</v>
      </c>
      <c r="G19" s="15">
        <f t="shared" si="7"/>
        <v>315000</v>
      </c>
      <c r="H19" s="15">
        <f t="shared" si="7"/>
        <v>420000</v>
      </c>
      <c r="I19" s="15">
        <f t="shared" si="7"/>
        <v>540000</v>
      </c>
      <c r="J19" s="15">
        <f t="shared" si="7"/>
        <v>675000</v>
      </c>
      <c r="K19" s="15">
        <f t="shared" si="7"/>
        <v>825000</v>
      </c>
      <c r="L19" s="15">
        <f t="shared" si="7"/>
        <v>990000</v>
      </c>
      <c r="M19" s="15">
        <f t="shared" si="7"/>
        <v>1170000</v>
      </c>
      <c r="N19" s="15">
        <f t="shared" si="7"/>
        <v>1170000</v>
      </c>
      <c r="O19" s="15">
        <f t="shared" si="7"/>
        <v>1170000</v>
      </c>
      <c r="P19" s="15">
        <f t="shared" si="7"/>
        <v>1170000</v>
      </c>
      <c r="Q19" s="15">
        <f t="shared" si="7"/>
        <v>1170000</v>
      </c>
      <c r="R19" s="15">
        <f t="shared" si="7"/>
        <v>1170000</v>
      </c>
      <c r="S19" s="15">
        <f t="shared" si="7"/>
        <v>1170000</v>
      </c>
      <c r="T19" s="15">
        <f t="shared" si="7"/>
        <v>1170000</v>
      </c>
      <c r="U19" s="15">
        <f t="shared" si="7"/>
        <v>1170000</v>
      </c>
      <c r="V19" s="15">
        <f t="shared" si="7"/>
        <v>1170000</v>
      </c>
      <c r="W19" s="15">
        <f t="shared" si="7"/>
        <v>1170000</v>
      </c>
      <c r="X19" s="15">
        <f t="shared" si="7"/>
        <v>1170000</v>
      </c>
      <c r="Y19" s="15">
        <f t="shared" si="7"/>
        <v>1170000</v>
      </c>
    </row>
    <row r="20">
      <c r="A20" s="14" t="s">
        <v>66</v>
      </c>
      <c r="B20" s="15">
        <f t="shared" ref="B20:Y20" si="8">SUM(B18:B19)</f>
        <v>20000</v>
      </c>
      <c r="C20" s="15">
        <f t="shared" si="8"/>
        <v>60000</v>
      </c>
      <c r="D20" s="15">
        <f t="shared" si="8"/>
        <v>120000</v>
      </c>
      <c r="E20" s="15">
        <f t="shared" si="8"/>
        <v>200000</v>
      </c>
      <c r="F20" s="15">
        <f t="shared" si="8"/>
        <v>300000</v>
      </c>
      <c r="G20" s="15">
        <f t="shared" si="8"/>
        <v>420000</v>
      </c>
      <c r="H20" s="15">
        <f t="shared" si="8"/>
        <v>560000</v>
      </c>
      <c r="I20" s="15">
        <f t="shared" si="8"/>
        <v>720000</v>
      </c>
      <c r="J20" s="15">
        <f t="shared" si="8"/>
        <v>900000</v>
      </c>
      <c r="K20" s="15">
        <f t="shared" si="8"/>
        <v>1100000</v>
      </c>
      <c r="L20" s="15">
        <f t="shared" si="8"/>
        <v>1320000</v>
      </c>
      <c r="M20" s="15">
        <f t="shared" si="8"/>
        <v>1560000</v>
      </c>
      <c r="N20" s="15">
        <f t="shared" si="8"/>
        <v>1625000</v>
      </c>
      <c r="O20" s="15">
        <f t="shared" si="8"/>
        <v>1695000</v>
      </c>
      <c r="P20" s="15">
        <f t="shared" si="8"/>
        <v>1770000</v>
      </c>
      <c r="Q20" s="15">
        <f t="shared" si="8"/>
        <v>1850000</v>
      </c>
      <c r="R20" s="15">
        <f t="shared" si="8"/>
        <v>1935000</v>
      </c>
      <c r="S20" s="15">
        <f t="shared" si="8"/>
        <v>2025000</v>
      </c>
      <c r="T20" s="15">
        <f t="shared" si="8"/>
        <v>2025000</v>
      </c>
      <c r="U20" s="15">
        <f t="shared" si="8"/>
        <v>2025000</v>
      </c>
      <c r="V20" s="15">
        <f t="shared" si="8"/>
        <v>2025000</v>
      </c>
      <c r="W20" s="15">
        <f t="shared" si="8"/>
        <v>2025000</v>
      </c>
      <c r="X20" s="15">
        <f t="shared" si="8"/>
        <v>2025000</v>
      </c>
      <c r="Y20" s="15">
        <f t="shared" si="8"/>
        <v>2025000</v>
      </c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  <row r="30">
      <c r="A30" s="13"/>
    </row>
    <row r="31">
      <c r="A31" s="13"/>
    </row>
    <row r="32">
      <c r="A32" s="13"/>
    </row>
    <row r="33">
      <c r="A33" s="13"/>
    </row>
    <row r="34">
      <c r="A34" s="13"/>
    </row>
    <row r="35">
      <c r="A35" s="13"/>
    </row>
    <row r="36">
      <c r="A36" s="13"/>
    </row>
    <row r="37">
      <c r="A37" s="13"/>
    </row>
    <row r="38">
      <c r="A38" s="13"/>
    </row>
    <row r="39">
      <c r="A39" s="13"/>
    </row>
    <row r="40">
      <c r="A40" s="13"/>
    </row>
    <row r="41">
      <c r="A41" s="13"/>
    </row>
    <row r="42">
      <c r="A42" s="13"/>
    </row>
    <row r="43">
      <c r="A43" s="13"/>
    </row>
    <row r="44">
      <c r="A44" s="13"/>
    </row>
    <row r="45">
      <c r="A45" s="13"/>
    </row>
    <row r="46">
      <c r="A46" s="13"/>
    </row>
    <row r="47">
      <c r="A47" s="13"/>
    </row>
    <row r="48">
      <c r="A48" s="13"/>
    </row>
    <row r="49">
      <c r="A49" s="13"/>
    </row>
    <row r="50">
      <c r="A50" s="13"/>
    </row>
    <row r="51">
      <c r="A51" s="13"/>
    </row>
    <row r="52">
      <c r="A52" s="13"/>
    </row>
    <row r="53">
      <c r="A53" s="13"/>
    </row>
    <row r="54">
      <c r="A54" s="13"/>
    </row>
    <row r="55">
      <c r="A55" s="13"/>
    </row>
    <row r="56">
      <c r="A56" s="13"/>
    </row>
    <row r="57">
      <c r="A57" s="13"/>
    </row>
    <row r="58">
      <c r="A58" s="13"/>
    </row>
    <row r="59">
      <c r="A59" s="13"/>
    </row>
    <row r="60">
      <c r="A60" s="13"/>
    </row>
    <row r="61">
      <c r="A61" s="13"/>
    </row>
    <row r="62">
      <c r="A62" s="13"/>
    </row>
    <row r="63">
      <c r="A63" s="13"/>
    </row>
    <row r="64">
      <c r="A64" s="13"/>
    </row>
    <row r="65">
      <c r="A65" s="13"/>
    </row>
    <row r="66">
      <c r="A66" s="13"/>
    </row>
    <row r="67">
      <c r="A67" s="13"/>
    </row>
    <row r="68">
      <c r="A68" s="13"/>
    </row>
    <row r="69">
      <c r="A69" s="13"/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2">
      <c r="A92" s="13"/>
    </row>
    <row r="93">
      <c r="A93" s="13"/>
    </row>
    <row r="94">
      <c r="A94" s="13"/>
    </row>
    <row r="95">
      <c r="A95" s="13"/>
    </row>
    <row r="96">
      <c r="A96" s="13"/>
    </row>
    <row r="97">
      <c r="A97" s="13"/>
    </row>
    <row r="98">
      <c r="A98" s="13"/>
    </row>
    <row r="99">
      <c r="A99" s="13"/>
    </row>
    <row r="100">
      <c r="A100" s="13"/>
    </row>
    <row r="101">
      <c r="A101" s="13"/>
    </row>
    <row r="102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  <row r="993">
      <c r="A993" s="13"/>
    </row>
    <row r="994">
      <c r="A994" s="13"/>
    </row>
    <row r="995">
      <c r="A995" s="13"/>
    </row>
    <row r="996">
      <c r="A996" s="13"/>
    </row>
    <row r="997">
      <c r="A997" s="13"/>
    </row>
    <row r="998">
      <c r="A998" s="13"/>
    </row>
    <row r="999">
      <c r="A999" s="13"/>
    </row>
    <row r="1000">
      <c r="A1000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8.13"/>
  </cols>
  <sheetData>
    <row r="1">
      <c r="A1" s="13"/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1" t="s">
        <v>55</v>
      </c>
      <c r="U1" s="11" t="s">
        <v>56</v>
      </c>
      <c r="V1" s="11" t="s">
        <v>57</v>
      </c>
      <c r="W1" s="11" t="s">
        <v>58</v>
      </c>
      <c r="X1" s="11" t="s">
        <v>59</v>
      </c>
      <c r="Y1" s="11" t="s">
        <v>60</v>
      </c>
    </row>
    <row r="2">
      <c r="A2" s="14" t="s">
        <v>61</v>
      </c>
    </row>
    <row r="3">
      <c r="A3" s="14" t="s">
        <v>16</v>
      </c>
      <c r="B3" s="15">
        <f>Assumptions!B23+Assumptions!$B24</f>
        <v>1</v>
      </c>
      <c r="C3" s="15">
        <f>B3+Assumptions!$B$24</f>
        <v>2</v>
      </c>
      <c r="D3" s="15">
        <f>C3+Assumptions!$B$24</f>
        <v>3</v>
      </c>
      <c r="E3" s="15">
        <f>D3+Assumptions!$B$24</f>
        <v>4</v>
      </c>
      <c r="F3" s="15">
        <f>E3+Assumptions!$B$24</f>
        <v>5</v>
      </c>
      <c r="G3" s="15">
        <f>F3+Assumptions!$B$24</f>
        <v>6</v>
      </c>
      <c r="H3" s="15">
        <f>G3+Assumptions!$B$24</f>
        <v>7</v>
      </c>
      <c r="I3" s="15">
        <f>H3+Assumptions!$B$24</f>
        <v>8</v>
      </c>
      <c r="J3" s="15">
        <f>I3+Assumptions!$B$24</f>
        <v>9</v>
      </c>
      <c r="K3" s="15">
        <f>J3+Assumptions!$B$24</f>
        <v>10</v>
      </c>
      <c r="L3" s="15">
        <f>K3+Assumptions!$B$24</f>
        <v>11</v>
      </c>
      <c r="M3" s="15">
        <f>L3+Assumptions!$B$24</f>
        <v>12</v>
      </c>
      <c r="N3" s="15">
        <f>M3+Assumptions!$B$24</f>
        <v>13</v>
      </c>
      <c r="O3" s="15">
        <f>N3+Assumptions!$B$24</f>
        <v>14</v>
      </c>
      <c r="P3" s="15">
        <f>O3+Assumptions!$B$24</f>
        <v>15</v>
      </c>
      <c r="Q3" s="15">
        <f>P3+Assumptions!$B$24</f>
        <v>16</v>
      </c>
      <c r="R3" s="15">
        <f>Q3+Assumptions!$B$24</f>
        <v>17</v>
      </c>
      <c r="S3" s="15">
        <f>R3+Assumptions!$B$24</f>
        <v>18</v>
      </c>
      <c r="T3" s="15">
        <f>S3+Assumptions!$B$24</f>
        <v>19</v>
      </c>
      <c r="U3" s="15">
        <f>T3+Assumptions!$B$24</f>
        <v>20</v>
      </c>
      <c r="V3" s="15">
        <f>U3+Assumptions!$B$24</f>
        <v>21</v>
      </c>
      <c r="W3" s="15">
        <f>V3+Assumptions!$B$24</f>
        <v>22</v>
      </c>
      <c r="X3" s="15">
        <f>W3+Assumptions!$B$24</f>
        <v>23</v>
      </c>
      <c r="Y3" s="15">
        <f>X3+Assumptions!$B$24</f>
        <v>24</v>
      </c>
    </row>
    <row r="4">
      <c r="A4" s="14" t="s">
        <v>17</v>
      </c>
      <c r="B4" s="15">
        <f>Assumptions!C23</f>
        <v>0</v>
      </c>
      <c r="C4" s="15">
        <f>B4+Assumptions!$C$24</f>
        <v>1</v>
      </c>
      <c r="D4" s="15">
        <f>C4+0</f>
        <v>1</v>
      </c>
      <c r="E4" s="15">
        <f>D4+Assumptions!$C$24</f>
        <v>2</v>
      </c>
      <c r="F4" s="15">
        <f>E4+0</f>
        <v>2</v>
      </c>
      <c r="G4" s="15">
        <f>F4+Assumptions!$C$24</f>
        <v>3</v>
      </c>
      <c r="H4" s="15">
        <f>G4+0</f>
        <v>3</v>
      </c>
      <c r="I4" s="15">
        <f>H4+Assumptions!$C$24</f>
        <v>4</v>
      </c>
      <c r="J4" s="15">
        <f>I4+0</f>
        <v>4</v>
      </c>
      <c r="K4" s="15">
        <f>J4+Assumptions!$C$24</f>
        <v>5</v>
      </c>
      <c r="L4" s="15">
        <f>K4+0</f>
        <v>5</v>
      </c>
      <c r="M4" s="15">
        <f>L4+Assumptions!$C$24</f>
        <v>6</v>
      </c>
      <c r="N4" s="15">
        <f t="shared" ref="N4:N5" si="1">M4+0</f>
        <v>6</v>
      </c>
      <c r="O4" s="15">
        <f>N4+Assumptions!$C$24</f>
        <v>7</v>
      </c>
      <c r="P4" s="15">
        <f>O4+0</f>
        <v>7</v>
      </c>
      <c r="Q4" s="15">
        <f>P4+Assumptions!$C$24</f>
        <v>8</v>
      </c>
      <c r="R4" s="15">
        <f t="shared" ref="R4:R5" si="3">Q4+0</f>
        <v>8</v>
      </c>
      <c r="S4" s="15">
        <f>R4+Assumptions!$C$24</f>
        <v>9</v>
      </c>
      <c r="T4" s="15">
        <f>S4+0</f>
        <v>9</v>
      </c>
      <c r="U4" s="15">
        <f>T4+Assumptions!$C$24</f>
        <v>10</v>
      </c>
      <c r="V4" s="15">
        <f t="shared" ref="V4:V5" si="5">U4+0</f>
        <v>10</v>
      </c>
      <c r="W4" s="15">
        <f>V4+Assumptions!$C$24</f>
        <v>11</v>
      </c>
      <c r="X4" s="15">
        <f>W4+0</f>
        <v>11</v>
      </c>
      <c r="Y4" s="15">
        <f>X4+Assumptions!$C$24</f>
        <v>12</v>
      </c>
    </row>
    <row r="5">
      <c r="A5" s="14" t="s">
        <v>18</v>
      </c>
      <c r="B5" s="11">
        <v>0.0</v>
      </c>
      <c r="C5" s="11">
        <v>0.0</v>
      </c>
      <c r="D5" s="11">
        <v>0.0</v>
      </c>
      <c r="E5" s="11">
        <v>0.0</v>
      </c>
      <c r="F5" s="11">
        <v>0.0</v>
      </c>
      <c r="G5" s="11">
        <v>0.0</v>
      </c>
      <c r="H5" s="11">
        <v>0.0</v>
      </c>
      <c r="I5" s="11">
        <v>0.0</v>
      </c>
      <c r="J5" s="11">
        <v>0.0</v>
      </c>
      <c r="K5" s="11">
        <v>0.0</v>
      </c>
      <c r="L5" s="11">
        <v>0.0</v>
      </c>
      <c r="M5" s="15">
        <f>L5+Assumptions!$D$24</f>
        <v>1</v>
      </c>
      <c r="N5" s="15">
        <f t="shared" si="1"/>
        <v>1</v>
      </c>
      <c r="O5" s="15">
        <f t="shared" ref="O5:P5" si="2">N5+0</f>
        <v>1</v>
      </c>
      <c r="P5" s="15">
        <f t="shared" si="2"/>
        <v>1</v>
      </c>
      <c r="Q5" s="15">
        <f>P5+Assumptions!$D$24</f>
        <v>2</v>
      </c>
      <c r="R5" s="15">
        <f t="shared" si="3"/>
        <v>2</v>
      </c>
      <c r="S5" s="15">
        <f t="shared" ref="S5:T5" si="4">R5+0</f>
        <v>2</v>
      </c>
      <c r="T5" s="15">
        <f t="shared" si="4"/>
        <v>2</v>
      </c>
      <c r="U5" s="15">
        <f>T5+Assumptions!$D$24</f>
        <v>3</v>
      </c>
      <c r="V5" s="15">
        <f t="shared" si="5"/>
        <v>3</v>
      </c>
      <c r="W5" s="15">
        <f t="shared" ref="W5:X5" si="6">V5+0</f>
        <v>3</v>
      </c>
      <c r="X5" s="15">
        <f t="shared" si="6"/>
        <v>3</v>
      </c>
      <c r="Y5" s="15">
        <f>X5+Assumptions!$D$24</f>
        <v>4</v>
      </c>
    </row>
    <row r="6">
      <c r="A6" s="14"/>
    </row>
    <row r="7">
      <c r="A7" s="14" t="s">
        <v>62</v>
      </c>
    </row>
    <row r="8">
      <c r="A8" s="14" t="s">
        <v>16</v>
      </c>
      <c r="B8" s="15">
        <f>B3*Assumptions!$B5</f>
        <v>500</v>
      </c>
      <c r="C8" s="15">
        <f>C3*Assumptions!$B5</f>
        <v>1000</v>
      </c>
      <c r="D8" s="15">
        <f>D3*Assumptions!$B5</f>
        <v>1500</v>
      </c>
      <c r="E8" s="15">
        <f>E3*Assumptions!$B5</f>
        <v>2000</v>
      </c>
      <c r="F8" s="15">
        <f>F3*Assumptions!$B5</f>
        <v>2500</v>
      </c>
      <c r="G8" s="15">
        <f>G3*Assumptions!$B5</f>
        <v>3000</v>
      </c>
      <c r="H8" s="15">
        <f>H3*Assumptions!$B5</f>
        <v>3500</v>
      </c>
      <c r="I8" s="15">
        <f>I3*Assumptions!$B5</f>
        <v>4000</v>
      </c>
      <c r="J8" s="15">
        <f>J3*Assumptions!$B5</f>
        <v>4500</v>
      </c>
      <c r="K8" s="15">
        <f>K3*Assumptions!$B5</f>
        <v>5000</v>
      </c>
      <c r="L8" s="15">
        <f>L3*Assumptions!$B5</f>
        <v>5500</v>
      </c>
      <c r="M8" s="15">
        <f>M3*Assumptions!$B5</f>
        <v>6000</v>
      </c>
      <c r="N8" s="15">
        <f>N3*Assumptions!$B5</f>
        <v>6500</v>
      </c>
      <c r="O8" s="15">
        <f>O3*Assumptions!$B5</f>
        <v>7000</v>
      </c>
      <c r="P8" s="15">
        <f>P3*Assumptions!$B5</f>
        <v>7500</v>
      </c>
      <c r="Q8" s="15">
        <f>Q3*Assumptions!$B5</f>
        <v>8000</v>
      </c>
      <c r="R8" s="15">
        <f>R3*Assumptions!$B5</f>
        <v>8500</v>
      </c>
      <c r="S8" s="15">
        <f>S3*Assumptions!$B5</f>
        <v>9000</v>
      </c>
      <c r="T8" s="15">
        <f>T3*Assumptions!$B5</f>
        <v>9500</v>
      </c>
      <c r="U8" s="15">
        <f>U3*Assumptions!$B5</f>
        <v>10000</v>
      </c>
      <c r="V8" s="15">
        <f>V3*Assumptions!$B5</f>
        <v>10500</v>
      </c>
      <c r="W8" s="15">
        <f>W3*Assumptions!$B5</f>
        <v>11000</v>
      </c>
      <c r="X8" s="15">
        <f>X3*Assumptions!$B5</f>
        <v>11500</v>
      </c>
      <c r="Y8" s="15">
        <f>Y3*Assumptions!$B5</f>
        <v>12000</v>
      </c>
    </row>
    <row r="9">
      <c r="A9" s="14" t="s">
        <v>17</v>
      </c>
      <c r="B9" s="15">
        <f>B4*Assumptions!$C$5</f>
        <v>0</v>
      </c>
      <c r="C9" s="15">
        <f>C4*Assumptions!$C$5</f>
        <v>750</v>
      </c>
      <c r="D9" s="15">
        <f>D4*Assumptions!$C$5</f>
        <v>750</v>
      </c>
      <c r="E9" s="15">
        <f>E4*Assumptions!$C$5</f>
        <v>1500</v>
      </c>
      <c r="F9" s="15">
        <f>F4*Assumptions!$C$5</f>
        <v>1500</v>
      </c>
      <c r="G9" s="15">
        <f>G4*Assumptions!$C$5</f>
        <v>2250</v>
      </c>
      <c r="H9" s="15">
        <f>H4*Assumptions!$C$5</f>
        <v>2250</v>
      </c>
      <c r="I9" s="15">
        <f>I4*Assumptions!$C$5</f>
        <v>3000</v>
      </c>
      <c r="J9" s="15">
        <f>J4*Assumptions!$C$5</f>
        <v>3000</v>
      </c>
      <c r="K9" s="15">
        <f>K4*Assumptions!$C$5</f>
        <v>3750</v>
      </c>
      <c r="L9" s="15">
        <f>L4*Assumptions!$C$5</f>
        <v>3750</v>
      </c>
      <c r="M9" s="15">
        <f>M4*Assumptions!$C$5</f>
        <v>4500</v>
      </c>
      <c r="N9" s="15">
        <f>N4*Assumptions!$C$5</f>
        <v>4500</v>
      </c>
      <c r="O9" s="15">
        <f>O4*Assumptions!$C$5</f>
        <v>5250</v>
      </c>
      <c r="P9" s="15">
        <f>P4*Assumptions!$C$5</f>
        <v>5250</v>
      </c>
      <c r="Q9" s="15">
        <f>Q4*Assumptions!$C$5</f>
        <v>6000</v>
      </c>
      <c r="R9" s="15">
        <f>R4*Assumptions!$C$5</f>
        <v>6000</v>
      </c>
      <c r="S9" s="15">
        <f>S4*Assumptions!$C$5</f>
        <v>6750</v>
      </c>
      <c r="T9" s="15">
        <f>T4*Assumptions!$C$5</f>
        <v>6750</v>
      </c>
      <c r="U9" s="15">
        <f>U4*Assumptions!$C$5</f>
        <v>7500</v>
      </c>
      <c r="V9" s="15">
        <f>V4*Assumptions!$C$5</f>
        <v>7500</v>
      </c>
      <c r="W9" s="15">
        <f>W4*Assumptions!$C$5</f>
        <v>8250</v>
      </c>
      <c r="X9" s="15">
        <f>X4*Assumptions!$C$5</f>
        <v>8250</v>
      </c>
      <c r="Y9" s="15">
        <f>Y4*Assumptions!$C$5</f>
        <v>9000</v>
      </c>
    </row>
    <row r="10">
      <c r="A10" s="14" t="s">
        <v>18</v>
      </c>
      <c r="B10" s="15">
        <f>B5*Assumptions!$D$5</f>
        <v>0</v>
      </c>
      <c r="C10" s="15">
        <f>C5*Assumptions!$D$5</f>
        <v>0</v>
      </c>
      <c r="D10" s="15">
        <f>D5*Assumptions!$D$5</f>
        <v>0</v>
      </c>
      <c r="E10" s="15">
        <f>E5*Assumptions!$D$5</f>
        <v>0</v>
      </c>
      <c r="F10" s="15">
        <f>F5*Assumptions!$D$5</f>
        <v>0</v>
      </c>
      <c r="G10" s="15">
        <f>G5*Assumptions!$D$5</f>
        <v>0</v>
      </c>
      <c r="H10" s="15">
        <f>H5*Assumptions!$D$5</f>
        <v>0</v>
      </c>
      <c r="I10" s="15">
        <f>I5*Assumptions!$D$5</f>
        <v>0</v>
      </c>
      <c r="J10" s="15">
        <f>J5*Assumptions!$D$5</f>
        <v>0</v>
      </c>
      <c r="K10" s="15">
        <f>K5*Assumptions!$D$5</f>
        <v>0</v>
      </c>
      <c r="L10" s="15">
        <f>L5*Assumptions!$D$5</f>
        <v>0</v>
      </c>
      <c r="M10" s="15">
        <f>M5*Assumptions!$D$5</f>
        <v>1100</v>
      </c>
      <c r="N10" s="15">
        <f>N5*Assumptions!$D$5</f>
        <v>1100</v>
      </c>
      <c r="O10" s="15">
        <f>O5*Assumptions!$D$5</f>
        <v>1100</v>
      </c>
      <c r="P10" s="15">
        <f>P5*Assumptions!$D$5</f>
        <v>1100</v>
      </c>
      <c r="Q10" s="15">
        <f>Q5*Assumptions!$D$5</f>
        <v>2200</v>
      </c>
      <c r="R10" s="15">
        <f>R5*Assumptions!$D$5</f>
        <v>2200</v>
      </c>
      <c r="S10" s="15">
        <f>S5*Assumptions!$D$5</f>
        <v>2200</v>
      </c>
      <c r="T10" s="15">
        <f>T5*Assumptions!$D$5</f>
        <v>2200</v>
      </c>
      <c r="U10" s="15">
        <f>U5*Assumptions!$D$5</f>
        <v>3300</v>
      </c>
      <c r="V10" s="15">
        <f>V5*Assumptions!$D$5</f>
        <v>3300</v>
      </c>
      <c r="W10" s="15">
        <f>W5*Assumptions!$D$5</f>
        <v>3300</v>
      </c>
      <c r="X10" s="15">
        <f>X5*Assumptions!$D$5</f>
        <v>3300</v>
      </c>
      <c r="Y10" s="15">
        <f>Y5*Assumptions!$D$5</f>
        <v>4400</v>
      </c>
    </row>
    <row r="11">
      <c r="A11" s="14"/>
    </row>
    <row r="12">
      <c r="A12" s="14" t="s">
        <v>63</v>
      </c>
    </row>
    <row r="13">
      <c r="A13" s="14" t="s">
        <v>16</v>
      </c>
    </row>
    <row r="14">
      <c r="A14" s="14" t="s">
        <v>13</v>
      </c>
      <c r="B14" s="15">
        <f>B8*Assumptions!$B$8</f>
        <v>500</v>
      </c>
      <c r="C14" s="15">
        <f>C8*Assumptions!$B$8</f>
        <v>1000</v>
      </c>
      <c r="D14" s="15">
        <f>D8*Assumptions!$B$8</f>
        <v>1500</v>
      </c>
      <c r="E14" s="15">
        <f>E8*Assumptions!$B$8</f>
        <v>2000</v>
      </c>
      <c r="F14" s="15">
        <f>F8*Assumptions!$B$8</f>
        <v>2500</v>
      </c>
      <c r="G14" s="15">
        <f>G8*Assumptions!$B$8</f>
        <v>3000</v>
      </c>
      <c r="H14" s="15">
        <f>H8*Assumptions!$B$8</f>
        <v>3500</v>
      </c>
      <c r="I14" s="15">
        <f>I8*Assumptions!$B$8</f>
        <v>4000</v>
      </c>
      <c r="J14" s="15">
        <f>J8*Assumptions!$B$8</f>
        <v>4500</v>
      </c>
      <c r="K14" s="15">
        <f>K8*Assumptions!$B$8</f>
        <v>5000</v>
      </c>
      <c r="L14" s="15">
        <f>L8*Assumptions!$B$8</f>
        <v>5500</v>
      </c>
      <c r="M14" s="15">
        <f>M8*Assumptions!$B$8</f>
        <v>6000</v>
      </c>
      <c r="N14" s="15">
        <f>N8*Assumptions!$B$8</f>
        <v>6500</v>
      </c>
      <c r="O14" s="15">
        <f>O8*Assumptions!$B$8</f>
        <v>7000</v>
      </c>
      <c r="P14" s="15">
        <f>P8*Assumptions!$B$8</f>
        <v>7500</v>
      </c>
      <c r="Q14" s="15">
        <f>Q8*Assumptions!$B$8</f>
        <v>8000</v>
      </c>
      <c r="R14" s="15">
        <f>R8*Assumptions!$B$8</f>
        <v>8500</v>
      </c>
      <c r="S14" s="15">
        <f>S8*Assumptions!$B$8</f>
        <v>9000</v>
      </c>
      <c r="T14" s="15">
        <f>T8*Assumptions!$B$8</f>
        <v>9500</v>
      </c>
      <c r="U14" s="15">
        <f>U8*Assumptions!$B$8</f>
        <v>10000</v>
      </c>
      <c r="V14" s="15">
        <f>V8*Assumptions!$B$8</f>
        <v>10500</v>
      </c>
      <c r="W14" s="15">
        <f>W8*Assumptions!$B$8</f>
        <v>11000</v>
      </c>
      <c r="X14" s="15">
        <f>X8*Assumptions!$B$8</f>
        <v>11500</v>
      </c>
      <c r="Y14" s="15">
        <f>Y8*Assumptions!$B$8</f>
        <v>12000</v>
      </c>
    </row>
    <row r="15">
      <c r="A15" s="14" t="s">
        <v>17</v>
      </c>
    </row>
    <row r="16">
      <c r="A16" s="14" t="s">
        <v>13</v>
      </c>
      <c r="B16" s="15">
        <f>B9*Assumptions!$C$8</f>
        <v>0</v>
      </c>
      <c r="C16" s="15">
        <f>C9*Assumptions!$C$8</f>
        <v>1050</v>
      </c>
      <c r="D16" s="15">
        <f>D9*Assumptions!$C$8</f>
        <v>1050</v>
      </c>
      <c r="E16" s="15">
        <f>E9*Assumptions!$C$8</f>
        <v>2100</v>
      </c>
      <c r="F16" s="15">
        <f>F9*Assumptions!$C$8</f>
        <v>2100</v>
      </c>
      <c r="G16" s="15">
        <f>G9*Assumptions!$C$8</f>
        <v>3150</v>
      </c>
      <c r="H16" s="15">
        <f>H9*Assumptions!$C$8</f>
        <v>3150</v>
      </c>
      <c r="I16" s="15">
        <f>I9*Assumptions!$C$8</f>
        <v>4200</v>
      </c>
      <c r="J16" s="15">
        <f>J9*Assumptions!$C$8</f>
        <v>4200</v>
      </c>
      <c r="K16" s="15">
        <f>K9*Assumptions!$C$8</f>
        <v>5250</v>
      </c>
      <c r="L16" s="15">
        <f>L9*Assumptions!$C$8</f>
        <v>5250</v>
      </c>
      <c r="M16" s="15">
        <f>M9*Assumptions!$C$8</f>
        <v>6300</v>
      </c>
      <c r="N16" s="15">
        <f>N9*Assumptions!$C$8</f>
        <v>6300</v>
      </c>
      <c r="O16" s="15">
        <f>O9*Assumptions!$C$8</f>
        <v>7350</v>
      </c>
      <c r="P16" s="15">
        <f>P9*Assumptions!$C$8</f>
        <v>7350</v>
      </c>
      <c r="Q16" s="15">
        <f>Q9*Assumptions!$C$8</f>
        <v>8400</v>
      </c>
      <c r="R16" s="15">
        <f>R9*Assumptions!$C$8</f>
        <v>8400</v>
      </c>
      <c r="S16" s="15">
        <f>S9*Assumptions!$C$8</f>
        <v>9450</v>
      </c>
      <c r="T16" s="15">
        <f>T9*Assumptions!$C$8</f>
        <v>9450</v>
      </c>
      <c r="U16" s="15">
        <f>U9*Assumptions!$C$8</f>
        <v>10500</v>
      </c>
      <c r="V16" s="15">
        <f>V9*Assumptions!$C$8</f>
        <v>10500</v>
      </c>
      <c r="W16" s="15">
        <f>W9*Assumptions!$C$8</f>
        <v>11550</v>
      </c>
      <c r="X16" s="15">
        <f>X9*Assumptions!$C$8</f>
        <v>11550</v>
      </c>
      <c r="Y16" s="15">
        <f>Y9*Assumptions!$C$8</f>
        <v>12600</v>
      </c>
    </row>
    <row r="17">
      <c r="A17" s="14" t="s">
        <v>64</v>
      </c>
    </row>
    <row r="18">
      <c r="A18" s="14" t="s">
        <v>13</v>
      </c>
      <c r="B18" s="15">
        <f>B10*Assumptions!$D$8</f>
        <v>0</v>
      </c>
      <c r="C18" s="15">
        <f>C10*Assumptions!$D$8</f>
        <v>0</v>
      </c>
      <c r="D18" s="15">
        <f>D10*Assumptions!$D$8</f>
        <v>0</v>
      </c>
      <c r="E18" s="15">
        <f>E10*Assumptions!$D$8</f>
        <v>0</v>
      </c>
      <c r="F18" s="15">
        <f>F10*Assumptions!$D$8</f>
        <v>0</v>
      </c>
      <c r="G18" s="15">
        <f>G10*Assumptions!$D$8</f>
        <v>0</v>
      </c>
      <c r="H18" s="15">
        <f>H10*Assumptions!$D$8</f>
        <v>0</v>
      </c>
      <c r="I18" s="15">
        <f>I10*Assumptions!$D$8</f>
        <v>0</v>
      </c>
      <c r="J18" s="15">
        <f>J10*Assumptions!$D$8</f>
        <v>0</v>
      </c>
      <c r="K18" s="15">
        <f>K10*Assumptions!$D$8</f>
        <v>0</v>
      </c>
      <c r="L18" s="15">
        <f>L10*Assumptions!$D$8</f>
        <v>0</v>
      </c>
      <c r="M18" s="15">
        <f>M10*Assumptions!$D$8</f>
        <v>2530</v>
      </c>
      <c r="N18" s="15">
        <f>N10*Assumptions!$D$8</f>
        <v>2530</v>
      </c>
      <c r="O18" s="15">
        <f>O10*Assumptions!$D$8</f>
        <v>2530</v>
      </c>
      <c r="P18" s="15">
        <f>P10*Assumptions!$D$8</f>
        <v>2530</v>
      </c>
      <c r="Q18" s="15">
        <f>Q10*Assumptions!$D$8</f>
        <v>5060</v>
      </c>
      <c r="R18" s="15">
        <f>R10*Assumptions!$D$8</f>
        <v>5060</v>
      </c>
      <c r="S18" s="15">
        <f>S10*Assumptions!$D$8</f>
        <v>5060</v>
      </c>
      <c r="T18" s="15">
        <f>T10*Assumptions!$D$8</f>
        <v>5060</v>
      </c>
      <c r="U18" s="15">
        <f>U10*Assumptions!$D$8</f>
        <v>7590</v>
      </c>
      <c r="V18" s="15">
        <f>V10*Assumptions!$D$8</f>
        <v>7590</v>
      </c>
      <c r="W18" s="15">
        <f>W10*Assumptions!$D$8</f>
        <v>7590</v>
      </c>
      <c r="X18" s="15">
        <f>X10*Assumptions!$D$8</f>
        <v>7590</v>
      </c>
      <c r="Y18" s="15">
        <f>Y10*Assumptions!$D$8</f>
        <v>10120</v>
      </c>
    </row>
    <row r="19">
      <c r="A19" s="14"/>
    </row>
    <row r="20">
      <c r="A20" s="14" t="s">
        <v>65</v>
      </c>
    </row>
    <row r="21">
      <c r="A21" s="14" t="s">
        <v>16</v>
      </c>
      <c r="B21" s="15">
        <f t="shared" ref="B21:B23" si="8">B3-0</f>
        <v>1</v>
      </c>
      <c r="C21" s="15">
        <f t="shared" ref="C21:Y21" si="7">C3-B3</f>
        <v>1</v>
      </c>
      <c r="D21" s="15">
        <f t="shared" si="7"/>
        <v>1</v>
      </c>
      <c r="E21" s="15">
        <f t="shared" si="7"/>
        <v>1</v>
      </c>
      <c r="F21" s="15">
        <f t="shared" si="7"/>
        <v>1</v>
      </c>
      <c r="G21" s="15">
        <f t="shared" si="7"/>
        <v>1</v>
      </c>
      <c r="H21" s="15">
        <f t="shared" si="7"/>
        <v>1</v>
      </c>
      <c r="I21" s="15">
        <f t="shared" si="7"/>
        <v>1</v>
      </c>
      <c r="J21" s="15">
        <f t="shared" si="7"/>
        <v>1</v>
      </c>
      <c r="K21" s="15">
        <f t="shared" si="7"/>
        <v>1</v>
      </c>
      <c r="L21" s="15">
        <f t="shared" si="7"/>
        <v>1</v>
      </c>
      <c r="M21" s="15">
        <f t="shared" si="7"/>
        <v>1</v>
      </c>
      <c r="N21" s="15">
        <f t="shared" si="7"/>
        <v>1</v>
      </c>
      <c r="O21" s="15">
        <f t="shared" si="7"/>
        <v>1</v>
      </c>
      <c r="P21" s="15">
        <f t="shared" si="7"/>
        <v>1</v>
      </c>
      <c r="Q21" s="15">
        <f t="shared" si="7"/>
        <v>1</v>
      </c>
      <c r="R21" s="15">
        <f t="shared" si="7"/>
        <v>1</v>
      </c>
      <c r="S21" s="15">
        <f t="shared" si="7"/>
        <v>1</v>
      </c>
      <c r="T21" s="15">
        <f t="shared" si="7"/>
        <v>1</v>
      </c>
      <c r="U21" s="15">
        <f t="shared" si="7"/>
        <v>1</v>
      </c>
      <c r="V21" s="15">
        <f t="shared" si="7"/>
        <v>1</v>
      </c>
      <c r="W21" s="15">
        <f t="shared" si="7"/>
        <v>1</v>
      </c>
      <c r="X21" s="15">
        <f t="shared" si="7"/>
        <v>1</v>
      </c>
      <c r="Y21" s="15">
        <f t="shared" si="7"/>
        <v>1</v>
      </c>
    </row>
    <row r="22">
      <c r="A22" s="14" t="s">
        <v>17</v>
      </c>
      <c r="B22" s="15">
        <f t="shared" si="8"/>
        <v>0</v>
      </c>
      <c r="C22" s="15">
        <f t="shared" ref="C22:Y22" si="9">C4-B4</f>
        <v>1</v>
      </c>
      <c r="D22" s="15">
        <f t="shared" si="9"/>
        <v>0</v>
      </c>
      <c r="E22" s="15">
        <f t="shared" si="9"/>
        <v>1</v>
      </c>
      <c r="F22" s="15">
        <f t="shared" si="9"/>
        <v>0</v>
      </c>
      <c r="G22" s="15">
        <f t="shared" si="9"/>
        <v>1</v>
      </c>
      <c r="H22" s="15">
        <f t="shared" si="9"/>
        <v>0</v>
      </c>
      <c r="I22" s="15">
        <f t="shared" si="9"/>
        <v>1</v>
      </c>
      <c r="J22" s="15">
        <f t="shared" si="9"/>
        <v>0</v>
      </c>
      <c r="K22" s="15">
        <f t="shared" si="9"/>
        <v>1</v>
      </c>
      <c r="L22" s="15">
        <f t="shared" si="9"/>
        <v>0</v>
      </c>
      <c r="M22" s="15">
        <f t="shared" si="9"/>
        <v>1</v>
      </c>
      <c r="N22" s="15">
        <f t="shared" si="9"/>
        <v>0</v>
      </c>
      <c r="O22" s="15">
        <f t="shared" si="9"/>
        <v>1</v>
      </c>
      <c r="P22" s="15">
        <f t="shared" si="9"/>
        <v>0</v>
      </c>
      <c r="Q22" s="15">
        <f t="shared" si="9"/>
        <v>1</v>
      </c>
      <c r="R22" s="15">
        <f t="shared" si="9"/>
        <v>0</v>
      </c>
      <c r="S22" s="15">
        <f t="shared" si="9"/>
        <v>1</v>
      </c>
      <c r="T22" s="15">
        <f t="shared" si="9"/>
        <v>0</v>
      </c>
      <c r="U22" s="15">
        <f t="shared" si="9"/>
        <v>1</v>
      </c>
      <c r="V22" s="15">
        <f t="shared" si="9"/>
        <v>0</v>
      </c>
      <c r="W22" s="15">
        <f t="shared" si="9"/>
        <v>1</v>
      </c>
      <c r="X22" s="15">
        <f t="shared" si="9"/>
        <v>0</v>
      </c>
      <c r="Y22" s="15">
        <f t="shared" si="9"/>
        <v>1</v>
      </c>
    </row>
    <row r="23">
      <c r="A23" s="14" t="s">
        <v>18</v>
      </c>
      <c r="B23" s="15">
        <f t="shared" si="8"/>
        <v>0</v>
      </c>
      <c r="C23" s="15">
        <f t="shared" ref="C23:Y23" si="10">C5-B5</f>
        <v>0</v>
      </c>
      <c r="D23" s="15">
        <f t="shared" si="10"/>
        <v>0</v>
      </c>
      <c r="E23" s="15">
        <f t="shared" si="10"/>
        <v>0</v>
      </c>
      <c r="F23" s="15">
        <f t="shared" si="10"/>
        <v>0</v>
      </c>
      <c r="G23" s="15">
        <f t="shared" si="10"/>
        <v>0</v>
      </c>
      <c r="H23" s="15">
        <f t="shared" si="10"/>
        <v>0</v>
      </c>
      <c r="I23" s="15">
        <f t="shared" si="10"/>
        <v>0</v>
      </c>
      <c r="J23" s="15">
        <f t="shared" si="10"/>
        <v>0</v>
      </c>
      <c r="K23" s="15">
        <f t="shared" si="10"/>
        <v>0</v>
      </c>
      <c r="L23" s="15">
        <f t="shared" si="10"/>
        <v>0</v>
      </c>
      <c r="M23" s="15">
        <f t="shared" si="10"/>
        <v>1</v>
      </c>
      <c r="N23" s="15">
        <f t="shared" si="10"/>
        <v>0</v>
      </c>
      <c r="O23" s="15">
        <f t="shared" si="10"/>
        <v>0</v>
      </c>
      <c r="P23" s="15">
        <f t="shared" si="10"/>
        <v>0</v>
      </c>
      <c r="Q23" s="15">
        <f t="shared" si="10"/>
        <v>1</v>
      </c>
      <c r="R23" s="15">
        <f t="shared" si="10"/>
        <v>0</v>
      </c>
      <c r="S23" s="15">
        <f t="shared" si="10"/>
        <v>0</v>
      </c>
      <c r="T23" s="15">
        <f t="shared" si="10"/>
        <v>0</v>
      </c>
      <c r="U23" s="15">
        <f t="shared" si="10"/>
        <v>1</v>
      </c>
      <c r="V23" s="15">
        <f t="shared" si="10"/>
        <v>0</v>
      </c>
      <c r="W23" s="15">
        <f t="shared" si="10"/>
        <v>0</v>
      </c>
      <c r="X23" s="15">
        <f t="shared" si="10"/>
        <v>0</v>
      </c>
      <c r="Y23" s="15">
        <f t="shared" si="10"/>
        <v>1</v>
      </c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  <row r="30">
      <c r="A30" s="13"/>
    </row>
    <row r="31">
      <c r="A31" s="13"/>
    </row>
    <row r="32">
      <c r="A32" s="13"/>
    </row>
    <row r="33">
      <c r="A33" s="13"/>
    </row>
    <row r="34">
      <c r="A34" s="13"/>
    </row>
    <row r="35">
      <c r="A35" s="13"/>
    </row>
    <row r="36">
      <c r="A36" s="13"/>
    </row>
    <row r="37">
      <c r="A37" s="13"/>
    </row>
    <row r="38">
      <c r="A38" s="13"/>
    </row>
    <row r="39">
      <c r="A39" s="13"/>
    </row>
    <row r="40">
      <c r="A40" s="13"/>
    </row>
    <row r="41">
      <c r="A41" s="13"/>
    </row>
    <row r="42">
      <c r="A42" s="13"/>
    </row>
    <row r="43">
      <c r="A43" s="13"/>
    </row>
    <row r="44">
      <c r="A44" s="13"/>
    </row>
    <row r="45">
      <c r="A45" s="13"/>
    </row>
    <row r="46">
      <c r="A46" s="13"/>
    </row>
    <row r="47">
      <c r="A47" s="13"/>
    </row>
    <row r="48">
      <c r="A48" s="13"/>
    </row>
    <row r="49">
      <c r="A49" s="13"/>
    </row>
    <row r="50">
      <c r="A50" s="13"/>
    </row>
    <row r="51">
      <c r="A51" s="13"/>
    </row>
    <row r="52">
      <c r="A52" s="13"/>
    </row>
    <row r="53">
      <c r="A53" s="13"/>
    </row>
    <row r="54">
      <c r="A54" s="13"/>
    </row>
    <row r="55">
      <c r="A55" s="13"/>
    </row>
    <row r="56">
      <c r="A56" s="13"/>
    </row>
    <row r="57">
      <c r="A57" s="13"/>
    </row>
    <row r="58">
      <c r="A58" s="13"/>
    </row>
    <row r="59">
      <c r="A59" s="13"/>
    </row>
    <row r="60">
      <c r="A60" s="13"/>
    </row>
    <row r="61">
      <c r="A61" s="13"/>
    </row>
    <row r="62">
      <c r="A62" s="13"/>
    </row>
    <row r="63">
      <c r="A63" s="13"/>
    </row>
    <row r="64">
      <c r="A64" s="13"/>
    </row>
    <row r="65">
      <c r="A65" s="13"/>
    </row>
    <row r="66">
      <c r="A66" s="13"/>
    </row>
    <row r="67">
      <c r="A67" s="13"/>
    </row>
    <row r="68">
      <c r="A68" s="13"/>
    </row>
    <row r="69">
      <c r="A69" s="13"/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2">
      <c r="A92" s="13"/>
    </row>
    <row r="93">
      <c r="A93" s="13"/>
    </row>
    <row r="94">
      <c r="A94" s="13"/>
    </row>
    <row r="95">
      <c r="A95" s="13"/>
    </row>
    <row r="96">
      <c r="A96" s="13"/>
    </row>
    <row r="97">
      <c r="A97" s="13"/>
    </row>
    <row r="98">
      <c r="A98" s="13"/>
    </row>
    <row r="99">
      <c r="A99" s="13"/>
    </row>
    <row r="100">
      <c r="A100" s="13"/>
    </row>
    <row r="101">
      <c r="A101" s="13"/>
    </row>
    <row r="102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  <row r="993">
      <c r="A993" s="13"/>
    </row>
    <row r="994">
      <c r="A994" s="13"/>
    </row>
    <row r="995">
      <c r="A995" s="13"/>
    </row>
    <row r="996">
      <c r="A996" s="13"/>
    </row>
    <row r="997">
      <c r="A997" s="13"/>
    </row>
    <row r="998">
      <c r="A998" s="13"/>
    </row>
    <row r="999">
      <c r="A999" s="13"/>
    </row>
    <row r="1000">
      <c r="A1000" s="13"/>
    </row>
    <row r="1001">
      <c r="A1001" s="13"/>
    </row>
    <row r="1002">
      <c r="A1002" s="13"/>
    </row>
    <row r="1003">
      <c r="A1003" s="13"/>
    </row>
    <row r="1004">
      <c r="A1004" s="13"/>
    </row>
    <row r="1005">
      <c r="A1005" s="13"/>
    </row>
    <row r="1006">
      <c r="A1006" s="13"/>
    </row>
    <row r="1007">
      <c r="A1007" s="13"/>
    </row>
    <row r="1008">
      <c r="A1008" s="13"/>
    </row>
    <row r="1009">
      <c r="A1009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8.25"/>
  </cols>
  <sheetData>
    <row r="1"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1" t="s">
        <v>55</v>
      </c>
      <c r="U1" s="11" t="s">
        <v>56</v>
      </c>
      <c r="V1" s="11" t="s">
        <v>57</v>
      </c>
      <c r="W1" s="11" t="s">
        <v>58</v>
      </c>
      <c r="X1" s="11" t="s">
        <v>59</v>
      </c>
      <c r="Y1" s="11" t="s">
        <v>60</v>
      </c>
    </row>
    <row r="2">
      <c r="A2" s="11" t="s">
        <v>63</v>
      </c>
    </row>
    <row r="3">
      <c r="A3" s="11" t="s">
        <v>13</v>
      </c>
      <c r="B3" s="15">
        <f>'Sales and Costs-Small Store'!B3+'Sales and Costs-Medium Store'!B3+'Sales and Costs-Large Store'!B3</f>
        <v>150000</v>
      </c>
      <c r="C3" s="15">
        <f>'Sales and Costs-Small Store'!C3+'Sales and Costs-Medium Store'!C3+'Sales and Costs-Large Store'!C3</f>
        <v>615000</v>
      </c>
      <c r="D3" s="15">
        <f>'Sales and Costs-Small Store'!D3+'Sales and Costs-Medium Store'!D3+'Sales and Costs-Large Store'!D3</f>
        <v>765000</v>
      </c>
      <c r="E3" s="15">
        <f>'Sales and Costs-Small Store'!E3+'Sales and Costs-Medium Store'!E3+'Sales and Costs-Large Store'!E3</f>
        <v>1230000</v>
      </c>
      <c r="F3" s="15">
        <f>'Sales and Costs-Small Store'!F3+'Sales and Costs-Medium Store'!F3+'Sales and Costs-Large Store'!F3</f>
        <v>1380000</v>
      </c>
      <c r="G3" s="15">
        <f>'Sales and Costs-Small Store'!G3+'Sales and Costs-Medium Store'!G3+'Sales and Costs-Large Store'!G3</f>
        <v>1845000</v>
      </c>
      <c r="H3" s="15">
        <f>'Sales and Costs-Small Store'!H3+'Sales and Costs-Medium Store'!H3+'Sales and Costs-Large Store'!H3</f>
        <v>1995000</v>
      </c>
      <c r="I3" s="15">
        <f>'Sales and Costs-Small Store'!I3+'Sales and Costs-Medium Store'!I3+'Sales and Costs-Large Store'!I3</f>
        <v>2460000</v>
      </c>
      <c r="J3" s="15">
        <f>'Sales and Costs-Small Store'!J3+'Sales and Costs-Medium Store'!J3+'Sales and Costs-Large Store'!J3</f>
        <v>2610000</v>
      </c>
      <c r="K3" s="15">
        <f>'Sales and Costs-Small Store'!K3+'Sales and Costs-Medium Store'!K3+'Sales and Costs-Large Store'!K3</f>
        <v>3075000</v>
      </c>
      <c r="L3" s="15">
        <f>'Sales and Costs-Small Store'!L3+'Sales and Costs-Medium Store'!L3+'Sales and Costs-Large Store'!L3</f>
        <v>3225000</v>
      </c>
      <c r="M3" s="15">
        <f>'Sales and Costs-Small Store'!M3+'Sales and Costs-Medium Store'!M3+'Sales and Costs-Large Store'!M3</f>
        <v>4449000</v>
      </c>
      <c r="N3" s="15">
        <f>'Sales and Costs-Small Store'!N3+'Sales and Costs-Medium Store'!N3+'Sales and Costs-Large Store'!N3</f>
        <v>4599000</v>
      </c>
      <c r="O3" s="15">
        <f>'Sales and Costs-Small Store'!O3+'Sales and Costs-Medium Store'!O3+'Sales and Costs-Large Store'!O3</f>
        <v>5064000</v>
      </c>
      <c r="P3" s="15">
        <f>'Sales and Costs-Small Store'!P3+'Sales and Costs-Medium Store'!P3+'Sales and Costs-Large Store'!P3</f>
        <v>5214000</v>
      </c>
      <c r="Q3" s="15">
        <f>'Sales and Costs-Small Store'!Q3+'Sales and Costs-Medium Store'!Q3+'Sales and Costs-Large Store'!Q3</f>
        <v>6438000</v>
      </c>
      <c r="R3" s="15">
        <f>'Sales and Costs-Small Store'!R3+'Sales and Costs-Medium Store'!R3+'Sales and Costs-Large Store'!R3</f>
        <v>6588000</v>
      </c>
      <c r="S3" s="15">
        <f>'Sales and Costs-Small Store'!S3+'Sales and Costs-Medium Store'!S3+'Sales and Costs-Large Store'!S3</f>
        <v>7053000</v>
      </c>
      <c r="T3" s="15">
        <f>'Sales and Costs-Small Store'!T3+'Sales and Costs-Medium Store'!T3+'Sales and Costs-Large Store'!T3</f>
        <v>7203000</v>
      </c>
      <c r="U3" s="15">
        <f>'Sales and Costs-Small Store'!U3+'Sales and Costs-Medium Store'!U3+'Sales and Costs-Large Store'!U3</f>
        <v>8427000</v>
      </c>
      <c r="V3" s="15">
        <f>'Sales and Costs-Small Store'!V3+'Sales and Costs-Medium Store'!V3+'Sales and Costs-Large Store'!V3</f>
        <v>8577000</v>
      </c>
      <c r="W3" s="15">
        <f>'Sales and Costs-Small Store'!W3+'Sales and Costs-Medium Store'!W3+'Sales and Costs-Large Store'!W3</f>
        <v>9042000</v>
      </c>
      <c r="X3" s="15">
        <f>'Sales and Costs-Small Store'!X3+'Sales and Costs-Medium Store'!X3+'Sales and Costs-Large Store'!X3</f>
        <v>9192000</v>
      </c>
      <c r="Y3" s="15">
        <f>'Sales and Costs-Small Store'!Y3+'Sales and Costs-Medium Store'!Y3+'Sales and Costs-Large Store'!Y3</f>
        <v>10416000</v>
      </c>
    </row>
    <row r="4">
      <c r="A4" s="11" t="s">
        <v>66</v>
      </c>
      <c r="B4" s="15">
        <f t="shared" ref="B4:Y4" si="1">SUM(B3)</f>
        <v>150000</v>
      </c>
      <c r="C4" s="15">
        <f t="shared" si="1"/>
        <v>615000</v>
      </c>
      <c r="D4" s="15">
        <f t="shared" si="1"/>
        <v>765000</v>
      </c>
      <c r="E4" s="15">
        <f t="shared" si="1"/>
        <v>1230000</v>
      </c>
      <c r="F4" s="15">
        <f t="shared" si="1"/>
        <v>1380000</v>
      </c>
      <c r="G4" s="15">
        <f t="shared" si="1"/>
        <v>1845000</v>
      </c>
      <c r="H4" s="15">
        <f t="shared" si="1"/>
        <v>1995000</v>
      </c>
      <c r="I4" s="15">
        <f t="shared" si="1"/>
        <v>2460000</v>
      </c>
      <c r="J4" s="15">
        <f t="shared" si="1"/>
        <v>2610000</v>
      </c>
      <c r="K4" s="15">
        <f t="shared" si="1"/>
        <v>3075000</v>
      </c>
      <c r="L4" s="15">
        <f t="shared" si="1"/>
        <v>3225000</v>
      </c>
      <c r="M4" s="15">
        <f t="shared" si="1"/>
        <v>4449000</v>
      </c>
      <c r="N4" s="15">
        <f t="shared" si="1"/>
        <v>4599000</v>
      </c>
      <c r="O4" s="15">
        <f t="shared" si="1"/>
        <v>5064000</v>
      </c>
      <c r="P4" s="15">
        <f t="shared" si="1"/>
        <v>5214000</v>
      </c>
      <c r="Q4" s="15">
        <f t="shared" si="1"/>
        <v>6438000</v>
      </c>
      <c r="R4" s="15">
        <f t="shared" si="1"/>
        <v>6588000</v>
      </c>
      <c r="S4" s="15">
        <f t="shared" si="1"/>
        <v>7053000</v>
      </c>
      <c r="T4" s="15">
        <f t="shared" si="1"/>
        <v>7203000</v>
      </c>
      <c r="U4" s="15">
        <f t="shared" si="1"/>
        <v>8427000</v>
      </c>
      <c r="V4" s="15">
        <f t="shared" si="1"/>
        <v>8577000</v>
      </c>
      <c r="W4" s="15">
        <f t="shared" si="1"/>
        <v>9042000</v>
      </c>
      <c r="X4" s="15">
        <f t="shared" si="1"/>
        <v>9192000</v>
      </c>
      <c r="Y4" s="15">
        <f t="shared" si="1"/>
        <v>10416000</v>
      </c>
    </row>
    <row r="6">
      <c r="A6" s="11" t="s">
        <v>67</v>
      </c>
    </row>
    <row r="7">
      <c r="A7" s="11" t="s">
        <v>13</v>
      </c>
      <c r="B7" s="15">
        <f>'Sales and Costs-Small Store'!B7+'Sales and Costs-Medium Store'!B7+'Sales and Costs-Large Store'!B7</f>
        <v>67500</v>
      </c>
      <c r="C7" s="15">
        <f>'Sales and Costs-Small Store'!C7+'Sales and Costs-Medium Store'!C7+'Sales and Costs-Large Store'!C7</f>
        <v>276750</v>
      </c>
      <c r="D7" s="15">
        <f>'Sales and Costs-Small Store'!D7+'Sales and Costs-Medium Store'!D7+'Sales and Costs-Large Store'!D7</f>
        <v>344250</v>
      </c>
      <c r="E7" s="15">
        <f>'Sales and Costs-Small Store'!E7+'Sales and Costs-Medium Store'!E7+'Sales and Costs-Large Store'!E7</f>
        <v>553500</v>
      </c>
      <c r="F7" s="15">
        <f>'Sales and Costs-Small Store'!F7+'Sales and Costs-Medium Store'!F7+'Sales and Costs-Large Store'!F7</f>
        <v>621000</v>
      </c>
      <c r="G7" s="15">
        <f>'Sales and Costs-Small Store'!G7+'Sales and Costs-Medium Store'!G7+'Sales and Costs-Large Store'!G7</f>
        <v>830250</v>
      </c>
      <c r="H7" s="15">
        <f>'Sales and Costs-Small Store'!H7+'Sales and Costs-Medium Store'!H7+'Sales and Costs-Large Store'!H7</f>
        <v>897750</v>
      </c>
      <c r="I7" s="15">
        <f>'Sales and Costs-Small Store'!I7+'Sales and Costs-Medium Store'!I7+'Sales and Costs-Large Store'!I7</f>
        <v>1107000</v>
      </c>
      <c r="J7" s="15">
        <f>'Sales and Costs-Small Store'!J7+'Sales and Costs-Medium Store'!J7+'Sales and Costs-Large Store'!J7</f>
        <v>1174500</v>
      </c>
      <c r="K7" s="15">
        <f>'Sales and Costs-Small Store'!K7+'Sales and Costs-Medium Store'!K7+'Sales and Costs-Large Store'!K7</f>
        <v>1383750</v>
      </c>
      <c r="L7" s="15">
        <f>'Sales and Costs-Small Store'!L7+'Sales and Costs-Medium Store'!L7+'Sales and Costs-Large Store'!L7</f>
        <v>1451250</v>
      </c>
      <c r="M7" s="15">
        <f>'Sales and Costs-Small Store'!M7+'Sales and Costs-Medium Store'!M7+'Sales and Costs-Large Store'!M7</f>
        <v>2002050</v>
      </c>
      <c r="N7" s="15">
        <f>'Sales and Costs-Small Store'!N7+'Sales and Costs-Medium Store'!N7+'Sales and Costs-Large Store'!N7</f>
        <v>2069550</v>
      </c>
      <c r="O7" s="15">
        <f>'Sales and Costs-Small Store'!O7+'Sales and Costs-Medium Store'!O7+'Sales and Costs-Large Store'!O7</f>
        <v>2278800</v>
      </c>
      <c r="P7" s="15">
        <f>'Sales and Costs-Small Store'!P7+'Sales and Costs-Medium Store'!P7+'Sales and Costs-Large Store'!P7</f>
        <v>2346300</v>
      </c>
      <c r="Q7" s="15">
        <f>'Sales and Costs-Small Store'!Q7+'Sales and Costs-Medium Store'!Q7+'Sales and Costs-Large Store'!Q7</f>
        <v>2897100</v>
      </c>
      <c r="R7" s="15">
        <f>'Sales and Costs-Small Store'!R7+'Sales and Costs-Medium Store'!R7+'Sales and Costs-Large Store'!R7</f>
        <v>2964600</v>
      </c>
      <c r="S7" s="15">
        <f>'Sales and Costs-Small Store'!S7+'Sales and Costs-Medium Store'!S7+'Sales and Costs-Large Store'!S7</f>
        <v>3173850</v>
      </c>
      <c r="T7" s="15">
        <f>'Sales and Costs-Small Store'!T7+'Sales and Costs-Medium Store'!T7+'Sales and Costs-Large Store'!T7</f>
        <v>3241350</v>
      </c>
      <c r="U7" s="15">
        <f>'Sales and Costs-Small Store'!U7+'Sales and Costs-Medium Store'!U7+'Sales and Costs-Large Store'!U7</f>
        <v>3792150</v>
      </c>
      <c r="V7" s="15">
        <f>'Sales and Costs-Small Store'!V7+'Sales and Costs-Medium Store'!V7+'Sales and Costs-Large Store'!V7</f>
        <v>3859650</v>
      </c>
      <c r="W7" s="15">
        <f>'Sales and Costs-Small Store'!W7+'Sales and Costs-Medium Store'!W7+'Sales and Costs-Large Store'!W7</f>
        <v>4068900</v>
      </c>
      <c r="X7" s="15">
        <f>'Sales and Costs-Small Store'!X7+'Sales and Costs-Medium Store'!X7+'Sales and Costs-Large Store'!X7</f>
        <v>4136400</v>
      </c>
      <c r="Y7" s="15">
        <f>'Sales and Costs-Small Store'!Y7+'Sales and Costs-Medium Store'!Y7+'Sales and Costs-Large Store'!Y7</f>
        <v>4687200</v>
      </c>
    </row>
    <row r="8">
      <c r="A8" s="11" t="s">
        <v>66</v>
      </c>
      <c r="B8" s="15">
        <f t="shared" ref="B8:Y8" si="2">SUM(B7)</f>
        <v>67500</v>
      </c>
      <c r="C8" s="15">
        <f t="shared" si="2"/>
        <v>276750</v>
      </c>
      <c r="D8" s="15">
        <f t="shared" si="2"/>
        <v>344250</v>
      </c>
      <c r="E8" s="15">
        <f t="shared" si="2"/>
        <v>553500</v>
      </c>
      <c r="F8" s="15">
        <f t="shared" si="2"/>
        <v>621000</v>
      </c>
      <c r="G8" s="15">
        <f t="shared" si="2"/>
        <v>830250</v>
      </c>
      <c r="H8" s="15">
        <f t="shared" si="2"/>
        <v>897750</v>
      </c>
      <c r="I8" s="15">
        <f t="shared" si="2"/>
        <v>1107000</v>
      </c>
      <c r="J8" s="15">
        <f t="shared" si="2"/>
        <v>1174500</v>
      </c>
      <c r="K8" s="15">
        <f t="shared" si="2"/>
        <v>1383750</v>
      </c>
      <c r="L8" s="15">
        <f t="shared" si="2"/>
        <v>1451250</v>
      </c>
      <c r="M8" s="15">
        <f t="shared" si="2"/>
        <v>2002050</v>
      </c>
      <c r="N8" s="15">
        <f t="shared" si="2"/>
        <v>2069550</v>
      </c>
      <c r="O8" s="15">
        <f t="shared" si="2"/>
        <v>2278800</v>
      </c>
      <c r="P8" s="15">
        <f t="shared" si="2"/>
        <v>2346300</v>
      </c>
      <c r="Q8" s="15">
        <f t="shared" si="2"/>
        <v>2897100</v>
      </c>
      <c r="R8" s="15">
        <f t="shared" si="2"/>
        <v>2964600</v>
      </c>
      <c r="S8" s="15">
        <f t="shared" si="2"/>
        <v>3173850</v>
      </c>
      <c r="T8" s="15">
        <f t="shared" si="2"/>
        <v>3241350</v>
      </c>
      <c r="U8" s="15">
        <f t="shared" si="2"/>
        <v>3792150</v>
      </c>
      <c r="V8" s="15">
        <f t="shared" si="2"/>
        <v>3859650</v>
      </c>
      <c r="W8" s="15">
        <f t="shared" si="2"/>
        <v>4068900</v>
      </c>
      <c r="X8" s="15">
        <f t="shared" si="2"/>
        <v>4136400</v>
      </c>
      <c r="Y8" s="15">
        <f t="shared" si="2"/>
        <v>4687200</v>
      </c>
    </row>
    <row r="10">
      <c r="A10" s="11" t="s">
        <v>26</v>
      </c>
    </row>
    <row r="11">
      <c r="A11" s="11" t="s">
        <v>27</v>
      </c>
      <c r="B11" s="15">
        <f>'Sales and Costs-Small Store'!B11+'Sales and Costs-Medium Store'!B11+'Sales and Costs-Large Store'!B11</f>
        <v>12000</v>
      </c>
      <c r="C11" s="15">
        <f>'Sales and Costs-Small Store'!C11+'Sales and Costs-Medium Store'!C11+'Sales and Costs-Large Store'!C11</f>
        <v>41000</v>
      </c>
      <c r="D11" s="15">
        <f>'Sales and Costs-Small Store'!D11+'Sales and Costs-Medium Store'!D11+'Sales and Costs-Large Store'!D11</f>
        <v>53000</v>
      </c>
      <c r="E11" s="15">
        <f>'Sales and Costs-Small Store'!E11+'Sales and Costs-Medium Store'!E11+'Sales and Costs-Large Store'!E11</f>
        <v>82000</v>
      </c>
      <c r="F11" s="15">
        <f>'Sales and Costs-Small Store'!F11+'Sales and Costs-Medium Store'!F11+'Sales and Costs-Large Store'!F11</f>
        <v>94000</v>
      </c>
      <c r="G11" s="15">
        <f>'Sales and Costs-Small Store'!G11+'Sales and Costs-Medium Store'!G11+'Sales and Costs-Large Store'!G11</f>
        <v>123000</v>
      </c>
      <c r="H11" s="15">
        <f>'Sales and Costs-Small Store'!H11+'Sales and Costs-Medium Store'!H11+'Sales and Costs-Large Store'!H11</f>
        <v>135000</v>
      </c>
      <c r="I11" s="15">
        <f>'Sales and Costs-Small Store'!I11+'Sales and Costs-Medium Store'!I11+'Sales and Costs-Large Store'!I11</f>
        <v>164000</v>
      </c>
      <c r="J11" s="15">
        <f>'Sales and Costs-Small Store'!J11+'Sales and Costs-Medium Store'!J11+'Sales and Costs-Large Store'!J11</f>
        <v>176000</v>
      </c>
      <c r="K11" s="15">
        <f>'Sales and Costs-Small Store'!K11+'Sales and Costs-Medium Store'!K11+'Sales and Costs-Large Store'!K11</f>
        <v>205000</v>
      </c>
      <c r="L11" s="15">
        <f>'Sales and Costs-Small Store'!L11+'Sales and Costs-Medium Store'!L11+'Sales and Costs-Large Store'!L11</f>
        <v>217000</v>
      </c>
      <c r="M11" s="15">
        <f>'Sales and Costs-Small Store'!M11+'Sales and Costs-Medium Store'!M11+'Sales and Costs-Large Store'!M11</f>
        <v>271000</v>
      </c>
      <c r="N11" s="15">
        <f>'Sales and Costs-Small Store'!N11+'Sales and Costs-Medium Store'!N11+'Sales and Costs-Large Store'!N11</f>
        <v>283000</v>
      </c>
      <c r="O11" s="15">
        <f>'Sales and Costs-Small Store'!O11+'Sales and Costs-Medium Store'!O11+'Sales and Costs-Large Store'!O11</f>
        <v>312000</v>
      </c>
      <c r="P11" s="15">
        <f>'Sales and Costs-Small Store'!P11+'Sales and Costs-Medium Store'!P11+'Sales and Costs-Large Store'!P11</f>
        <v>324000</v>
      </c>
      <c r="Q11" s="15">
        <f>'Sales and Costs-Small Store'!Q11+'Sales and Costs-Medium Store'!Q11+'Sales and Costs-Large Store'!Q11</f>
        <v>378000</v>
      </c>
      <c r="R11" s="15">
        <f>'Sales and Costs-Small Store'!R11+'Sales and Costs-Medium Store'!R11+'Sales and Costs-Large Store'!R11</f>
        <v>390000</v>
      </c>
      <c r="S11" s="15">
        <f>'Sales and Costs-Small Store'!S11+'Sales and Costs-Medium Store'!S11+'Sales and Costs-Large Store'!S11</f>
        <v>419000</v>
      </c>
      <c r="T11" s="15">
        <f>'Sales and Costs-Small Store'!T11+'Sales and Costs-Medium Store'!T11+'Sales and Costs-Large Store'!T11</f>
        <v>431000</v>
      </c>
      <c r="U11" s="15">
        <f>'Sales and Costs-Small Store'!U11+'Sales and Costs-Medium Store'!U11+'Sales and Costs-Large Store'!U11</f>
        <v>485000</v>
      </c>
      <c r="V11" s="15">
        <f>'Sales and Costs-Small Store'!V11+'Sales and Costs-Medium Store'!V11+'Sales and Costs-Large Store'!V11</f>
        <v>497000</v>
      </c>
      <c r="W11" s="15">
        <f>'Sales and Costs-Small Store'!W11+'Sales and Costs-Medium Store'!W11+'Sales and Costs-Large Store'!W11</f>
        <v>526000</v>
      </c>
      <c r="X11" s="15">
        <f>'Sales and Costs-Small Store'!X11+'Sales and Costs-Medium Store'!X11+'Sales and Costs-Large Store'!X11</f>
        <v>538000</v>
      </c>
      <c r="Y11" s="15">
        <f>'Sales and Costs-Small Store'!Y11+'Sales and Costs-Medium Store'!Y11+'Sales and Costs-Large Store'!Y11</f>
        <v>592000</v>
      </c>
    </row>
    <row r="12">
      <c r="A12" s="11" t="s">
        <v>28</v>
      </c>
      <c r="B12" s="15">
        <f>'Sales and Costs-Small Store'!B12+'Sales and Costs-Medium Store'!B12+'Sales and Costs-Large Store'!B12</f>
        <v>5000</v>
      </c>
      <c r="C12" s="15">
        <f>'Sales and Costs-Small Store'!C12+'Sales and Costs-Medium Store'!C12+'Sales and Costs-Large Store'!C12</f>
        <v>18000</v>
      </c>
      <c r="D12" s="15">
        <f>'Sales and Costs-Small Store'!D12+'Sales and Costs-Medium Store'!D12+'Sales and Costs-Large Store'!D12</f>
        <v>23000</v>
      </c>
      <c r="E12" s="15">
        <f>'Sales and Costs-Small Store'!E12+'Sales and Costs-Medium Store'!E12+'Sales and Costs-Large Store'!E12</f>
        <v>36000</v>
      </c>
      <c r="F12" s="15">
        <f>'Sales and Costs-Small Store'!F12+'Sales and Costs-Medium Store'!F12+'Sales and Costs-Large Store'!F12</f>
        <v>41000</v>
      </c>
      <c r="G12" s="15">
        <f>'Sales and Costs-Small Store'!G12+'Sales and Costs-Medium Store'!G12+'Sales and Costs-Large Store'!G12</f>
        <v>54000</v>
      </c>
      <c r="H12" s="15">
        <f>'Sales and Costs-Small Store'!H12+'Sales and Costs-Medium Store'!H12+'Sales and Costs-Large Store'!H12</f>
        <v>59000</v>
      </c>
      <c r="I12" s="15">
        <f>'Sales and Costs-Small Store'!I12+'Sales and Costs-Medium Store'!I12+'Sales and Costs-Large Store'!I12</f>
        <v>72000</v>
      </c>
      <c r="J12" s="15">
        <f>'Sales and Costs-Small Store'!J12+'Sales and Costs-Medium Store'!J12+'Sales and Costs-Large Store'!J12</f>
        <v>77000</v>
      </c>
      <c r="K12" s="15">
        <f>'Sales and Costs-Small Store'!K12+'Sales and Costs-Medium Store'!K12+'Sales and Costs-Large Store'!K12</f>
        <v>90000</v>
      </c>
      <c r="L12" s="15">
        <f>'Sales and Costs-Small Store'!L12+'Sales and Costs-Medium Store'!L12+'Sales and Costs-Large Store'!L12</f>
        <v>95000</v>
      </c>
      <c r="M12" s="15">
        <f>'Sales and Costs-Small Store'!M12+'Sales and Costs-Medium Store'!M12+'Sales and Costs-Large Store'!M12</f>
        <v>120000</v>
      </c>
      <c r="N12" s="15">
        <f>'Sales and Costs-Small Store'!N12+'Sales and Costs-Medium Store'!N12+'Sales and Costs-Large Store'!N12</f>
        <v>125000</v>
      </c>
      <c r="O12" s="15">
        <f>'Sales and Costs-Small Store'!O12+'Sales and Costs-Medium Store'!O12+'Sales and Costs-Large Store'!O12</f>
        <v>138000</v>
      </c>
      <c r="P12" s="15">
        <f>'Sales and Costs-Small Store'!P12+'Sales and Costs-Medium Store'!P12+'Sales and Costs-Large Store'!P12</f>
        <v>143000</v>
      </c>
      <c r="Q12" s="15">
        <f>'Sales and Costs-Small Store'!Q12+'Sales and Costs-Medium Store'!Q12+'Sales and Costs-Large Store'!Q12</f>
        <v>168000</v>
      </c>
      <c r="R12" s="15">
        <f>'Sales and Costs-Small Store'!R12+'Sales and Costs-Medium Store'!R12+'Sales and Costs-Large Store'!R12</f>
        <v>173000</v>
      </c>
      <c r="S12" s="15">
        <f>'Sales and Costs-Small Store'!S12+'Sales and Costs-Medium Store'!S12+'Sales and Costs-Large Store'!S12</f>
        <v>186000</v>
      </c>
      <c r="T12" s="15">
        <f>'Sales and Costs-Small Store'!T12+'Sales and Costs-Medium Store'!T12+'Sales and Costs-Large Store'!T12</f>
        <v>191000</v>
      </c>
      <c r="U12" s="15">
        <f>'Sales and Costs-Small Store'!U12+'Sales and Costs-Medium Store'!U12+'Sales and Costs-Large Store'!U12</f>
        <v>216000</v>
      </c>
      <c r="V12" s="15">
        <f>'Sales and Costs-Small Store'!V12+'Sales and Costs-Medium Store'!V12+'Sales and Costs-Large Store'!V12</f>
        <v>221000</v>
      </c>
      <c r="W12" s="15">
        <f>'Sales and Costs-Small Store'!W12+'Sales and Costs-Medium Store'!W12+'Sales and Costs-Large Store'!W12</f>
        <v>234000</v>
      </c>
      <c r="X12" s="15">
        <f>'Sales and Costs-Small Store'!X12+'Sales and Costs-Medium Store'!X12+'Sales and Costs-Large Store'!X12</f>
        <v>239000</v>
      </c>
      <c r="Y12" s="15">
        <f>'Sales and Costs-Small Store'!Y12+'Sales and Costs-Medium Store'!Y12+'Sales and Costs-Large Store'!Y12</f>
        <v>264000</v>
      </c>
    </row>
    <row r="13">
      <c r="A13" s="11" t="s">
        <v>68</v>
      </c>
      <c r="B13" s="15">
        <f>'Sales and Costs-Small Store'!B13+'Sales and Costs-Medium Store'!B13+'Sales and Costs-Large Store'!B13</f>
        <v>8000</v>
      </c>
      <c r="C13" s="15">
        <f>'Sales and Costs-Small Store'!C13+'Sales and Costs-Medium Store'!C13+'Sales and Costs-Large Store'!C13</f>
        <v>32000</v>
      </c>
      <c r="D13" s="15">
        <f>'Sales and Costs-Small Store'!D13+'Sales and Costs-Medium Store'!D13+'Sales and Costs-Large Store'!D13</f>
        <v>40000</v>
      </c>
      <c r="E13" s="15">
        <f>'Sales and Costs-Small Store'!E13+'Sales and Costs-Medium Store'!E13+'Sales and Costs-Large Store'!E13</f>
        <v>64000</v>
      </c>
      <c r="F13" s="15">
        <f>'Sales and Costs-Small Store'!F13+'Sales and Costs-Medium Store'!F13+'Sales and Costs-Large Store'!F13</f>
        <v>72000</v>
      </c>
      <c r="G13" s="15">
        <f>'Sales and Costs-Small Store'!G13+'Sales and Costs-Medium Store'!G13+'Sales and Costs-Large Store'!G13</f>
        <v>96000</v>
      </c>
      <c r="H13" s="15">
        <f>'Sales and Costs-Small Store'!H13+'Sales and Costs-Medium Store'!H13+'Sales and Costs-Large Store'!H13</f>
        <v>104000</v>
      </c>
      <c r="I13" s="15">
        <f>'Sales and Costs-Small Store'!I13+'Sales and Costs-Medium Store'!I13+'Sales and Costs-Large Store'!I13</f>
        <v>128000</v>
      </c>
      <c r="J13" s="15">
        <f>'Sales and Costs-Small Store'!J13+'Sales and Costs-Medium Store'!J13+'Sales and Costs-Large Store'!J13</f>
        <v>136000</v>
      </c>
      <c r="K13" s="15">
        <f>'Sales and Costs-Small Store'!K13+'Sales and Costs-Medium Store'!K13+'Sales and Costs-Large Store'!K13</f>
        <v>160000</v>
      </c>
      <c r="L13" s="15">
        <f>'Sales and Costs-Small Store'!L13+'Sales and Costs-Medium Store'!L13+'Sales and Costs-Large Store'!L13</f>
        <v>168000</v>
      </c>
      <c r="M13" s="15">
        <f>'Sales and Costs-Small Store'!M13+'Sales and Costs-Medium Store'!M13+'Sales and Costs-Large Store'!M13</f>
        <v>216000</v>
      </c>
      <c r="N13" s="15">
        <f>'Sales and Costs-Small Store'!N13+'Sales and Costs-Medium Store'!N13+'Sales and Costs-Large Store'!N13</f>
        <v>224000</v>
      </c>
      <c r="O13" s="15">
        <f>'Sales and Costs-Small Store'!O13+'Sales and Costs-Medium Store'!O13+'Sales and Costs-Large Store'!O13</f>
        <v>248000</v>
      </c>
      <c r="P13" s="15">
        <f>'Sales and Costs-Small Store'!P13+'Sales and Costs-Medium Store'!P13+'Sales and Costs-Large Store'!P13</f>
        <v>256000</v>
      </c>
      <c r="Q13" s="15">
        <f>'Sales and Costs-Small Store'!Q13+'Sales and Costs-Medium Store'!Q13+'Sales and Costs-Large Store'!Q13</f>
        <v>304000</v>
      </c>
      <c r="R13" s="15">
        <f>'Sales and Costs-Small Store'!R13+'Sales and Costs-Medium Store'!R13+'Sales and Costs-Large Store'!R13</f>
        <v>312000</v>
      </c>
      <c r="S13" s="15">
        <f>'Sales and Costs-Small Store'!S13+'Sales and Costs-Medium Store'!S13+'Sales and Costs-Large Store'!S13</f>
        <v>336000</v>
      </c>
      <c r="T13" s="15">
        <f>'Sales and Costs-Small Store'!T13+'Sales and Costs-Medium Store'!T13+'Sales and Costs-Large Store'!T13</f>
        <v>344000</v>
      </c>
      <c r="U13" s="15">
        <f>'Sales and Costs-Small Store'!U13+'Sales and Costs-Medium Store'!U13+'Sales and Costs-Large Store'!U13</f>
        <v>392000</v>
      </c>
      <c r="V13" s="15">
        <f>'Sales and Costs-Small Store'!V13+'Sales and Costs-Medium Store'!V13+'Sales and Costs-Large Store'!V13</f>
        <v>400000</v>
      </c>
      <c r="W13" s="15">
        <f>'Sales and Costs-Small Store'!W13+'Sales and Costs-Medium Store'!W13+'Sales and Costs-Large Store'!W13</f>
        <v>424000</v>
      </c>
      <c r="X13" s="15">
        <f>'Sales and Costs-Small Store'!X13+'Sales and Costs-Medium Store'!X13+'Sales and Costs-Large Store'!X13</f>
        <v>432000</v>
      </c>
      <c r="Y13" s="15">
        <f>'Sales and Costs-Small Store'!Y13+'Sales and Costs-Medium Store'!Y13+'Sales and Costs-Large Store'!Y13</f>
        <v>480000</v>
      </c>
    </row>
    <row r="14">
      <c r="A14" s="11" t="s">
        <v>21</v>
      </c>
      <c r="B14" s="15">
        <f>'Sales and Costs-Small Store'!B14+'Sales and Costs-Medium Store'!B14+'Sales and Costs-Large Store'!B14</f>
        <v>17500</v>
      </c>
      <c r="C14" s="15">
        <f>'Sales and Costs-Small Store'!C14+'Sales and Costs-Medium Store'!C14+'Sales and Costs-Large Store'!C14</f>
        <v>61250</v>
      </c>
      <c r="D14" s="15">
        <f>'Sales and Costs-Small Store'!D14+'Sales and Costs-Medium Store'!D14+'Sales and Costs-Large Store'!D14</f>
        <v>78750</v>
      </c>
      <c r="E14" s="15">
        <f>'Sales and Costs-Small Store'!E14+'Sales and Costs-Medium Store'!E14+'Sales and Costs-Large Store'!E14</f>
        <v>122500</v>
      </c>
      <c r="F14" s="15">
        <f>'Sales and Costs-Small Store'!F14+'Sales and Costs-Medium Store'!F14+'Sales and Costs-Large Store'!F14</f>
        <v>140000</v>
      </c>
      <c r="G14" s="15">
        <f>'Sales and Costs-Small Store'!G14+'Sales and Costs-Medium Store'!G14+'Sales and Costs-Large Store'!G14</f>
        <v>183750</v>
      </c>
      <c r="H14" s="15">
        <f>'Sales and Costs-Small Store'!H14+'Sales and Costs-Medium Store'!H14+'Sales and Costs-Large Store'!H14</f>
        <v>201250</v>
      </c>
      <c r="I14" s="15">
        <f>'Sales and Costs-Small Store'!I14+'Sales and Costs-Medium Store'!I14+'Sales and Costs-Large Store'!I14</f>
        <v>245000</v>
      </c>
      <c r="J14" s="15">
        <f>'Sales and Costs-Small Store'!J14+'Sales and Costs-Medium Store'!J14+'Sales and Costs-Large Store'!J14</f>
        <v>262500</v>
      </c>
      <c r="K14" s="15">
        <f>'Sales and Costs-Small Store'!K14+'Sales and Costs-Medium Store'!K14+'Sales and Costs-Large Store'!K14</f>
        <v>306250</v>
      </c>
      <c r="L14" s="15">
        <f>'Sales and Costs-Small Store'!L14+'Sales and Costs-Medium Store'!L14+'Sales and Costs-Large Store'!L14</f>
        <v>323750</v>
      </c>
      <c r="M14" s="15">
        <f>'Sales and Costs-Small Store'!M14+'Sales and Costs-Medium Store'!M14+'Sales and Costs-Large Store'!M14</f>
        <v>406000</v>
      </c>
      <c r="N14" s="15">
        <f>'Sales and Costs-Small Store'!N14+'Sales and Costs-Medium Store'!N14+'Sales and Costs-Large Store'!N14</f>
        <v>423500</v>
      </c>
      <c r="O14" s="15">
        <f>'Sales and Costs-Small Store'!O14+'Sales and Costs-Medium Store'!O14+'Sales and Costs-Large Store'!O14</f>
        <v>467250</v>
      </c>
      <c r="P14" s="15">
        <f>'Sales and Costs-Small Store'!P14+'Sales and Costs-Medium Store'!P14+'Sales and Costs-Large Store'!P14</f>
        <v>484750</v>
      </c>
      <c r="Q14" s="15">
        <f>'Sales and Costs-Small Store'!Q14+'Sales and Costs-Medium Store'!Q14+'Sales and Costs-Large Store'!Q14</f>
        <v>567000</v>
      </c>
      <c r="R14" s="15">
        <f>'Sales and Costs-Small Store'!R14+'Sales and Costs-Medium Store'!R14+'Sales and Costs-Large Store'!R14</f>
        <v>584500</v>
      </c>
      <c r="S14" s="15">
        <f>'Sales and Costs-Small Store'!S14+'Sales and Costs-Medium Store'!S14+'Sales and Costs-Large Store'!S14</f>
        <v>628250</v>
      </c>
      <c r="T14" s="15">
        <f>'Sales and Costs-Small Store'!T14+'Sales and Costs-Medium Store'!T14+'Sales and Costs-Large Store'!T14</f>
        <v>645750</v>
      </c>
      <c r="U14" s="15">
        <f>'Sales and Costs-Small Store'!U14+'Sales and Costs-Medium Store'!U14+'Sales and Costs-Large Store'!U14</f>
        <v>728000</v>
      </c>
      <c r="V14" s="15">
        <f>'Sales and Costs-Small Store'!V14+'Sales and Costs-Medium Store'!V14+'Sales and Costs-Large Store'!V14</f>
        <v>745500</v>
      </c>
      <c r="W14" s="15">
        <f>'Sales and Costs-Small Store'!W14+'Sales and Costs-Medium Store'!W14+'Sales and Costs-Large Store'!W14</f>
        <v>789250</v>
      </c>
      <c r="X14" s="15">
        <f>'Sales and Costs-Small Store'!X14+'Sales and Costs-Medium Store'!X14+'Sales and Costs-Large Store'!X14</f>
        <v>806750</v>
      </c>
      <c r="Y14" s="15">
        <f>'Sales and Costs-Small Store'!Y14+'Sales and Costs-Medium Store'!Y14+'Sales and Costs-Large Store'!Y14</f>
        <v>889000</v>
      </c>
    </row>
    <row r="15">
      <c r="A15" s="11" t="s">
        <v>69</v>
      </c>
      <c r="B15" s="15">
        <f>'Sales and Costs-Small Store'!B15+'Sales and Costs-Medium Store'!B15+'Sales and Costs-Large Store'!B15</f>
        <v>20000</v>
      </c>
      <c r="C15" s="15">
        <f>'Sales and Costs-Small Store'!C15+'Sales and Costs-Medium Store'!C15+'Sales and Costs-Large Store'!C15</f>
        <v>65000</v>
      </c>
      <c r="D15" s="15">
        <f>'Sales and Costs-Small Store'!D15+'Sales and Costs-Medium Store'!D15+'Sales and Costs-Large Store'!D15</f>
        <v>85000</v>
      </c>
      <c r="E15" s="15">
        <f>'Sales and Costs-Small Store'!E15+'Sales and Costs-Medium Store'!E15+'Sales and Costs-Large Store'!E15</f>
        <v>130000</v>
      </c>
      <c r="F15" s="15">
        <f>'Sales and Costs-Small Store'!F15+'Sales and Costs-Medium Store'!F15+'Sales and Costs-Large Store'!F15</f>
        <v>150000</v>
      </c>
      <c r="G15" s="15">
        <f>'Sales and Costs-Small Store'!G15+'Sales and Costs-Medium Store'!G15+'Sales and Costs-Large Store'!G15</f>
        <v>195000</v>
      </c>
      <c r="H15" s="15">
        <f>'Sales and Costs-Small Store'!H15+'Sales and Costs-Medium Store'!H15+'Sales and Costs-Large Store'!H15</f>
        <v>215000</v>
      </c>
      <c r="I15" s="15">
        <f>'Sales and Costs-Small Store'!I15+'Sales and Costs-Medium Store'!I15+'Sales and Costs-Large Store'!I15</f>
        <v>260000</v>
      </c>
      <c r="J15" s="15">
        <f>'Sales and Costs-Small Store'!J15+'Sales and Costs-Medium Store'!J15+'Sales and Costs-Large Store'!J15</f>
        <v>280000</v>
      </c>
      <c r="K15" s="15">
        <f>'Sales and Costs-Small Store'!K15+'Sales and Costs-Medium Store'!K15+'Sales and Costs-Large Store'!K15</f>
        <v>325000</v>
      </c>
      <c r="L15" s="15">
        <f>'Sales and Costs-Small Store'!L15+'Sales and Costs-Medium Store'!L15+'Sales and Costs-Large Store'!L15</f>
        <v>345000</v>
      </c>
      <c r="M15" s="15">
        <f>'Sales and Costs-Small Store'!M15+'Sales and Costs-Medium Store'!M15+'Sales and Costs-Large Store'!M15</f>
        <v>436000</v>
      </c>
      <c r="N15" s="15">
        <f>'Sales and Costs-Small Store'!N15+'Sales and Costs-Medium Store'!N15+'Sales and Costs-Large Store'!N15</f>
        <v>441000</v>
      </c>
      <c r="O15" s="15">
        <f>'Sales and Costs-Small Store'!O15+'Sales and Costs-Medium Store'!O15+'Sales and Costs-Large Store'!O15</f>
        <v>456000</v>
      </c>
      <c r="P15" s="15">
        <f>'Sales and Costs-Small Store'!P15+'Sales and Costs-Medium Store'!P15+'Sales and Costs-Large Store'!P15</f>
        <v>461000</v>
      </c>
      <c r="Q15" s="15">
        <f>'Sales and Costs-Small Store'!Q15+'Sales and Costs-Medium Store'!Q15+'Sales and Costs-Large Store'!Q15</f>
        <v>522000</v>
      </c>
      <c r="R15" s="15">
        <f>'Sales and Costs-Small Store'!R15+'Sales and Costs-Medium Store'!R15+'Sales and Costs-Large Store'!R15</f>
        <v>527000</v>
      </c>
      <c r="S15" s="15">
        <f>'Sales and Costs-Small Store'!S15+'Sales and Costs-Medium Store'!S15+'Sales and Costs-Large Store'!S15</f>
        <v>542000</v>
      </c>
      <c r="T15" s="15">
        <f>'Sales and Costs-Small Store'!T15+'Sales and Costs-Medium Store'!T15+'Sales and Costs-Large Store'!T15</f>
        <v>542000</v>
      </c>
      <c r="U15" s="15">
        <f>'Sales and Costs-Small Store'!U15+'Sales and Costs-Medium Store'!U15+'Sales and Costs-Large Store'!U15</f>
        <v>588000</v>
      </c>
      <c r="V15" s="15">
        <f>'Sales and Costs-Small Store'!V15+'Sales and Costs-Medium Store'!V15+'Sales and Costs-Large Store'!V15</f>
        <v>588000</v>
      </c>
      <c r="W15" s="15">
        <f>'Sales and Costs-Small Store'!W15+'Sales and Costs-Medium Store'!W15+'Sales and Costs-Large Store'!W15</f>
        <v>588000</v>
      </c>
      <c r="X15" s="15">
        <f>'Sales and Costs-Small Store'!X15+'Sales and Costs-Medium Store'!X15+'Sales and Costs-Large Store'!X15</f>
        <v>588000</v>
      </c>
      <c r="Y15" s="15">
        <f>'Sales and Costs-Small Store'!Y15+'Sales and Costs-Medium Store'!Y15+'Sales and Costs-Large Store'!Y15</f>
        <v>603000</v>
      </c>
    </row>
    <row r="16">
      <c r="A16" s="11" t="s">
        <v>70</v>
      </c>
      <c r="B16" s="15">
        <f t="shared" ref="B16:Y16" si="3">SUM(B11:B15)</f>
        <v>62500</v>
      </c>
      <c r="C16" s="15">
        <f t="shared" si="3"/>
        <v>217250</v>
      </c>
      <c r="D16" s="15">
        <f t="shared" si="3"/>
        <v>279750</v>
      </c>
      <c r="E16" s="15">
        <f t="shared" si="3"/>
        <v>434500</v>
      </c>
      <c r="F16" s="15">
        <f t="shared" si="3"/>
        <v>497000</v>
      </c>
      <c r="G16" s="15">
        <f t="shared" si="3"/>
        <v>651750</v>
      </c>
      <c r="H16" s="15">
        <f t="shared" si="3"/>
        <v>714250</v>
      </c>
      <c r="I16" s="15">
        <f t="shared" si="3"/>
        <v>869000</v>
      </c>
      <c r="J16" s="15">
        <f t="shared" si="3"/>
        <v>931500</v>
      </c>
      <c r="K16" s="15">
        <f t="shared" si="3"/>
        <v>1086250</v>
      </c>
      <c r="L16" s="15">
        <f t="shared" si="3"/>
        <v>1148750</v>
      </c>
      <c r="M16" s="15">
        <f t="shared" si="3"/>
        <v>1449000</v>
      </c>
      <c r="N16" s="15">
        <f t="shared" si="3"/>
        <v>1496500</v>
      </c>
      <c r="O16" s="15">
        <f t="shared" si="3"/>
        <v>1621250</v>
      </c>
      <c r="P16" s="15">
        <f t="shared" si="3"/>
        <v>1668750</v>
      </c>
      <c r="Q16" s="15">
        <f t="shared" si="3"/>
        <v>1939000</v>
      </c>
      <c r="R16" s="15">
        <f t="shared" si="3"/>
        <v>1986500</v>
      </c>
      <c r="S16" s="15">
        <f t="shared" si="3"/>
        <v>2111250</v>
      </c>
      <c r="T16" s="15">
        <f t="shared" si="3"/>
        <v>2153750</v>
      </c>
      <c r="U16" s="15">
        <f t="shared" si="3"/>
        <v>2409000</v>
      </c>
      <c r="V16" s="15">
        <f t="shared" si="3"/>
        <v>2451500</v>
      </c>
      <c r="W16" s="15">
        <f t="shared" si="3"/>
        <v>2561250</v>
      </c>
      <c r="X16" s="15">
        <f t="shared" si="3"/>
        <v>2603750</v>
      </c>
      <c r="Y16" s="15">
        <f t="shared" si="3"/>
        <v>2828000</v>
      </c>
    </row>
    <row r="18">
      <c r="A18" s="11" t="s">
        <v>71</v>
      </c>
      <c r="B18" s="15">
        <f t="shared" ref="B18:Y18" si="4">B8+B16</f>
        <v>130000</v>
      </c>
      <c r="C18" s="15">
        <f t="shared" si="4"/>
        <v>494000</v>
      </c>
      <c r="D18" s="15">
        <f t="shared" si="4"/>
        <v>624000</v>
      </c>
      <c r="E18" s="15">
        <f t="shared" si="4"/>
        <v>988000</v>
      </c>
      <c r="F18" s="15">
        <f t="shared" si="4"/>
        <v>1118000</v>
      </c>
      <c r="G18" s="15">
        <f t="shared" si="4"/>
        <v>1482000</v>
      </c>
      <c r="H18" s="15">
        <f t="shared" si="4"/>
        <v>1612000</v>
      </c>
      <c r="I18" s="15">
        <f t="shared" si="4"/>
        <v>1976000</v>
      </c>
      <c r="J18" s="15">
        <f t="shared" si="4"/>
        <v>2106000</v>
      </c>
      <c r="K18" s="15">
        <f t="shared" si="4"/>
        <v>2470000</v>
      </c>
      <c r="L18" s="15">
        <f t="shared" si="4"/>
        <v>2600000</v>
      </c>
      <c r="M18" s="15">
        <f t="shared" si="4"/>
        <v>3451050</v>
      </c>
      <c r="N18" s="15">
        <f t="shared" si="4"/>
        <v>3566050</v>
      </c>
      <c r="O18" s="15">
        <f t="shared" si="4"/>
        <v>3900050</v>
      </c>
      <c r="P18" s="15">
        <f t="shared" si="4"/>
        <v>4015050</v>
      </c>
      <c r="Q18" s="15">
        <f t="shared" si="4"/>
        <v>4836100</v>
      </c>
      <c r="R18" s="15">
        <f t="shared" si="4"/>
        <v>4951100</v>
      </c>
      <c r="S18" s="15">
        <f t="shared" si="4"/>
        <v>5285100</v>
      </c>
      <c r="T18" s="15">
        <f t="shared" si="4"/>
        <v>5395100</v>
      </c>
      <c r="U18" s="15">
        <f t="shared" si="4"/>
        <v>6201150</v>
      </c>
      <c r="V18" s="15">
        <f t="shared" si="4"/>
        <v>6311150</v>
      </c>
      <c r="W18" s="15">
        <f t="shared" si="4"/>
        <v>6630150</v>
      </c>
      <c r="X18" s="15">
        <f t="shared" si="4"/>
        <v>6740150</v>
      </c>
      <c r="Y18" s="15">
        <f t="shared" si="4"/>
        <v>7515200</v>
      </c>
    </row>
    <row r="20">
      <c r="A20" s="11" t="s">
        <v>72</v>
      </c>
      <c r="B20" s="15">
        <f t="shared" ref="B20:Y20" si="5">B4-B18</f>
        <v>20000</v>
      </c>
      <c r="C20" s="15">
        <f t="shared" si="5"/>
        <v>121000</v>
      </c>
      <c r="D20" s="15">
        <f t="shared" si="5"/>
        <v>141000</v>
      </c>
      <c r="E20" s="15">
        <f t="shared" si="5"/>
        <v>242000</v>
      </c>
      <c r="F20" s="15">
        <f t="shared" si="5"/>
        <v>262000</v>
      </c>
      <c r="G20" s="15">
        <f t="shared" si="5"/>
        <v>363000</v>
      </c>
      <c r="H20" s="15">
        <f t="shared" si="5"/>
        <v>383000</v>
      </c>
      <c r="I20" s="15">
        <f t="shared" si="5"/>
        <v>484000</v>
      </c>
      <c r="J20" s="15">
        <f t="shared" si="5"/>
        <v>504000</v>
      </c>
      <c r="K20" s="15">
        <f t="shared" si="5"/>
        <v>605000</v>
      </c>
      <c r="L20" s="15">
        <f t="shared" si="5"/>
        <v>625000</v>
      </c>
      <c r="M20" s="15">
        <f t="shared" si="5"/>
        <v>997950</v>
      </c>
      <c r="N20" s="15">
        <f t="shared" si="5"/>
        <v>1032950</v>
      </c>
      <c r="O20" s="15">
        <f t="shared" si="5"/>
        <v>1163950</v>
      </c>
      <c r="P20" s="15">
        <f t="shared" si="5"/>
        <v>1198950</v>
      </c>
      <c r="Q20" s="15">
        <f t="shared" si="5"/>
        <v>1601900</v>
      </c>
      <c r="R20" s="15">
        <f t="shared" si="5"/>
        <v>1636900</v>
      </c>
      <c r="S20" s="15">
        <f t="shared" si="5"/>
        <v>1767900</v>
      </c>
      <c r="T20" s="15">
        <f t="shared" si="5"/>
        <v>1807900</v>
      </c>
      <c r="U20" s="15">
        <f t="shared" si="5"/>
        <v>2225850</v>
      </c>
      <c r="V20" s="15">
        <f t="shared" si="5"/>
        <v>2265850</v>
      </c>
      <c r="W20" s="15">
        <f t="shared" si="5"/>
        <v>2411850</v>
      </c>
      <c r="X20" s="15">
        <f t="shared" si="5"/>
        <v>2451850</v>
      </c>
      <c r="Y20" s="15">
        <f t="shared" si="5"/>
        <v>2900800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10.13"/>
  </cols>
  <sheetData>
    <row r="1"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1" t="s">
        <v>55</v>
      </c>
      <c r="U1" s="11" t="s">
        <v>56</v>
      </c>
      <c r="V1" s="11" t="s">
        <v>57</v>
      </c>
      <c r="W1" s="11" t="s">
        <v>58</v>
      </c>
      <c r="X1" s="11" t="s">
        <v>59</v>
      </c>
      <c r="Y1" s="11" t="s">
        <v>60</v>
      </c>
    </row>
    <row r="2">
      <c r="A2" s="11" t="s">
        <v>73</v>
      </c>
    </row>
    <row r="3">
      <c r="A3" s="11" t="s">
        <v>74</v>
      </c>
      <c r="B3" s="15">
        <f>'Cons-Sales and Costs'!B7</f>
        <v>67500</v>
      </c>
      <c r="C3" s="15">
        <f>'Cons-Sales and Costs'!C7</f>
        <v>276750</v>
      </c>
      <c r="D3" s="15">
        <f>'Cons-Sales and Costs'!D7</f>
        <v>344250</v>
      </c>
      <c r="E3" s="15">
        <f>'Cons-Sales and Costs'!E7</f>
        <v>553500</v>
      </c>
      <c r="F3" s="15">
        <f>'Cons-Sales and Costs'!F7</f>
        <v>621000</v>
      </c>
      <c r="G3" s="15">
        <f>'Cons-Sales and Costs'!G7</f>
        <v>830250</v>
      </c>
      <c r="H3" s="15">
        <f>'Cons-Sales and Costs'!H7</f>
        <v>897750</v>
      </c>
      <c r="I3" s="15">
        <f>'Cons-Sales and Costs'!I7</f>
        <v>1107000</v>
      </c>
      <c r="J3" s="15">
        <f>'Cons-Sales and Costs'!J7</f>
        <v>1174500</v>
      </c>
      <c r="K3" s="15">
        <f>'Cons-Sales and Costs'!K7</f>
        <v>1383750</v>
      </c>
      <c r="L3" s="15">
        <f>'Cons-Sales and Costs'!L7</f>
        <v>1451250</v>
      </c>
      <c r="M3" s="15">
        <f>'Cons-Sales and Costs'!M7</f>
        <v>2002050</v>
      </c>
      <c r="N3" s="15">
        <f>'Cons-Sales and Costs'!N7</f>
        <v>2069550</v>
      </c>
      <c r="O3" s="15">
        <f>'Cons-Sales and Costs'!O7</f>
        <v>2278800</v>
      </c>
      <c r="P3" s="15">
        <f>'Cons-Sales and Costs'!P7</f>
        <v>2346300</v>
      </c>
      <c r="Q3" s="15">
        <f>'Cons-Sales and Costs'!Q7</f>
        <v>2897100</v>
      </c>
      <c r="R3" s="15">
        <f>'Cons-Sales and Costs'!R7</f>
        <v>2964600</v>
      </c>
      <c r="S3" s="15">
        <f>'Cons-Sales and Costs'!S7</f>
        <v>3173850</v>
      </c>
      <c r="T3" s="15">
        <f>'Cons-Sales and Costs'!T7</f>
        <v>3241350</v>
      </c>
      <c r="U3" s="15">
        <f>'Cons-Sales and Costs'!U7</f>
        <v>3792150</v>
      </c>
      <c r="V3" s="15">
        <f>'Cons-Sales and Costs'!V7</f>
        <v>3859650</v>
      </c>
      <c r="W3" s="15">
        <f>'Cons-Sales and Costs'!W7</f>
        <v>4068900</v>
      </c>
      <c r="X3" s="15">
        <f>'Cons-Sales and Costs'!X7</f>
        <v>4136400</v>
      </c>
      <c r="Y3" s="15">
        <f>'Cons-Sales and Costs'!Y7</f>
        <v>4687200</v>
      </c>
    </row>
    <row r="4">
      <c r="A4" s="11" t="s">
        <v>66</v>
      </c>
      <c r="B4" s="15">
        <f t="shared" ref="B4:Y4" si="1">SUM(B3)</f>
        <v>67500</v>
      </c>
      <c r="C4" s="15">
        <f t="shared" si="1"/>
        <v>276750</v>
      </c>
      <c r="D4" s="15">
        <f t="shared" si="1"/>
        <v>344250</v>
      </c>
      <c r="E4" s="15">
        <f t="shared" si="1"/>
        <v>553500</v>
      </c>
      <c r="F4" s="15">
        <f t="shared" si="1"/>
        <v>621000</v>
      </c>
      <c r="G4" s="15">
        <f t="shared" si="1"/>
        <v>830250</v>
      </c>
      <c r="H4" s="15">
        <f t="shared" si="1"/>
        <v>897750</v>
      </c>
      <c r="I4" s="15">
        <f t="shared" si="1"/>
        <v>1107000</v>
      </c>
      <c r="J4" s="15">
        <f t="shared" si="1"/>
        <v>1174500</v>
      </c>
      <c r="K4" s="15">
        <f t="shared" si="1"/>
        <v>1383750</v>
      </c>
      <c r="L4" s="15">
        <f t="shared" si="1"/>
        <v>1451250</v>
      </c>
      <c r="M4" s="15">
        <f t="shared" si="1"/>
        <v>2002050</v>
      </c>
      <c r="N4" s="15">
        <f t="shared" si="1"/>
        <v>2069550</v>
      </c>
      <c r="O4" s="15">
        <f t="shared" si="1"/>
        <v>2278800</v>
      </c>
      <c r="P4" s="15">
        <f t="shared" si="1"/>
        <v>2346300</v>
      </c>
      <c r="Q4" s="15">
        <f t="shared" si="1"/>
        <v>2897100</v>
      </c>
      <c r="R4" s="15">
        <f t="shared" si="1"/>
        <v>2964600</v>
      </c>
      <c r="S4" s="15">
        <f t="shared" si="1"/>
        <v>3173850</v>
      </c>
      <c r="T4" s="15">
        <f t="shared" si="1"/>
        <v>3241350</v>
      </c>
      <c r="U4" s="15">
        <f t="shared" si="1"/>
        <v>3792150</v>
      </c>
      <c r="V4" s="15">
        <f t="shared" si="1"/>
        <v>3859650</v>
      </c>
      <c r="W4" s="15">
        <f t="shared" si="1"/>
        <v>4068900</v>
      </c>
      <c r="X4" s="15">
        <f t="shared" si="1"/>
        <v>4136400</v>
      </c>
      <c r="Y4" s="15">
        <f t="shared" si="1"/>
        <v>4687200</v>
      </c>
    </row>
    <row r="6">
      <c r="A6" s="11" t="s">
        <v>75</v>
      </c>
    </row>
    <row r="7">
      <c r="A7" s="11" t="s">
        <v>76</v>
      </c>
      <c r="B7" s="11">
        <v>0.0</v>
      </c>
      <c r="C7" s="11">
        <v>0.0</v>
      </c>
      <c r="D7" s="11">
        <v>0.0</v>
      </c>
      <c r="E7" s="15">
        <f t="shared" ref="E7:Y7" si="2">B3</f>
        <v>67500</v>
      </c>
      <c r="F7" s="15">
        <f t="shared" si="2"/>
        <v>276750</v>
      </c>
      <c r="G7" s="15">
        <f t="shared" si="2"/>
        <v>344250</v>
      </c>
      <c r="H7" s="15">
        <f t="shared" si="2"/>
        <v>553500</v>
      </c>
      <c r="I7" s="15">
        <f t="shared" si="2"/>
        <v>621000</v>
      </c>
      <c r="J7" s="15">
        <f t="shared" si="2"/>
        <v>830250</v>
      </c>
      <c r="K7" s="15">
        <f t="shared" si="2"/>
        <v>897750</v>
      </c>
      <c r="L7" s="15">
        <f t="shared" si="2"/>
        <v>1107000</v>
      </c>
      <c r="M7" s="15">
        <f t="shared" si="2"/>
        <v>1174500</v>
      </c>
      <c r="N7" s="15">
        <f t="shared" si="2"/>
        <v>1383750</v>
      </c>
      <c r="O7" s="15">
        <f t="shared" si="2"/>
        <v>1451250</v>
      </c>
      <c r="P7" s="15">
        <f t="shared" si="2"/>
        <v>2002050</v>
      </c>
      <c r="Q7" s="15">
        <f t="shared" si="2"/>
        <v>2069550</v>
      </c>
      <c r="R7" s="15">
        <f t="shared" si="2"/>
        <v>2278800</v>
      </c>
      <c r="S7" s="15">
        <f t="shared" si="2"/>
        <v>2346300</v>
      </c>
      <c r="T7" s="15">
        <f t="shared" si="2"/>
        <v>2897100</v>
      </c>
      <c r="U7" s="15">
        <f t="shared" si="2"/>
        <v>2964600</v>
      </c>
      <c r="V7" s="15">
        <f t="shared" si="2"/>
        <v>3173850</v>
      </c>
      <c r="W7" s="15">
        <f t="shared" si="2"/>
        <v>3241350</v>
      </c>
      <c r="X7" s="15">
        <f t="shared" si="2"/>
        <v>3792150</v>
      </c>
      <c r="Y7" s="15">
        <f t="shared" si="2"/>
        <v>3859650</v>
      </c>
    </row>
    <row r="8">
      <c r="A8" s="11" t="s">
        <v>66</v>
      </c>
      <c r="B8" s="15">
        <f t="shared" ref="B8:Y8" si="3">SUM(B7)</f>
        <v>0</v>
      </c>
      <c r="C8" s="15">
        <f t="shared" si="3"/>
        <v>0</v>
      </c>
      <c r="D8" s="15">
        <f t="shared" si="3"/>
        <v>0</v>
      </c>
      <c r="E8" s="15">
        <f t="shared" si="3"/>
        <v>67500</v>
      </c>
      <c r="F8" s="15">
        <f t="shared" si="3"/>
        <v>276750</v>
      </c>
      <c r="G8" s="15">
        <f t="shared" si="3"/>
        <v>344250</v>
      </c>
      <c r="H8" s="15">
        <f t="shared" si="3"/>
        <v>553500</v>
      </c>
      <c r="I8" s="15">
        <f t="shared" si="3"/>
        <v>621000</v>
      </c>
      <c r="J8" s="15">
        <f t="shared" si="3"/>
        <v>830250</v>
      </c>
      <c r="K8" s="15">
        <f t="shared" si="3"/>
        <v>897750</v>
      </c>
      <c r="L8" s="15">
        <f t="shared" si="3"/>
        <v>1107000</v>
      </c>
      <c r="M8" s="15">
        <f t="shared" si="3"/>
        <v>1174500</v>
      </c>
      <c r="N8" s="15">
        <f t="shared" si="3"/>
        <v>1383750</v>
      </c>
      <c r="O8" s="15">
        <f t="shared" si="3"/>
        <v>1451250</v>
      </c>
      <c r="P8" s="15">
        <f t="shared" si="3"/>
        <v>2002050</v>
      </c>
      <c r="Q8" s="15">
        <f t="shared" si="3"/>
        <v>2069550</v>
      </c>
      <c r="R8" s="15">
        <f t="shared" si="3"/>
        <v>2278800</v>
      </c>
      <c r="S8" s="15">
        <f t="shared" si="3"/>
        <v>2346300</v>
      </c>
      <c r="T8" s="15">
        <f t="shared" si="3"/>
        <v>2897100</v>
      </c>
      <c r="U8" s="15">
        <f t="shared" si="3"/>
        <v>2964600</v>
      </c>
      <c r="V8" s="15">
        <f t="shared" si="3"/>
        <v>3173850</v>
      </c>
      <c r="W8" s="15">
        <f t="shared" si="3"/>
        <v>3241350</v>
      </c>
      <c r="X8" s="15">
        <f t="shared" si="3"/>
        <v>3792150</v>
      </c>
      <c r="Y8" s="15">
        <f t="shared" si="3"/>
        <v>3859650</v>
      </c>
    </row>
    <row r="10">
      <c r="A10" s="11" t="s">
        <v>77</v>
      </c>
    </row>
    <row r="11">
      <c r="A11" s="11" t="s">
        <v>74</v>
      </c>
      <c r="B11" s="15">
        <f>B3-B7</f>
        <v>67500</v>
      </c>
      <c r="C11" s="15">
        <f t="shared" ref="C11:Y11" si="4">B11+C3-C7</f>
        <v>344250</v>
      </c>
      <c r="D11" s="15">
        <f t="shared" si="4"/>
        <v>688500</v>
      </c>
      <c r="E11" s="15">
        <f t="shared" si="4"/>
        <v>1174500</v>
      </c>
      <c r="F11" s="15">
        <f t="shared" si="4"/>
        <v>1518750</v>
      </c>
      <c r="G11" s="15">
        <f t="shared" si="4"/>
        <v>2004750</v>
      </c>
      <c r="H11" s="15">
        <f t="shared" si="4"/>
        <v>2349000</v>
      </c>
      <c r="I11" s="15">
        <f t="shared" si="4"/>
        <v>2835000</v>
      </c>
      <c r="J11" s="15">
        <f t="shared" si="4"/>
        <v>3179250</v>
      </c>
      <c r="K11" s="15">
        <f t="shared" si="4"/>
        <v>3665250</v>
      </c>
      <c r="L11" s="15">
        <f t="shared" si="4"/>
        <v>4009500</v>
      </c>
      <c r="M11" s="15">
        <f t="shared" si="4"/>
        <v>4837050</v>
      </c>
      <c r="N11" s="15">
        <f t="shared" si="4"/>
        <v>5522850</v>
      </c>
      <c r="O11" s="15">
        <f t="shared" si="4"/>
        <v>6350400</v>
      </c>
      <c r="P11" s="15">
        <f t="shared" si="4"/>
        <v>6694650</v>
      </c>
      <c r="Q11" s="15">
        <f t="shared" si="4"/>
        <v>7522200</v>
      </c>
      <c r="R11" s="15">
        <f t="shared" si="4"/>
        <v>8208000</v>
      </c>
      <c r="S11" s="15">
        <f t="shared" si="4"/>
        <v>9035550</v>
      </c>
      <c r="T11" s="15">
        <f t="shared" si="4"/>
        <v>9379800</v>
      </c>
      <c r="U11" s="15">
        <f t="shared" si="4"/>
        <v>10207350</v>
      </c>
      <c r="V11" s="15">
        <f t="shared" si="4"/>
        <v>10893150</v>
      </c>
      <c r="W11" s="15">
        <f t="shared" si="4"/>
        <v>11720700</v>
      </c>
      <c r="X11" s="15">
        <f t="shared" si="4"/>
        <v>12064950</v>
      </c>
      <c r="Y11" s="15">
        <f t="shared" si="4"/>
        <v>12892500</v>
      </c>
    </row>
    <row r="12">
      <c r="A12" s="11" t="s">
        <v>66</v>
      </c>
      <c r="B12" s="15">
        <f t="shared" ref="B12:Y12" si="5">SUM(B11)</f>
        <v>67500</v>
      </c>
      <c r="C12" s="15">
        <f t="shared" si="5"/>
        <v>344250</v>
      </c>
      <c r="D12" s="15">
        <f t="shared" si="5"/>
        <v>688500</v>
      </c>
      <c r="E12" s="15">
        <f t="shared" si="5"/>
        <v>1174500</v>
      </c>
      <c r="F12" s="15">
        <f t="shared" si="5"/>
        <v>1518750</v>
      </c>
      <c r="G12" s="15">
        <f t="shared" si="5"/>
        <v>2004750</v>
      </c>
      <c r="H12" s="15">
        <f t="shared" si="5"/>
        <v>2349000</v>
      </c>
      <c r="I12" s="15">
        <f t="shared" si="5"/>
        <v>2835000</v>
      </c>
      <c r="J12" s="15">
        <f t="shared" si="5"/>
        <v>3179250</v>
      </c>
      <c r="K12" s="15">
        <f t="shared" si="5"/>
        <v>3665250</v>
      </c>
      <c r="L12" s="15">
        <f t="shared" si="5"/>
        <v>4009500</v>
      </c>
      <c r="M12" s="15">
        <f t="shared" si="5"/>
        <v>4837050</v>
      </c>
      <c r="N12" s="15">
        <f t="shared" si="5"/>
        <v>5522850</v>
      </c>
      <c r="O12" s="15">
        <f t="shared" si="5"/>
        <v>6350400</v>
      </c>
      <c r="P12" s="15">
        <f t="shared" si="5"/>
        <v>6694650</v>
      </c>
      <c r="Q12" s="15">
        <f t="shared" si="5"/>
        <v>7522200</v>
      </c>
      <c r="R12" s="15">
        <f t="shared" si="5"/>
        <v>8208000</v>
      </c>
      <c r="S12" s="15">
        <f t="shared" si="5"/>
        <v>9035550</v>
      </c>
      <c r="T12" s="15">
        <f t="shared" si="5"/>
        <v>9379800</v>
      </c>
      <c r="U12" s="15">
        <f t="shared" si="5"/>
        <v>10207350</v>
      </c>
      <c r="V12" s="15">
        <f t="shared" si="5"/>
        <v>10893150</v>
      </c>
      <c r="W12" s="15">
        <f t="shared" si="5"/>
        <v>11720700</v>
      </c>
      <c r="X12" s="15">
        <f t="shared" si="5"/>
        <v>12064950</v>
      </c>
      <c r="Y12" s="15">
        <f t="shared" si="5"/>
        <v>12892500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7.38"/>
  </cols>
  <sheetData>
    <row r="1"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1" t="s">
        <v>55</v>
      </c>
      <c r="U1" s="11" t="s">
        <v>56</v>
      </c>
      <c r="V1" s="11" t="s">
        <v>57</v>
      </c>
      <c r="W1" s="11" t="s">
        <v>58</v>
      </c>
      <c r="X1" s="11" t="s">
        <v>59</v>
      </c>
      <c r="Y1" s="11" t="s">
        <v>60</v>
      </c>
    </row>
    <row r="2">
      <c r="A2" s="11" t="s">
        <v>63</v>
      </c>
    </row>
    <row r="3">
      <c r="A3" s="11" t="s">
        <v>78</v>
      </c>
      <c r="B3" s="15">
        <f>'Cons-Sales and Costs'!B3</f>
        <v>150000</v>
      </c>
      <c r="C3" s="15">
        <f>'Cons-Sales and Costs'!C3</f>
        <v>615000</v>
      </c>
      <c r="D3" s="15">
        <f>'Cons-Sales and Costs'!D3</f>
        <v>765000</v>
      </c>
      <c r="E3" s="15">
        <f>'Cons-Sales and Costs'!E3</f>
        <v>1230000</v>
      </c>
      <c r="F3" s="15">
        <f>'Cons-Sales and Costs'!F3</f>
        <v>1380000</v>
      </c>
      <c r="G3" s="15">
        <f>'Cons-Sales and Costs'!G3</f>
        <v>1845000</v>
      </c>
      <c r="H3" s="15">
        <f>'Cons-Sales and Costs'!H3</f>
        <v>1995000</v>
      </c>
      <c r="I3" s="15">
        <f>'Cons-Sales and Costs'!I3</f>
        <v>2460000</v>
      </c>
      <c r="J3" s="15">
        <f>'Cons-Sales and Costs'!J3</f>
        <v>2610000</v>
      </c>
      <c r="K3" s="15">
        <f>'Cons-Sales and Costs'!K3</f>
        <v>3075000</v>
      </c>
      <c r="L3" s="15">
        <f>'Cons-Sales and Costs'!L3</f>
        <v>3225000</v>
      </c>
      <c r="M3" s="15">
        <f>'Cons-Sales and Costs'!M3</f>
        <v>4449000</v>
      </c>
      <c r="N3" s="15">
        <f>'Cons-Sales and Costs'!N3</f>
        <v>4599000</v>
      </c>
      <c r="O3" s="15">
        <f>'Cons-Sales and Costs'!O3</f>
        <v>5064000</v>
      </c>
      <c r="P3" s="15">
        <f>'Cons-Sales and Costs'!P3</f>
        <v>5214000</v>
      </c>
      <c r="Q3" s="15">
        <f>'Cons-Sales and Costs'!Q3</f>
        <v>6438000</v>
      </c>
      <c r="R3" s="15">
        <f>'Cons-Sales and Costs'!R3</f>
        <v>6588000</v>
      </c>
      <c r="S3" s="15">
        <f>'Cons-Sales and Costs'!S3</f>
        <v>7053000</v>
      </c>
      <c r="T3" s="15">
        <f>'Cons-Sales and Costs'!T3</f>
        <v>7203000</v>
      </c>
      <c r="U3" s="15">
        <f>'Cons-Sales and Costs'!U3</f>
        <v>8427000</v>
      </c>
      <c r="V3" s="15">
        <f>'Cons-Sales and Costs'!V3</f>
        <v>8577000</v>
      </c>
      <c r="W3" s="15">
        <f>'Cons-Sales and Costs'!W3</f>
        <v>9042000</v>
      </c>
      <c r="X3" s="15">
        <f>'Cons-Sales and Costs'!X3</f>
        <v>9192000</v>
      </c>
      <c r="Y3" s="15">
        <f>'Cons-Sales and Costs'!Y3</f>
        <v>10416000</v>
      </c>
    </row>
    <row r="4">
      <c r="A4" s="11" t="s">
        <v>66</v>
      </c>
      <c r="B4" s="15">
        <f t="shared" ref="B4:Y4" si="1">SUM(B3)</f>
        <v>150000</v>
      </c>
      <c r="C4" s="15">
        <f t="shared" si="1"/>
        <v>615000</v>
      </c>
      <c r="D4" s="15">
        <f t="shared" si="1"/>
        <v>765000</v>
      </c>
      <c r="E4" s="15">
        <f t="shared" si="1"/>
        <v>1230000</v>
      </c>
      <c r="F4" s="15">
        <f t="shared" si="1"/>
        <v>1380000</v>
      </c>
      <c r="G4" s="15">
        <f t="shared" si="1"/>
        <v>1845000</v>
      </c>
      <c r="H4" s="15">
        <f t="shared" si="1"/>
        <v>1995000</v>
      </c>
      <c r="I4" s="15">
        <f t="shared" si="1"/>
        <v>2460000</v>
      </c>
      <c r="J4" s="15">
        <f t="shared" si="1"/>
        <v>2610000</v>
      </c>
      <c r="K4" s="15">
        <f t="shared" si="1"/>
        <v>3075000</v>
      </c>
      <c r="L4" s="15">
        <f t="shared" si="1"/>
        <v>3225000</v>
      </c>
      <c r="M4" s="15">
        <f t="shared" si="1"/>
        <v>4449000</v>
      </c>
      <c r="N4" s="15">
        <f t="shared" si="1"/>
        <v>4599000</v>
      </c>
      <c r="O4" s="15">
        <f t="shared" si="1"/>
        <v>5064000</v>
      </c>
      <c r="P4" s="15">
        <f t="shared" si="1"/>
        <v>5214000</v>
      </c>
      <c r="Q4" s="15">
        <f t="shared" si="1"/>
        <v>6438000</v>
      </c>
      <c r="R4" s="15">
        <f t="shared" si="1"/>
        <v>6588000</v>
      </c>
      <c r="S4" s="15">
        <f t="shared" si="1"/>
        <v>7053000</v>
      </c>
      <c r="T4" s="15">
        <f t="shared" si="1"/>
        <v>7203000</v>
      </c>
      <c r="U4" s="15">
        <f t="shared" si="1"/>
        <v>8427000</v>
      </c>
      <c r="V4" s="15">
        <f t="shared" si="1"/>
        <v>8577000</v>
      </c>
      <c r="W4" s="15">
        <f t="shared" si="1"/>
        <v>9042000</v>
      </c>
      <c r="X4" s="15">
        <f t="shared" si="1"/>
        <v>9192000</v>
      </c>
      <c r="Y4" s="15">
        <f t="shared" si="1"/>
        <v>10416000</v>
      </c>
    </row>
    <row r="6">
      <c r="A6" s="11" t="s">
        <v>79</v>
      </c>
    </row>
    <row r="7">
      <c r="A7" s="11" t="s">
        <v>78</v>
      </c>
      <c r="B7" s="11">
        <v>0.0</v>
      </c>
      <c r="C7" s="11">
        <v>0.0</v>
      </c>
      <c r="D7" s="15">
        <f>B3+C3+D3</f>
        <v>1530000</v>
      </c>
      <c r="E7" s="11">
        <v>0.0</v>
      </c>
      <c r="F7" s="11">
        <v>0.0</v>
      </c>
      <c r="G7" s="15">
        <f>E3+F3+G3</f>
        <v>4455000</v>
      </c>
      <c r="H7" s="11">
        <v>0.0</v>
      </c>
      <c r="I7" s="11">
        <v>0.0</v>
      </c>
      <c r="J7" s="15">
        <f>H3+I3+J3</f>
        <v>7065000</v>
      </c>
      <c r="K7" s="11">
        <v>0.0</v>
      </c>
      <c r="L7" s="11">
        <v>0.0</v>
      </c>
      <c r="M7" s="15">
        <f>K3+L3+M3</f>
        <v>10749000</v>
      </c>
      <c r="N7" s="11">
        <v>0.0</v>
      </c>
      <c r="O7" s="11">
        <v>0.0</v>
      </c>
      <c r="P7" s="15">
        <f>N3+O3+P3</f>
        <v>14877000</v>
      </c>
      <c r="Q7" s="11">
        <v>0.0</v>
      </c>
      <c r="R7" s="11">
        <v>0.0</v>
      </c>
      <c r="S7" s="15">
        <f>Q3+R3+S3</f>
        <v>20079000</v>
      </c>
      <c r="T7" s="11">
        <v>0.0</v>
      </c>
      <c r="U7" s="11">
        <v>0.0</v>
      </c>
      <c r="V7" s="15">
        <f>T3+U3+V3</f>
        <v>24207000</v>
      </c>
      <c r="W7" s="11">
        <v>0.0</v>
      </c>
      <c r="X7" s="11">
        <v>0.0</v>
      </c>
      <c r="Y7" s="15">
        <f>W3+X3+Y3</f>
        <v>28650000</v>
      </c>
    </row>
    <row r="8">
      <c r="A8" s="11" t="s">
        <v>66</v>
      </c>
      <c r="B8" s="15">
        <f t="shared" ref="B8:Y8" si="2">SUM(B7)</f>
        <v>0</v>
      </c>
      <c r="C8" s="15">
        <f t="shared" si="2"/>
        <v>0</v>
      </c>
      <c r="D8" s="15">
        <f t="shared" si="2"/>
        <v>1530000</v>
      </c>
      <c r="E8" s="15">
        <f t="shared" si="2"/>
        <v>0</v>
      </c>
      <c r="F8" s="15">
        <f t="shared" si="2"/>
        <v>0</v>
      </c>
      <c r="G8" s="15">
        <f t="shared" si="2"/>
        <v>4455000</v>
      </c>
      <c r="H8" s="15">
        <f t="shared" si="2"/>
        <v>0</v>
      </c>
      <c r="I8" s="15">
        <f t="shared" si="2"/>
        <v>0</v>
      </c>
      <c r="J8" s="15">
        <f t="shared" si="2"/>
        <v>7065000</v>
      </c>
      <c r="K8" s="15">
        <f t="shared" si="2"/>
        <v>0</v>
      </c>
      <c r="L8" s="15">
        <f t="shared" si="2"/>
        <v>0</v>
      </c>
      <c r="M8" s="15">
        <f t="shared" si="2"/>
        <v>10749000</v>
      </c>
      <c r="N8" s="15">
        <f t="shared" si="2"/>
        <v>0</v>
      </c>
      <c r="O8" s="15">
        <f t="shared" si="2"/>
        <v>0</v>
      </c>
      <c r="P8" s="15">
        <f t="shared" si="2"/>
        <v>14877000</v>
      </c>
      <c r="Q8" s="15">
        <f t="shared" si="2"/>
        <v>0</v>
      </c>
      <c r="R8" s="15">
        <f t="shared" si="2"/>
        <v>0</v>
      </c>
      <c r="S8" s="15">
        <f t="shared" si="2"/>
        <v>20079000</v>
      </c>
      <c r="T8" s="15">
        <f t="shared" si="2"/>
        <v>0</v>
      </c>
      <c r="U8" s="15">
        <f t="shared" si="2"/>
        <v>0</v>
      </c>
      <c r="V8" s="15">
        <f t="shared" si="2"/>
        <v>24207000</v>
      </c>
      <c r="W8" s="15">
        <f t="shared" si="2"/>
        <v>0</v>
      </c>
      <c r="X8" s="15">
        <f t="shared" si="2"/>
        <v>0</v>
      </c>
      <c r="Y8" s="15">
        <f t="shared" si="2"/>
        <v>28650000</v>
      </c>
    </row>
    <row r="10">
      <c r="A10" s="11" t="s">
        <v>80</v>
      </c>
    </row>
    <row r="11">
      <c r="A11" s="11" t="s">
        <v>78</v>
      </c>
      <c r="B11" s="15">
        <f t="shared" ref="B11:B12" si="4">B3-B7</f>
        <v>150000</v>
      </c>
      <c r="C11" s="15">
        <f t="shared" ref="C11:Y11" si="3">B11+C3-C7</f>
        <v>765000</v>
      </c>
      <c r="D11" s="15">
        <f t="shared" si="3"/>
        <v>0</v>
      </c>
      <c r="E11" s="15">
        <f t="shared" si="3"/>
        <v>1230000</v>
      </c>
      <c r="F11" s="15">
        <f t="shared" si="3"/>
        <v>2610000</v>
      </c>
      <c r="G11" s="15">
        <f t="shared" si="3"/>
        <v>0</v>
      </c>
      <c r="H11" s="15">
        <f t="shared" si="3"/>
        <v>1995000</v>
      </c>
      <c r="I11" s="15">
        <f t="shared" si="3"/>
        <v>4455000</v>
      </c>
      <c r="J11" s="15">
        <f t="shared" si="3"/>
        <v>0</v>
      </c>
      <c r="K11" s="15">
        <f t="shared" si="3"/>
        <v>3075000</v>
      </c>
      <c r="L11" s="15">
        <f t="shared" si="3"/>
        <v>6300000</v>
      </c>
      <c r="M11" s="15">
        <f t="shared" si="3"/>
        <v>0</v>
      </c>
      <c r="N11" s="15">
        <f t="shared" si="3"/>
        <v>4599000</v>
      </c>
      <c r="O11" s="15">
        <f t="shared" si="3"/>
        <v>9663000</v>
      </c>
      <c r="P11" s="15">
        <f t="shared" si="3"/>
        <v>0</v>
      </c>
      <c r="Q11" s="15">
        <f t="shared" si="3"/>
        <v>6438000</v>
      </c>
      <c r="R11" s="15">
        <f t="shared" si="3"/>
        <v>13026000</v>
      </c>
      <c r="S11" s="15">
        <f t="shared" si="3"/>
        <v>0</v>
      </c>
      <c r="T11" s="15">
        <f t="shared" si="3"/>
        <v>7203000</v>
      </c>
      <c r="U11" s="15">
        <f t="shared" si="3"/>
        <v>15630000</v>
      </c>
      <c r="V11" s="15">
        <f t="shared" si="3"/>
        <v>0</v>
      </c>
      <c r="W11" s="15">
        <f t="shared" si="3"/>
        <v>9042000</v>
      </c>
      <c r="X11" s="15">
        <f t="shared" si="3"/>
        <v>18234000</v>
      </c>
      <c r="Y11" s="15">
        <f t="shared" si="3"/>
        <v>0</v>
      </c>
    </row>
    <row r="12">
      <c r="A12" s="11" t="s">
        <v>66</v>
      </c>
      <c r="B12" s="15">
        <f t="shared" si="4"/>
        <v>150000</v>
      </c>
      <c r="C12" s="15">
        <f t="shared" ref="C12:Y12" si="5">B12+C4-C8</f>
        <v>765000</v>
      </c>
      <c r="D12" s="15">
        <f t="shared" si="5"/>
        <v>0</v>
      </c>
      <c r="E12" s="15">
        <f t="shared" si="5"/>
        <v>1230000</v>
      </c>
      <c r="F12" s="15">
        <f t="shared" si="5"/>
        <v>2610000</v>
      </c>
      <c r="G12" s="15">
        <f t="shared" si="5"/>
        <v>0</v>
      </c>
      <c r="H12" s="15">
        <f t="shared" si="5"/>
        <v>1995000</v>
      </c>
      <c r="I12" s="15">
        <f t="shared" si="5"/>
        <v>4455000</v>
      </c>
      <c r="J12" s="15">
        <f t="shared" si="5"/>
        <v>0</v>
      </c>
      <c r="K12" s="15">
        <f t="shared" si="5"/>
        <v>3075000</v>
      </c>
      <c r="L12" s="15">
        <f t="shared" si="5"/>
        <v>6300000</v>
      </c>
      <c r="M12" s="15">
        <f t="shared" si="5"/>
        <v>0</v>
      </c>
      <c r="N12" s="15">
        <f t="shared" si="5"/>
        <v>4599000</v>
      </c>
      <c r="O12" s="15">
        <f t="shared" si="5"/>
        <v>9663000</v>
      </c>
      <c r="P12" s="15">
        <f t="shared" si="5"/>
        <v>0</v>
      </c>
      <c r="Q12" s="15">
        <f t="shared" si="5"/>
        <v>6438000</v>
      </c>
      <c r="R12" s="15">
        <f t="shared" si="5"/>
        <v>13026000</v>
      </c>
      <c r="S12" s="15">
        <f t="shared" si="5"/>
        <v>0</v>
      </c>
      <c r="T12" s="15">
        <f t="shared" si="5"/>
        <v>7203000</v>
      </c>
      <c r="U12" s="15">
        <f t="shared" si="5"/>
        <v>15630000</v>
      </c>
      <c r="V12" s="15">
        <f t="shared" si="5"/>
        <v>0</v>
      </c>
      <c r="W12" s="15">
        <f t="shared" si="5"/>
        <v>9042000</v>
      </c>
      <c r="X12" s="15">
        <f t="shared" si="5"/>
        <v>18234000</v>
      </c>
      <c r="Y12" s="15">
        <f t="shared" si="5"/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/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1" t="s">
        <v>55</v>
      </c>
      <c r="U1" s="11" t="s">
        <v>56</v>
      </c>
      <c r="V1" s="11" t="s">
        <v>57</v>
      </c>
      <c r="W1" s="11" t="s">
        <v>58</v>
      </c>
      <c r="X1" s="11" t="s">
        <v>59</v>
      </c>
      <c r="Y1" s="11" t="s">
        <v>60</v>
      </c>
    </row>
    <row r="2">
      <c r="A2" s="14" t="s">
        <v>81</v>
      </c>
    </row>
    <row r="3">
      <c r="A3" s="13"/>
    </row>
    <row r="4">
      <c r="A4" s="14" t="s">
        <v>82</v>
      </c>
      <c r="B4" s="15">
        <f>'Large Store-Fixed Asset Balance'!B10+'Medium Store-Fixed Asset Balanc'!B10+'Small Store-Fixed Asset Balance'!B10</f>
        <v>270000</v>
      </c>
      <c r="C4" s="15">
        <f>'Large Store-Fixed Asset Balance'!C10+'Medium Store-Fixed Asset Balanc'!C10+'Small Store-Fixed Asset Balance'!C10</f>
        <v>630000</v>
      </c>
      <c r="D4" s="15">
        <f>'Large Store-Fixed Asset Balance'!D10+'Medium Store-Fixed Asset Balanc'!D10+'Small Store-Fixed Asset Balance'!D10</f>
        <v>270000</v>
      </c>
      <c r="E4" s="15">
        <f>'Large Store-Fixed Asset Balance'!E10+'Medium Store-Fixed Asset Balanc'!E10+'Small Store-Fixed Asset Balance'!E10</f>
        <v>630000</v>
      </c>
      <c r="F4" s="15">
        <f>'Large Store-Fixed Asset Balance'!F10+'Medium Store-Fixed Asset Balanc'!F10+'Small Store-Fixed Asset Balance'!F10</f>
        <v>270000</v>
      </c>
      <c r="G4" s="15">
        <f>'Large Store-Fixed Asset Balance'!G10+'Medium Store-Fixed Asset Balanc'!G10+'Small Store-Fixed Asset Balance'!G10</f>
        <v>630000</v>
      </c>
      <c r="H4" s="15">
        <f>'Large Store-Fixed Asset Balance'!H10+'Medium Store-Fixed Asset Balanc'!H10+'Small Store-Fixed Asset Balance'!H10</f>
        <v>270000</v>
      </c>
      <c r="I4" s="15">
        <f>'Large Store-Fixed Asset Balance'!I10+'Medium Store-Fixed Asset Balanc'!I10+'Small Store-Fixed Asset Balance'!I10</f>
        <v>630000</v>
      </c>
      <c r="J4" s="15">
        <f>'Large Store-Fixed Asset Balance'!J10+'Medium Store-Fixed Asset Balanc'!J10+'Small Store-Fixed Asset Balance'!J10</f>
        <v>270000</v>
      </c>
      <c r="K4" s="15">
        <f>'Large Store-Fixed Asset Balance'!K10+'Medium Store-Fixed Asset Balanc'!K10+'Small Store-Fixed Asset Balance'!K10</f>
        <v>630000</v>
      </c>
      <c r="L4" s="15">
        <f>'Large Store-Fixed Asset Balance'!L10+'Medium Store-Fixed Asset Balanc'!L10+'Small Store-Fixed Asset Balance'!L10</f>
        <v>270000</v>
      </c>
      <c r="M4" s="15">
        <f>'Large Store-Fixed Asset Balance'!M10+'Medium Store-Fixed Asset Balanc'!M10+'Small Store-Fixed Asset Balance'!M10</f>
        <v>1257000</v>
      </c>
      <c r="N4" s="15">
        <f>'Large Store-Fixed Asset Balance'!N10+'Medium Store-Fixed Asset Balanc'!N10+'Small Store-Fixed Asset Balance'!N10</f>
        <v>270000</v>
      </c>
      <c r="O4" s="15">
        <f>'Large Store-Fixed Asset Balance'!O10+'Medium Store-Fixed Asset Balanc'!O10+'Small Store-Fixed Asset Balance'!O10</f>
        <v>630000</v>
      </c>
      <c r="P4" s="15">
        <f>'Large Store-Fixed Asset Balance'!P10+'Medium Store-Fixed Asset Balanc'!P10+'Small Store-Fixed Asset Balance'!P10</f>
        <v>270000</v>
      </c>
      <c r="Q4" s="15">
        <f>'Large Store-Fixed Asset Balance'!Q10+'Medium Store-Fixed Asset Balanc'!Q10+'Small Store-Fixed Asset Balance'!Q10</f>
        <v>1257000</v>
      </c>
      <c r="R4" s="15">
        <f>'Large Store-Fixed Asset Balance'!R10+'Medium Store-Fixed Asset Balanc'!R10+'Small Store-Fixed Asset Balance'!R10</f>
        <v>270000</v>
      </c>
      <c r="S4" s="15">
        <f>'Large Store-Fixed Asset Balance'!S10+'Medium Store-Fixed Asset Balanc'!S10+'Small Store-Fixed Asset Balance'!S10</f>
        <v>630000</v>
      </c>
      <c r="T4" s="15">
        <f>'Large Store-Fixed Asset Balance'!T10+'Medium Store-Fixed Asset Balanc'!T10+'Small Store-Fixed Asset Balance'!T10</f>
        <v>270000</v>
      </c>
      <c r="U4" s="15">
        <f>'Large Store-Fixed Asset Balance'!U10+'Medium Store-Fixed Asset Balanc'!U10+'Small Store-Fixed Asset Balance'!U10</f>
        <v>1257000</v>
      </c>
      <c r="V4" s="15">
        <f>'Large Store-Fixed Asset Balance'!V10+'Medium Store-Fixed Asset Balanc'!V10+'Small Store-Fixed Asset Balance'!V10</f>
        <v>270000</v>
      </c>
      <c r="W4" s="15">
        <f>'Large Store-Fixed Asset Balance'!W10+'Medium Store-Fixed Asset Balanc'!W10+'Small Store-Fixed Asset Balance'!W10</f>
        <v>630000</v>
      </c>
      <c r="X4" s="15">
        <f>'Large Store-Fixed Asset Balance'!X10+'Medium Store-Fixed Asset Balanc'!X10+'Small Store-Fixed Asset Balance'!X10</f>
        <v>270000</v>
      </c>
      <c r="Y4" s="15">
        <f>'Large Store-Fixed Asset Balance'!Y10+'Medium Store-Fixed Asset Balanc'!Y10+'Small Store-Fixed Asset Balance'!Y10</f>
        <v>1257000</v>
      </c>
    </row>
    <row r="5">
      <c r="A5" s="13"/>
    </row>
    <row r="6">
      <c r="A6" s="14" t="s">
        <v>83</v>
      </c>
      <c r="B6" s="15">
        <f>'Large Store-Fixed Asset Balance'!B20+'Medium Store-Fixed Asset Balanc'!B20+'Small Store-Fixed Asset Balance'!B20</f>
        <v>270000</v>
      </c>
      <c r="C6" s="15">
        <f>'Large Store-Fixed Asset Balance'!C20+'Medium Store-Fixed Asset Balanc'!C20+'Small Store-Fixed Asset Balance'!C20</f>
        <v>900000</v>
      </c>
      <c r="D6" s="15">
        <f>'Large Store-Fixed Asset Balance'!D20+'Medium Store-Fixed Asset Balanc'!D20+'Small Store-Fixed Asset Balance'!D20</f>
        <v>1170000</v>
      </c>
      <c r="E6" s="15">
        <f>'Large Store-Fixed Asset Balance'!E20+'Medium Store-Fixed Asset Balanc'!E20+'Small Store-Fixed Asset Balance'!E20</f>
        <v>1800000</v>
      </c>
      <c r="F6" s="15">
        <f>'Large Store-Fixed Asset Balance'!F20+'Medium Store-Fixed Asset Balanc'!F20+'Small Store-Fixed Asset Balance'!F20</f>
        <v>2070000</v>
      </c>
      <c r="G6" s="15">
        <f>'Large Store-Fixed Asset Balance'!G20+'Medium Store-Fixed Asset Balanc'!G20+'Small Store-Fixed Asset Balance'!G20</f>
        <v>2700000</v>
      </c>
      <c r="H6" s="15">
        <f>'Large Store-Fixed Asset Balance'!H20+'Medium Store-Fixed Asset Balanc'!H20+'Small Store-Fixed Asset Balance'!H20</f>
        <v>2970000</v>
      </c>
      <c r="I6" s="15">
        <f>'Large Store-Fixed Asset Balance'!I20+'Medium Store-Fixed Asset Balanc'!I20+'Small Store-Fixed Asset Balance'!I20</f>
        <v>3600000</v>
      </c>
      <c r="J6" s="15">
        <f>'Large Store-Fixed Asset Balance'!J20+'Medium Store-Fixed Asset Balanc'!J20+'Small Store-Fixed Asset Balance'!J20</f>
        <v>3870000</v>
      </c>
      <c r="K6" s="15">
        <f>'Large Store-Fixed Asset Balance'!K20+'Medium Store-Fixed Asset Balanc'!K20+'Small Store-Fixed Asset Balance'!K20</f>
        <v>4500000</v>
      </c>
      <c r="L6" s="15">
        <f>'Large Store-Fixed Asset Balance'!L20+'Medium Store-Fixed Asset Balanc'!L20+'Small Store-Fixed Asset Balance'!L20</f>
        <v>4770000</v>
      </c>
      <c r="M6" s="15">
        <f>'Large Store-Fixed Asset Balance'!M20+'Medium Store-Fixed Asset Balanc'!M20+'Small Store-Fixed Asset Balance'!M20</f>
        <v>6027000</v>
      </c>
      <c r="N6" s="15">
        <f>'Large Store-Fixed Asset Balance'!N20+'Medium Store-Fixed Asset Balanc'!N20+'Small Store-Fixed Asset Balance'!N20</f>
        <v>6117000</v>
      </c>
      <c r="O6" s="15">
        <f>'Large Store-Fixed Asset Balance'!O20+'Medium Store-Fixed Asset Balanc'!O20+'Small Store-Fixed Asset Balance'!O20</f>
        <v>6387000</v>
      </c>
      <c r="P6" s="15">
        <f>'Large Store-Fixed Asset Balance'!P20+'Medium Store-Fixed Asset Balanc'!P20+'Small Store-Fixed Asset Balance'!P20</f>
        <v>6477000</v>
      </c>
      <c r="Q6" s="15">
        <f>'Large Store-Fixed Asset Balance'!Q20+'Medium Store-Fixed Asset Balanc'!Q20+'Small Store-Fixed Asset Balance'!Q20</f>
        <v>7374000</v>
      </c>
      <c r="R6" s="15">
        <f>'Large Store-Fixed Asset Balance'!R20+'Medium Store-Fixed Asset Balanc'!R20+'Small Store-Fixed Asset Balance'!R20</f>
        <v>7464000</v>
      </c>
      <c r="S6" s="15">
        <f>'Large Store-Fixed Asset Balance'!S20+'Medium Store-Fixed Asset Balanc'!S20+'Small Store-Fixed Asset Balance'!S20</f>
        <v>7734000</v>
      </c>
      <c r="T6" s="15">
        <f>'Large Store-Fixed Asset Balance'!T20+'Medium Store-Fixed Asset Balanc'!T20+'Small Store-Fixed Asset Balance'!T20</f>
        <v>7734000</v>
      </c>
      <c r="U6" s="15">
        <f>'Large Store-Fixed Asset Balance'!U20+'Medium Store-Fixed Asset Balanc'!U20+'Small Store-Fixed Asset Balance'!U20</f>
        <v>8361000</v>
      </c>
      <c r="V6" s="15">
        <f>'Large Store-Fixed Asset Balance'!V20+'Medium Store-Fixed Asset Balanc'!V20+'Small Store-Fixed Asset Balance'!V20</f>
        <v>8361000</v>
      </c>
      <c r="W6" s="15">
        <f>'Large Store-Fixed Asset Balance'!W20+'Medium Store-Fixed Asset Balanc'!W20+'Small Store-Fixed Asset Balance'!W20</f>
        <v>8361000</v>
      </c>
      <c r="X6" s="15">
        <f>'Large Store-Fixed Asset Balance'!X20+'Medium Store-Fixed Asset Balanc'!X20+'Small Store-Fixed Asset Balance'!X20</f>
        <v>8361000</v>
      </c>
      <c r="Y6" s="15">
        <f>'Large Store-Fixed Asset Balance'!Y20+'Medium Store-Fixed Asset Balanc'!Y20+'Small Store-Fixed Asset Balance'!Y20</f>
        <v>8616000</v>
      </c>
    </row>
    <row r="7">
      <c r="A7" s="13"/>
    </row>
    <row r="8">
      <c r="A8" s="14" t="s">
        <v>84</v>
      </c>
      <c r="B8" s="15">
        <f>'Large Store-Depreciation'!B10+'Medium Store-Depreciation'!B10+'Small Store-Depreciation'!B10</f>
        <v>20000</v>
      </c>
      <c r="C8" s="15">
        <f>'Large Store-Depreciation'!C10+'Medium Store-Depreciation'!C10+'Small Store-Depreciation'!C10</f>
        <v>65000</v>
      </c>
      <c r="D8" s="15">
        <f>'Large Store-Depreciation'!D10+'Medium Store-Depreciation'!D10+'Small Store-Depreciation'!D10</f>
        <v>85000</v>
      </c>
      <c r="E8" s="15">
        <f>'Large Store-Depreciation'!E10+'Medium Store-Depreciation'!E10+'Small Store-Depreciation'!E10</f>
        <v>130000</v>
      </c>
      <c r="F8" s="15">
        <f>'Large Store-Depreciation'!F10+'Medium Store-Depreciation'!F10+'Small Store-Depreciation'!F10</f>
        <v>150000</v>
      </c>
      <c r="G8" s="15">
        <f>'Large Store-Depreciation'!G10+'Medium Store-Depreciation'!G10+'Small Store-Depreciation'!G10</f>
        <v>195000</v>
      </c>
      <c r="H8" s="15">
        <f>'Large Store-Depreciation'!H10+'Medium Store-Depreciation'!H10+'Small Store-Depreciation'!H10</f>
        <v>215000</v>
      </c>
      <c r="I8" s="15">
        <f>'Large Store-Depreciation'!I10+'Medium Store-Depreciation'!I10+'Small Store-Depreciation'!I10</f>
        <v>260000</v>
      </c>
      <c r="J8" s="15">
        <f>'Large Store-Depreciation'!J10+'Medium Store-Depreciation'!J10+'Small Store-Depreciation'!J10</f>
        <v>280000</v>
      </c>
      <c r="K8" s="15">
        <f>'Large Store-Depreciation'!K10+'Medium Store-Depreciation'!K10+'Small Store-Depreciation'!K10</f>
        <v>325000</v>
      </c>
      <c r="L8" s="15">
        <f>'Large Store-Depreciation'!L10+'Medium Store-Depreciation'!L10+'Small Store-Depreciation'!L10</f>
        <v>345000</v>
      </c>
      <c r="M8" s="15">
        <f>'Large Store-Depreciation'!M10+'Medium Store-Depreciation'!M10+'Small Store-Depreciation'!M10</f>
        <v>436000</v>
      </c>
      <c r="N8" s="15">
        <f>'Large Store-Depreciation'!N10+'Medium Store-Depreciation'!N10+'Small Store-Depreciation'!N10</f>
        <v>441000</v>
      </c>
      <c r="O8" s="15">
        <f>'Large Store-Depreciation'!O10+'Medium Store-Depreciation'!O10+'Small Store-Depreciation'!O10</f>
        <v>456000</v>
      </c>
      <c r="P8" s="15">
        <f>'Large Store-Depreciation'!P10+'Medium Store-Depreciation'!P10+'Small Store-Depreciation'!P10</f>
        <v>461000</v>
      </c>
      <c r="Q8" s="15">
        <f>'Large Store-Depreciation'!Q10+'Medium Store-Depreciation'!Q10+'Small Store-Depreciation'!Q10</f>
        <v>522000</v>
      </c>
      <c r="R8" s="15">
        <f>'Large Store-Depreciation'!R10+'Medium Store-Depreciation'!R10+'Small Store-Depreciation'!R10</f>
        <v>527000</v>
      </c>
      <c r="S8" s="15">
        <f>'Large Store-Depreciation'!S10+'Medium Store-Depreciation'!S10+'Small Store-Depreciation'!S10</f>
        <v>542000</v>
      </c>
      <c r="T8" s="15">
        <f>'Large Store-Depreciation'!T10+'Medium Store-Depreciation'!T10+'Small Store-Depreciation'!T10</f>
        <v>542000</v>
      </c>
      <c r="U8" s="15">
        <f>'Large Store-Depreciation'!U10+'Medium Store-Depreciation'!U10+'Small Store-Depreciation'!U10</f>
        <v>588000</v>
      </c>
      <c r="V8" s="15">
        <f>'Large Store-Depreciation'!V10+'Medium Store-Depreciation'!V10+'Small Store-Depreciation'!V10</f>
        <v>588000</v>
      </c>
      <c r="W8" s="15">
        <f>'Large Store-Depreciation'!W10+'Medium Store-Depreciation'!W10+'Small Store-Depreciation'!W10</f>
        <v>588000</v>
      </c>
      <c r="X8" s="15">
        <f>'Large Store-Depreciation'!X10+'Medium Store-Depreciation'!X10+'Small Store-Depreciation'!X10</f>
        <v>588000</v>
      </c>
      <c r="Y8" s="15">
        <f>'Large Store-Depreciation'!Y10+'Medium Store-Depreciation'!Y10+'Small Store-Depreciation'!Y10</f>
        <v>603000</v>
      </c>
    </row>
    <row r="9">
      <c r="A9" s="13"/>
    </row>
    <row r="10">
      <c r="A10" s="14" t="s">
        <v>85</v>
      </c>
      <c r="B10" s="15">
        <f>'Large Store-Depreciation'!B20+'Medium Store-Depreciation'!B20+'Small Store-Depreciation'!B20</f>
        <v>20000</v>
      </c>
      <c r="C10" s="15">
        <f>'Large Store-Depreciation'!C20+'Medium Store-Depreciation'!C20+'Small Store-Depreciation'!C20</f>
        <v>85000</v>
      </c>
      <c r="D10" s="15">
        <f>'Large Store-Depreciation'!D20+'Medium Store-Depreciation'!D20+'Small Store-Depreciation'!D20</f>
        <v>170000</v>
      </c>
      <c r="E10" s="15">
        <f>'Large Store-Depreciation'!E20+'Medium Store-Depreciation'!E20+'Small Store-Depreciation'!E20</f>
        <v>300000</v>
      </c>
      <c r="F10" s="15">
        <f>'Large Store-Depreciation'!F20+'Medium Store-Depreciation'!F20+'Small Store-Depreciation'!F20</f>
        <v>450000</v>
      </c>
      <c r="G10" s="15">
        <f>'Large Store-Depreciation'!G20+'Medium Store-Depreciation'!G20+'Small Store-Depreciation'!G20</f>
        <v>645000</v>
      </c>
      <c r="H10" s="15">
        <f>'Large Store-Depreciation'!H20+'Medium Store-Depreciation'!H20+'Small Store-Depreciation'!H20</f>
        <v>860000</v>
      </c>
      <c r="I10" s="15">
        <f>'Large Store-Depreciation'!I20+'Medium Store-Depreciation'!I20+'Small Store-Depreciation'!I20</f>
        <v>1120000</v>
      </c>
      <c r="J10" s="15">
        <f>'Large Store-Depreciation'!J20+'Medium Store-Depreciation'!J20+'Small Store-Depreciation'!J20</f>
        <v>1400000</v>
      </c>
      <c r="K10" s="15">
        <f>'Large Store-Depreciation'!K20+'Medium Store-Depreciation'!K20+'Small Store-Depreciation'!K20</f>
        <v>1725000</v>
      </c>
      <c r="L10" s="15">
        <f>'Large Store-Depreciation'!L20+'Medium Store-Depreciation'!L20+'Small Store-Depreciation'!L20</f>
        <v>2070000</v>
      </c>
      <c r="M10" s="15">
        <f>'Large Store-Depreciation'!M20+'Medium Store-Depreciation'!M20+'Small Store-Depreciation'!M20</f>
        <v>2506000</v>
      </c>
      <c r="N10" s="15">
        <f>'Large Store-Depreciation'!N20+'Medium Store-Depreciation'!N20+'Small Store-Depreciation'!N20</f>
        <v>2767000</v>
      </c>
      <c r="O10" s="15">
        <f>'Large Store-Depreciation'!O20+'Medium Store-Depreciation'!O20+'Small Store-Depreciation'!O20</f>
        <v>2863000</v>
      </c>
      <c r="P10" s="15">
        <f>'Large Store-Depreciation'!P20+'Medium Store-Depreciation'!P20+'Small Store-Depreciation'!P20</f>
        <v>3144000</v>
      </c>
      <c r="Q10" s="15">
        <f>'Large Store-Depreciation'!Q20+'Medium Store-Depreciation'!Q20+'Small Store-Depreciation'!Q20</f>
        <v>3306000</v>
      </c>
      <c r="R10" s="15">
        <f>'Large Store-Depreciation'!R20+'Medium Store-Depreciation'!R20+'Small Store-Depreciation'!R20</f>
        <v>3653000</v>
      </c>
      <c r="S10" s="15">
        <f>'Large Store-Depreciation'!S20+'Medium Store-Depreciation'!S20+'Small Store-Depreciation'!S20</f>
        <v>3835000</v>
      </c>
      <c r="T10" s="15">
        <f>'Large Store-Depreciation'!T20+'Medium Store-Depreciation'!T20+'Small Store-Depreciation'!T20</f>
        <v>4107000</v>
      </c>
      <c r="U10" s="15">
        <f>'Large Store-Depreciation'!U20+'Medium Store-Depreciation'!U20+'Small Store-Depreciation'!U20</f>
        <v>4065000</v>
      </c>
      <c r="V10" s="15">
        <f>'Large Store-Depreciation'!V20+'Medium Store-Depreciation'!V20+'Small Store-Depreciation'!V20</f>
        <v>4383000</v>
      </c>
      <c r="W10" s="15">
        <f>'Large Store-Depreciation'!W20+'Medium Store-Depreciation'!W20+'Small Store-Depreciation'!W20</f>
        <v>4341000</v>
      </c>
      <c r="X10" s="15">
        <f>'Large Store-Depreciation'!X20+'Medium Store-Depreciation'!X20+'Small Store-Depreciation'!X20</f>
        <v>4659000</v>
      </c>
      <c r="Y10" s="15">
        <f>'Large Store-Depreciation'!Y20+'Medium Store-Depreciation'!Y20+'Small Store-Depreciation'!Y20</f>
        <v>4260000</v>
      </c>
    </row>
    <row r="11">
      <c r="A11" s="13"/>
    </row>
    <row r="12">
      <c r="A12" s="13"/>
    </row>
    <row r="13">
      <c r="A13" s="13"/>
    </row>
    <row r="14">
      <c r="A14" s="13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  <row r="30">
      <c r="A30" s="13"/>
    </row>
    <row r="31">
      <c r="A31" s="13"/>
    </row>
    <row r="32">
      <c r="A32" s="13"/>
    </row>
    <row r="33">
      <c r="A33" s="13"/>
    </row>
    <row r="34">
      <c r="A34" s="13"/>
    </row>
    <row r="35">
      <c r="A35" s="13"/>
    </row>
    <row r="36">
      <c r="A36" s="13"/>
    </row>
    <row r="37">
      <c r="A37" s="13"/>
    </row>
    <row r="38">
      <c r="A38" s="13"/>
    </row>
    <row r="39">
      <c r="A39" s="13"/>
    </row>
    <row r="40">
      <c r="A40" s="13"/>
    </row>
    <row r="41">
      <c r="A41" s="13"/>
    </row>
    <row r="42">
      <c r="A42" s="13"/>
    </row>
    <row r="43">
      <c r="A43" s="13"/>
    </row>
    <row r="44">
      <c r="A44" s="13"/>
    </row>
    <row r="45">
      <c r="A45" s="13"/>
    </row>
    <row r="46">
      <c r="A46" s="13"/>
    </row>
    <row r="47">
      <c r="A47" s="13"/>
    </row>
    <row r="48">
      <c r="A48" s="13"/>
    </row>
    <row r="49">
      <c r="A49" s="13"/>
    </row>
    <row r="50">
      <c r="A50" s="13"/>
    </row>
    <row r="51">
      <c r="A51" s="13"/>
    </row>
    <row r="52">
      <c r="A52" s="13"/>
    </row>
    <row r="53">
      <c r="A53" s="13"/>
    </row>
    <row r="54">
      <c r="A54" s="13"/>
    </row>
    <row r="55">
      <c r="A55" s="13"/>
    </row>
    <row r="56">
      <c r="A56" s="13"/>
    </row>
    <row r="57">
      <c r="A57" s="13"/>
    </row>
    <row r="58">
      <c r="A58" s="13"/>
    </row>
    <row r="59">
      <c r="A59" s="13"/>
    </row>
    <row r="60">
      <c r="A60" s="13"/>
    </row>
    <row r="61">
      <c r="A61" s="13"/>
    </row>
    <row r="62">
      <c r="A62" s="13"/>
    </row>
    <row r="63">
      <c r="A63" s="13"/>
    </row>
    <row r="64">
      <c r="A64" s="13"/>
    </row>
    <row r="65">
      <c r="A65" s="13"/>
    </row>
    <row r="66">
      <c r="A66" s="13"/>
    </row>
    <row r="67">
      <c r="A67" s="13"/>
    </row>
    <row r="68">
      <c r="A68" s="13"/>
    </row>
    <row r="69">
      <c r="A69" s="13"/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2">
      <c r="A92" s="13"/>
    </row>
    <row r="93">
      <c r="A93" s="13"/>
    </row>
    <row r="94">
      <c r="A94" s="13"/>
    </row>
    <row r="95">
      <c r="A95" s="13"/>
    </row>
    <row r="96">
      <c r="A96" s="13"/>
    </row>
    <row r="97">
      <c r="A97" s="13"/>
    </row>
    <row r="98">
      <c r="A98" s="13"/>
    </row>
    <row r="99">
      <c r="A99" s="13"/>
    </row>
    <row r="100">
      <c r="A100" s="13"/>
    </row>
    <row r="101">
      <c r="A101" s="13"/>
    </row>
    <row r="102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  <row r="993">
      <c r="A993" s="13"/>
    </row>
    <row r="994">
      <c r="A994" s="13"/>
    </row>
    <row r="995">
      <c r="A995" s="13"/>
    </row>
    <row r="996">
      <c r="A996" s="13"/>
    </row>
    <row r="997">
      <c r="A997" s="13"/>
    </row>
    <row r="998">
      <c r="A998" s="13"/>
    </row>
    <row r="999">
      <c r="A999" s="13"/>
    </row>
    <row r="1000">
      <c r="A1000" s="1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9.5"/>
  </cols>
  <sheetData>
    <row r="1">
      <c r="A1" s="16"/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1" t="s">
        <v>55</v>
      </c>
      <c r="U1" s="11" t="s">
        <v>56</v>
      </c>
      <c r="V1" s="11" t="s">
        <v>57</v>
      </c>
      <c r="W1" s="11" t="s">
        <v>58</v>
      </c>
      <c r="X1" s="11" t="s">
        <v>59</v>
      </c>
      <c r="Y1" s="11" t="s">
        <v>60</v>
      </c>
    </row>
    <row r="2">
      <c r="A2" s="16" t="s">
        <v>86</v>
      </c>
    </row>
    <row r="3">
      <c r="A3" s="16" t="s">
        <v>87</v>
      </c>
      <c r="B3" s="15">
        <f>'Cons-Collections'!B8</f>
        <v>0</v>
      </c>
      <c r="C3" s="15">
        <f>'Cons-Collections'!C8</f>
        <v>0</v>
      </c>
      <c r="D3" s="15">
        <f>'Cons-Collections'!D8</f>
        <v>1530000</v>
      </c>
      <c r="E3" s="15">
        <f>'Cons-Collections'!E8</f>
        <v>0</v>
      </c>
      <c r="F3" s="15">
        <f>'Cons-Collections'!F8</f>
        <v>0</v>
      </c>
      <c r="G3" s="15">
        <f>'Cons-Collections'!G8</f>
        <v>4455000</v>
      </c>
      <c r="H3" s="15">
        <f>'Cons-Collections'!H8</f>
        <v>0</v>
      </c>
      <c r="I3" s="15">
        <f>'Cons-Collections'!I8</f>
        <v>0</v>
      </c>
      <c r="J3" s="15">
        <f>'Cons-Collections'!J8</f>
        <v>7065000</v>
      </c>
      <c r="K3" s="15">
        <f>'Cons-Collections'!K8</f>
        <v>0</v>
      </c>
      <c r="L3" s="15">
        <f>'Cons-Collections'!L8</f>
        <v>0</v>
      </c>
      <c r="M3" s="15">
        <f>'Cons-Collections'!M8</f>
        <v>10749000</v>
      </c>
      <c r="N3" s="15">
        <f>'Cons-Collections'!N8</f>
        <v>0</v>
      </c>
      <c r="O3" s="15">
        <f>'Cons-Collections'!O8</f>
        <v>0</v>
      </c>
      <c r="P3" s="15">
        <f>'Cons-Collections'!P8</f>
        <v>14877000</v>
      </c>
      <c r="Q3" s="15">
        <f>'Cons-Collections'!Q8</f>
        <v>0</v>
      </c>
      <c r="R3" s="15">
        <f>'Cons-Collections'!R8</f>
        <v>0</v>
      </c>
      <c r="S3" s="15">
        <f>'Cons-Collections'!S8</f>
        <v>20079000</v>
      </c>
      <c r="T3" s="15">
        <f>'Cons-Collections'!T8</f>
        <v>0</v>
      </c>
      <c r="U3" s="15">
        <f>'Cons-Collections'!U8</f>
        <v>0</v>
      </c>
      <c r="V3" s="15">
        <f>'Cons-Collections'!V8</f>
        <v>24207000</v>
      </c>
      <c r="W3" s="15">
        <f>'Cons-Collections'!W8</f>
        <v>0</v>
      </c>
      <c r="X3" s="15">
        <f>'Cons-Collections'!X8</f>
        <v>0</v>
      </c>
      <c r="Y3" s="15">
        <f>'Cons-Collections'!Y8</f>
        <v>28650000</v>
      </c>
    </row>
    <row r="4">
      <c r="A4" s="16" t="s">
        <v>88</v>
      </c>
      <c r="B4" s="15">
        <f t="shared" ref="B4:Y4" si="1">SUM(B3)</f>
        <v>0</v>
      </c>
      <c r="C4" s="15">
        <f t="shared" si="1"/>
        <v>0</v>
      </c>
      <c r="D4" s="15">
        <f t="shared" si="1"/>
        <v>1530000</v>
      </c>
      <c r="E4" s="15">
        <f t="shared" si="1"/>
        <v>0</v>
      </c>
      <c r="F4" s="15">
        <f t="shared" si="1"/>
        <v>0</v>
      </c>
      <c r="G4" s="15">
        <f t="shared" si="1"/>
        <v>4455000</v>
      </c>
      <c r="H4" s="15">
        <f t="shared" si="1"/>
        <v>0</v>
      </c>
      <c r="I4" s="15">
        <f t="shared" si="1"/>
        <v>0</v>
      </c>
      <c r="J4" s="15">
        <f t="shared" si="1"/>
        <v>7065000</v>
      </c>
      <c r="K4" s="15">
        <f t="shared" si="1"/>
        <v>0</v>
      </c>
      <c r="L4" s="15">
        <f t="shared" si="1"/>
        <v>0</v>
      </c>
      <c r="M4" s="15">
        <f t="shared" si="1"/>
        <v>10749000</v>
      </c>
      <c r="N4" s="15">
        <f t="shared" si="1"/>
        <v>0</v>
      </c>
      <c r="O4" s="15">
        <f t="shared" si="1"/>
        <v>0</v>
      </c>
      <c r="P4" s="15">
        <f t="shared" si="1"/>
        <v>14877000</v>
      </c>
      <c r="Q4" s="15">
        <f t="shared" si="1"/>
        <v>0</v>
      </c>
      <c r="R4" s="15">
        <f t="shared" si="1"/>
        <v>0</v>
      </c>
      <c r="S4" s="15">
        <f t="shared" si="1"/>
        <v>20079000</v>
      </c>
      <c r="T4" s="15">
        <f t="shared" si="1"/>
        <v>0</v>
      </c>
      <c r="U4" s="15">
        <f t="shared" si="1"/>
        <v>0</v>
      </c>
      <c r="V4" s="15">
        <f t="shared" si="1"/>
        <v>24207000</v>
      </c>
      <c r="W4" s="15">
        <f t="shared" si="1"/>
        <v>0</v>
      </c>
      <c r="X4" s="15">
        <f t="shared" si="1"/>
        <v>0</v>
      </c>
      <c r="Y4" s="15">
        <f t="shared" si="1"/>
        <v>28650000</v>
      </c>
    </row>
    <row r="5">
      <c r="A5" s="16"/>
    </row>
    <row r="6">
      <c r="A6" s="16" t="s">
        <v>89</v>
      </c>
    </row>
    <row r="7">
      <c r="A7" s="16" t="s">
        <v>90</v>
      </c>
      <c r="B7" s="15">
        <f>'Cons-Purchases'!B8</f>
        <v>0</v>
      </c>
      <c r="C7" s="15">
        <f>'Cons-Purchases'!C8</f>
        <v>0</v>
      </c>
      <c r="D7" s="15">
        <f>'Cons-Purchases'!D8</f>
        <v>0</v>
      </c>
      <c r="E7" s="15">
        <f>'Cons-Purchases'!E8</f>
        <v>67500</v>
      </c>
      <c r="F7" s="15">
        <f>'Cons-Purchases'!F8</f>
        <v>276750</v>
      </c>
      <c r="G7" s="15">
        <f>'Cons-Purchases'!G8</f>
        <v>344250</v>
      </c>
      <c r="H7" s="15">
        <f>'Cons-Purchases'!H8</f>
        <v>553500</v>
      </c>
      <c r="I7" s="15">
        <f>'Cons-Purchases'!I8</f>
        <v>621000</v>
      </c>
      <c r="J7" s="15">
        <f>'Cons-Purchases'!J8</f>
        <v>830250</v>
      </c>
      <c r="K7" s="15">
        <f>'Cons-Purchases'!K8</f>
        <v>897750</v>
      </c>
      <c r="L7" s="15">
        <f>'Cons-Purchases'!L8</f>
        <v>1107000</v>
      </c>
      <c r="M7" s="15">
        <f>'Cons-Purchases'!M8</f>
        <v>1174500</v>
      </c>
      <c r="N7" s="15">
        <f>'Cons-Purchases'!N8</f>
        <v>1383750</v>
      </c>
      <c r="O7" s="15">
        <f>'Cons-Purchases'!O8</f>
        <v>1451250</v>
      </c>
      <c r="P7" s="15">
        <f>'Cons-Purchases'!P8</f>
        <v>2002050</v>
      </c>
      <c r="Q7" s="15">
        <f>'Cons-Purchases'!Q8</f>
        <v>2069550</v>
      </c>
      <c r="R7" s="15">
        <f>'Cons-Purchases'!R8</f>
        <v>2278800</v>
      </c>
      <c r="S7" s="15">
        <f>'Cons-Purchases'!S8</f>
        <v>2346300</v>
      </c>
      <c r="T7" s="15">
        <f>'Cons-Purchases'!T8</f>
        <v>2897100</v>
      </c>
      <c r="U7" s="15">
        <f>'Cons-Purchases'!U8</f>
        <v>2964600</v>
      </c>
      <c r="V7" s="15">
        <f>'Cons-Purchases'!V8</f>
        <v>3173850</v>
      </c>
      <c r="W7" s="15">
        <f>'Cons-Purchases'!W8</f>
        <v>3241350</v>
      </c>
      <c r="X7" s="15">
        <f>'Cons-Purchases'!X8</f>
        <v>3792150</v>
      </c>
      <c r="Y7" s="15">
        <f>'Cons-Purchases'!Y8</f>
        <v>3859650</v>
      </c>
    </row>
    <row r="8">
      <c r="A8" s="16" t="s">
        <v>91</v>
      </c>
      <c r="B8" s="15">
        <f>SUM('Cons-Sales and Costs'!B11:B14)</f>
        <v>42500</v>
      </c>
      <c r="C8" s="15">
        <f>SUM('Cons-Sales and Costs'!C11:C14)</f>
        <v>152250</v>
      </c>
      <c r="D8" s="15">
        <f>SUM('Cons-Sales and Costs'!D11:D14)</f>
        <v>194750</v>
      </c>
      <c r="E8" s="15">
        <f>SUM('Cons-Sales and Costs'!E11:E14)</f>
        <v>304500</v>
      </c>
      <c r="F8" s="15">
        <f>SUM('Cons-Sales and Costs'!F11:F14)</f>
        <v>347000</v>
      </c>
      <c r="G8" s="15">
        <f>SUM('Cons-Sales and Costs'!G11:G14)</f>
        <v>456750</v>
      </c>
      <c r="H8" s="15">
        <f>SUM('Cons-Sales and Costs'!H11:H14)</f>
        <v>499250</v>
      </c>
      <c r="I8" s="15">
        <f>SUM('Cons-Sales and Costs'!I11:I14)</f>
        <v>609000</v>
      </c>
      <c r="J8" s="15">
        <f>SUM('Cons-Sales and Costs'!J11:J14)</f>
        <v>651500</v>
      </c>
      <c r="K8" s="15">
        <f>SUM('Cons-Sales and Costs'!K11:K14)</f>
        <v>761250</v>
      </c>
      <c r="L8" s="15">
        <f>SUM('Cons-Sales and Costs'!L11:L14)</f>
        <v>803750</v>
      </c>
      <c r="M8" s="15">
        <f>SUM('Cons-Sales and Costs'!M11:M14)</f>
        <v>1013000</v>
      </c>
      <c r="N8" s="15">
        <f>SUM('Cons-Sales and Costs'!N11:N14)</f>
        <v>1055500</v>
      </c>
      <c r="O8" s="15">
        <f>SUM('Cons-Sales and Costs'!O11:O14)</f>
        <v>1165250</v>
      </c>
      <c r="P8" s="15">
        <f>SUM('Cons-Sales and Costs'!P11:P14)</f>
        <v>1207750</v>
      </c>
      <c r="Q8" s="15">
        <f>SUM('Cons-Sales and Costs'!Q11:Q14)</f>
        <v>1417000</v>
      </c>
      <c r="R8" s="15">
        <f>SUM('Cons-Sales and Costs'!R11:R14)</f>
        <v>1459500</v>
      </c>
      <c r="S8" s="15">
        <f>SUM('Cons-Sales and Costs'!S11:S14)</f>
        <v>1569250</v>
      </c>
      <c r="T8" s="15">
        <f>SUM('Cons-Sales and Costs'!T11:T14)</f>
        <v>1611750</v>
      </c>
      <c r="U8" s="15">
        <f>SUM('Cons-Sales and Costs'!U11:U14)</f>
        <v>1821000</v>
      </c>
      <c r="V8" s="15">
        <f>SUM('Cons-Sales and Costs'!V11:V14)</f>
        <v>1863500</v>
      </c>
      <c r="W8" s="15">
        <f>SUM('Cons-Sales and Costs'!W11:W14)</f>
        <v>1973250</v>
      </c>
      <c r="X8" s="15">
        <f>SUM('Cons-Sales and Costs'!X11:X14)</f>
        <v>2015750</v>
      </c>
      <c r="Y8" s="15">
        <f>SUM('Cons-Sales and Costs'!Y11:Y14)</f>
        <v>2225000</v>
      </c>
    </row>
    <row r="9">
      <c r="A9" s="16" t="s">
        <v>92</v>
      </c>
      <c r="B9" s="15">
        <f>'Cons-Asset Statements'!B4</f>
        <v>270000</v>
      </c>
      <c r="C9" s="15">
        <f>'Cons-Asset Statements'!C4</f>
        <v>630000</v>
      </c>
      <c r="D9" s="15">
        <f>'Cons-Asset Statements'!D4</f>
        <v>270000</v>
      </c>
      <c r="E9" s="15">
        <f>'Cons-Asset Statements'!E4</f>
        <v>630000</v>
      </c>
      <c r="F9" s="15">
        <f>'Cons-Asset Statements'!F4</f>
        <v>270000</v>
      </c>
      <c r="G9" s="15">
        <f>'Cons-Asset Statements'!G4</f>
        <v>630000</v>
      </c>
      <c r="H9" s="15">
        <f>'Cons-Asset Statements'!H4</f>
        <v>270000</v>
      </c>
      <c r="I9" s="15">
        <f>'Cons-Asset Statements'!I4</f>
        <v>630000</v>
      </c>
      <c r="J9" s="15">
        <f>'Cons-Asset Statements'!J4</f>
        <v>270000</v>
      </c>
      <c r="K9" s="15">
        <f>'Cons-Asset Statements'!K4</f>
        <v>630000</v>
      </c>
      <c r="L9" s="15">
        <f>'Cons-Asset Statements'!L4</f>
        <v>270000</v>
      </c>
      <c r="M9" s="15">
        <f>'Cons-Asset Statements'!M4</f>
        <v>1257000</v>
      </c>
      <c r="N9" s="15">
        <f>'Cons-Asset Statements'!N4</f>
        <v>270000</v>
      </c>
      <c r="O9" s="15">
        <f>'Cons-Asset Statements'!O4</f>
        <v>630000</v>
      </c>
      <c r="P9" s="15">
        <f>'Cons-Asset Statements'!P4</f>
        <v>270000</v>
      </c>
      <c r="Q9" s="15">
        <f>'Cons-Asset Statements'!Q4</f>
        <v>1257000</v>
      </c>
      <c r="R9" s="15">
        <f>'Cons-Asset Statements'!R4</f>
        <v>270000</v>
      </c>
      <c r="S9" s="15">
        <f>'Cons-Asset Statements'!S4</f>
        <v>630000</v>
      </c>
      <c r="T9" s="15">
        <f>'Cons-Asset Statements'!T4</f>
        <v>270000</v>
      </c>
      <c r="U9" s="15">
        <f>'Cons-Asset Statements'!U4</f>
        <v>1257000</v>
      </c>
      <c r="V9" s="15">
        <f>'Cons-Asset Statements'!V4</f>
        <v>270000</v>
      </c>
      <c r="W9" s="15">
        <f>'Cons-Asset Statements'!W4</f>
        <v>630000</v>
      </c>
      <c r="X9" s="15">
        <f>'Cons-Asset Statements'!X4</f>
        <v>270000</v>
      </c>
      <c r="Y9" s="15">
        <f>'Cons-Asset Statements'!Y4</f>
        <v>1257000</v>
      </c>
    </row>
    <row r="10">
      <c r="A10" s="16" t="s">
        <v>93</v>
      </c>
      <c r="B10" s="15">
        <f t="shared" ref="B10:Y10" si="2">SUM(B7:B9)</f>
        <v>312500</v>
      </c>
      <c r="C10" s="15">
        <f t="shared" si="2"/>
        <v>782250</v>
      </c>
      <c r="D10" s="15">
        <f t="shared" si="2"/>
        <v>464750</v>
      </c>
      <c r="E10" s="15">
        <f t="shared" si="2"/>
        <v>1002000</v>
      </c>
      <c r="F10" s="15">
        <f t="shared" si="2"/>
        <v>893750</v>
      </c>
      <c r="G10" s="15">
        <f t="shared" si="2"/>
        <v>1431000</v>
      </c>
      <c r="H10" s="15">
        <f t="shared" si="2"/>
        <v>1322750</v>
      </c>
      <c r="I10" s="15">
        <f t="shared" si="2"/>
        <v>1860000</v>
      </c>
      <c r="J10" s="15">
        <f t="shared" si="2"/>
        <v>1751750</v>
      </c>
      <c r="K10" s="15">
        <f t="shared" si="2"/>
        <v>2289000</v>
      </c>
      <c r="L10" s="15">
        <f t="shared" si="2"/>
        <v>2180750</v>
      </c>
      <c r="M10" s="15">
        <f t="shared" si="2"/>
        <v>3444500</v>
      </c>
      <c r="N10" s="15">
        <f t="shared" si="2"/>
        <v>2709250</v>
      </c>
      <c r="O10" s="15">
        <f t="shared" si="2"/>
        <v>3246500</v>
      </c>
      <c r="P10" s="15">
        <f t="shared" si="2"/>
        <v>3479800</v>
      </c>
      <c r="Q10" s="15">
        <f t="shared" si="2"/>
        <v>4743550</v>
      </c>
      <c r="R10" s="15">
        <f t="shared" si="2"/>
        <v>4008300</v>
      </c>
      <c r="S10" s="15">
        <f t="shared" si="2"/>
        <v>4545550</v>
      </c>
      <c r="T10" s="15">
        <f t="shared" si="2"/>
        <v>4778850</v>
      </c>
      <c r="U10" s="15">
        <f t="shared" si="2"/>
        <v>6042600</v>
      </c>
      <c r="V10" s="15">
        <f t="shared" si="2"/>
        <v>5307350</v>
      </c>
      <c r="W10" s="15">
        <f t="shared" si="2"/>
        <v>5844600</v>
      </c>
      <c r="X10" s="15">
        <f t="shared" si="2"/>
        <v>6077900</v>
      </c>
      <c r="Y10" s="15">
        <f t="shared" si="2"/>
        <v>7341650</v>
      </c>
    </row>
    <row r="11">
      <c r="A11" s="16"/>
    </row>
    <row r="12">
      <c r="A12" s="16" t="s">
        <v>94</v>
      </c>
      <c r="B12" s="15">
        <f t="shared" ref="B12:Y12" si="3">B4-B10</f>
        <v>-312500</v>
      </c>
      <c r="C12" s="15">
        <f t="shared" si="3"/>
        <v>-782250</v>
      </c>
      <c r="D12" s="15">
        <f t="shared" si="3"/>
        <v>1065250</v>
      </c>
      <c r="E12" s="15">
        <f t="shared" si="3"/>
        <v>-1002000</v>
      </c>
      <c r="F12" s="15">
        <f t="shared" si="3"/>
        <v>-893750</v>
      </c>
      <c r="G12" s="15">
        <f t="shared" si="3"/>
        <v>3024000</v>
      </c>
      <c r="H12" s="15">
        <f t="shared" si="3"/>
        <v>-1322750</v>
      </c>
      <c r="I12" s="15">
        <f t="shared" si="3"/>
        <v>-1860000</v>
      </c>
      <c r="J12" s="15">
        <f t="shared" si="3"/>
        <v>5313250</v>
      </c>
      <c r="K12" s="15">
        <f t="shared" si="3"/>
        <v>-2289000</v>
      </c>
      <c r="L12" s="15">
        <f t="shared" si="3"/>
        <v>-2180750</v>
      </c>
      <c r="M12" s="15">
        <f t="shared" si="3"/>
        <v>7304500</v>
      </c>
      <c r="N12" s="15">
        <f t="shared" si="3"/>
        <v>-2709250</v>
      </c>
      <c r="O12" s="15">
        <f t="shared" si="3"/>
        <v>-3246500</v>
      </c>
      <c r="P12" s="15">
        <f t="shared" si="3"/>
        <v>11397200</v>
      </c>
      <c r="Q12" s="15">
        <f t="shared" si="3"/>
        <v>-4743550</v>
      </c>
      <c r="R12" s="15">
        <f t="shared" si="3"/>
        <v>-4008300</v>
      </c>
      <c r="S12" s="15">
        <f t="shared" si="3"/>
        <v>15533450</v>
      </c>
      <c r="T12" s="15">
        <f t="shared" si="3"/>
        <v>-4778850</v>
      </c>
      <c r="U12" s="15">
        <f t="shared" si="3"/>
        <v>-6042600</v>
      </c>
      <c r="V12" s="15">
        <f t="shared" si="3"/>
        <v>18899650</v>
      </c>
      <c r="W12" s="15">
        <f t="shared" si="3"/>
        <v>-5844600</v>
      </c>
      <c r="X12" s="15">
        <f t="shared" si="3"/>
        <v>-6077900</v>
      </c>
      <c r="Y12" s="15">
        <f t="shared" si="3"/>
        <v>21308350</v>
      </c>
    </row>
    <row r="13">
      <c r="A13" s="16"/>
    </row>
    <row r="14">
      <c r="A14" s="16" t="s">
        <v>95</v>
      </c>
      <c r="B14" s="11">
        <v>0.0</v>
      </c>
      <c r="C14" s="15">
        <f t="shared" ref="C14:Y14" si="4">B16</f>
        <v>-312500</v>
      </c>
      <c r="D14" s="15">
        <f t="shared" si="4"/>
        <v>-1094750</v>
      </c>
      <c r="E14" s="15">
        <f t="shared" si="4"/>
        <v>-29500</v>
      </c>
      <c r="F14" s="15">
        <f t="shared" si="4"/>
        <v>-1031500</v>
      </c>
      <c r="G14" s="15">
        <f t="shared" si="4"/>
        <v>-1925250</v>
      </c>
      <c r="H14" s="15">
        <f t="shared" si="4"/>
        <v>1098750</v>
      </c>
      <c r="I14" s="15">
        <f t="shared" si="4"/>
        <v>-224000</v>
      </c>
      <c r="J14" s="15">
        <f t="shared" si="4"/>
        <v>-2084000</v>
      </c>
      <c r="K14" s="15">
        <f t="shared" si="4"/>
        <v>3229250</v>
      </c>
      <c r="L14" s="15">
        <f t="shared" si="4"/>
        <v>940250</v>
      </c>
      <c r="M14" s="15">
        <f t="shared" si="4"/>
        <v>-1240500</v>
      </c>
      <c r="N14" s="15">
        <f t="shared" si="4"/>
        <v>6064000</v>
      </c>
      <c r="O14" s="15">
        <f t="shared" si="4"/>
        <v>3354750</v>
      </c>
      <c r="P14" s="15">
        <f t="shared" si="4"/>
        <v>108250</v>
      </c>
      <c r="Q14" s="15">
        <f t="shared" si="4"/>
        <v>11505450</v>
      </c>
      <c r="R14" s="15">
        <f t="shared" si="4"/>
        <v>6761900</v>
      </c>
      <c r="S14" s="15">
        <f t="shared" si="4"/>
        <v>2753600</v>
      </c>
      <c r="T14" s="15">
        <f t="shared" si="4"/>
        <v>18287050</v>
      </c>
      <c r="U14" s="15">
        <f t="shared" si="4"/>
        <v>13508200</v>
      </c>
      <c r="V14" s="15">
        <f t="shared" si="4"/>
        <v>7465600</v>
      </c>
      <c r="W14" s="15">
        <f t="shared" si="4"/>
        <v>26365250</v>
      </c>
      <c r="X14" s="15">
        <f t="shared" si="4"/>
        <v>20520650</v>
      </c>
      <c r="Y14" s="15">
        <f t="shared" si="4"/>
        <v>14442750</v>
      </c>
    </row>
    <row r="15">
      <c r="A15" s="16" t="s">
        <v>94</v>
      </c>
      <c r="B15" s="15">
        <f t="shared" ref="B15:Y15" si="5">B12</f>
        <v>-312500</v>
      </c>
      <c r="C15" s="15">
        <f t="shared" si="5"/>
        <v>-782250</v>
      </c>
      <c r="D15" s="15">
        <f t="shared" si="5"/>
        <v>1065250</v>
      </c>
      <c r="E15" s="15">
        <f t="shared" si="5"/>
        <v>-1002000</v>
      </c>
      <c r="F15" s="15">
        <f t="shared" si="5"/>
        <v>-893750</v>
      </c>
      <c r="G15" s="15">
        <f t="shared" si="5"/>
        <v>3024000</v>
      </c>
      <c r="H15" s="15">
        <f t="shared" si="5"/>
        <v>-1322750</v>
      </c>
      <c r="I15" s="15">
        <f t="shared" si="5"/>
        <v>-1860000</v>
      </c>
      <c r="J15" s="15">
        <f t="shared" si="5"/>
        <v>5313250</v>
      </c>
      <c r="K15" s="15">
        <f t="shared" si="5"/>
        <v>-2289000</v>
      </c>
      <c r="L15" s="15">
        <f t="shared" si="5"/>
        <v>-2180750</v>
      </c>
      <c r="M15" s="15">
        <f t="shared" si="5"/>
        <v>7304500</v>
      </c>
      <c r="N15" s="15">
        <f t="shared" si="5"/>
        <v>-2709250</v>
      </c>
      <c r="O15" s="15">
        <f t="shared" si="5"/>
        <v>-3246500</v>
      </c>
      <c r="P15" s="15">
        <f t="shared" si="5"/>
        <v>11397200</v>
      </c>
      <c r="Q15" s="15">
        <f t="shared" si="5"/>
        <v>-4743550</v>
      </c>
      <c r="R15" s="15">
        <f t="shared" si="5"/>
        <v>-4008300</v>
      </c>
      <c r="S15" s="15">
        <f t="shared" si="5"/>
        <v>15533450</v>
      </c>
      <c r="T15" s="15">
        <f t="shared" si="5"/>
        <v>-4778850</v>
      </c>
      <c r="U15" s="15">
        <f t="shared" si="5"/>
        <v>-6042600</v>
      </c>
      <c r="V15" s="15">
        <f t="shared" si="5"/>
        <v>18899650</v>
      </c>
      <c r="W15" s="15">
        <f t="shared" si="5"/>
        <v>-5844600</v>
      </c>
      <c r="X15" s="15">
        <f t="shared" si="5"/>
        <v>-6077900</v>
      </c>
      <c r="Y15" s="15">
        <f t="shared" si="5"/>
        <v>21308350</v>
      </c>
    </row>
    <row r="16">
      <c r="A16" s="16" t="s">
        <v>96</v>
      </c>
      <c r="B16" s="15">
        <f t="shared" ref="B16:Y16" si="6">B14+B15</f>
        <v>-312500</v>
      </c>
      <c r="C16" s="15">
        <f t="shared" si="6"/>
        <v>-1094750</v>
      </c>
      <c r="D16" s="15">
        <f t="shared" si="6"/>
        <v>-29500</v>
      </c>
      <c r="E16" s="15">
        <f t="shared" si="6"/>
        <v>-1031500</v>
      </c>
      <c r="F16" s="15">
        <f t="shared" si="6"/>
        <v>-1925250</v>
      </c>
      <c r="G16" s="15">
        <f t="shared" si="6"/>
        <v>1098750</v>
      </c>
      <c r="H16" s="15">
        <f t="shared" si="6"/>
        <v>-224000</v>
      </c>
      <c r="I16" s="15">
        <f t="shared" si="6"/>
        <v>-2084000</v>
      </c>
      <c r="J16" s="15">
        <f t="shared" si="6"/>
        <v>3229250</v>
      </c>
      <c r="K16" s="15">
        <f t="shared" si="6"/>
        <v>940250</v>
      </c>
      <c r="L16" s="15">
        <f t="shared" si="6"/>
        <v>-1240500</v>
      </c>
      <c r="M16" s="15">
        <f t="shared" si="6"/>
        <v>6064000</v>
      </c>
      <c r="N16" s="15">
        <f t="shared" si="6"/>
        <v>3354750</v>
      </c>
      <c r="O16" s="15">
        <f t="shared" si="6"/>
        <v>108250</v>
      </c>
      <c r="P16" s="15">
        <f t="shared" si="6"/>
        <v>11505450</v>
      </c>
      <c r="Q16" s="15">
        <f t="shared" si="6"/>
        <v>6761900</v>
      </c>
      <c r="R16" s="15">
        <f t="shared" si="6"/>
        <v>2753600</v>
      </c>
      <c r="S16" s="15">
        <f t="shared" si="6"/>
        <v>18287050</v>
      </c>
      <c r="T16" s="15">
        <f t="shared" si="6"/>
        <v>13508200</v>
      </c>
      <c r="U16" s="15">
        <f t="shared" si="6"/>
        <v>7465600</v>
      </c>
      <c r="V16" s="15">
        <f t="shared" si="6"/>
        <v>26365250</v>
      </c>
      <c r="W16" s="15">
        <f t="shared" si="6"/>
        <v>20520650</v>
      </c>
      <c r="X16" s="15">
        <f t="shared" si="6"/>
        <v>14442750</v>
      </c>
      <c r="Y16" s="15">
        <f t="shared" si="6"/>
        <v>35751100</v>
      </c>
    </row>
    <row r="17">
      <c r="A17" s="16"/>
    </row>
    <row r="18">
      <c r="A18" s="16"/>
    </row>
    <row r="19">
      <c r="A19" s="16"/>
    </row>
    <row r="20">
      <c r="A20" s="16"/>
    </row>
    <row r="21">
      <c r="A21" s="16"/>
    </row>
    <row r="22">
      <c r="A22" s="16"/>
    </row>
    <row r="23">
      <c r="A23" s="16"/>
    </row>
    <row r="24">
      <c r="A24" s="16"/>
    </row>
    <row r="25">
      <c r="A25" s="16"/>
    </row>
    <row r="26">
      <c r="A26" s="16"/>
    </row>
    <row r="27">
      <c r="A27" s="16"/>
    </row>
    <row r="28">
      <c r="A28" s="16"/>
    </row>
    <row r="29">
      <c r="A29" s="16"/>
    </row>
    <row r="30">
      <c r="A30" s="16"/>
    </row>
    <row r="31">
      <c r="A31" s="16"/>
    </row>
    <row r="32">
      <c r="A32" s="16"/>
    </row>
    <row r="33">
      <c r="A33" s="16"/>
    </row>
    <row r="34">
      <c r="A34" s="16"/>
    </row>
    <row r="35">
      <c r="A35" s="16"/>
    </row>
    <row r="36">
      <c r="A36" s="16"/>
    </row>
    <row r="37">
      <c r="A37" s="16"/>
    </row>
    <row r="38">
      <c r="A38" s="16"/>
    </row>
    <row r="39">
      <c r="A39" s="16"/>
    </row>
    <row r="40">
      <c r="A40" s="16"/>
    </row>
    <row r="41">
      <c r="A41" s="16"/>
    </row>
    <row r="42">
      <c r="A42" s="16"/>
    </row>
    <row r="43">
      <c r="A43" s="16"/>
    </row>
    <row r="44">
      <c r="A44" s="16"/>
    </row>
    <row r="45">
      <c r="A45" s="16"/>
    </row>
    <row r="46">
      <c r="A46" s="16"/>
    </row>
    <row r="47">
      <c r="A47" s="16"/>
    </row>
    <row r="48">
      <c r="A48" s="16"/>
    </row>
    <row r="49">
      <c r="A49" s="16"/>
    </row>
    <row r="50">
      <c r="A50" s="16"/>
    </row>
    <row r="51">
      <c r="A51" s="16"/>
    </row>
    <row r="52">
      <c r="A52" s="16"/>
    </row>
    <row r="53">
      <c r="A53" s="16"/>
    </row>
    <row r="54">
      <c r="A54" s="16"/>
    </row>
    <row r="55">
      <c r="A55" s="16"/>
    </row>
    <row r="56">
      <c r="A56" s="16"/>
    </row>
    <row r="57">
      <c r="A57" s="16"/>
    </row>
    <row r="58">
      <c r="A58" s="16"/>
    </row>
    <row r="59">
      <c r="A59" s="16"/>
    </row>
    <row r="60">
      <c r="A60" s="16"/>
    </row>
    <row r="61">
      <c r="A61" s="16"/>
    </row>
    <row r="62">
      <c r="A62" s="16"/>
    </row>
    <row r="63">
      <c r="A63" s="16"/>
    </row>
    <row r="64">
      <c r="A64" s="16"/>
    </row>
    <row r="65">
      <c r="A65" s="16"/>
    </row>
    <row r="66">
      <c r="A66" s="16"/>
    </row>
    <row r="67">
      <c r="A67" s="16"/>
    </row>
    <row r="68">
      <c r="A68" s="16"/>
    </row>
    <row r="69">
      <c r="A69" s="16"/>
    </row>
    <row r="70">
      <c r="A70" s="16"/>
    </row>
    <row r="71">
      <c r="A71" s="16"/>
    </row>
    <row r="72">
      <c r="A72" s="16"/>
    </row>
    <row r="73">
      <c r="A73" s="16"/>
    </row>
    <row r="74">
      <c r="A74" s="16"/>
    </row>
    <row r="75">
      <c r="A75" s="16"/>
    </row>
    <row r="76">
      <c r="A76" s="16"/>
    </row>
    <row r="77">
      <c r="A77" s="16"/>
    </row>
    <row r="78">
      <c r="A78" s="16"/>
    </row>
    <row r="79">
      <c r="A79" s="16"/>
    </row>
    <row r="80">
      <c r="A80" s="16"/>
    </row>
    <row r="81">
      <c r="A81" s="16"/>
    </row>
    <row r="82">
      <c r="A82" s="16"/>
    </row>
    <row r="83">
      <c r="A83" s="16"/>
    </row>
    <row r="84">
      <c r="A84" s="16"/>
    </row>
    <row r="85">
      <c r="A85" s="16"/>
    </row>
    <row r="86">
      <c r="A86" s="16"/>
    </row>
    <row r="87">
      <c r="A87" s="16"/>
    </row>
    <row r="88">
      <c r="A88" s="16"/>
    </row>
    <row r="89">
      <c r="A89" s="16"/>
    </row>
    <row r="90">
      <c r="A90" s="16"/>
    </row>
    <row r="91">
      <c r="A91" s="16"/>
    </row>
    <row r="92">
      <c r="A92" s="16"/>
    </row>
    <row r="93">
      <c r="A93" s="16"/>
    </row>
    <row r="94">
      <c r="A94" s="16"/>
    </row>
    <row r="95">
      <c r="A95" s="16"/>
    </row>
    <row r="96">
      <c r="A96" s="16"/>
    </row>
    <row r="97">
      <c r="A97" s="16"/>
    </row>
    <row r="98">
      <c r="A98" s="16"/>
    </row>
    <row r="99">
      <c r="A99" s="16"/>
    </row>
    <row r="100">
      <c r="A100" s="16"/>
    </row>
    <row r="101">
      <c r="A101" s="16"/>
    </row>
    <row r="102">
      <c r="A102" s="16"/>
    </row>
    <row r="103">
      <c r="A103" s="16"/>
    </row>
    <row r="104">
      <c r="A104" s="16"/>
    </row>
    <row r="105">
      <c r="A105" s="16"/>
    </row>
    <row r="106">
      <c r="A106" s="16"/>
    </row>
    <row r="107">
      <c r="A107" s="16"/>
    </row>
    <row r="108">
      <c r="A108" s="16"/>
    </row>
    <row r="109">
      <c r="A109" s="16"/>
    </row>
    <row r="110">
      <c r="A110" s="16"/>
    </row>
    <row r="111">
      <c r="A111" s="16"/>
    </row>
    <row r="112">
      <c r="A112" s="16"/>
    </row>
    <row r="113">
      <c r="A113" s="16"/>
    </row>
    <row r="114">
      <c r="A114" s="16"/>
    </row>
    <row r="115">
      <c r="A115" s="16"/>
    </row>
    <row r="116">
      <c r="A116" s="16"/>
    </row>
    <row r="117">
      <c r="A117" s="16"/>
    </row>
    <row r="118">
      <c r="A118" s="16"/>
    </row>
    <row r="119">
      <c r="A119" s="16"/>
    </row>
    <row r="120">
      <c r="A120" s="16"/>
    </row>
    <row r="121">
      <c r="A121" s="16"/>
    </row>
    <row r="122">
      <c r="A122" s="16"/>
    </row>
    <row r="123">
      <c r="A123" s="16"/>
    </row>
    <row r="124">
      <c r="A124" s="16"/>
    </row>
    <row r="125">
      <c r="A125" s="16"/>
    </row>
    <row r="126">
      <c r="A126" s="16"/>
    </row>
    <row r="127">
      <c r="A127" s="16"/>
    </row>
    <row r="128">
      <c r="A128" s="16"/>
    </row>
    <row r="129">
      <c r="A129" s="16"/>
    </row>
    <row r="130">
      <c r="A130" s="16"/>
    </row>
    <row r="131">
      <c r="A131" s="16"/>
    </row>
    <row r="132">
      <c r="A132" s="16"/>
    </row>
    <row r="133">
      <c r="A133" s="16"/>
    </row>
    <row r="134">
      <c r="A134" s="16"/>
    </row>
    <row r="135">
      <c r="A135" s="16"/>
    </row>
    <row r="136">
      <c r="A136" s="16"/>
    </row>
    <row r="137">
      <c r="A137" s="16"/>
    </row>
    <row r="138">
      <c r="A138" s="16"/>
    </row>
    <row r="139">
      <c r="A139" s="16"/>
    </row>
    <row r="140">
      <c r="A140" s="16"/>
    </row>
    <row r="141">
      <c r="A141" s="16"/>
    </row>
    <row r="142">
      <c r="A142" s="16"/>
    </row>
    <row r="143">
      <c r="A143" s="16"/>
    </row>
    <row r="144">
      <c r="A144" s="16"/>
    </row>
    <row r="145">
      <c r="A145" s="16"/>
    </row>
    <row r="146">
      <c r="A146" s="16"/>
    </row>
    <row r="147">
      <c r="A147" s="16"/>
    </row>
    <row r="148">
      <c r="A148" s="16"/>
    </row>
    <row r="149">
      <c r="A149" s="16"/>
    </row>
    <row r="150">
      <c r="A150" s="16"/>
    </row>
    <row r="151">
      <c r="A151" s="16"/>
    </row>
    <row r="152">
      <c r="A152" s="16"/>
    </row>
    <row r="153">
      <c r="A153" s="16"/>
    </row>
    <row r="154">
      <c r="A154" s="16"/>
    </row>
    <row r="155">
      <c r="A155" s="16"/>
    </row>
    <row r="156">
      <c r="A156" s="16"/>
    </row>
    <row r="157">
      <c r="A157" s="16"/>
    </row>
    <row r="158">
      <c r="A158" s="16"/>
    </row>
    <row r="159">
      <c r="A159" s="16"/>
    </row>
    <row r="160">
      <c r="A160" s="16"/>
    </row>
    <row r="161">
      <c r="A161" s="16"/>
    </row>
    <row r="162">
      <c r="A162" s="16"/>
    </row>
    <row r="163">
      <c r="A163" s="16"/>
    </row>
    <row r="164">
      <c r="A164" s="16"/>
    </row>
    <row r="165">
      <c r="A165" s="16"/>
    </row>
    <row r="166">
      <c r="A166" s="16"/>
    </row>
    <row r="167">
      <c r="A167" s="16"/>
    </row>
    <row r="168">
      <c r="A168" s="16"/>
    </row>
    <row r="169">
      <c r="A169" s="16"/>
    </row>
    <row r="170">
      <c r="A170" s="16"/>
    </row>
    <row r="171">
      <c r="A171" s="16"/>
    </row>
    <row r="172">
      <c r="A172" s="16"/>
    </row>
    <row r="173">
      <c r="A173" s="16"/>
    </row>
    <row r="174">
      <c r="A174" s="16"/>
    </row>
    <row r="175">
      <c r="A175" s="16"/>
    </row>
    <row r="176">
      <c r="A176" s="16"/>
    </row>
    <row r="177">
      <c r="A177" s="16"/>
    </row>
    <row r="178">
      <c r="A178" s="16"/>
    </row>
    <row r="179">
      <c r="A179" s="16"/>
    </row>
    <row r="180">
      <c r="A180" s="16"/>
    </row>
    <row r="181">
      <c r="A181" s="16"/>
    </row>
    <row r="182">
      <c r="A182" s="16"/>
    </row>
    <row r="183">
      <c r="A183" s="16"/>
    </row>
    <row r="184">
      <c r="A184" s="16"/>
    </row>
    <row r="185">
      <c r="A185" s="16"/>
    </row>
    <row r="186">
      <c r="A186" s="16"/>
    </row>
    <row r="187">
      <c r="A187" s="16"/>
    </row>
    <row r="188">
      <c r="A188" s="16"/>
    </row>
    <row r="189">
      <c r="A189" s="16"/>
    </row>
    <row r="190">
      <c r="A190" s="16"/>
    </row>
    <row r="191">
      <c r="A191" s="16"/>
    </row>
    <row r="192">
      <c r="A192" s="16"/>
    </row>
    <row r="193">
      <c r="A193" s="16"/>
    </row>
    <row r="194">
      <c r="A194" s="16"/>
    </row>
    <row r="195">
      <c r="A195" s="16"/>
    </row>
    <row r="196">
      <c r="A196" s="16"/>
    </row>
    <row r="197">
      <c r="A197" s="16"/>
    </row>
    <row r="198">
      <c r="A198" s="16"/>
    </row>
    <row r="199">
      <c r="A199" s="16"/>
    </row>
    <row r="200">
      <c r="A200" s="16"/>
    </row>
    <row r="201">
      <c r="A201" s="16"/>
    </row>
    <row r="202">
      <c r="A202" s="16"/>
    </row>
    <row r="203">
      <c r="A203" s="16"/>
    </row>
    <row r="204">
      <c r="A204" s="16"/>
    </row>
    <row r="205">
      <c r="A205" s="16"/>
    </row>
    <row r="206">
      <c r="A206" s="16"/>
    </row>
    <row r="207">
      <c r="A207" s="16"/>
    </row>
    <row r="208">
      <c r="A208" s="16"/>
    </row>
    <row r="209">
      <c r="A209" s="16"/>
    </row>
    <row r="210">
      <c r="A210" s="16"/>
    </row>
    <row r="211">
      <c r="A211" s="16"/>
    </row>
    <row r="212">
      <c r="A212" s="16"/>
    </row>
    <row r="213">
      <c r="A213" s="16"/>
    </row>
    <row r="214">
      <c r="A214" s="16"/>
    </row>
    <row r="215">
      <c r="A215" s="16"/>
    </row>
    <row r="216">
      <c r="A216" s="16"/>
    </row>
    <row r="217">
      <c r="A217" s="16"/>
    </row>
    <row r="218">
      <c r="A218" s="16"/>
    </row>
    <row r="219">
      <c r="A219" s="16"/>
    </row>
    <row r="220">
      <c r="A220" s="16"/>
    </row>
    <row r="221">
      <c r="A221" s="16"/>
    </row>
    <row r="222">
      <c r="A222" s="16"/>
    </row>
    <row r="223">
      <c r="A223" s="16"/>
    </row>
    <row r="224">
      <c r="A224" s="16"/>
    </row>
    <row r="225">
      <c r="A225" s="16"/>
    </row>
    <row r="226">
      <c r="A226" s="16"/>
    </row>
    <row r="227">
      <c r="A227" s="16"/>
    </row>
    <row r="228">
      <c r="A228" s="16"/>
    </row>
    <row r="229">
      <c r="A229" s="16"/>
    </row>
    <row r="230">
      <c r="A230" s="16"/>
    </row>
    <row r="231">
      <c r="A231" s="16"/>
    </row>
    <row r="232">
      <c r="A232" s="16"/>
    </row>
    <row r="233">
      <c r="A233" s="16"/>
    </row>
    <row r="234">
      <c r="A234" s="16"/>
    </row>
    <row r="235">
      <c r="A235" s="16"/>
    </row>
    <row r="236">
      <c r="A236" s="16"/>
    </row>
    <row r="237">
      <c r="A237" s="16"/>
    </row>
    <row r="238">
      <c r="A238" s="16"/>
    </row>
    <row r="239">
      <c r="A239" s="16"/>
    </row>
    <row r="240">
      <c r="A240" s="16"/>
    </row>
    <row r="241">
      <c r="A241" s="16"/>
    </row>
    <row r="242">
      <c r="A242" s="16"/>
    </row>
    <row r="243">
      <c r="A243" s="16"/>
    </row>
    <row r="244">
      <c r="A244" s="16"/>
    </row>
    <row r="245">
      <c r="A245" s="16"/>
    </row>
    <row r="246">
      <c r="A246" s="16"/>
    </row>
    <row r="247">
      <c r="A247" s="16"/>
    </row>
    <row r="248">
      <c r="A248" s="16"/>
    </row>
    <row r="249">
      <c r="A249" s="16"/>
    </row>
    <row r="250">
      <c r="A250" s="16"/>
    </row>
    <row r="251">
      <c r="A251" s="16"/>
    </row>
    <row r="252">
      <c r="A252" s="16"/>
    </row>
    <row r="253">
      <c r="A253" s="16"/>
    </row>
    <row r="254">
      <c r="A254" s="16"/>
    </row>
    <row r="255">
      <c r="A255" s="16"/>
    </row>
    <row r="256">
      <c r="A256" s="16"/>
    </row>
    <row r="257">
      <c r="A257" s="16"/>
    </row>
    <row r="258">
      <c r="A258" s="16"/>
    </row>
    <row r="259">
      <c r="A259" s="16"/>
    </row>
    <row r="260">
      <c r="A260" s="16"/>
    </row>
    <row r="261">
      <c r="A261" s="16"/>
    </row>
    <row r="262">
      <c r="A262" s="16"/>
    </row>
    <row r="263">
      <c r="A263" s="16"/>
    </row>
    <row r="264">
      <c r="A264" s="16"/>
    </row>
    <row r="265">
      <c r="A265" s="16"/>
    </row>
    <row r="266">
      <c r="A266" s="16"/>
    </row>
    <row r="267">
      <c r="A267" s="16"/>
    </row>
    <row r="268">
      <c r="A268" s="16"/>
    </row>
    <row r="269">
      <c r="A269" s="16"/>
    </row>
    <row r="270">
      <c r="A270" s="16"/>
    </row>
    <row r="271">
      <c r="A271" s="16"/>
    </row>
    <row r="272">
      <c r="A272" s="16"/>
    </row>
    <row r="273">
      <c r="A273" s="16"/>
    </row>
    <row r="274">
      <c r="A274" s="16"/>
    </row>
    <row r="275">
      <c r="A275" s="16"/>
    </row>
    <row r="276">
      <c r="A276" s="16"/>
    </row>
    <row r="277">
      <c r="A277" s="16"/>
    </row>
    <row r="278">
      <c r="A278" s="16"/>
    </row>
    <row r="279">
      <c r="A279" s="16"/>
    </row>
    <row r="280">
      <c r="A280" s="16"/>
    </row>
    <row r="281">
      <c r="A281" s="16"/>
    </row>
    <row r="282">
      <c r="A282" s="16"/>
    </row>
    <row r="283">
      <c r="A283" s="16"/>
    </row>
    <row r="284">
      <c r="A284" s="16"/>
    </row>
    <row r="285">
      <c r="A285" s="16"/>
    </row>
    <row r="286">
      <c r="A286" s="16"/>
    </row>
    <row r="287">
      <c r="A287" s="16"/>
    </row>
    <row r="288">
      <c r="A288" s="16"/>
    </row>
    <row r="289">
      <c r="A289" s="16"/>
    </row>
    <row r="290">
      <c r="A290" s="16"/>
    </row>
    <row r="291">
      <c r="A291" s="16"/>
    </row>
    <row r="292">
      <c r="A292" s="16"/>
    </row>
    <row r="293">
      <c r="A293" s="16"/>
    </row>
    <row r="294">
      <c r="A294" s="16"/>
    </row>
    <row r="295">
      <c r="A295" s="16"/>
    </row>
    <row r="296">
      <c r="A296" s="16"/>
    </row>
    <row r="297">
      <c r="A297" s="16"/>
    </row>
    <row r="298">
      <c r="A298" s="16"/>
    </row>
    <row r="299">
      <c r="A299" s="16"/>
    </row>
    <row r="300">
      <c r="A300" s="16"/>
    </row>
    <row r="301">
      <c r="A301" s="16"/>
    </row>
    <row r="302">
      <c r="A302" s="16"/>
    </row>
    <row r="303">
      <c r="A303" s="16"/>
    </row>
    <row r="304">
      <c r="A304" s="16"/>
    </row>
    <row r="305">
      <c r="A305" s="16"/>
    </row>
    <row r="306">
      <c r="A306" s="16"/>
    </row>
    <row r="307">
      <c r="A307" s="16"/>
    </row>
    <row r="308">
      <c r="A308" s="16"/>
    </row>
    <row r="309">
      <c r="A309" s="16"/>
    </row>
    <row r="310">
      <c r="A310" s="16"/>
    </row>
    <row r="311">
      <c r="A311" s="16"/>
    </row>
    <row r="312">
      <c r="A312" s="16"/>
    </row>
    <row r="313">
      <c r="A313" s="16"/>
    </row>
    <row r="314">
      <c r="A314" s="16"/>
    </row>
    <row r="315">
      <c r="A315" s="16"/>
    </row>
    <row r="316">
      <c r="A316" s="16"/>
    </row>
    <row r="317">
      <c r="A317" s="16"/>
    </row>
    <row r="318">
      <c r="A318" s="16"/>
    </row>
    <row r="319">
      <c r="A319" s="16"/>
    </row>
    <row r="320">
      <c r="A320" s="16"/>
    </row>
    <row r="321">
      <c r="A321" s="16"/>
    </row>
    <row r="322">
      <c r="A322" s="16"/>
    </row>
    <row r="323">
      <c r="A323" s="16"/>
    </row>
    <row r="324">
      <c r="A324" s="16"/>
    </row>
    <row r="325">
      <c r="A325" s="16"/>
    </row>
    <row r="326">
      <c r="A326" s="16"/>
    </row>
    <row r="327">
      <c r="A327" s="16"/>
    </row>
    <row r="328">
      <c r="A328" s="16"/>
    </row>
    <row r="329">
      <c r="A329" s="16"/>
    </row>
    <row r="330">
      <c r="A330" s="16"/>
    </row>
    <row r="331">
      <c r="A331" s="16"/>
    </row>
    <row r="332">
      <c r="A332" s="16"/>
    </row>
    <row r="333">
      <c r="A333" s="16"/>
    </row>
    <row r="334">
      <c r="A334" s="16"/>
    </row>
    <row r="335">
      <c r="A335" s="16"/>
    </row>
    <row r="336">
      <c r="A336" s="16"/>
    </row>
    <row r="337">
      <c r="A337" s="16"/>
    </row>
    <row r="338">
      <c r="A338" s="16"/>
    </row>
    <row r="339">
      <c r="A339" s="16"/>
    </row>
    <row r="340">
      <c r="A340" s="16"/>
    </row>
    <row r="341">
      <c r="A341" s="16"/>
    </row>
    <row r="342">
      <c r="A342" s="16"/>
    </row>
    <row r="343">
      <c r="A343" s="16"/>
    </row>
    <row r="344">
      <c r="A344" s="16"/>
    </row>
    <row r="345">
      <c r="A345" s="16"/>
    </row>
    <row r="346">
      <c r="A346" s="16"/>
    </row>
    <row r="347">
      <c r="A347" s="16"/>
    </row>
    <row r="348">
      <c r="A348" s="16"/>
    </row>
    <row r="349">
      <c r="A349" s="16"/>
    </row>
    <row r="350">
      <c r="A350" s="16"/>
    </row>
    <row r="351">
      <c r="A351" s="16"/>
    </row>
    <row r="352">
      <c r="A352" s="16"/>
    </row>
    <row r="353">
      <c r="A353" s="16"/>
    </row>
    <row r="354">
      <c r="A354" s="16"/>
    </row>
    <row r="355">
      <c r="A355" s="16"/>
    </row>
    <row r="356">
      <c r="A356" s="16"/>
    </row>
    <row r="357">
      <c r="A357" s="16"/>
    </row>
    <row r="358">
      <c r="A358" s="16"/>
    </row>
    <row r="359">
      <c r="A359" s="16"/>
    </row>
    <row r="360">
      <c r="A360" s="16"/>
    </row>
    <row r="361">
      <c r="A361" s="16"/>
    </row>
    <row r="362">
      <c r="A362" s="16"/>
    </row>
    <row r="363">
      <c r="A363" s="16"/>
    </row>
    <row r="364">
      <c r="A364" s="16"/>
    </row>
    <row r="365">
      <c r="A365" s="16"/>
    </row>
    <row r="366">
      <c r="A366" s="16"/>
    </row>
    <row r="367">
      <c r="A367" s="16"/>
    </row>
    <row r="368">
      <c r="A368" s="16"/>
    </row>
    <row r="369">
      <c r="A369" s="16"/>
    </row>
    <row r="370">
      <c r="A370" s="16"/>
    </row>
    <row r="371">
      <c r="A371" s="16"/>
    </row>
    <row r="372">
      <c r="A372" s="16"/>
    </row>
    <row r="373">
      <c r="A373" s="16"/>
    </row>
    <row r="374">
      <c r="A374" s="16"/>
    </row>
    <row r="375">
      <c r="A375" s="16"/>
    </row>
    <row r="376">
      <c r="A376" s="16"/>
    </row>
    <row r="377">
      <c r="A377" s="16"/>
    </row>
    <row r="378">
      <c r="A378" s="16"/>
    </row>
    <row r="379">
      <c r="A379" s="16"/>
    </row>
    <row r="380">
      <c r="A380" s="16"/>
    </row>
    <row r="381">
      <c r="A381" s="16"/>
    </row>
    <row r="382">
      <c r="A382" s="16"/>
    </row>
    <row r="383">
      <c r="A383" s="16"/>
    </row>
    <row r="384">
      <c r="A384" s="16"/>
    </row>
    <row r="385">
      <c r="A385" s="16"/>
    </row>
    <row r="386">
      <c r="A386" s="16"/>
    </row>
    <row r="387">
      <c r="A387" s="16"/>
    </row>
    <row r="388">
      <c r="A388" s="16"/>
    </row>
    <row r="389">
      <c r="A389" s="16"/>
    </row>
    <row r="390">
      <c r="A390" s="16"/>
    </row>
    <row r="391">
      <c r="A391" s="16"/>
    </row>
    <row r="392">
      <c r="A392" s="16"/>
    </row>
    <row r="393">
      <c r="A393" s="16"/>
    </row>
    <row r="394">
      <c r="A394" s="16"/>
    </row>
    <row r="395">
      <c r="A395" s="16"/>
    </row>
    <row r="396">
      <c r="A396" s="16"/>
    </row>
    <row r="397">
      <c r="A397" s="16"/>
    </row>
    <row r="398">
      <c r="A398" s="16"/>
    </row>
    <row r="399">
      <c r="A399" s="16"/>
    </row>
    <row r="400">
      <c r="A400" s="16"/>
    </row>
    <row r="401">
      <c r="A401" s="16"/>
    </row>
    <row r="402">
      <c r="A402" s="16"/>
    </row>
    <row r="403">
      <c r="A403" s="16"/>
    </row>
    <row r="404">
      <c r="A404" s="16"/>
    </row>
    <row r="405">
      <c r="A405" s="16"/>
    </row>
    <row r="406">
      <c r="A406" s="16"/>
    </row>
    <row r="407">
      <c r="A407" s="16"/>
    </row>
    <row r="408">
      <c r="A408" s="16"/>
    </row>
    <row r="409">
      <c r="A409" s="16"/>
    </row>
    <row r="410">
      <c r="A410" s="16"/>
    </row>
    <row r="411">
      <c r="A411" s="16"/>
    </row>
    <row r="412">
      <c r="A412" s="16"/>
    </row>
    <row r="413">
      <c r="A413" s="16"/>
    </row>
    <row r="414">
      <c r="A414" s="16"/>
    </row>
    <row r="415">
      <c r="A415" s="16"/>
    </row>
    <row r="416">
      <c r="A416" s="16"/>
    </row>
    <row r="417">
      <c r="A417" s="16"/>
    </row>
    <row r="418">
      <c r="A418" s="16"/>
    </row>
    <row r="419">
      <c r="A419" s="16"/>
    </row>
    <row r="420">
      <c r="A420" s="16"/>
    </row>
    <row r="421">
      <c r="A421" s="16"/>
    </row>
    <row r="422">
      <c r="A422" s="16"/>
    </row>
    <row r="423">
      <c r="A423" s="16"/>
    </row>
    <row r="424">
      <c r="A424" s="16"/>
    </row>
    <row r="425">
      <c r="A425" s="16"/>
    </row>
    <row r="426">
      <c r="A426" s="16"/>
    </row>
    <row r="427">
      <c r="A427" s="16"/>
    </row>
    <row r="428">
      <c r="A428" s="16"/>
    </row>
    <row r="429">
      <c r="A429" s="16"/>
    </row>
    <row r="430">
      <c r="A430" s="16"/>
    </row>
    <row r="431">
      <c r="A431" s="16"/>
    </row>
    <row r="432">
      <c r="A432" s="16"/>
    </row>
    <row r="433">
      <c r="A433" s="16"/>
    </row>
    <row r="434">
      <c r="A434" s="16"/>
    </row>
    <row r="435">
      <c r="A435" s="16"/>
    </row>
    <row r="436">
      <c r="A436" s="16"/>
    </row>
    <row r="437">
      <c r="A437" s="16"/>
    </row>
    <row r="438">
      <c r="A438" s="16"/>
    </row>
    <row r="439">
      <c r="A439" s="16"/>
    </row>
    <row r="440">
      <c r="A440" s="16"/>
    </row>
    <row r="441">
      <c r="A441" s="16"/>
    </row>
    <row r="442">
      <c r="A442" s="16"/>
    </row>
    <row r="443">
      <c r="A443" s="16"/>
    </row>
    <row r="444">
      <c r="A444" s="16"/>
    </row>
    <row r="445">
      <c r="A445" s="16"/>
    </row>
    <row r="446">
      <c r="A446" s="16"/>
    </row>
    <row r="447">
      <c r="A447" s="16"/>
    </row>
    <row r="448">
      <c r="A448" s="16"/>
    </row>
    <row r="449">
      <c r="A449" s="16"/>
    </row>
    <row r="450">
      <c r="A450" s="16"/>
    </row>
    <row r="451">
      <c r="A451" s="16"/>
    </row>
    <row r="452">
      <c r="A452" s="16"/>
    </row>
    <row r="453">
      <c r="A453" s="16"/>
    </row>
    <row r="454">
      <c r="A454" s="16"/>
    </row>
    <row r="455">
      <c r="A455" s="16"/>
    </row>
    <row r="456">
      <c r="A456" s="16"/>
    </row>
    <row r="457">
      <c r="A457" s="16"/>
    </row>
    <row r="458">
      <c r="A458" s="16"/>
    </row>
    <row r="459">
      <c r="A459" s="16"/>
    </row>
    <row r="460">
      <c r="A460" s="16"/>
    </row>
    <row r="461">
      <c r="A461" s="16"/>
    </row>
    <row r="462">
      <c r="A462" s="16"/>
    </row>
    <row r="463">
      <c r="A463" s="16"/>
    </row>
    <row r="464">
      <c r="A464" s="16"/>
    </row>
    <row r="465">
      <c r="A465" s="16"/>
    </row>
    <row r="466">
      <c r="A466" s="16"/>
    </row>
    <row r="467">
      <c r="A467" s="16"/>
    </row>
    <row r="468">
      <c r="A468" s="16"/>
    </row>
    <row r="469">
      <c r="A469" s="16"/>
    </row>
    <row r="470">
      <c r="A470" s="16"/>
    </row>
    <row r="471">
      <c r="A471" s="16"/>
    </row>
    <row r="472">
      <c r="A472" s="16"/>
    </row>
    <row r="473">
      <c r="A473" s="16"/>
    </row>
    <row r="474">
      <c r="A474" s="16"/>
    </row>
    <row r="475">
      <c r="A475" s="16"/>
    </row>
    <row r="476">
      <c r="A476" s="16"/>
    </row>
    <row r="477">
      <c r="A477" s="16"/>
    </row>
    <row r="478">
      <c r="A478" s="16"/>
    </row>
    <row r="479">
      <c r="A479" s="16"/>
    </row>
    <row r="480">
      <c r="A480" s="16"/>
    </row>
    <row r="481">
      <c r="A481" s="16"/>
    </row>
    <row r="482">
      <c r="A482" s="16"/>
    </row>
    <row r="483">
      <c r="A483" s="16"/>
    </row>
    <row r="484">
      <c r="A484" s="16"/>
    </row>
    <row r="485">
      <c r="A485" s="16"/>
    </row>
    <row r="486">
      <c r="A486" s="16"/>
    </row>
    <row r="487">
      <c r="A487" s="16"/>
    </row>
    <row r="488">
      <c r="A488" s="16"/>
    </row>
    <row r="489">
      <c r="A489" s="16"/>
    </row>
    <row r="490">
      <c r="A490" s="16"/>
    </row>
    <row r="491">
      <c r="A491" s="16"/>
    </row>
    <row r="492">
      <c r="A492" s="16"/>
    </row>
    <row r="493">
      <c r="A493" s="16"/>
    </row>
    <row r="494">
      <c r="A494" s="16"/>
    </row>
    <row r="495">
      <c r="A495" s="16"/>
    </row>
    <row r="496">
      <c r="A496" s="16"/>
    </row>
    <row r="497">
      <c r="A497" s="16"/>
    </row>
    <row r="498">
      <c r="A498" s="16"/>
    </row>
    <row r="499">
      <c r="A499" s="16"/>
    </row>
    <row r="500">
      <c r="A500" s="16"/>
    </row>
    <row r="501">
      <c r="A501" s="16"/>
    </row>
    <row r="502">
      <c r="A502" s="16"/>
    </row>
    <row r="503">
      <c r="A503" s="16"/>
    </row>
    <row r="504">
      <c r="A504" s="16"/>
    </row>
    <row r="505">
      <c r="A505" s="16"/>
    </row>
    <row r="506">
      <c r="A506" s="16"/>
    </row>
    <row r="507">
      <c r="A507" s="16"/>
    </row>
    <row r="508">
      <c r="A508" s="16"/>
    </row>
    <row r="509">
      <c r="A509" s="16"/>
    </row>
    <row r="510">
      <c r="A510" s="16"/>
    </row>
    <row r="511">
      <c r="A511" s="16"/>
    </row>
    <row r="512">
      <c r="A512" s="16"/>
    </row>
    <row r="513">
      <c r="A513" s="16"/>
    </row>
    <row r="514">
      <c r="A514" s="16"/>
    </row>
    <row r="515">
      <c r="A515" s="16"/>
    </row>
    <row r="516">
      <c r="A516" s="16"/>
    </row>
    <row r="517">
      <c r="A517" s="16"/>
    </row>
    <row r="518">
      <c r="A518" s="16"/>
    </row>
    <row r="519">
      <c r="A519" s="16"/>
    </row>
    <row r="520">
      <c r="A520" s="16"/>
    </row>
    <row r="521">
      <c r="A521" s="16"/>
    </row>
    <row r="522">
      <c r="A522" s="16"/>
    </row>
    <row r="523">
      <c r="A523" s="16"/>
    </row>
    <row r="524">
      <c r="A524" s="16"/>
    </row>
    <row r="525">
      <c r="A525" s="16"/>
    </row>
    <row r="526">
      <c r="A526" s="16"/>
    </row>
    <row r="527">
      <c r="A527" s="16"/>
    </row>
    <row r="528">
      <c r="A528" s="16"/>
    </row>
    <row r="529">
      <c r="A529" s="16"/>
    </row>
    <row r="530">
      <c r="A530" s="16"/>
    </row>
    <row r="531">
      <c r="A531" s="16"/>
    </row>
    <row r="532">
      <c r="A532" s="16"/>
    </row>
    <row r="533">
      <c r="A533" s="16"/>
    </row>
    <row r="534">
      <c r="A534" s="16"/>
    </row>
    <row r="535">
      <c r="A535" s="16"/>
    </row>
    <row r="536">
      <c r="A536" s="16"/>
    </row>
    <row r="537">
      <c r="A537" s="16"/>
    </row>
    <row r="538">
      <c r="A538" s="16"/>
    </row>
    <row r="539">
      <c r="A539" s="16"/>
    </row>
    <row r="540">
      <c r="A540" s="16"/>
    </row>
    <row r="541">
      <c r="A541" s="16"/>
    </row>
    <row r="542">
      <c r="A542" s="16"/>
    </row>
    <row r="543">
      <c r="A543" s="16"/>
    </row>
    <row r="544">
      <c r="A544" s="16"/>
    </row>
    <row r="545">
      <c r="A545" s="16"/>
    </row>
    <row r="546">
      <c r="A546" s="16"/>
    </row>
    <row r="547">
      <c r="A547" s="16"/>
    </row>
    <row r="548">
      <c r="A548" s="16"/>
    </row>
    <row r="549">
      <c r="A549" s="16"/>
    </row>
    <row r="550">
      <c r="A550" s="16"/>
    </row>
    <row r="551">
      <c r="A551" s="16"/>
    </row>
    <row r="552">
      <c r="A552" s="16"/>
    </row>
    <row r="553">
      <c r="A553" s="16"/>
    </row>
    <row r="554">
      <c r="A554" s="16"/>
    </row>
    <row r="555">
      <c r="A555" s="16"/>
    </row>
    <row r="556">
      <c r="A556" s="16"/>
    </row>
    <row r="557">
      <c r="A557" s="16"/>
    </row>
    <row r="558">
      <c r="A558" s="16"/>
    </row>
    <row r="559">
      <c r="A559" s="16"/>
    </row>
    <row r="560">
      <c r="A560" s="16"/>
    </row>
    <row r="561">
      <c r="A561" s="16"/>
    </row>
    <row r="562">
      <c r="A562" s="16"/>
    </row>
    <row r="563">
      <c r="A563" s="16"/>
    </row>
    <row r="564">
      <c r="A564" s="16"/>
    </row>
    <row r="565">
      <c r="A565" s="16"/>
    </row>
    <row r="566">
      <c r="A566" s="16"/>
    </row>
    <row r="567">
      <c r="A567" s="16"/>
    </row>
    <row r="568">
      <c r="A568" s="16"/>
    </row>
    <row r="569">
      <c r="A569" s="16"/>
    </row>
    <row r="570">
      <c r="A570" s="16"/>
    </row>
    <row r="571">
      <c r="A571" s="16"/>
    </row>
    <row r="572">
      <c r="A572" s="16"/>
    </row>
    <row r="573">
      <c r="A573" s="16"/>
    </row>
    <row r="574">
      <c r="A574" s="16"/>
    </row>
    <row r="575">
      <c r="A575" s="16"/>
    </row>
    <row r="576">
      <c r="A576" s="16"/>
    </row>
    <row r="577">
      <c r="A577" s="16"/>
    </row>
    <row r="578">
      <c r="A578" s="16"/>
    </row>
    <row r="579">
      <c r="A579" s="16"/>
    </row>
    <row r="580">
      <c r="A580" s="16"/>
    </row>
    <row r="581">
      <c r="A581" s="16"/>
    </row>
    <row r="582">
      <c r="A582" s="16"/>
    </row>
    <row r="583">
      <c r="A583" s="16"/>
    </row>
    <row r="584">
      <c r="A584" s="16"/>
    </row>
    <row r="585">
      <c r="A585" s="16"/>
    </row>
    <row r="586">
      <c r="A586" s="16"/>
    </row>
    <row r="587">
      <c r="A587" s="16"/>
    </row>
    <row r="588">
      <c r="A588" s="16"/>
    </row>
    <row r="589">
      <c r="A589" s="16"/>
    </row>
    <row r="590">
      <c r="A590" s="16"/>
    </row>
    <row r="591">
      <c r="A591" s="16"/>
    </row>
    <row r="592">
      <c r="A592" s="16"/>
    </row>
    <row r="593">
      <c r="A593" s="16"/>
    </row>
    <row r="594">
      <c r="A594" s="16"/>
    </row>
    <row r="595">
      <c r="A595" s="16"/>
    </row>
    <row r="596">
      <c r="A596" s="16"/>
    </row>
    <row r="597">
      <c r="A597" s="16"/>
    </row>
    <row r="598">
      <c r="A598" s="16"/>
    </row>
    <row r="599">
      <c r="A599" s="16"/>
    </row>
    <row r="600">
      <c r="A600" s="16"/>
    </row>
    <row r="601">
      <c r="A601" s="16"/>
    </row>
    <row r="602">
      <c r="A602" s="16"/>
    </row>
    <row r="603">
      <c r="A603" s="16"/>
    </row>
    <row r="604">
      <c r="A604" s="16"/>
    </row>
    <row r="605">
      <c r="A605" s="16"/>
    </row>
    <row r="606">
      <c r="A606" s="16"/>
    </row>
    <row r="607">
      <c r="A607" s="16"/>
    </row>
    <row r="608">
      <c r="A608" s="16"/>
    </row>
    <row r="609">
      <c r="A609" s="16"/>
    </row>
    <row r="610">
      <c r="A610" s="16"/>
    </row>
    <row r="611">
      <c r="A611" s="16"/>
    </row>
    <row r="612">
      <c r="A612" s="16"/>
    </row>
    <row r="613">
      <c r="A613" s="16"/>
    </row>
    <row r="614">
      <c r="A614" s="16"/>
    </row>
    <row r="615">
      <c r="A615" s="16"/>
    </row>
    <row r="616">
      <c r="A616" s="16"/>
    </row>
    <row r="617">
      <c r="A617" s="16"/>
    </row>
    <row r="618">
      <c r="A618" s="16"/>
    </row>
    <row r="619">
      <c r="A619" s="16"/>
    </row>
    <row r="620">
      <c r="A620" s="16"/>
    </row>
    <row r="621">
      <c r="A621" s="16"/>
    </row>
    <row r="622">
      <c r="A622" s="16"/>
    </row>
    <row r="623">
      <c r="A623" s="16"/>
    </row>
    <row r="624">
      <c r="A624" s="16"/>
    </row>
    <row r="625">
      <c r="A625" s="16"/>
    </row>
    <row r="626">
      <c r="A626" s="16"/>
    </row>
    <row r="627">
      <c r="A627" s="16"/>
    </row>
    <row r="628">
      <c r="A628" s="16"/>
    </row>
    <row r="629">
      <c r="A629" s="16"/>
    </row>
    <row r="630">
      <c r="A630" s="16"/>
    </row>
    <row r="631">
      <c r="A631" s="16"/>
    </row>
    <row r="632">
      <c r="A632" s="16"/>
    </row>
    <row r="633">
      <c r="A633" s="16"/>
    </row>
    <row r="634">
      <c r="A634" s="16"/>
    </row>
    <row r="635">
      <c r="A635" s="16"/>
    </row>
    <row r="636">
      <c r="A636" s="16"/>
    </row>
    <row r="637">
      <c r="A637" s="16"/>
    </row>
    <row r="638">
      <c r="A638" s="16"/>
    </row>
    <row r="639">
      <c r="A639" s="16"/>
    </row>
    <row r="640">
      <c r="A640" s="16"/>
    </row>
    <row r="641">
      <c r="A641" s="16"/>
    </row>
    <row r="642">
      <c r="A642" s="16"/>
    </row>
    <row r="643">
      <c r="A643" s="16"/>
    </row>
    <row r="644">
      <c r="A644" s="16"/>
    </row>
    <row r="645">
      <c r="A645" s="16"/>
    </row>
    <row r="646">
      <c r="A646" s="16"/>
    </row>
    <row r="647">
      <c r="A647" s="16"/>
    </row>
    <row r="648">
      <c r="A648" s="16"/>
    </row>
    <row r="649">
      <c r="A649" s="16"/>
    </row>
    <row r="650">
      <c r="A650" s="16"/>
    </row>
    <row r="651">
      <c r="A651" s="16"/>
    </row>
    <row r="652">
      <c r="A652" s="16"/>
    </row>
    <row r="653">
      <c r="A653" s="16"/>
    </row>
    <row r="654">
      <c r="A654" s="16"/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  <row r="979">
      <c r="A979" s="16"/>
    </row>
    <row r="980">
      <c r="A980" s="16"/>
    </row>
    <row r="981">
      <c r="A981" s="16"/>
    </row>
    <row r="982">
      <c r="A982" s="16"/>
    </row>
    <row r="983">
      <c r="A983" s="16"/>
    </row>
    <row r="984">
      <c r="A984" s="16"/>
    </row>
    <row r="985">
      <c r="A985" s="16"/>
    </row>
    <row r="986">
      <c r="A986" s="16"/>
    </row>
    <row r="987">
      <c r="A987" s="16"/>
    </row>
    <row r="988">
      <c r="A988" s="16"/>
    </row>
    <row r="989">
      <c r="A989" s="16"/>
    </row>
    <row r="990">
      <c r="A990" s="16"/>
    </row>
    <row r="991">
      <c r="A991" s="16"/>
    </row>
    <row r="992">
      <c r="A992" s="16"/>
    </row>
    <row r="993">
      <c r="A993" s="16"/>
    </row>
    <row r="994">
      <c r="A994" s="16"/>
    </row>
    <row r="995">
      <c r="A995" s="16"/>
    </row>
    <row r="996">
      <c r="A996" s="16"/>
    </row>
    <row r="997">
      <c r="A997" s="16"/>
    </row>
    <row r="998">
      <c r="A998" s="16"/>
    </row>
    <row r="999">
      <c r="A999" s="16"/>
    </row>
    <row r="1000">
      <c r="A1000" s="1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/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1" t="s">
        <v>55</v>
      </c>
      <c r="U1" s="11" t="s">
        <v>56</v>
      </c>
      <c r="V1" s="11" t="s">
        <v>57</v>
      </c>
      <c r="W1" s="11" t="s">
        <v>58</v>
      </c>
      <c r="X1" s="11" t="s">
        <v>59</v>
      </c>
      <c r="Y1" s="11" t="s">
        <v>60</v>
      </c>
    </row>
    <row r="2">
      <c r="A2" s="16" t="s">
        <v>97</v>
      </c>
    </row>
    <row r="3">
      <c r="A3" s="16" t="s">
        <v>98</v>
      </c>
      <c r="B3" s="15">
        <f>'Cons-Cash Details'!B16</f>
        <v>-312500</v>
      </c>
      <c r="C3" s="15">
        <f>'Cons-Cash Details'!C16</f>
        <v>-1094750</v>
      </c>
      <c r="D3" s="15">
        <f>'Cons-Cash Details'!D16</f>
        <v>-29500</v>
      </c>
      <c r="E3" s="15">
        <f>'Cons-Cash Details'!E16</f>
        <v>-1031500</v>
      </c>
      <c r="F3" s="15">
        <f>'Cons-Cash Details'!F16</f>
        <v>-1925250</v>
      </c>
      <c r="G3" s="15">
        <f>'Cons-Cash Details'!G16</f>
        <v>1098750</v>
      </c>
      <c r="H3" s="15">
        <f>'Cons-Cash Details'!H16</f>
        <v>-224000</v>
      </c>
      <c r="I3" s="15">
        <f>'Cons-Cash Details'!I16</f>
        <v>-2084000</v>
      </c>
      <c r="J3" s="15">
        <f>'Cons-Cash Details'!J16</f>
        <v>3229250</v>
      </c>
      <c r="K3" s="15">
        <f>'Cons-Cash Details'!K16</f>
        <v>940250</v>
      </c>
      <c r="L3" s="15">
        <f>'Cons-Cash Details'!L16</f>
        <v>-1240500</v>
      </c>
      <c r="M3" s="15">
        <f>'Cons-Cash Details'!M16</f>
        <v>6064000</v>
      </c>
      <c r="N3" s="15">
        <f>'Cons-Cash Details'!N16</f>
        <v>3354750</v>
      </c>
      <c r="O3" s="15">
        <f>'Cons-Cash Details'!O16</f>
        <v>108250</v>
      </c>
      <c r="P3" s="15">
        <f>'Cons-Cash Details'!P16</f>
        <v>11505450</v>
      </c>
      <c r="Q3" s="15">
        <f>'Cons-Cash Details'!Q16</f>
        <v>6761900</v>
      </c>
      <c r="R3" s="15">
        <f>'Cons-Cash Details'!R16</f>
        <v>2753600</v>
      </c>
      <c r="S3" s="15">
        <f>'Cons-Cash Details'!S16</f>
        <v>18287050</v>
      </c>
      <c r="T3" s="15">
        <f>'Cons-Cash Details'!T16</f>
        <v>13508200</v>
      </c>
      <c r="U3" s="15">
        <f>'Cons-Cash Details'!U16</f>
        <v>7465600</v>
      </c>
      <c r="V3" s="15">
        <f>'Cons-Cash Details'!V16</f>
        <v>26365250</v>
      </c>
      <c r="W3" s="15">
        <f>'Cons-Cash Details'!W16</f>
        <v>20520650</v>
      </c>
      <c r="X3" s="15">
        <f>'Cons-Cash Details'!X16</f>
        <v>14442750</v>
      </c>
      <c r="Y3" s="15">
        <f>'Cons-Cash Details'!Y16</f>
        <v>35751100</v>
      </c>
    </row>
    <row r="4">
      <c r="A4" s="16" t="s">
        <v>80</v>
      </c>
      <c r="B4" s="15">
        <f>'Cons-Collections'!B12</f>
        <v>150000</v>
      </c>
      <c r="C4" s="15">
        <f>'Cons-Collections'!C12</f>
        <v>765000</v>
      </c>
      <c r="D4" s="15">
        <f>'Cons-Collections'!D12</f>
        <v>0</v>
      </c>
      <c r="E4" s="15">
        <f>'Cons-Collections'!E12</f>
        <v>1230000</v>
      </c>
      <c r="F4" s="15">
        <f>'Cons-Collections'!F12</f>
        <v>2610000</v>
      </c>
      <c r="G4" s="15">
        <f>'Cons-Collections'!G12</f>
        <v>0</v>
      </c>
      <c r="H4" s="15">
        <f>'Cons-Collections'!H12</f>
        <v>1995000</v>
      </c>
      <c r="I4" s="15">
        <f>'Cons-Collections'!I12</f>
        <v>4455000</v>
      </c>
      <c r="J4" s="15">
        <f>'Cons-Collections'!J12</f>
        <v>0</v>
      </c>
      <c r="K4" s="15">
        <f>'Cons-Collections'!K12</f>
        <v>3075000</v>
      </c>
      <c r="L4" s="15">
        <f>'Cons-Collections'!L12</f>
        <v>6300000</v>
      </c>
      <c r="M4" s="15">
        <f>'Cons-Collections'!M12</f>
        <v>0</v>
      </c>
      <c r="N4" s="15">
        <f>'Cons-Collections'!N12</f>
        <v>4599000</v>
      </c>
      <c r="O4" s="15">
        <f>'Cons-Collections'!O12</f>
        <v>9663000</v>
      </c>
      <c r="P4" s="15">
        <f>'Cons-Collections'!P12</f>
        <v>0</v>
      </c>
      <c r="Q4" s="15">
        <f>'Cons-Collections'!Q12</f>
        <v>6438000</v>
      </c>
      <c r="R4" s="15">
        <f>'Cons-Collections'!R12</f>
        <v>13026000</v>
      </c>
      <c r="S4" s="15">
        <f>'Cons-Collections'!S12</f>
        <v>0</v>
      </c>
      <c r="T4" s="15">
        <f>'Cons-Collections'!T12</f>
        <v>7203000</v>
      </c>
      <c r="U4" s="15">
        <f>'Cons-Collections'!U12</f>
        <v>15630000</v>
      </c>
      <c r="V4" s="15">
        <f>'Cons-Collections'!V12</f>
        <v>0</v>
      </c>
      <c r="W4" s="15">
        <f>'Cons-Collections'!W12</f>
        <v>9042000</v>
      </c>
      <c r="X4" s="15">
        <f>'Cons-Collections'!X12</f>
        <v>18234000</v>
      </c>
      <c r="Y4" s="15">
        <f>'Cons-Collections'!Y12</f>
        <v>0</v>
      </c>
    </row>
    <row r="5">
      <c r="A5" s="16" t="s">
        <v>92</v>
      </c>
      <c r="B5" s="15">
        <f>'Cons-Asset Statements'!B6-'Cons-Asset Statements'!B10</f>
        <v>250000</v>
      </c>
      <c r="C5" s="15">
        <f>'Cons-Asset Statements'!C6-'Cons-Asset Statements'!C10</f>
        <v>815000</v>
      </c>
      <c r="D5" s="15">
        <f>'Cons-Asset Statements'!D6-'Cons-Asset Statements'!D10</f>
        <v>1000000</v>
      </c>
      <c r="E5" s="15">
        <f>'Cons-Asset Statements'!E6-'Cons-Asset Statements'!E10</f>
        <v>1500000</v>
      </c>
      <c r="F5" s="15">
        <f>'Cons-Asset Statements'!F6-'Cons-Asset Statements'!F10</f>
        <v>1620000</v>
      </c>
      <c r="G5" s="15">
        <f>'Cons-Asset Statements'!G6-'Cons-Asset Statements'!G10</f>
        <v>2055000</v>
      </c>
      <c r="H5" s="15">
        <f>'Cons-Asset Statements'!H6-'Cons-Asset Statements'!H10</f>
        <v>2110000</v>
      </c>
      <c r="I5" s="15">
        <f>'Cons-Asset Statements'!I6-'Cons-Asset Statements'!I10</f>
        <v>2480000</v>
      </c>
      <c r="J5" s="15">
        <f>'Cons-Asset Statements'!J6-'Cons-Asset Statements'!J10</f>
        <v>2470000</v>
      </c>
      <c r="K5" s="15">
        <f>'Cons-Asset Statements'!K6-'Cons-Asset Statements'!K10</f>
        <v>2775000</v>
      </c>
      <c r="L5" s="15">
        <f>'Cons-Asset Statements'!L6-'Cons-Asset Statements'!L10</f>
        <v>2700000</v>
      </c>
      <c r="M5" s="15">
        <f>'Cons-Asset Statements'!M6-'Cons-Asset Statements'!M10</f>
        <v>3521000</v>
      </c>
      <c r="N5" s="15">
        <f>'Cons-Asset Statements'!N6-'Cons-Asset Statements'!N10</f>
        <v>3350000</v>
      </c>
      <c r="O5" s="15">
        <f>'Cons-Asset Statements'!O6-'Cons-Asset Statements'!O10</f>
        <v>3524000</v>
      </c>
      <c r="P5" s="15">
        <f>'Cons-Asset Statements'!P6-'Cons-Asset Statements'!P10</f>
        <v>3333000</v>
      </c>
      <c r="Q5" s="15">
        <f>'Cons-Asset Statements'!Q6-'Cons-Asset Statements'!Q10</f>
        <v>4068000</v>
      </c>
      <c r="R5" s="15">
        <f>'Cons-Asset Statements'!R6-'Cons-Asset Statements'!R10</f>
        <v>3811000</v>
      </c>
      <c r="S5" s="15">
        <f>'Cons-Asset Statements'!S6-'Cons-Asset Statements'!S10</f>
        <v>3899000</v>
      </c>
      <c r="T5" s="15">
        <f>'Cons-Asset Statements'!T6-'Cons-Asset Statements'!T10</f>
        <v>3627000</v>
      </c>
      <c r="U5" s="15">
        <f>'Cons-Asset Statements'!U6-'Cons-Asset Statements'!U10</f>
        <v>4296000</v>
      </c>
      <c r="V5" s="15">
        <f>'Cons-Asset Statements'!V6-'Cons-Asset Statements'!V10</f>
        <v>3978000</v>
      </c>
      <c r="W5" s="15">
        <f>'Cons-Asset Statements'!W6-'Cons-Asset Statements'!W10</f>
        <v>4020000</v>
      </c>
      <c r="X5" s="15">
        <f>'Cons-Asset Statements'!X6-'Cons-Asset Statements'!X10</f>
        <v>3702000</v>
      </c>
      <c r="Y5" s="15">
        <f>'Cons-Asset Statements'!Y6-'Cons-Asset Statements'!Y10</f>
        <v>4356000</v>
      </c>
    </row>
    <row r="6">
      <c r="A6" s="16" t="s">
        <v>99</v>
      </c>
      <c r="B6" s="15">
        <f t="shared" ref="B6:Y6" si="1">SUM(B3:B5)</f>
        <v>87500</v>
      </c>
      <c r="C6" s="15">
        <f t="shared" si="1"/>
        <v>485250</v>
      </c>
      <c r="D6" s="15">
        <f t="shared" si="1"/>
        <v>970500</v>
      </c>
      <c r="E6" s="15">
        <f t="shared" si="1"/>
        <v>1698500</v>
      </c>
      <c r="F6" s="15">
        <f t="shared" si="1"/>
        <v>2304750</v>
      </c>
      <c r="G6" s="15">
        <f t="shared" si="1"/>
        <v>3153750</v>
      </c>
      <c r="H6" s="15">
        <f t="shared" si="1"/>
        <v>3881000</v>
      </c>
      <c r="I6" s="15">
        <f t="shared" si="1"/>
        <v>4851000</v>
      </c>
      <c r="J6" s="15">
        <f t="shared" si="1"/>
        <v>5699250</v>
      </c>
      <c r="K6" s="15">
        <f t="shared" si="1"/>
        <v>6790250</v>
      </c>
      <c r="L6" s="15">
        <f t="shared" si="1"/>
        <v>7759500</v>
      </c>
      <c r="M6" s="15">
        <f t="shared" si="1"/>
        <v>9585000</v>
      </c>
      <c r="N6" s="15">
        <f t="shared" si="1"/>
        <v>11303750</v>
      </c>
      <c r="O6" s="15">
        <f t="shared" si="1"/>
        <v>13295250</v>
      </c>
      <c r="P6" s="15">
        <f t="shared" si="1"/>
        <v>14838450</v>
      </c>
      <c r="Q6" s="15">
        <f t="shared" si="1"/>
        <v>17267900</v>
      </c>
      <c r="R6" s="15">
        <f t="shared" si="1"/>
        <v>19590600</v>
      </c>
      <c r="S6" s="15">
        <f t="shared" si="1"/>
        <v>22186050</v>
      </c>
      <c r="T6" s="15">
        <f t="shared" si="1"/>
        <v>24338200</v>
      </c>
      <c r="U6" s="15">
        <f t="shared" si="1"/>
        <v>27391600</v>
      </c>
      <c r="V6" s="15">
        <f t="shared" si="1"/>
        <v>30343250</v>
      </c>
      <c r="W6" s="15">
        <f t="shared" si="1"/>
        <v>33582650</v>
      </c>
      <c r="X6" s="15">
        <f t="shared" si="1"/>
        <v>36378750</v>
      </c>
      <c r="Y6" s="15">
        <f t="shared" si="1"/>
        <v>40107100</v>
      </c>
    </row>
    <row r="7">
      <c r="A7" s="16"/>
    </row>
    <row r="8">
      <c r="A8" s="16" t="s">
        <v>100</v>
      </c>
    </row>
    <row r="9">
      <c r="A9" s="16" t="s">
        <v>101</v>
      </c>
      <c r="B9" s="15">
        <f>'Cons-Purchases'!B12</f>
        <v>67500</v>
      </c>
      <c r="C9" s="15">
        <f>'Cons-Purchases'!C12</f>
        <v>344250</v>
      </c>
      <c r="D9" s="15">
        <f>'Cons-Purchases'!D12</f>
        <v>688500</v>
      </c>
      <c r="E9" s="15">
        <f>'Cons-Purchases'!E12</f>
        <v>1174500</v>
      </c>
      <c r="F9" s="15">
        <f>'Cons-Purchases'!F12</f>
        <v>1518750</v>
      </c>
      <c r="G9" s="15">
        <f>'Cons-Purchases'!G12</f>
        <v>2004750</v>
      </c>
      <c r="H9" s="15">
        <f>'Cons-Purchases'!H12</f>
        <v>2349000</v>
      </c>
      <c r="I9" s="15">
        <f>'Cons-Purchases'!I12</f>
        <v>2835000</v>
      </c>
      <c r="J9" s="15">
        <f>'Cons-Purchases'!J12</f>
        <v>3179250</v>
      </c>
      <c r="K9" s="15">
        <f>'Cons-Purchases'!K12</f>
        <v>3665250</v>
      </c>
      <c r="L9" s="15">
        <f>'Cons-Purchases'!L12</f>
        <v>4009500</v>
      </c>
      <c r="M9" s="15">
        <f>'Cons-Purchases'!M12</f>
        <v>4837050</v>
      </c>
      <c r="N9" s="15">
        <f>'Cons-Purchases'!N12</f>
        <v>5522850</v>
      </c>
      <c r="O9" s="15">
        <f>'Cons-Purchases'!O12</f>
        <v>6350400</v>
      </c>
      <c r="P9" s="15">
        <f>'Cons-Purchases'!P12</f>
        <v>6694650</v>
      </c>
      <c r="Q9" s="15">
        <f>'Cons-Purchases'!Q12</f>
        <v>7522200</v>
      </c>
      <c r="R9" s="15">
        <f>'Cons-Purchases'!R12</f>
        <v>8208000</v>
      </c>
      <c r="S9" s="15">
        <f>'Cons-Purchases'!S12</f>
        <v>9035550</v>
      </c>
      <c r="T9" s="15">
        <f>'Cons-Purchases'!T12</f>
        <v>9379800</v>
      </c>
      <c r="U9" s="15">
        <f>'Cons-Purchases'!U12</f>
        <v>10207350</v>
      </c>
      <c r="V9" s="15">
        <f>'Cons-Purchases'!V12</f>
        <v>10893150</v>
      </c>
      <c r="W9" s="15">
        <f>'Cons-Purchases'!W12</f>
        <v>11720700</v>
      </c>
      <c r="X9" s="15">
        <f>'Cons-Purchases'!X12</f>
        <v>12064950</v>
      </c>
      <c r="Y9" s="15">
        <f>'Cons-Purchases'!Y12</f>
        <v>12892500</v>
      </c>
    </row>
    <row r="10">
      <c r="A10" s="16" t="s">
        <v>102</v>
      </c>
      <c r="B10" s="15">
        <f t="shared" ref="B10:Y10" si="2">SUM(B9)</f>
        <v>67500</v>
      </c>
      <c r="C10" s="15">
        <f t="shared" si="2"/>
        <v>344250</v>
      </c>
      <c r="D10" s="15">
        <f t="shared" si="2"/>
        <v>688500</v>
      </c>
      <c r="E10" s="15">
        <f t="shared" si="2"/>
        <v>1174500</v>
      </c>
      <c r="F10" s="15">
        <f t="shared" si="2"/>
        <v>1518750</v>
      </c>
      <c r="G10" s="15">
        <f t="shared" si="2"/>
        <v>2004750</v>
      </c>
      <c r="H10" s="15">
        <f t="shared" si="2"/>
        <v>2349000</v>
      </c>
      <c r="I10" s="15">
        <f t="shared" si="2"/>
        <v>2835000</v>
      </c>
      <c r="J10" s="15">
        <f t="shared" si="2"/>
        <v>3179250</v>
      </c>
      <c r="K10" s="15">
        <f t="shared" si="2"/>
        <v>3665250</v>
      </c>
      <c r="L10" s="15">
        <f t="shared" si="2"/>
        <v>4009500</v>
      </c>
      <c r="M10" s="15">
        <f t="shared" si="2"/>
        <v>4837050</v>
      </c>
      <c r="N10" s="15">
        <f t="shared" si="2"/>
        <v>5522850</v>
      </c>
      <c r="O10" s="15">
        <f t="shared" si="2"/>
        <v>6350400</v>
      </c>
      <c r="P10" s="15">
        <f t="shared" si="2"/>
        <v>6694650</v>
      </c>
      <c r="Q10" s="15">
        <f t="shared" si="2"/>
        <v>7522200</v>
      </c>
      <c r="R10" s="15">
        <f t="shared" si="2"/>
        <v>8208000</v>
      </c>
      <c r="S10" s="15">
        <f t="shared" si="2"/>
        <v>9035550</v>
      </c>
      <c r="T10" s="15">
        <f t="shared" si="2"/>
        <v>9379800</v>
      </c>
      <c r="U10" s="15">
        <f t="shared" si="2"/>
        <v>10207350</v>
      </c>
      <c r="V10" s="15">
        <f t="shared" si="2"/>
        <v>10893150</v>
      </c>
      <c r="W10" s="15">
        <f t="shared" si="2"/>
        <v>11720700</v>
      </c>
      <c r="X10" s="15">
        <f t="shared" si="2"/>
        <v>12064950</v>
      </c>
      <c r="Y10" s="15">
        <f t="shared" si="2"/>
        <v>12892500</v>
      </c>
    </row>
    <row r="11">
      <c r="A11" s="16"/>
    </row>
    <row r="12">
      <c r="A12" s="16" t="s">
        <v>103</v>
      </c>
      <c r="B12" s="15">
        <f t="shared" ref="B12:Y12" si="3">B6-B10</f>
        <v>20000</v>
      </c>
      <c r="C12" s="15">
        <f t="shared" si="3"/>
        <v>141000</v>
      </c>
      <c r="D12" s="15">
        <f t="shared" si="3"/>
        <v>282000</v>
      </c>
      <c r="E12" s="15">
        <f t="shared" si="3"/>
        <v>524000</v>
      </c>
      <c r="F12" s="15">
        <f t="shared" si="3"/>
        <v>786000</v>
      </c>
      <c r="G12" s="15">
        <f t="shared" si="3"/>
        <v>1149000</v>
      </c>
      <c r="H12" s="15">
        <f t="shared" si="3"/>
        <v>1532000</v>
      </c>
      <c r="I12" s="15">
        <f t="shared" si="3"/>
        <v>2016000</v>
      </c>
      <c r="J12" s="15">
        <f t="shared" si="3"/>
        <v>2520000</v>
      </c>
      <c r="K12" s="15">
        <f t="shared" si="3"/>
        <v>3125000</v>
      </c>
      <c r="L12" s="15">
        <f t="shared" si="3"/>
        <v>3750000</v>
      </c>
      <c r="M12" s="15">
        <f t="shared" si="3"/>
        <v>4747950</v>
      </c>
      <c r="N12" s="15">
        <f t="shared" si="3"/>
        <v>5780900</v>
      </c>
      <c r="O12" s="15">
        <f t="shared" si="3"/>
        <v>6944850</v>
      </c>
      <c r="P12" s="15">
        <f t="shared" si="3"/>
        <v>8143800</v>
      </c>
      <c r="Q12" s="15">
        <f t="shared" si="3"/>
        <v>9745700</v>
      </c>
      <c r="R12" s="15">
        <f t="shared" si="3"/>
        <v>11382600</v>
      </c>
      <c r="S12" s="15">
        <f t="shared" si="3"/>
        <v>13150500</v>
      </c>
      <c r="T12" s="15">
        <f t="shared" si="3"/>
        <v>14958400</v>
      </c>
      <c r="U12" s="15">
        <f t="shared" si="3"/>
        <v>17184250</v>
      </c>
      <c r="V12" s="15">
        <f t="shared" si="3"/>
        <v>19450100</v>
      </c>
      <c r="W12" s="15">
        <f t="shared" si="3"/>
        <v>21861950</v>
      </c>
      <c r="X12" s="15">
        <f t="shared" si="3"/>
        <v>24313800</v>
      </c>
      <c r="Y12" s="15">
        <f t="shared" si="3"/>
        <v>27214600</v>
      </c>
    </row>
    <row r="13">
      <c r="A13" s="16"/>
    </row>
    <row r="14">
      <c r="A14" s="16" t="s">
        <v>104</v>
      </c>
      <c r="B14" s="11">
        <v>0.0</v>
      </c>
      <c r="C14" s="15">
        <f t="shared" ref="C14:Y14" si="4">B16</f>
        <v>20000</v>
      </c>
      <c r="D14" s="15">
        <f t="shared" si="4"/>
        <v>141000</v>
      </c>
      <c r="E14" s="15">
        <f t="shared" si="4"/>
        <v>282000</v>
      </c>
      <c r="F14" s="15">
        <f t="shared" si="4"/>
        <v>524000</v>
      </c>
      <c r="G14" s="15">
        <f t="shared" si="4"/>
        <v>786000</v>
      </c>
      <c r="H14" s="15">
        <f t="shared" si="4"/>
        <v>1149000</v>
      </c>
      <c r="I14" s="15">
        <f t="shared" si="4"/>
        <v>1532000</v>
      </c>
      <c r="J14" s="15">
        <f t="shared" si="4"/>
        <v>2016000</v>
      </c>
      <c r="K14" s="15">
        <f t="shared" si="4"/>
        <v>2520000</v>
      </c>
      <c r="L14" s="15">
        <f t="shared" si="4"/>
        <v>3125000</v>
      </c>
      <c r="M14" s="15">
        <f t="shared" si="4"/>
        <v>3750000</v>
      </c>
      <c r="N14" s="15">
        <f t="shared" si="4"/>
        <v>4747950</v>
      </c>
      <c r="O14" s="15">
        <f t="shared" si="4"/>
        <v>5780900</v>
      </c>
      <c r="P14" s="15">
        <f t="shared" si="4"/>
        <v>6944850</v>
      </c>
      <c r="Q14" s="15">
        <f t="shared" si="4"/>
        <v>8143800</v>
      </c>
      <c r="R14" s="15">
        <f t="shared" si="4"/>
        <v>9745700</v>
      </c>
      <c r="S14" s="15">
        <f t="shared" si="4"/>
        <v>11382600</v>
      </c>
      <c r="T14" s="15">
        <f t="shared" si="4"/>
        <v>13150500</v>
      </c>
      <c r="U14" s="15">
        <f t="shared" si="4"/>
        <v>14958400</v>
      </c>
      <c r="V14" s="15">
        <f t="shared" si="4"/>
        <v>17184250</v>
      </c>
      <c r="W14" s="15">
        <f t="shared" si="4"/>
        <v>19450100</v>
      </c>
      <c r="X14" s="15">
        <f t="shared" si="4"/>
        <v>21861950</v>
      </c>
      <c r="Y14" s="15">
        <f t="shared" si="4"/>
        <v>24313800</v>
      </c>
    </row>
    <row r="15">
      <c r="A15" s="16" t="s">
        <v>105</v>
      </c>
      <c r="B15" s="15">
        <f>'Cons-Sales and Costs'!B20</f>
        <v>20000</v>
      </c>
      <c r="C15" s="15">
        <f>'Cons-Sales and Costs'!C20</f>
        <v>121000</v>
      </c>
      <c r="D15" s="15">
        <f>'Cons-Sales and Costs'!D20</f>
        <v>141000</v>
      </c>
      <c r="E15" s="15">
        <f>'Cons-Sales and Costs'!E20</f>
        <v>242000</v>
      </c>
      <c r="F15" s="15">
        <f>'Cons-Sales and Costs'!F20</f>
        <v>262000</v>
      </c>
      <c r="G15" s="15">
        <f>'Cons-Sales and Costs'!G20</f>
        <v>363000</v>
      </c>
      <c r="H15" s="15">
        <f>'Cons-Sales and Costs'!H20</f>
        <v>383000</v>
      </c>
      <c r="I15" s="15">
        <f>'Cons-Sales and Costs'!I20</f>
        <v>484000</v>
      </c>
      <c r="J15" s="15">
        <f>'Cons-Sales and Costs'!J20</f>
        <v>504000</v>
      </c>
      <c r="K15" s="15">
        <f>'Cons-Sales and Costs'!K20</f>
        <v>605000</v>
      </c>
      <c r="L15" s="15">
        <f>'Cons-Sales and Costs'!L20</f>
        <v>625000</v>
      </c>
      <c r="M15" s="15">
        <f>'Cons-Sales and Costs'!M20</f>
        <v>997950</v>
      </c>
      <c r="N15" s="15">
        <f>'Cons-Sales and Costs'!N20</f>
        <v>1032950</v>
      </c>
      <c r="O15" s="15">
        <f>'Cons-Sales and Costs'!O20</f>
        <v>1163950</v>
      </c>
      <c r="P15" s="15">
        <f>'Cons-Sales and Costs'!P20</f>
        <v>1198950</v>
      </c>
      <c r="Q15" s="15">
        <f>'Cons-Sales and Costs'!Q20</f>
        <v>1601900</v>
      </c>
      <c r="R15" s="15">
        <f>'Cons-Sales and Costs'!R20</f>
        <v>1636900</v>
      </c>
      <c r="S15" s="15">
        <f>'Cons-Sales and Costs'!S20</f>
        <v>1767900</v>
      </c>
      <c r="T15" s="15">
        <f>'Cons-Sales and Costs'!T20</f>
        <v>1807900</v>
      </c>
      <c r="U15" s="15">
        <f>'Cons-Sales and Costs'!U20</f>
        <v>2225850</v>
      </c>
      <c r="V15" s="15">
        <f>'Cons-Sales and Costs'!V20</f>
        <v>2265850</v>
      </c>
      <c r="W15" s="15">
        <f>'Cons-Sales and Costs'!W20</f>
        <v>2411850</v>
      </c>
      <c r="X15" s="15">
        <f>'Cons-Sales and Costs'!X20</f>
        <v>2451850</v>
      </c>
      <c r="Y15" s="15">
        <f>'Cons-Sales and Costs'!Y20</f>
        <v>2900800</v>
      </c>
    </row>
    <row r="16">
      <c r="A16" s="16" t="s">
        <v>106</v>
      </c>
      <c r="B16" s="15">
        <f t="shared" ref="B16:Y16" si="5">B14+B15</f>
        <v>20000</v>
      </c>
      <c r="C16" s="15">
        <f t="shared" si="5"/>
        <v>141000</v>
      </c>
      <c r="D16" s="15">
        <f t="shared" si="5"/>
        <v>282000</v>
      </c>
      <c r="E16" s="15">
        <f t="shared" si="5"/>
        <v>524000</v>
      </c>
      <c r="F16" s="15">
        <f t="shared" si="5"/>
        <v>786000</v>
      </c>
      <c r="G16" s="15">
        <f t="shared" si="5"/>
        <v>1149000</v>
      </c>
      <c r="H16" s="15">
        <f t="shared" si="5"/>
        <v>1532000</v>
      </c>
      <c r="I16" s="15">
        <f t="shared" si="5"/>
        <v>2016000</v>
      </c>
      <c r="J16" s="15">
        <f t="shared" si="5"/>
        <v>2520000</v>
      </c>
      <c r="K16" s="15">
        <f t="shared" si="5"/>
        <v>3125000</v>
      </c>
      <c r="L16" s="15">
        <f t="shared" si="5"/>
        <v>3750000</v>
      </c>
      <c r="M16" s="15">
        <f t="shared" si="5"/>
        <v>4747950</v>
      </c>
      <c r="N16" s="15">
        <f t="shared" si="5"/>
        <v>5780900</v>
      </c>
      <c r="O16" s="15">
        <f t="shared" si="5"/>
        <v>6944850</v>
      </c>
      <c r="P16" s="15">
        <f t="shared" si="5"/>
        <v>8143800</v>
      </c>
      <c r="Q16" s="15">
        <f t="shared" si="5"/>
        <v>9745700</v>
      </c>
      <c r="R16" s="15">
        <f t="shared" si="5"/>
        <v>11382600</v>
      </c>
      <c r="S16" s="15">
        <f t="shared" si="5"/>
        <v>13150500</v>
      </c>
      <c r="T16" s="15">
        <f t="shared" si="5"/>
        <v>14958400</v>
      </c>
      <c r="U16" s="15">
        <f t="shared" si="5"/>
        <v>17184250</v>
      </c>
      <c r="V16" s="15">
        <f t="shared" si="5"/>
        <v>19450100</v>
      </c>
      <c r="W16" s="15">
        <f t="shared" si="5"/>
        <v>21861950</v>
      </c>
      <c r="X16" s="15">
        <f t="shared" si="5"/>
        <v>24313800</v>
      </c>
      <c r="Y16" s="15">
        <f t="shared" si="5"/>
        <v>27214600</v>
      </c>
    </row>
    <row r="17">
      <c r="A17" s="16"/>
    </row>
    <row r="18">
      <c r="A18" s="16" t="s">
        <v>107</v>
      </c>
      <c r="B18" s="15">
        <f t="shared" ref="B18:Y18" si="6">B16-B12</f>
        <v>0</v>
      </c>
      <c r="C18" s="15">
        <f t="shared" si="6"/>
        <v>0</v>
      </c>
      <c r="D18" s="15">
        <f t="shared" si="6"/>
        <v>0</v>
      </c>
      <c r="E18" s="15">
        <f t="shared" si="6"/>
        <v>0</v>
      </c>
      <c r="F18" s="15">
        <f t="shared" si="6"/>
        <v>0</v>
      </c>
      <c r="G18" s="15">
        <f t="shared" si="6"/>
        <v>0</v>
      </c>
      <c r="H18" s="15">
        <f t="shared" si="6"/>
        <v>0</v>
      </c>
      <c r="I18" s="15">
        <f t="shared" si="6"/>
        <v>0</v>
      </c>
      <c r="J18" s="15">
        <f t="shared" si="6"/>
        <v>0</v>
      </c>
      <c r="K18" s="15">
        <f t="shared" si="6"/>
        <v>0</v>
      </c>
      <c r="L18" s="15">
        <f t="shared" si="6"/>
        <v>0</v>
      </c>
      <c r="M18" s="15">
        <f t="shared" si="6"/>
        <v>0</v>
      </c>
      <c r="N18" s="15">
        <f t="shared" si="6"/>
        <v>0</v>
      </c>
      <c r="O18" s="15">
        <f t="shared" si="6"/>
        <v>0</v>
      </c>
      <c r="P18" s="15">
        <f t="shared" si="6"/>
        <v>0</v>
      </c>
      <c r="Q18" s="15">
        <f t="shared" si="6"/>
        <v>0</v>
      </c>
      <c r="R18" s="15">
        <f t="shared" si="6"/>
        <v>0</v>
      </c>
      <c r="S18" s="15">
        <f t="shared" si="6"/>
        <v>0</v>
      </c>
      <c r="T18" s="15">
        <f t="shared" si="6"/>
        <v>0</v>
      </c>
      <c r="U18" s="15">
        <f t="shared" si="6"/>
        <v>0</v>
      </c>
      <c r="V18" s="15">
        <f t="shared" si="6"/>
        <v>0</v>
      </c>
      <c r="W18" s="15">
        <f t="shared" si="6"/>
        <v>0</v>
      </c>
      <c r="X18" s="15">
        <f t="shared" si="6"/>
        <v>0</v>
      </c>
      <c r="Y18" s="15">
        <f t="shared" si="6"/>
        <v>0</v>
      </c>
    </row>
    <row r="19">
      <c r="A19" s="16"/>
    </row>
    <row r="20">
      <c r="A20" s="16"/>
    </row>
    <row r="21">
      <c r="A21" s="16"/>
    </row>
    <row r="22">
      <c r="A22" s="16"/>
    </row>
    <row r="23">
      <c r="A23" s="16"/>
    </row>
    <row r="24">
      <c r="A24" s="16"/>
    </row>
    <row r="25">
      <c r="A25" s="16"/>
    </row>
    <row r="26">
      <c r="A26" s="16"/>
    </row>
    <row r="27">
      <c r="A27" s="16"/>
    </row>
    <row r="28">
      <c r="A28" s="16"/>
    </row>
    <row r="29">
      <c r="A29" s="16"/>
    </row>
    <row r="30">
      <c r="A30" s="16"/>
    </row>
    <row r="31">
      <c r="A31" s="16"/>
    </row>
    <row r="32">
      <c r="A32" s="16"/>
    </row>
    <row r="33">
      <c r="A33" s="16"/>
    </row>
    <row r="34">
      <c r="A34" s="16"/>
    </row>
    <row r="35">
      <c r="A35" s="16"/>
    </row>
    <row r="36">
      <c r="A36" s="16"/>
    </row>
    <row r="37">
      <c r="A37" s="16"/>
    </row>
    <row r="38">
      <c r="A38" s="16"/>
    </row>
    <row r="39">
      <c r="A39" s="16"/>
    </row>
    <row r="40">
      <c r="A40" s="16"/>
    </row>
    <row r="41">
      <c r="A41" s="16"/>
    </row>
    <row r="42">
      <c r="A42" s="16"/>
    </row>
    <row r="43">
      <c r="A43" s="16"/>
    </row>
    <row r="44">
      <c r="A44" s="16"/>
    </row>
    <row r="45">
      <c r="A45" s="16"/>
    </row>
    <row r="46">
      <c r="A46" s="16"/>
    </row>
    <row r="47">
      <c r="A47" s="16"/>
    </row>
    <row r="48">
      <c r="A48" s="16"/>
    </row>
    <row r="49">
      <c r="A49" s="16"/>
    </row>
    <row r="50">
      <c r="A50" s="16"/>
    </row>
    <row r="51">
      <c r="A51" s="16"/>
    </row>
    <row r="52">
      <c r="A52" s="16"/>
    </row>
    <row r="53">
      <c r="A53" s="16"/>
    </row>
    <row r="54">
      <c r="A54" s="16"/>
    </row>
    <row r="55">
      <c r="A55" s="16"/>
    </row>
    <row r="56">
      <c r="A56" s="16"/>
    </row>
    <row r="57">
      <c r="A57" s="16"/>
    </row>
    <row r="58">
      <c r="A58" s="16"/>
    </row>
    <row r="59">
      <c r="A59" s="16"/>
    </row>
    <row r="60">
      <c r="A60" s="16"/>
    </row>
    <row r="61">
      <c r="A61" s="16"/>
    </row>
    <row r="62">
      <c r="A62" s="16"/>
    </row>
    <row r="63">
      <c r="A63" s="16"/>
    </row>
    <row r="64">
      <c r="A64" s="16"/>
    </row>
    <row r="65">
      <c r="A65" s="16"/>
    </row>
    <row r="66">
      <c r="A66" s="16"/>
    </row>
    <row r="67">
      <c r="A67" s="16"/>
    </row>
    <row r="68">
      <c r="A68" s="16"/>
    </row>
    <row r="69">
      <c r="A69" s="16"/>
    </row>
    <row r="70">
      <c r="A70" s="16"/>
    </row>
    <row r="71">
      <c r="A71" s="16"/>
    </row>
    <row r="72">
      <c r="A72" s="16"/>
    </row>
    <row r="73">
      <c r="A73" s="16"/>
    </row>
    <row r="74">
      <c r="A74" s="16"/>
    </row>
    <row r="75">
      <c r="A75" s="16"/>
    </row>
    <row r="76">
      <c r="A76" s="16"/>
    </row>
    <row r="77">
      <c r="A77" s="16"/>
    </row>
    <row r="78">
      <c r="A78" s="16"/>
    </row>
    <row r="79">
      <c r="A79" s="16"/>
    </row>
    <row r="80">
      <c r="A80" s="16"/>
    </row>
    <row r="81">
      <c r="A81" s="16"/>
    </row>
    <row r="82">
      <c r="A82" s="16"/>
    </row>
    <row r="83">
      <c r="A83" s="16"/>
    </row>
    <row r="84">
      <c r="A84" s="16"/>
    </row>
    <row r="85">
      <c r="A85" s="16"/>
    </row>
    <row r="86">
      <c r="A86" s="16"/>
    </row>
    <row r="87">
      <c r="A87" s="16"/>
    </row>
    <row r="88">
      <c r="A88" s="16"/>
    </row>
    <row r="89">
      <c r="A89" s="16"/>
    </row>
    <row r="90">
      <c r="A90" s="16"/>
    </row>
    <row r="91">
      <c r="A91" s="16"/>
    </row>
    <row r="92">
      <c r="A92" s="16"/>
    </row>
    <row r="93">
      <c r="A93" s="16"/>
    </row>
    <row r="94">
      <c r="A94" s="16"/>
    </row>
    <row r="95">
      <c r="A95" s="16"/>
    </row>
    <row r="96">
      <c r="A96" s="16"/>
    </row>
    <row r="97">
      <c r="A97" s="16"/>
    </row>
    <row r="98">
      <c r="A98" s="16"/>
    </row>
    <row r="99">
      <c r="A99" s="16"/>
    </row>
    <row r="100">
      <c r="A100" s="16"/>
    </row>
    <row r="101">
      <c r="A101" s="16"/>
    </row>
    <row r="102">
      <c r="A102" s="16"/>
    </row>
    <row r="103">
      <c r="A103" s="16"/>
    </row>
    <row r="104">
      <c r="A104" s="16"/>
    </row>
    <row r="105">
      <c r="A105" s="16"/>
    </row>
    <row r="106">
      <c r="A106" s="16"/>
    </row>
    <row r="107">
      <c r="A107" s="16"/>
    </row>
    <row r="108">
      <c r="A108" s="16"/>
    </row>
    <row r="109">
      <c r="A109" s="16"/>
    </row>
    <row r="110">
      <c r="A110" s="16"/>
    </row>
    <row r="111">
      <c r="A111" s="16"/>
    </row>
    <row r="112">
      <c r="A112" s="16"/>
    </row>
    <row r="113">
      <c r="A113" s="16"/>
    </row>
    <row r="114">
      <c r="A114" s="16"/>
    </row>
    <row r="115">
      <c r="A115" s="16"/>
    </row>
    <row r="116">
      <c r="A116" s="16"/>
    </row>
    <row r="117">
      <c r="A117" s="16"/>
    </row>
    <row r="118">
      <c r="A118" s="16"/>
    </row>
    <row r="119">
      <c r="A119" s="16"/>
    </row>
    <row r="120">
      <c r="A120" s="16"/>
    </row>
    <row r="121">
      <c r="A121" s="16"/>
    </row>
    <row r="122">
      <c r="A122" s="16"/>
    </row>
    <row r="123">
      <c r="A123" s="16"/>
    </row>
    <row r="124">
      <c r="A124" s="16"/>
    </row>
    <row r="125">
      <c r="A125" s="16"/>
    </row>
    <row r="126">
      <c r="A126" s="16"/>
    </row>
    <row r="127">
      <c r="A127" s="16"/>
    </row>
    <row r="128">
      <c r="A128" s="16"/>
    </row>
    <row r="129">
      <c r="A129" s="16"/>
    </row>
    <row r="130">
      <c r="A130" s="16"/>
    </row>
    <row r="131">
      <c r="A131" s="16"/>
    </row>
    <row r="132">
      <c r="A132" s="16"/>
    </row>
    <row r="133">
      <c r="A133" s="16"/>
    </row>
    <row r="134">
      <c r="A134" s="16"/>
    </row>
    <row r="135">
      <c r="A135" s="16"/>
    </row>
    <row r="136">
      <c r="A136" s="16"/>
    </row>
    <row r="137">
      <c r="A137" s="16"/>
    </row>
    <row r="138">
      <c r="A138" s="16"/>
    </row>
    <row r="139">
      <c r="A139" s="16"/>
    </row>
    <row r="140">
      <c r="A140" s="16"/>
    </row>
    <row r="141">
      <c r="A141" s="16"/>
    </row>
    <row r="142">
      <c r="A142" s="16"/>
    </row>
    <row r="143">
      <c r="A143" s="16"/>
    </row>
    <row r="144">
      <c r="A144" s="16"/>
    </row>
    <row r="145">
      <c r="A145" s="16"/>
    </row>
    <row r="146">
      <c r="A146" s="16"/>
    </row>
    <row r="147">
      <c r="A147" s="16"/>
    </row>
    <row r="148">
      <c r="A148" s="16"/>
    </row>
    <row r="149">
      <c r="A149" s="16"/>
    </row>
    <row r="150">
      <c r="A150" s="16"/>
    </row>
    <row r="151">
      <c r="A151" s="16"/>
    </row>
    <row r="152">
      <c r="A152" s="16"/>
    </row>
    <row r="153">
      <c r="A153" s="16"/>
    </row>
    <row r="154">
      <c r="A154" s="16"/>
    </row>
    <row r="155">
      <c r="A155" s="16"/>
    </row>
    <row r="156">
      <c r="A156" s="16"/>
    </row>
    <row r="157">
      <c r="A157" s="16"/>
    </row>
    <row r="158">
      <c r="A158" s="16"/>
    </row>
    <row r="159">
      <c r="A159" s="16"/>
    </row>
    <row r="160">
      <c r="A160" s="16"/>
    </row>
    <row r="161">
      <c r="A161" s="16"/>
    </row>
    <row r="162">
      <c r="A162" s="16"/>
    </row>
    <row r="163">
      <c r="A163" s="16"/>
    </row>
    <row r="164">
      <c r="A164" s="16"/>
    </row>
    <row r="165">
      <c r="A165" s="16"/>
    </row>
    <row r="166">
      <c r="A166" s="16"/>
    </row>
    <row r="167">
      <c r="A167" s="16"/>
    </row>
    <row r="168">
      <c r="A168" s="16"/>
    </row>
    <row r="169">
      <c r="A169" s="16"/>
    </row>
    <row r="170">
      <c r="A170" s="16"/>
    </row>
    <row r="171">
      <c r="A171" s="16"/>
    </row>
    <row r="172">
      <c r="A172" s="16"/>
    </row>
    <row r="173">
      <c r="A173" s="16"/>
    </row>
    <row r="174">
      <c r="A174" s="16"/>
    </row>
    <row r="175">
      <c r="A175" s="16"/>
    </row>
    <row r="176">
      <c r="A176" s="16"/>
    </row>
    <row r="177">
      <c r="A177" s="16"/>
    </row>
    <row r="178">
      <c r="A178" s="16"/>
    </row>
    <row r="179">
      <c r="A179" s="16"/>
    </row>
    <row r="180">
      <c r="A180" s="16"/>
    </row>
    <row r="181">
      <c r="A181" s="16"/>
    </row>
    <row r="182">
      <c r="A182" s="16"/>
    </row>
    <row r="183">
      <c r="A183" s="16"/>
    </row>
    <row r="184">
      <c r="A184" s="16"/>
    </row>
    <row r="185">
      <c r="A185" s="16"/>
    </row>
    <row r="186">
      <c r="A186" s="16"/>
    </row>
    <row r="187">
      <c r="A187" s="16"/>
    </row>
    <row r="188">
      <c r="A188" s="16"/>
    </row>
    <row r="189">
      <c r="A189" s="16"/>
    </row>
    <row r="190">
      <c r="A190" s="16"/>
    </row>
    <row r="191">
      <c r="A191" s="16"/>
    </row>
    <row r="192">
      <c r="A192" s="16"/>
    </row>
    <row r="193">
      <c r="A193" s="16"/>
    </row>
    <row r="194">
      <c r="A194" s="16"/>
    </row>
    <row r="195">
      <c r="A195" s="16"/>
    </row>
    <row r="196">
      <c r="A196" s="16"/>
    </row>
    <row r="197">
      <c r="A197" s="16"/>
    </row>
    <row r="198">
      <c r="A198" s="16"/>
    </row>
    <row r="199">
      <c r="A199" s="16"/>
    </row>
    <row r="200">
      <c r="A200" s="16"/>
    </row>
    <row r="201">
      <c r="A201" s="16"/>
    </row>
    <row r="202">
      <c r="A202" s="16"/>
    </row>
    <row r="203">
      <c r="A203" s="16"/>
    </row>
    <row r="204">
      <c r="A204" s="16"/>
    </row>
    <row r="205">
      <c r="A205" s="16"/>
    </row>
    <row r="206">
      <c r="A206" s="16"/>
    </row>
    <row r="207">
      <c r="A207" s="16"/>
    </row>
    <row r="208">
      <c r="A208" s="16"/>
    </row>
    <row r="209">
      <c r="A209" s="16"/>
    </row>
    <row r="210">
      <c r="A210" s="16"/>
    </row>
    <row r="211">
      <c r="A211" s="16"/>
    </row>
    <row r="212">
      <c r="A212" s="16"/>
    </row>
    <row r="213">
      <c r="A213" s="16"/>
    </row>
    <row r="214">
      <c r="A214" s="16"/>
    </row>
    <row r="215">
      <c r="A215" s="16"/>
    </row>
    <row r="216">
      <c r="A216" s="16"/>
    </row>
    <row r="217">
      <c r="A217" s="16"/>
    </row>
    <row r="218">
      <c r="A218" s="16"/>
    </row>
    <row r="219">
      <c r="A219" s="16"/>
    </row>
    <row r="220">
      <c r="A220" s="16"/>
    </row>
    <row r="221">
      <c r="A221" s="16"/>
    </row>
    <row r="222">
      <c r="A222" s="16"/>
    </row>
    <row r="223">
      <c r="A223" s="16"/>
    </row>
    <row r="224">
      <c r="A224" s="16"/>
    </row>
    <row r="225">
      <c r="A225" s="16"/>
    </row>
    <row r="226">
      <c r="A226" s="16"/>
    </row>
    <row r="227">
      <c r="A227" s="16"/>
    </row>
    <row r="228">
      <c r="A228" s="16"/>
    </row>
    <row r="229">
      <c r="A229" s="16"/>
    </row>
    <row r="230">
      <c r="A230" s="16"/>
    </row>
    <row r="231">
      <c r="A231" s="16"/>
    </row>
    <row r="232">
      <c r="A232" s="16"/>
    </row>
    <row r="233">
      <c r="A233" s="16"/>
    </row>
    <row r="234">
      <c r="A234" s="16"/>
    </row>
    <row r="235">
      <c r="A235" s="16"/>
    </row>
    <row r="236">
      <c r="A236" s="16"/>
    </row>
    <row r="237">
      <c r="A237" s="16"/>
    </row>
    <row r="238">
      <c r="A238" s="16"/>
    </row>
    <row r="239">
      <c r="A239" s="16"/>
    </row>
    <row r="240">
      <c r="A240" s="16"/>
    </row>
    <row r="241">
      <c r="A241" s="16"/>
    </row>
    <row r="242">
      <c r="A242" s="16"/>
    </row>
    <row r="243">
      <c r="A243" s="16"/>
    </row>
    <row r="244">
      <c r="A244" s="16"/>
    </row>
    <row r="245">
      <c r="A245" s="16"/>
    </row>
    <row r="246">
      <c r="A246" s="16"/>
    </row>
    <row r="247">
      <c r="A247" s="16"/>
    </row>
    <row r="248">
      <c r="A248" s="16"/>
    </row>
    <row r="249">
      <c r="A249" s="16"/>
    </row>
    <row r="250">
      <c r="A250" s="16"/>
    </row>
    <row r="251">
      <c r="A251" s="16"/>
    </row>
    <row r="252">
      <c r="A252" s="16"/>
    </row>
    <row r="253">
      <c r="A253" s="16"/>
    </row>
    <row r="254">
      <c r="A254" s="16"/>
    </row>
    <row r="255">
      <c r="A255" s="16"/>
    </row>
    <row r="256">
      <c r="A256" s="16"/>
    </row>
    <row r="257">
      <c r="A257" s="16"/>
    </row>
    <row r="258">
      <c r="A258" s="16"/>
    </row>
    <row r="259">
      <c r="A259" s="16"/>
    </row>
    <row r="260">
      <c r="A260" s="16"/>
    </row>
    <row r="261">
      <c r="A261" s="16"/>
    </row>
    <row r="262">
      <c r="A262" s="16"/>
    </row>
    <row r="263">
      <c r="A263" s="16"/>
    </row>
    <row r="264">
      <c r="A264" s="16"/>
    </row>
    <row r="265">
      <c r="A265" s="16"/>
    </row>
    <row r="266">
      <c r="A266" s="16"/>
    </row>
    <row r="267">
      <c r="A267" s="16"/>
    </row>
    <row r="268">
      <c r="A268" s="16"/>
    </row>
    <row r="269">
      <c r="A269" s="16"/>
    </row>
    <row r="270">
      <c r="A270" s="16"/>
    </row>
    <row r="271">
      <c r="A271" s="16"/>
    </row>
    <row r="272">
      <c r="A272" s="16"/>
    </row>
    <row r="273">
      <c r="A273" s="16"/>
    </row>
    <row r="274">
      <c r="A274" s="16"/>
    </row>
    <row r="275">
      <c r="A275" s="16"/>
    </row>
    <row r="276">
      <c r="A276" s="16"/>
    </row>
    <row r="277">
      <c r="A277" s="16"/>
    </row>
    <row r="278">
      <c r="A278" s="16"/>
    </row>
    <row r="279">
      <c r="A279" s="16"/>
    </row>
    <row r="280">
      <c r="A280" s="16"/>
    </row>
    <row r="281">
      <c r="A281" s="16"/>
    </row>
    <row r="282">
      <c r="A282" s="16"/>
    </row>
    <row r="283">
      <c r="A283" s="16"/>
    </row>
    <row r="284">
      <c r="A284" s="16"/>
    </row>
    <row r="285">
      <c r="A285" s="16"/>
    </row>
    <row r="286">
      <c r="A286" s="16"/>
    </row>
    <row r="287">
      <c r="A287" s="16"/>
    </row>
    <row r="288">
      <c r="A288" s="16"/>
    </row>
    <row r="289">
      <c r="A289" s="16"/>
    </row>
    <row r="290">
      <c r="A290" s="16"/>
    </row>
    <row r="291">
      <c r="A291" s="16"/>
    </row>
    <row r="292">
      <c r="A292" s="16"/>
    </row>
    <row r="293">
      <c r="A293" s="16"/>
    </row>
    <row r="294">
      <c r="A294" s="16"/>
    </row>
    <row r="295">
      <c r="A295" s="16"/>
    </row>
    <row r="296">
      <c r="A296" s="16"/>
    </row>
    <row r="297">
      <c r="A297" s="16"/>
    </row>
    <row r="298">
      <c r="A298" s="16"/>
    </row>
    <row r="299">
      <c r="A299" s="16"/>
    </row>
    <row r="300">
      <c r="A300" s="16"/>
    </row>
    <row r="301">
      <c r="A301" s="16"/>
    </row>
    <row r="302">
      <c r="A302" s="16"/>
    </row>
    <row r="303">
      <c r="A303" s="16"/>
    </row>
    <row r="304">
      <c r="A304" s="16"/>
    </row>
    <row r="305">
      <c r="A305" s="16"/>
    </row>
    <row r="306">
      <c r="A306" s="16"/>
    </row>
    <row r="307">
      <c r="A307" s="16"/>
    </row>
    <row r="308">
      <c r="A308" s="16"/>
    </row>
    <row r="309">
      <c r="A309" s="16"/>
    </row>
    <row r="310">
      <c r="A310" s="16"/>
    </row>
    <row r="311">
      <c r="A311" s="16"/>
    </row>
    <row r="312">
      <c r="A312" s="16"/>
    </row>
    <row r="313">
      <c r="A313" s="16"/>
    </row>
    <row r="314">
      <c r="A314" s="16"/>
    </row>
    <row r="315">
      <c r="A315" s="16"/>
    </row>
    <row r="316">
      <c r="A316" s="16"/>
    </row>
    <row r="317">
      <c r="A317" s="16"/>
    </row>
    <row r="318">
      <c r="A318" s="16"/>
    </row>
    <row r="319">
      <c r="A319" s="16"/>
    </row>
    <row r="320">
      <c r="A320" s="16"/>
    </row>
    <row r="321">
      <c r="A321" s="16"/>
    </row>
    <row r="322">
      <c r="A322" s="16"/>
    </row>
    <row r="323">
      <c r="A323" s="16"/>
    </row>
    <row r="324">
      <c r="A324" s="16"/>
    </row>
    <row r="325">
      <c r="A325" s="16"/>
    </row>
    <row r="326">
      <c r="A326" s="16"/>
    </row>
    <row r="327">
      <c r="A327" s="16"/>
    </row>
    <row r="328">
      <c r="A328" s="16"/>
    </row>
    <row r="329">
      <c r="A329" s="16"/>
    </row>
    <row r="330">
      <c r="A330" s="16"/>
    </row>
    <row r="331">
      <c r="A331" s="16"/>
    </row>
    <row r="332">
      <c r="A332" s="16"/>
    </row>
    <row r="333">
      <c r="A333" s="16"/>
    </row>
    <row r="334">
      <c r="A334" s="16"/>
    </row>
    <row r="335">
      <c r="A335" s="16"/>
    </row>
    <row r="336">
      <c r="A336" s="16"/>
    </row>
    <row r="337">
      <c r="A337" s="16"/>
    </row>
    <row r="338">
      <c r="A338" s="16"/>
    </row>
    <row r="339">
      <c r="A339" s="16"/>
    </row>
    <row r="340">
      <c r="A340" s="16"/>
    </row>
    <row r="341">
      <c r="A341" s="16"/>
    </row>
    <row r="342">
      <c r="A342" s="16"/>
    </row>
    <row r="343">
      <c r="A343" s="16"/>
    </row>
    <row r="344">
      <c r="A344" s="16"/>
    </row>
    <row r="345">
      <c r="A345" s="16"/>
    </row>
    <row r="346">
      <c r="A346" s="16"/>
    </row>
    <row r="347">
      <c r="A347" s="16"/>
    </row>
    <row r="348">
      <c r="A348" s="16"/>
    </row>
    <row r="349">
      <c r="A349" s="16"/>
    </row>
    <row r="350">
      <c r="A350" s="16"/>
    </row>
    <row r="351">
      <c r="A351" s="16"/>
    </row>
    <row r="352">
      <c r="A352" s="16"/>
    </row>
    <row r="353">
      <c r="A353" s="16"/>
    </row>
    <row r="354">
      <c r="A354" s="16"/>
    </row>
    <row r="355">
      <c r="A355" s="16"/>
    </row>
    <row r="356">
      <c r="A356" s="16"/>
    </row>
    <row r="357">
      <c r="A357" s="16"/>
    </row>
    <row r="358">
      <c r="A358" s="16"/>
    </row>
    <row r="359">
      <c r="A359" s="16"/>
    </row>
    <row r="360">
      <c r="A360" s="16"/>
    </row>
    <row r="361">
      <c r="A361" s="16"/>
    </row>
    <row r="362">
      <c r="A362" s="16"/>
    </row>
    <row r="363">
      <c r="A363" s="16"/>
    </row>
    <row r="364">
      <c r="A364" s="16"/>
    </row>
    <row r="365">
      <c r="A365" s="16"/>
    </row>
    <row r="366">
      <c r="A366" s="16"/>
    </row>
    <row r="367">
      <c r="A367" s="16"/>
    </row>
    <row r="368">
      <c r="A368" s="16"/>
    </row>
    <row r="369">
      <c r="A369" s="16"/>
    </row>
    <row r="370">
      <c r="A370" s="16"/>
    </row>
    <row r="371">
      <c r="A371" s="16"/>
    </row>
    <row r="372">
      <c r="A372" s="16"/>
    </row>
    <row r="373">
      <c r="A373" s="16"/>
    </row>
    <row r="374">
      <c r="A374" s="16"/>
    </row>
    <row r="375">
      <c r="A375" s="16"/>
    </row>
    <row r="376">
      <c r="A376" s="16"/>
    </row>
    <row r="377">
      <c r="A377" s="16"/>
    </row>
    <row r="378">
      <c r="A378" s="16"/>
    </row>
    <row r="379">
      <c r="A379" s="16"/>
    </row>
    <row r="380">
      <c r="A380" s="16"/>
    </row>
    <row r="381">
      <c r="A381" s="16"/>
    </row>
    <row r="382">
      <c r="A382" s="16"/>
    </row>
    <row r="383">
      <c r="A383" s="16"/>
    </row>
    <row r="384">
      <c r="A384" s="16"/>
    </row>
    <row r="385">
      <c r="A385" s="16"/>
    </row>
    <row r="386">
      <c r="A386" s="16"/>
    </row>
    <row r="387">
      <c r="A387" s="16"/>
    </row>
    <row r="388">
      <c r="A388" s="16"/>
    </row>
    <row r="389">
      <c r="A389" s="16"/>
    </row>
    <row r="390">
      <c r="A390" s="16"/>
    </row>
    <row r="391">
      <c r="A391" s="16"/>
    </row>
    <row r="392">
      <c r="A392" s="16"/>
    </row>
    <row r="393">
      <c r="A393" s="16"/>
    </row>
    <row r="394">
      <c r="A394" s="16"/>
    </row>
    <row r="395">
      <c r="A395" s="16"/>
    </row>
    <row r="396">
      <c r="A396" s="16"/>
    </row>
    <row r="397">
      <c r="A397" s="16"/>
    </row>
    <row r="398">
      <c r="A398" s="16"/>
    </row>
    <row r="399">
      <c r="A399" s="16"/>
    </row>
    <row r="400">
      <c r="A400" s="16"/>
    </row>
    <row r="401">
      <c r="A401" s="16"/>
    </row>
    <row r="402">
      <c r="A402" s="16"/>
    </row>
    <row r="403">
      <c r="A403" s="16"/>
    </row>
    <row r="404">
      <c r="A404" s="16"/>
    </row>
    <row r="405">
      <c r="A405" s="16"/>
    </row>
    <row r="406">
      <c r="A406" s="16"/>
    </row>
    <row r="407">
      <c r="A407" s="16"/>
    </row>
    <row r="408">
      <c r="A408" s="16"/>
    </row>
    <row r="409">
      <c r="A409" s="16"/>
    </row>
    <row r="410">
      <c r="A410" s="16"/>
    </row>
    <row r="411">
      <c r="A411" s="16"/>
    </row>
    <row r="412">
      <c r="A412" s="16"/>
    </row>
    <row r="413">
      <c r="A413" s="16"/>
    </row>
    <row r="414">
      <c r="A414" s="16"/>
    </row>
    <row r="415">
      <c r="A415" s="16"/>
    </row>
    <row r="416">
      <c r="A416" s="16"/>
    </row>
    <row r="417">
      <c r="A417" s="16"/>
    </row>
    <row r="418">
      <c r="A418" s="16"/>
    </row>
    <row r="419">
      <c r="A419" s="16"/>
    </row>
    <row r="420">
      <c r="A420" s="16"/>
    </row>
    <row r="421">
      <c r="A421" s="16"/>
    </row>
    <row r="422">
      <c r="A422" s="16"/>
    </row>
    <row r="423">
      <c r="A423" s="16"/>
    </row>
    <row r="424">
      <c r="A424" s="16"/>
    </row>
    <row r="425">
      <c r="A425" s="16"/>
    </row>
    <row r="426">
      <c r="A426" s="16"/>
    </row>
    <row r="427">
      <c r="A427" s="16"/>
    </row>
    <row r="428">
      <c r="A428" s="16"/>
    </row>
    <row r="429">
      <c r="A429" s="16"/>
    </row>
    <row r="430">
      <c r="A430" s="16"/>
    </row>
    <row r="431">
      <c r="A431" s="16"/>
    </row>
    <row r="432">
      <c r="A432" s="16"/>
    </row>
    <row r="433">
      <c r="A433" s="16"/>
    </row>
    <row r="434">
      <c r="A434" s="16"/>
    </row>
    <row r="435">
      <c r="A435" s="16"/>
    </row>
    <row r="436">
      <c r="A436" s="16"/>
    </row>
    <row r="437">
      <c r="A437" s="16"/>
    </row>
    <row r="438">
      <c r="A438" s="16"/>
    </row>
    <row r="439">
      <c r="A439" s="16"/>
    </row>
    <row r="440">
      <c r="A440" s="16"/>
    </row>
    <row r="441">
      <c r="A441" s="16"/>
    </row>
    <row r="442">
      <c r="A442" s="16"/>
    </row>
    <row r="443">
      <c r="A443" s="16"/>
    </row>
    <row r="444">
      <c r="A444" s="16"/>
    </row>
    <row r="445">
      <c r="A445" s="16"/>
    </row>
    <row r="446">
      <c r="A446" s="16"/>
    </row>
    <row r="447">
      <c r="A447" s="16"/>
    </row>
    <row r="448">
      <c r="A448" s="16"/>
    </row>
    <row r="449">
      <c r="A449" s="16"/>
    </row>
    <row r="450">
      <c r="A450" s="16"/>
    </row>
    <row r="451">
      <c r="A451" s="16"/>
    </row>
    <row r="452">
      <c r="A452" s="16"/>
    </row>
    <row r="453">
      <c r="A453" s="16"/>
    </row>
    <row r="454">
      <c r="A454" s="16"/>
    </row>
    <row r="455">
      <c r="A455" s="16"/>
    </row>
    <row r="456">
      <c r="A456" s="16"/>
    </row>
    <row r="457">
      <c r="A457" s="16"/>
    </row>
    <row r="458">
      <c r="A458" s="16"/>
    </row>
    <row r="459">
      <c r="A459" s="16"/>
    </row>
    <row r="460">
      <c r="A460" s="16"/>
    </row>
    <row r="461">
      <c r="A461" s="16"/>
    </row>
    <row r="462">
      <c r="A462" s="16"/>
    </row>
    <row r="463">
      <c r="A463" s="16"/>
    </row>
    <row r="464">
      <c r="A464" s="16"/>
    </row>
    <row r="465">
      <c r="A465" s="16"/>
    </row>
    <row r="466">
      <c r="A466" s="16"/>
    </row>
    <row r="467">
      <c r="A467" s="16"/>
    </row>
    <row r="468">
      <c r="A468" s="16"/>
    </row>
    <row r="469">
      <c r="A469" s="16"/>
    </row>
    <row r="470">
      <c r="A470" s="16"/>
    </row>
    <row r="471">
      <c r="A471" s="16"/>
    </row>
    <row r="472">
      <c r="A472" s="16"/>
    </row>
    <row r="473">
      <c r="A473" s="16"/>
    </row>
    <row r="474">
      <c r="A474" s="16"/>
    </row>
    <row r="475">
      <c r="A475" s="16"/>
    </row>
    <row r="476">
      <c r="A476" s="16"/>
    </row>
    <row r="477">
      <c r="A477" s="16"/>
    </row>
    <row r="478">
      <c r="A478" s="16"/>
    </row>
    <row r="479">
      <c r="A479" s="16"/>
    </row>
    <row r="480">
      <c r="A480" s="16"/>
    </row>
    <row r="481">
      <c r="A481" s="16"/>
    </row>
    <row r="482">
      <c r="A482" s="16"/>
    </row>
    <row r="483">
      <c r="A483" s="16"/>
    </row>
    <row r="484">
      <c r="A484" s="16"/>
    </row>
    <row r="485">
      <c r="A485" s="16"/>
    </row>
    <row r="486">
      <c r="A486" s="16"/>
    </row>
    <row r="487">
      <c r="A487" s="16"/>
    </row>
    <row r="488">
      <c r="A488" s="16"/>
    </row>
    <row r="489">
      <c r="A489" s="16"/>
    </row>
    <row r="490">
      <c r="A490" s="16"/>
    </row>
    <row r="491">
      <c r="A491" s="16"/>
    </row>
    <row r="492">
      <c r="A492" s="16"/>
    </row>
    <row r="493">
      <c r="A493" s="16"/>
    </row>
    <row r="494">
      <c r="A494" s="16"/>
    </row>
    <row r="495">
      <c r="A495" s="16"/>
    </row>
    <row r="496">
      <c r="A496" s="16"/>
    </row>
    <row r="497">
      <c r="A497" s="16"/>
    </row>
    <row r="498">
      <c r="A498" s="16"/>
    </row>
    <row r="499">
      <c r="A499" s="16"/>
    </row>
    <row r="500">
      <c r="A500" s="16"/>
    </row>
    <row r="501">
      <c r="A501" s="16"/>
    </row>
    <row r="502">
      <c r="A502" s="16"/>
    </row>
    <row r="503">
      <c r="A503" s="16"/>
    </row>
    <row r="504">
      <c r="A504" s="16"/>
    </row>
    <row r="505">
      <c r="A505" s="16"/>
    </row>
    <row r="506">
      <c r="A506" s="16"/>
    </row>
    <row r="507">
      <c r="A507" s="16"/>
    </row>
    <row r="508">
      <c r="A508" s="16"/>
    </row>
    <row r="509">
      <c r="A509" s="16"/>
    </row>
    <row r="510">
      <c r="A510" s="16"/>
    </row>
    <row r="511">
      <c r="A511" s="16"/>
    </row>
    <row r="512">
      <c r="A512" s="16"/>
    </row>
    <row r="513">
      <c r="A513" s="16"/>
    </row>
    <row r="514">
      <c r="A514" s="16"/>
    </row>
    <row r="515">
      <c r="A515" s="16"/>
    </row>
    <row r="516">
      <c r="A516" s="16"/>
    </row>
    <row r="517">
      <c r="A517" s="16"/>
    </row>
    <row r="518">
      <c r="A518" s="16"/>
    </row>
    <row r="519">
      <c r="A519" s="16"/>
    </row>
    <row r="520">
      <c r="A520" s="16"/>
    </row>
    <row r="521">
      <c r="A521" s="16"/>
    </row>
    <row r="522">
      <c r="A522" s="16"/>
    </row>
    <row r="523">
      <c r="A523" s="16"/>
    </row>
    <row r="524">
      <c r="A524" s="16"/>
    </row>
    <row r="525">
      <c r="A525" s="16"/>
    </row>
    <row r="526">
      <c r="A526" s="16"/>
    </row>
    <row r="527">
      <c r="A527" s="16"/>
    </row>
    <row r="528">
      <c r="A528" s="16"/>
    </row>
    <row r="529">
      <c r="A529" s="16"/>
    </row>
    <row r="530">
      <c r="A530" s="16"/>
    </row>
    <row r="531">
      <c r="A531" s="16"/>
    </row>
    <row r="532">
      <c r="A532" s="16"/>
    </row>
    <row r="533">
      <c r="A533" s="16"/>
    </row>
    <row r="534">
      <c r="A534" s="16"/>
    </row>
    <row r="535">
      <c r="A535" s="16"/>
    </row>
    <row r="536">
      <c r="A536" s="16"/>
    </row>
    <row r="537">
      <c r="A537" s="16"/>
    </row>
    <row r="538">
      <c r="A538" s="16"/>
    </row>
    <row r="539">
      <c r="A539" s="16"/>
    </row>
    <row r="540">
      <c r="A540" s="16"/>
    </row>
    <row r="541">
      <c r="A541" s="16"/>
    </row>
    <row r="542">
      <c r="A542" s="16"/>
    </row>
    <row r="543">
      <c r="A543" s="16"/>
    </row>
    <row r="544">
      <c r="A544" s="16"/>
    </row>
    <row r="545">
      <c r="A545" s="16"/>
    </row>
    <row r="546">
      <c r="A546" s="16"/>
    </row>
    <row r="547">
      <c r="A547" s="16"/>
    </row>
    <row r="548">
      <c r="A548" s="16"/>
    </row>
    <row r="549">
      <c r="A549" s="16"/>
    </row>
    <row r="550">
      <c r="A550" s="16"/>
    </row>
    <row r="551">
      <c r="A551" s="16"/>
    </row>
    <row r="552">
      <c r="A552" s="16"/>
    </row>
    <row r="553">
      <c r="A553" s="16"/>
    </row>
    <row r="554">
      <c r="A554" s="16"/>
    </row>
    <row r="555">
      <c r="A555" s="16"/>
    </row>
    <row r="556">
      <c r="A556" s="16"/>
    </row>
    <row r="557">
      <c r="A557" s="16"/>
    </row>
    <row r="558">
      <c r="A558" s="16"/>
    </row>
    <row r="559">
      <c r="A559" s="16"/>
    </row>
    <row r="560">
      <c r="A560" s="16"/>
    </row>
    <row r="561">
      <c r="A561" s="16"/>
    </row>
    <row r="562">
      <c r="A562" s="16"/>
    </row>
    <row r="563">
      <c r="A563" s="16"/>
    </row>
    <row r="564">
      <c r="A564" s="16"/>
    </row>
    <row r="565">
      <c r="A565" s="16"/>
    </row>
    <row r="566">
      <c r="A566" s="16"/>
    </row>
    <row r="567">
      <c r="A567" s="16"/>
    </row>
    <row r="568">
      <c r="A568" s="16"/>
    </row>
    <row r="569">
      <c r="A569" s="16"/>
    </row>
    <row r="570">
      <c r="A570" s="16"/>
    </row>
    <row r="571">
      <c r="A571" s="16"/>
    </row>
    <row r="572">
      <c r="A572" s="16"/>
    </row>
    <row r="573">
      <c r="A573" s="16"/>
    </row>
    <row r="574">
      <c r="A574" s="16"/>
    </row>
    <row r="575">
      <c r="A575" s="16"/>
    </row>
    <row r="576">
      <c r="A576" s="16"/>
    </row>
    <row r="577">
      <c r="A577" s="16"/>
    </row>
    <row r="578">
      <c r="A578" s="16"/>
    </row>
    <row r="579">
      <c r="A579" s="16"/>
    </row>
    <row r="580">
      <c r="A580" s="16"/>
    </row>
    <row r="581">
      <c r="A581" s="16"/>
    </row>
    <row r="582">
      <c r="A582" s="16"/>
    </row>
    <row r="583">
      <c r="A583" s="16"/>
    </row>
    <row r="584">
      <c r="A584" s="16"/>
    </row>
    <row r="585">
      <c r="A585" s="16"/>
    </row>
    <row r="586">
      <c r="A586" s="16"/>
    </row>
    <row r="587">
      <c r="A587" s="16"/>
    </row>
    <row r="588">
      <c r="A588" s="16"/>
    </row>
    <row r="589">
      <c r="A589" s="16"/>
    </row>
    <row r="590">
      <c r="A590" s="16"/>
    </row>
    <row r="591">
      <c r="A591" s="16"/>
    </row>
    <row r="592">
      <c r="A592" s="16"/>
    </row>
    <row r="593">
      <c r="A593" s="16"/>
    </row>
    <row r="594">
      <c r="A594" s="16"/>
    </row>
    <row r="595">
      <c r="A595" s="16"/>
    </row>
    <row r="596">
      <c r="A596" s="16"/>
    </row>
    <row r="597">
      <c r="A597" s="16"/>
    </row>
    <row r="598">
      <c r="A598" s="16"/>
    </row>
    <row r="599">
      <c r="A599" s="16"/>
    </row>
    <row r="600">
      <c r="A600" s="16"/>
    </row>
    <row r="601">
      <c r="A601" s="16"/>
    </row>
    <row r="602">
      <c r="A602" s="16"/>
    </row>
    <row r="603">
      <c r="A603" s="16"/>
    </row>
    <row r="604">
      <c r="A604" s="16"/>
    </row>
    <row r="605">
      <c r="A605" s="16"/>
    </row>
    <row r="606">
      <c r="A606" s="16"/>
    </row>
    <row r="607">
      <c r="A607" s="16"/>
    </row>
    <row r="608">
      <c r="A608" s="16"/>
    </row>
    <row r="609">
      <c r="A609" s="16"/>
    </row>
    <row r="610">
      <c r="A610" s="16"/>
    </row>
    <row r="611">
      <c r="A611" s="16"/>
    </row>
    <row r="612">
      <c r="A612" s="16"/>
    </row>
    <row r="613">
      <c r="A613" s="16"/>
    </row>
    <row r="614">
      <c r="A614" s="16"/>
    </row>
    <row r="615">
      <c r="A615" s="16"/>
    </row>
    <row r="616">
      <c r="A616" s="16"/>
    </row>
    <row r="617">
      <c r="A617" s="16"/>
    </row>
    <row r="618">
      <c r="A618" s="16"/>
    </row>
    <row r="619">
      <c r="A619" s="16"/>
    </row>
    <row r="620">
      <c r="A620" s="16"/>
    </row>
    <row r="621">
      <c r="A621" s="16"/>
    </row>
    <row r="622">
      <c r="A622" s="16"/>
    </row>
    <row r="623">
      <c r="A623" s="16"/>
    </row>
    <row r="624">
      <c r="A624" s="16"/>
    </row>
    <row r="625">
      <c r="A625" s="16"/>
    </row>
    <row r="626">
      <c r="A626" s="16"/>
    </row>
    <row r="627">
      <c r="A627" s="16"/>
    </row>
    <row r="628">
      <c r="A628" s="16"/>
    </row>
    <row r="629">
      <c r="A629" s="16"/>
    </row>
    <row r="630">
      <c r="A630" s="16"/>
    </row>
    <row r="631">
      <c r="A631" s="16"/>
    </row>
    <row r="632">
      <c r="A632" s="16"/>
    </row>
    <row r="633">
      <c r="A633" s="16"/>
    </row>
    <row r="634">
      <c r="A634" s="16"/>
    </row>
    <row r="635">
      <c r="A635" s="16"/>
    </row>
    <row r="636">
      <c r="A636" s="16"/>
    </row>
    <row r="637">
      <c r="A637" s="16"/>
    </row>
    <row r="638">
      <c r="A638" s="16"/>
    </row>
    <row r="639">
      <c r="A639" s="16"/>
    </row>
    <row r="640">
      <c r="A640" s="16"/>
    </row>
    <row r="641">
      <c r="A641" s="16"/>
    </row>
    <row r="642">
      <c r="A642" s="16"/>
    </row>
    <row r="643">
      <c r="A643" s="16"/>
    </row>
    <row r="644">
      <c r="A644" s="16"/>
    </row>
    <row r="645">
      <c r="A645" s="16"/>
    </row>
    <row r="646">
      <c r="A646" s="16"/>
    </row>
    <row r="647">
      <c r="A647" s="16"/>
    </row>
    <row r="648">
      <c r="A648" s="16"/>
    </row>
    <row r="649">
      <c r="A649" s="16"/>
    </row>
    <row r="650">
      <c r="A650" s="16"/>
    </row>
    <row r="651">
      <c r="A651" s="16"/>
    </row>
    <row r="652">
      <c r="A652" s="16"/>
    </row>
    <row r="653">
      <c r="A653" s="16"/>
    </row>
    <row r="654">
      <c r="A654" s="16"/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  <row r="979">
      <c r="A979" s="16"/>
    </row>
    <row r="980">
      <c r="A980" s="16"/>
    </row>
    <row r="981">
      <c r="A981" s="16"/>
    </row>
    <row r="982">
      <c r="A982" s="16"/>
    </row>
    <row r="983">
      <c r="A983" s="16"/>
    </row>
    <row r="984">
      <c r="A984" s="16"/>
    </row>
    <row r="985">
      <c r="A985" s="16"/>
    </row>
    <row r="986">
      <c r="A986" s="16"/>
    </row>
    <row r="987">
      <c r="A987" s="16"/>
    </row>
    <row r="988">
      <c r="A988" s="16"/>
    </row>
    <row r="989">
      <c r="A989" s="16"/>
    </row>
    <row r="990">
      <c r="A990" s="16"/>
    </row>
    <row r="991">
      <c r="A991" s="16"/>
    </row>
    <row r="992">
      <c r="A992" s="16"/>
    </row>
    <row r="993">
      <c r="A993" s="16"/>
    </row>
    <row r="994">
      <c r="A994" s="16"/>
    </row>
    <row r="995">
      <c r="A995" s="16"/>
    </row>
    <row r="996">
      <c r="A996" s="16"/>
    </row>
    <row r="997">
      <c r="A997" s="16"/>
    </row>
    <row r="998">
      <c r="A998" s="16"/>
    </row>
    <row r="999">
      <c r="A999" s="16"/>
    </row>
    <row r="1000">
      <c r="A1000" s="16"/>
    </row>
  </sheetData>
  <drawing r:id="rId1"/>
</worksheet>
</file>