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 Store" sheetId="4" r:id="rId7"/>
    <sheet state="visible" name="Small Store-FAR" sheetId="5" r:id="rId8"/>
    <sheet state="visible" name="Small Store-Fixed Asset Balance" sheetId="6" r:id="rId9"/>
    <sheet state="visible" name="Small Store-Depreciation" sheetId="7" r:id="rId10"/>
  </sheets>
  <definedNames/>
  <calcPr/>
</workbook>
</file>

<file path=xl/sharedStrings.xml><?xml version="1.0" encoding="utf-8"?>
<sst xmlns="http://schemas.openxmlformats.org/spreadsheetml/2006/main" count="418" uniqueCount="155">
  <si>
    <t>Description</t>
  </si>
  <si>
    <t>A company runs a chain of small sports stores.</t>
  </si>
  <si>
    <t>It sells Volleyballs. The selling price of a Volleyball is Rs 500. The cost of a Volleyball is 65% of the selling price.</t>
  </si>
  <si>
    <t>It estimates that a small store will receive 250 orders per month. An average order will comprise 1.2 Volleyball.</t>
  </si>
  <si>
    <t>Each small store has 1 sales person. The monthly salary of a sales person is Rs 10000.</t>
  </si>
  <si>
    <t>The store delivers all its orders. It costs the store Rs 35 to deliver an order.</t>
  </si>
  <si>
    <t>It has a monthly rental cost of Rs 15000 and electricity cost of Rs 4000.</t>
  </si>
  <si>
    <t>Initially, the company has 0 small stores. The company estimates that it will open 1 new small store every month, starting from Month 1.</t>
  </si>
  <si>
    <t xml:space="preserve">Each small store has 1 Fan (FAN 444), which costs Rs 3600 and has a life of 12 months, 1 Table (TAB 211), which costs Rs 6000 and has a life of 15 months and 1 Calculator (CAL 100), which costs Rs 1000 and has a life of 10 months. These assets are purchased every time a new small store is opened at the start of the month.  </t>
  </si>
  <si>
    <t>Calculate fixed asset balances and sales and costs of the company for 24 months</t>
  </si>
  <si>
    <t>Product</t>
  </si>
  <si>
    <t>Selling Price</t>
  </si>
  <si>
    <t>Cost Price</t>
  </si>
  <si>
    <t>Volley Balls</t>
  </si>
  <si>
    <t>on selling Price</t>
  </si>
  <si>
    <t>Number of Orders</t>
  </si>
  <si>
    <t>Small Store</t>
  </si>
  <si>
    <t>Average Order</t>
  </si>
  <si>
    <t>Delivery cost</t>
  </si>
  <si>
    <t>Staff</t>
  </si>
  <si>
    <t>Sales Person</t>
  </si>
  <si>
    <t>Salaries</t>
  </si>
  <si>
    <t>Sales</t>
  </si>
  <si>
    <t>Other costs</t>
  </si>
  <si>
    <t>Rent</t>
  </si>
  <si>
    <t>Electricity</t>
  </si>
  <si>
    <t>Outlet Plan</t>
  </si>
  <si>
    <t>Initial Outlet</t>
  </si>
  <si>
    <t>New outlet</t>
  </si>
  <si>
    <t>from month 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</si>
  <si>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</si>
  <si>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</si>
  <si>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</si>
  <si>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</si>
  <si>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</si>
  <si>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</si>
  <si>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</si>
  <si>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</si>
  <si>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</si>
  <si>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</si>
  <si>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</si>
  <si>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</si>
  <si>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</si>
  <si>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</si>
  <si>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</si>
  <si>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</si>
  <si>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</si>
  <si>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</si>
  <si>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</si>
  <si>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</si>
  <si>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</si>
  <si>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</si>
  <si>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</si>
  <si>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</si>
  <si>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</si>
  <si>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</si>
  <si>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Additional Outlet</t>
  </si>
  <si>
    <t>Total</t>
  </si>
  <si>
    <t>Cost of goods sold</t>
  </si>
  <si>
    <t>Salary</t>
  </si>
  <si>
    <t>Delivery Cost</t>
  </si>
  <si>
    <t>Depreciation</t>
  </si>
  <si>
    <t>Total Costs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</si>
  <si>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</si>
  <si>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</si>
  <si>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</si>
  <si>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</si>
  <si>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</si>
  <si>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</si>
  <si>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</si>
  <si>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</si>
  <si>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</si>
  <si>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SFAS-FA-001</t>
  </si>
  <si>
    <t>Fan</t>
  </si>
  <si>
    <t>FAN 444</t>
  </si>
  <si>
    <t>SFAS-TA-001</t>
  </si>
  <si>
    <t>Table</t>
  </si>
  <si>
    <t>TAB 211</t>
  </si>
  <si>
    <t>SFAS-CA-001</t>
  </si>
  <si>
    <t>Calcuator</t>
  </si>
  <si>
    <t>CAL 100</t>
  </si>
  <si>
    <t>SFAS-FA-002</t>
  </si>
  <si>
    <t>SFAS-TA-002</t>
  </si>
  <si>
    <t>SFAS-CA-002</t>
  </si>
  <si>
    <t>SFAS-FA-003</t>
  </si>
  <si>
    <t>SFAS-TA-003</t>
  </si>
  <si>
    <t>SFAS-CA-003</t>
  </si>
  <si>
    <t>SFAS-FA-004</t>
  </si>
  <si>
    <t>SFAS-TA-004</t>
  </si>
  <si>
    <t>SFAS-CA-004</t>
  </si>
  <si>
    <t>SFAS-FA-005</t>
  </si>
  <si>
    <t>SFAS-TA-005</t>
  </si>
  <si>
    <t>SFAS-CA-005</t>
  </si>
  <si>
    <t>SFAS-FA-006</t>
  </si>
  <si>
    <t>SFAS-TA-006</t>
  </si>
  <si>
    <t>SFAS-CA-006</t>
  </si>
  <si>
    <t>SFAS-FA-007</t>
  </si>
  <si>
    <t>SFAS-TA-007</t>
  </si>
  <si>
    <t>SFAS-CA-007</t>
  </si>
  <si>
    <t>SFAS-FA-008</t>
  </si>
  <si>
    <t>SFAS-TA-008</t>
  </si>
  <si>
    <t>SFAS-CA-008</t>
  </si>
  <si>
    <t>SFAS-FA-009</t>
  </si>
  <si>
    <t>SFAS-TA-009</t>
  </si>
  <si>
    <t>SFAS-CA-009</t>
  </si>
  <si>
    <t>SFAS-FA-010</t>
  </si>
  <si>
    <t>SFAS-TA-010</t>
  </si>
  <si>
    <t>SFAS-CA-010</t>
  </si>
  <si>
    <t>SFAS-FA-011</t>
  </si>
  <si>
    <t>SFAS-TA-011</t>
  </si>
  <si>
    <t>SFAS-CA-011</t>
  </si>
  <si>
    <t>SFAS-FA-012</t>
  </si>
  <si>
    <t>SFAS-TA-012</t>
  </si>
  <si>
    <t>SFAS-CA-012</t>
  </si>
  <si>
    <t>SFAS-FA-013</t>
  </si>
  <si>
    <t>SFAS-TA-013</t>
  </si>
  <si>
    <t>SFAS-CA-013</t>
  </si>
  <si>
    <t>SFAS-FA-014</t>
  </si>
  <si>
    <t>SFAS-TA-014</t>
  </si>
  <si>
    <t>SFAS-CA-014</t>
  </si>
  <si>
    <t>SFAS-FA-015</t>
  </si>
  <si>
    <t>SFAS-TA-015</t>
  </si>
  <si>
    <t>SFAS-CA-015</t>
  </si>
  <si>
    <t>SFAS-FA-016</t>
  </si>
  <si>
    <t>SFAS-TA-016</t>
  </si>
  <si>
    <t>SFAS-CA-016</t>
  </si>
  <si>
    <t>SFAS-FA-017</t>
  </si>
  <si>
    <t>SFAS-TA-017</t>
  </si>
  <si>
    <t>SFAS-CA-017</t>
  </si>
  <si>
    <t>SFAS-FA-018</t>
  </si>
  <si>
    <t>SFAS-TA-018</t>
  </si>
  <si>
    <t>SFAS-CA-018</t>
  </si>
  <si>
    <t>SFAS-FA-019</t>
  </si>
  <si>
    <t>SFAS-TA-019</t>
  </si>
  <si>
    <t>SFAS-CA-019</t>
  </si>
  <si>
    <t>SFAS-FA-020</t>
  </si>
  <si>
    <t>SFAS-TA-020</t>
  </si>
  <si>
    <t>SFAS-CA-020</t>
  </si>
  <si>
    <t>SFAS-FA-021</t>
  </si>
  <si>
    <t>SFAS-TA-021</t>
  </si>
  <si>
    <t>SFAS-CA-021</t>
  </si>
  <si>
    <t>SFAS-FA-022</t>
  </si>
  <si>
    <t>SFAS-TA-022</t>
  </si>
  <si>
    <t>SFAS-CA-022</t>
  </si>
  <si>
    <t>SFAS-FA-023</t>
  </si>
  <si>
    <t>SFAS-TA-023</t>
  </si>
  <si>
    <t>SFAS-CA-023</t>
  </si>
  <si>
    <t>SFAS-FA-024</t>
  </si>
  <si>
    <t>SFAS-TA-024</t>
  </si>
  <si>
    <t>SFAS-CA-024</t>
  </si>
  <si>
    <t>Opening Balance</t>
  </si>
  <si>
    <t>Calculator</t>
  </si>
  <si>
    <t>Purchase</t>
  </si>
  <si>
    <t>Disposal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</si>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</sst>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>
      <c r="A10" s="3" t="s">
        <v>8</v>
      </c>
    </row>
    <row r="11">
      <c r="A11" s="3"/>
    </row>
    <row r="12">
      <c r="A12" s="3" t="s">
        <v>9</v>
      </c>
    </row>
    <row r="14">
      <c r="A14" s="4"/>
    </row>
    <row r="15">
      <c r="A15" s="5"/>
    </row>
    <row r="16">
      <c r="A16" s="5"/>
    </row>
    <row r="17">
      <c r="A17" s="6"/>
    </row>
    <row r="18">
      <c r="A18" s="6"/>
    </row>
    <row r="19">
      <c r="A19" s="6"/>
    </row>
    <row r="20">
      <c r="A20" s="7"/>
    </row>
    <row r="21">
      <c r="A21" s="6"/>
    </row>
    <row r="22">
      <c r="A22" s="8"/>
    </row>
    <row r="23">
      <c r="A23" s="6"/>
    </row>
    <row r="24">
      <c r="A24" s="6"/>
    </row>
    <row r="25">
      <c r="A2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</v>
      </c>
      <c r="B1" s="9" t="s">
        <v>11</v>
      </c>
      <c r="C1" s="9" t="s">
        <v>12</v>
      </c>
    </row>
    <row r="2">
      <c r="A2" s="9" t="s">
        <v>13</v>
      </c>
      <c r="B2" s="9">
        <v>500.0</v>
      </c>
      <c r="C2" s="10">
        <v>0.65</v>
      </c>
      <c r="D2" s="9" t="s">
        <v>14</v>
      </c>
    </row>
    <row r="4">
      <c r="A4" s="9" t="s">
        <v>15</v>
      </c>
      <c r="B4" s="9" t="s">
        <v>16</v>
      </c>
    </row>
    <row r="5">
      <c r="B5" s="9">
        <v>250.0</v>
      </c>
    </row>
    <row r="7">
      <c r="A7" s="9" t="s">
        <v>17</v>
      </c>
      <c r="B7" s="9" t="s">
        <v>16</v>
      </c>
    </row>
    <row r="8">
      <c r="A8" s="9" t="s">
        <v>13</v>
      </c>
      <c r="B8" s="9">
        <v>1.2</v>
      </c>
    </row>
    <row r="10">
      <c r="A10" s="9" t="s">
        <v>18</v>
      </c>
      <c r="B10" s="9">
        <v>35.0</v>
      </c>
    </row>
    <row r="12">
      <c r="A12" s="9" t="s">
        <v>19</v>
      </c>
      <c r="B12" s="9" t="s">
        <v>16</v>
      </c>
    </row>
    <row r="13">
      <c r="A13" s="9" t="s">
        <v>20</v>
      </c>
      <c r="B13" s="9">
        <v>1.0</v>
      </c>
    </row>
    <row r="15">
      <c r="A15" s="9" t="s">
        <v>21</v>
      </c>
      <c r="B15" s="9" t="s">
        <v>16</v>
      </c>
    </row>
    <row r="16">
      <c r="A16" s="9" t="s">
        <v>22</v>
      </c>
      <c r="B16" s="9">
        <v>10000.0</v>
      </c>
    </row>
    <row r="18">
      <c r="A18" s="9" t="s">
        <v>23</v>
      </c>
      <c r="B18" s="9" t="s">
        <v>16</v>
      </c>
    </row>
    <row r="19">
      <c r="A19" s="9" t="s">
        <v>24</v>
      </c>
      <c r="B19" s="9">
        <v>15000.0</v>
      </c>
    </row>
    <row r="20">
      <c r="A20" s="9" t="s">
        <v>25</v>
      </c>
      <c r="B20" s="9">
        <v>4000.0</v>
      </c>
    </row>
    <row r="22">
      <c r="A22" s="9" t="s">
        <v>26</v>
      </c>
      <c r="B22" s="9" t="s">
        <v>16</v>
      </c>
    </row>
    <row r="23">
      <c r="A23" s="9" t="s">
        <v>27</v>
      </c>
      <c r="B23" s="9">
        <v>0.0</v>
      </c>
    </row>
    <row r="24">
      <c r="A24" s="9" t="s">
        <v>28</v>
      </c>
      <c r="B24" s="9">
        <v>1.0</v>
      </c>
    </row>
    <row r="25">
      <c r="B25" s="9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38"/>
  </cols>
  <sheetData>
    <row r="1"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  <c r="W1" s="9" t="s">
        <v>51</v>
      </c>
      <c r="X1" s="9" t="s">
        <v>52</v>
      </c>
      <c r="Y1" s="9" t="s">
        <v>53</v>
      </c>
    </row>
    <row r="2">
      <c r="A2" s="9" t="s">
        <v>54</v>
      </c>
    </row>
    <row r="3">
      <c r="A3" s="9" t="s">
        <v>16</v>
      </c>
      <c r="B3" s="11">
        <f>Assumptions!B23+Assumptions!B24</f>
        <v>1</v>
      </c>
      <c r="C3" s="11">
        <f>B3+Assumptions!$B$24</f>
        <v>2</v>
      </c>
      <c r="D3" s="11">
        <f>C3+Assumptions!$B$24</f>
        <v>3</v>
      </c>
      <c r="E3" s="11">
        <f>D3+Assumptions!$B$24</f>
        <v>4</v>
      </c>
      <c r="F3" s="11">
        <f>E3+Assumptions!$B$24</f>
        <v>5</v>
      </c>
      <c r="G3" s="11">
        <f>F3+Assumptions!$B$24</f>
        <v>6</v>
      </c>
      <c r="H3" s="11">
        <f>G3+Assumptions!$B$24</f>
        <v>7</v>
      </c>
      <c r="I3" s="11">
        <f>H3+Assumptions!$B$24</f>
        <v>8</v>
      </c>
      <c r="J3" s="11">
        <f>I3+Assumptions!$B$24</f>
        <v>9</v>
      </c>
      <c r="K3" s="11">
        <f>J3+Assumptions!$B$24</f>
        <v>10</v>
      </c>
      <c r="L3" s="11">
        <f>K3+Assumptions!$B$24</f>
        <v>11</v>
      </c>
      <c r="M3" s="11">
        <f>L3+Assumptions!$B$24</f>
        <v>12</v>
      </c>
      <c r="N3" s="11">
        <f>M3+Assumptions!$B$24</f>
        <v>13</v>
      </c>
      <c r="O3" s="11">
        <f>N3+Assumptions!$B$24</f>
        <v>14</v>
      </c>
      <c r="P3" s="11">
        <f>O3+Assumptions!$B$24</f>
        <v>15</v>
      </c>
      <c r="Q3" s="11">
        <f>P3+Assumptions!$B$24</f>
        <v>16</v>
      </c>
      <c r="R3" s="11">
        <f>Q3+Assumptions!$B$24</f>
        <v>17</v>
      </c>
      <c r="S3" s="11">
        <f>R3+Assumptions!$B$24</f>
        <v>18</v>
      </c>
      <c r="T3" s="11">
        <f>S3+Assumptions!$B$24</f>
        <v>19</v>
      </c>
      <c r="U3" s="11">
        <f>T3+Assumptions!$B$24</f>
        <v>20</v>
      </c>
      <c r="V3" s="11">
        <f>U3+Assumptions!$B$24</f>
        <v>21</v>
      </c>
      <c r="W3" s="11">
        <f>V3+Assumptions!$B$24</f>
        <v>22</v>
      </c>
      <c r="X3" s="11">
        <f>W3+Assumptions!$B$24</f>
        <v>23</v>
      </c>
      <c r="Y3" s="11">
        <f>X3+Assumptions!$B$24</f>
        <v>24</v>
      </c>
    </row>
    <row r="5">
      <c r="A5" s="9" t="s">
        <v>55</v>
      </c>
    </row>
    <row r="6">
      <c r="A6" s="9" t="s">
        <v>16</v>
      </c>
      <c r="B6" s="11">
        <f>B3*Assumptions!$B$5</f>
        <v>250</v>
      </c>
      <c r="C6" s="11">
        <f>C3*Assumptions!$B$5</f>
        <v>500</v>
      </c>
      <c r="D6" s="11">
        <f>D3*Assumptions!$B$5</f>
        <v>750</v>
      </c>
      <c r="E6" s="11">
        <f>E3*Assumptions!$B$5</f>
        <v>1000</v>
      </c>
      <c r="F6" s="11">
        <f>F3*Assumptions!$B$5</f>
        <v>1250</v>
      </c>
      <c r="G6" s="11">
        <f>G3*Assumptions!$B$5</f>
        <v>1500</v>
      </c>
      <c r="H6" s="11">
        <f>H3*Assumptions!$B$5</f>
        <v>1750</v>
      </c>
      <c r="I6" s="11">
        <f>I3*Assumptions!$B$5</f>
        <v>2000</v>
      </c>
      <c r="J6" s="11">
        <f>J3*Assumptions!$B$5</f>
        <v>2250</v>
      </c>
      <c r="K6" s="11">
        <f>K3*Assumptions!$B$5</f>
        <v>2500</v>
      </c>
      <c r="L6" s="11">
        <f>L3*Assumptions!$B$5</f>
        <v>2750</v>
      </c>
      <c r="M6" s="11">
        <f>M3*Assumptions!$B$5</f>
        <v>3000</v>
      </c>
      <c r="N6" s="11">
        <f>N3*Assumptions!$B$5</f>
        <v>3250</v>
      </c>
      <c r="O6" s="11">
        <f>O3*Assumptions!$B$5</f>
        <v>3500</v>
      </c>
      <c r="P6" s="11">
        <f>P3*Assumptions!$B$5</f>
        <v>3750</v>
      </c>
      <c r="Q6" s="11">
        <f>Q3*Assumptions!$B$5</f>
        <v>4000</v>
      </c>
      <c r="R6" s="11">
        <f>R3*Assumptions!$B$5</f>
        <v>4250</v>
      </c>
      <c r="S6" s="11">
        <f>S3*Assumptions!$B$5</f>
        <v>4500</v>
      </c>
      <c r="T6" s="11">
        <f>T3*Assumptions!$B$5</f>
        <v>4750</v>
      </c>
      <c r="U6" s="11">
        <f>U3*Assumptions!$B$5</f>
        <v>5000</v>
      </c>
      <c r="V6" s="11">
        <f>V3*Assumptions!$B$5</f>
        <v>5250</v>
      </c>
      <c r="W6" s="11">
        <f>W3*Assumptions!$B$5</f>
        <v>5500</v>
      </c>
      <c r="X6" s="11">
        <f>X3*Assumptions!$B$5</f>
        <v>5750</v>
      </c>
      <c r="Y6" s="11">
        <f>Y3*Assumptions!$B$5</f>
        <v>6000</v>
      </c>
    </row>
    <row r="8">
      <c r="A8" s="9" t="s">
        <v>22</v>
      </c>
    </row>
    <row r="9">
      <c r="A9" s="9" t="s">
        <v>13</v>
      </c>
      <c r="B9" s="11">
        <f>B6*Assumptions!$B$8</f>
        <v>300</v>
      </c>
      <c r="C9" s="11">
        <f>C6*Assumptions!$B$8</f>
        <v>600</v>
      </c>
      <c r="D9" s="11">
        <f>D6*Assumptions!$B$8</f>
        <v>900</v>
      </c>
      <c r="E9" s="11">
        <f>E6*Assumptions!$B$8</f>
        <v>1200</v>
      </c>
      <c r="F9" s="11">
        <f>F6*Assumptions!$B$8</f>
        <v>1500</v>
      </c>
      <c r="G9" s="11">
        <f>G6*Assumptions!$B$8</f>
        <v>1800</v>
      </c>
      <c r="H9" s="11">
        <f>H6*Assumptions!$B$8</f>
        <v>2100</v>
      </c>
      <c r="I9" s="11">
        <f>I6*Assumptions!$B$8</f>
        <v>2400</v>
      </c>
      <c r="J9" s="11">
        <f>J6*Assumptions!$B$8</f>
        <v>2700</v>
      </c>
      <c r="K9" s="11">
        <f>K6*Assumptions!$B$8</f>
        <v>3000</v>
      </c>
      <c r="L9" s="11">
        <f>L6*Assumptions!$B$8</f>
        <v>3300</v>
      </c>
      <c r="M9" s="11">
        <f>M6*Assumptions!$B$8</f>
        <v>3600</v>
      </c>
      <c r="N9" s="11">
        <f>N6*Assumptions!$B$8</f>
        <v>3900</v>
      </c>
      <c r="O9" s="11">
        <f>O6*Assumptions!$B$8</f>
        <v>4200</v>
      </c>
      <c r="P9" s="11">
        <f>P6*Assumptions!$B$8</f>
        <v>4500</v>
      </c>
      <c r="Q9" s="11">
        <f>Q6*Assumptions!$B$8</f>
        <v>4800</v>
      </c>
      <c r="R9" s="11">
        <f>R6*Assumptions!$B$8</f>
        <v>5100</v>
      </c>
      <c r="S9" s="11">
        <f>S6*Assumptions!$B$8</f>
        <v>5400</v>
      </c>
      <c r="T9" s="11">
        <f>T6*Assumptions!$B$8</f>
        <v>5700</v>
      </c>
      <c r="U9" s="11">
        <f>U6*Assumptions!$B$8</f>
        <v>6000</v>
      </c>
      <c r="V9" s="11">
        <f>V6*Assumptions!$B$8</f>
        <v>6300</v>
      </c>
      <c r="W9" s="11">
        <f>W6*Assumptions!$B$8</f>
        <v>6600</v>
      </c>
      <c r="X9" s="11">
        <f>X6*Assumptions!$B$8</f>
        <v>6900</v>
      </c>
      <c r="Y9" s="11">
        <f>Y6*Assumptions!$B$8</f>
        <v>7200</v>
      </c>
    </row>
    <row r="11">
      <c r="A11" s="9" t="s">
        <v>56</v>
      </c>
      <c r="B11" s="11">
        <f>B3-0</f>
        <v>1</v>
      </c>
      <c r="C11" s="11">
        <f t="shared" ref="C11:Y11" si="1">C3-B3</f>
        <v>1</v>
      </c>
      <c r="D11" s="11">
        <f t="shared" si="1"/>
        <v>1</v>
      </c>
      <c r="E11" s="11">
        <f t="shared" si="1"/>
        <v>1</v>
      </c>
      <c r="F11" s="11">
        <f t="shared" si="1"/>
        <v>1</v>
      </c>
      <c r="G11" s="11">
        <f t="shared" si="1"/>
        <v>1</v>
      </c>
      <c r="H11" s="11">
        <f t="shared" si="1"/>
        <v>1</v>
      </c>
      <c r="I11" s="11">
        <f t="shared" si="1"/>
        <v>1</v>
      </c>
      <c r="J11" s="11">
        <f t="shared" si="1"/>
        <v>1</v>
      </c>
      <c r="K11" s="11">
        <f t="shared" si="1"/>
        <v>1</v>
      </c>
      <c r="L11" s="11">
        <f t="shared" si="1"/>
        <v>1</v>
      </c>
      <c r="M11" s="11">
        <f t="shared" si="1"/>
        <v>1</v>
      </c>
      <c r="N11" s="11">
        <f t="shared" si="1"/>
        <v>1</v>
      </c>
      <c r="O11" s="11">
        <f t="shared" si="1"/>
        <v>1</v>
      </c>
      <c r="P11" s="11">
        <f t="shared" si="1"/>
        <v>1</v>
      </c>
      <c r="Q11" s="11">
        <f t="shared" si="1"/>
        <v>1</v>
      </c>
      <c r="R11" s="11">
        <f t="shared" si="1"/>
        <v>1</v>
      </c>
      <c r="S11" s="11">
        <f t="shared" si="1"/>
        <v>1</v>
      </c>
      <c r="T11" s="11">
        <f t="shared" si="1"/>
        <v>1</v>
      </c>
      <c r="U11" s="11">
        <f t="shared" si="1"/>
        <v>1</v>
      </c>
      <c r="V11" s="11">
        <f t="shared" si="1"/>
        <v>1</v>
      </c>
      <c r="W11" s="11">
        <f t="shared" si="1"/>
        <v>1</v>
      </c>
      <c r="X11" s="11">
        <f t="shared" si="1"/>
        <v>1</v>
      </c>
      <c r="Y11" s="11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38"/>
  </cols>
  <sheetData>
    <row r="1"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  <c r="W1" s="9" t="s">
        <v>51</v>
      </c>
      <c r="X1" s="9" t="s">
        <v>52</v>
      </c>
      <c r="Y1" s="9" t="s">
        <v>53</v>
      </c>
    </row>
    <row r="2">
      <c r="A2" s="9" t="s">
        <v>22</v>
      </c>
    </row>
    <row r="3">
      <c r="A3" s="9" t="s">
        <v>13</v>
      </c>
      <c r="B3" s="11">
        <f>'Calcs-1'!B9*Assumptions!$B$2</f>
        <v>150000</v>
      </c>
      <c r="C3" s="11">
        <f>'Calcs-1'!C9*Assumptions!$B$2</f>
        <v>300000</v>
      </c>
      <c r="D3" s="11">
        <f>'Calcs-1'!D9*Assumptions!$B$2</f>
        <v>450000</v>
      </c>
      <c r="E3" s="11">
        <f>'Calcs-1'!E9*Assumptions!$B$2</f>
        <v>600000</v>
      </c>
      <c r="F3" s="11">
        <f>'Calcs-1'!F9*Assumptions!$B$2</f>
        <v>750000</v>
      </c>
      <c r="G3" s="11">
        <f>'Calcs-1'!G9*Assumptions!$B$2</f>
        <v>900000</v>
      </c>
      <c r="H3" s="11">
        <f>'Calcs-1'!H9*Assumptions!$B$2</f>
        <v>1050000</v>
      </c>
      <c r="I3" s="11">
        <f>'Calcs-1'!I9*Assumptions!$B$2</f>
        <v>1200000</v>
      </c>
      <c r="J3" s="11">
        <f>'Calcs-1'!J9*Assumptions!$B$2</f>
        <v>1350000</v>
      </c>
      <c r="K3" s="11">
        <f>'Calcs-1'!K9*Assumptions!$B$2</f>
        <v>1500000</v>
      </c>
      <c r="L3" s="11">
        <f>'Calcs-1'!L9*Assumptions!$B$2</f>
        <v>1650000</v>
      </c>
      <c r="M3" s="11">
        <f>'Calcs-1'!M9*Assumptions!$B$2</f>
        <v>1800000</v>
      </c>
      <c r="N3" s="11">
        <f>'Calcs-1'!N9*Assumptions!$B$2</f>
        <v>1950000</v>
      </c>
      <c r="O3" s="11">
        <f>'Calcs-1'!O9*Assumptions!$B$2</f>
        <v>2100000</v>
      </c>
      <c r="P3" s="11">
        <f>'Calcs-1'!P9*Assumptions!$B$2</f>
        <v>2250000</v>
      </c>
      <c r="Q3" s="11">
        <f>'Calcs-1'!Q9*Assumptions!$B$2</f>
        <v>2400000</v>
      </c>
      <c r="R3" s="11">
        <f>'Calcs-1'!R9*Assumptions!$B$2</f>
        <v>2550000</v>
      </c>
      <c r="S3" s="11">
        <f>'Calcs-1'!S9*Assumptions!$B$2</f>
        <v>2700000</v>
      </c>
      <c r="T3" s="11">
        <f>'Calcs-1'!T9*Assumptions!$B$2</f>
        <v>2850000</v>
      </c>
      <c r="U3" s="11">
        <f>'Calcs-1'!U9*Assumptions!$B$2</f>
        <v>3000000</v>
      </c>
      <c r="V3" s="11">
        <f>'Calcs-1'!V9*Assumptions!$B$2</f>
        <v>3150000</v>
      </c>
      <c r="W3" s="11">
        <f>'Calcs-1'!W9*Assumptions!$B$2</f>
        <v>3300000</v>
      </c>
      <c r="X3" s="11">
        <f>'Calcs-1'!X9*Assumptions!$B$2</f>
        <v>3450000</v>
      </c>
      <c r="Y3" s="11">
        <f>'Calcs-1'!Y9*Assumptions!$B$2</f>
        <v>3600000</v>
      </c>
    </row>
    <row r="4">
      <c r="A4" s="9" t="s">
        <v>57</v>
      </c>
      <c r="B4" s="11">
        <f t="shared" ref="B4:Y4" si="1">SUM(B3)</f>
        <v>150000</v>
      </c>
      <c r="C4" s="11">
        <f t="shared" si="1"/>
        <v>300000</v>
      </c>
      <c r="D4" s="11">
        <f t="shared" si="1"/>
        <v>450000</v>
      </c>
      <c r="E4" s="11">
        <f t="shared" si="1"/>
        <v>600000</v>
      </c>
      <c r="F4" s="11">
        <f t="shared" si="1"/>
        <v>750000</v>
      </c>
      <c r="G4" s="11">
        <f t="shared" si="1"/>
        <v>900000</v>
      </c>
      <c r="H4" s="11">
        <f t="shared" si="1"/>
        <v>1050000</v>
      </c>
      <c r="I4" s="11">
        <f t="shared" si="1"/>
        <v>1200000</v>
      </c>
      <c r="J4" s="11">
        <f t="shared" si="1"/>
        <v>1350000</v>
      </c>
      <c r="K4" s="11">
        <f t="shared" si="1"/>
        <v>1500000</v>
      </c>
      <c r="L4" s="11">
        <f t="shared" si="1"/>
        <v>1650000</v>
      </c>
      <c r="M4" s="11">
        <f t="shared" si="1"/>
        <v>1800000</v>
      </c>
      <c r="N4" s="11">
        <f t="shared" si="1"/>
        <v>1950000</v>
      </c>
      <c r="O4" s="11">
        <f t="shared" si="1"/>
        <v>2100000</v>
      </c>
      <c r="P4" s="11">
        <f t="shared" si="1"/>
        <v>2250000</v>
      </c>
      <c r="Q4" s="11">
        <f t="shared" si="1"/>
        <v>2400000</v>
      </c>
      <c r="R4" s="11">
        <f t="shared" si="1"/>
        <v>2550000</v>
      </c>
      <c r="S4" s="11">
        <f t="shared" si="1"/>
        <v>2700000</v>
      </c>
      <c r="T4" s="11">
        <f t="shared" si="1"/>
        <v>2850000</v>
      </c>
      <c r="U4" s="11">
        <f t="shared" si="1"/>
        <v>3000000</v>
      </c>
      <c r="V4" s="11">
        <f t="shared" si="1"/>
        <v>3150000</v>
      </c>
      <c r="W4" s="11">
        <f t="shared" si="1"/>
        <v>3300000</v>
      </c>
      <c r="X4" s="11">
        <f t="shared" si="1"/>
        <v>3450000</v>
      </c>
      <c r="Y4" s="11">
        <f t="shared" si="1"/>
        <v>3600000</v>
      </c>
    </row>
    <row r="6">
      <c r="A6" s="9" t="s">
        <v>58</v>
      </c>
    </row>
    <row r="7">
      <c r="A7" s="9" t="s">
        <v>13</v>
      </c>
      <c r="B7" s="11">
        <f>B3*Assumptions!$C$2</f>
        <v>97500</v>
      </c>
      <c r="C7" s="11">
        <f>C3*Assumptions!$C$2</f>
        <v>195000</v>
      </c>
      <c r="D7" s="11">
        <f>D3*Assumptions!$C$2</f>
        <v>292500</v>
      </c>
      <c r="E7" s="11">
        <f>E3*Assumptions!$C$2</f>
        <v>390000</v>
      </c>
      <c r="F7" s="11">
        <f>F3*Assumptions!$C$2</f>
        <v>487500</v>
      </c>
      <c r="G7" s="11">
        <f>G3*Assumptions!$C$2</f>
        <v>585000</v>
      </c>
      <c r="H7" s="11">
        <f>H3*Assumptions!$C$2</f>
        <v>682500</v>
      </c>
      <c r="I7" s="11">
        <f>I3*Assumptions!$C$2</f>
        <v>780000</v>
      </c>
      <c r="J7" s="11">
        <f>J3*Assumptions!$C$2</f>
        <v>877500</v>
      </c>
      <c r="K7" s="11">
        <f>K3*Assumptions!$C$2</f>
        <v>975000</v>
      </c>
      <c r="L7" s="11">
        <f>L3*Assumptions!$C$2</f>
        <v>1072500</v>
      </c>
      <c r="M7" s="11">
        <f>M3*Assumptions!$C$2</f>
        <v>1170000</v>
      </c>
      <c r="N7" s="11">
        <f>N3*Assumptions!$C$2</f>
        <v>1267500</v>
      </c>
      <c r="O7" s="11">
        <f>O3*Assumptions!$C$2</f>
        <v>1365000</v>
      </c>
      <c r="P7" s="11">
        <f>P3*Assumptions!$C$2</f>
        <v>1462500</v>
      </c>
      <c r="Q7" s="11">
        <f>Q3*Assumptions!$C$2</f>
        <v>1560000</v>
      </c>
      <c r="R7" s="11">
        <f>R3*Assumptions!$C$2</f>
        <v>1657500</v>
      </c>
      <c r="S7" s="11">
        <f>S3*Assumptions!$C$2</f>
        <v>1755000</v>
      </c>
      <c r="T7" s="11">
        <f>T3*Assumptions!$C$2</f>
        <v>1852500</v>
      </c>
      <c r="U7" s="11">
        <f>U3*Assumptions!$C$2</f>
        <v>1950000</v>
      </c>
      <c r="V7" s="11">
        <f>V3*Assumptions!$C$2</f>
        <v>2047500</v>
      </c>
      <c r="W7" s="11">
        <f>W3*Assumptions!$C$2</f>
        <v>2145000</v>
      </c>
      <c r="X7" s="11">
        <f>X3*Assumptions!$C$2</f>
        <v>2242500</v>
      </c>
      <c r="Y7" s="11">
        <f>Y3*Assumptions!$C$2</f>
        <v>2340000</v>
      </c>
    </row>
    <row r="8">
      <c r="A8" s="9" t="s">
        <v>57</v>
      </c>
      <c r="B8" s="11">
        <f t="shared" ref="B8:Y8" si="2">SUM(B7)</f>
        <v>97500</v>
      </c>
      <c r="C8" s="11">
        <f t="shared" si="2"/>
        <v>195000</v>
      </c>
      <c r="D8" s="11">
        <f t="shared" si="2"/>
        <v>292500</v>
      </c>
      <c r="E8" s="11">
        <f t="shared" si="2"/>
        <v>390000</v>
      </c>
      <c r="F8" s="11">
        <f t="shared" si="2"/>
        <v>487500</v>
      </c>
      <c r="G8" s="11">
        <f t="shared" si="2"/>
        <v>585000</v>
      </c>
      <c r="H8" s="11">
        <f t="shared" si="2"/>
        <v>682500</v>
      </c>
      <c r="I8" s="11">
        <f t="shared" si="2"/>
        <v>780000</v>
      </c>
      <c r="J8" s="11">
        <f t="shared" si="2"/>
        <v>877500</v>
      </c>
      <c r="K8" s="11">
        <f t="shared" si="2"/>
        <v>975000</v>
      </c>
      <c r="L8" s="11">
        <f t="shared" si="2"/>
        <v>1072500</v>
      </c>
      <c r="M8" s="11">
        <f t="shared" si="2"/>
        <v>1170000</v>
      </c>
      <c r="N8" s="11">
        <f t="shared" si="2"/>
        <v>1267500</v>
      </c>
      <c r="O8" s="11">
        <f t="shared" si="2"/>
        <v>1365000</v>
      </c>
      <c r="P8" s="11">
        <f t="shared" si="2"/>
        <v>1462500</v>
      </c>
      <c r="Q8" s="11">
        <f t="shared" si="2"/>
        <v>1560000</v>
      </c>
      <c r="R8" s="11">
        <f t="shared" si="2"/>
        <v>1657500</v>
      </c>
      <c r="S8" s="11">
        <f t="shared" si="2"/>
        <v>1755000</v>
      </c>
      <c r="T8" s="11">
        <f t="shared" si="2"/>
        <v>1852500</v>
      </c>
      <c r="U8" s="11">
        <f t="shared" si="2"/>
        <v>1950000</v>
      </c>
      <c r="V8" s="11">
        <f t="shared" si="2"/>
        <v>2047500</v>
      </c>
      <c r="W8" s="11">
        <f t="shared" si="2"/>
        <v>2145000</v>
      </c>
      <c r="X8" s="11">
        <f t="shared" si="2"/>
        <v>2242500</v>
      </c>
      <c r="Y8" s="11">
        <f t="shared" si="2"/>
        <v>2340000</v>
      </c>
    </row>
    <row r="10">
      <c r="A10" s="9" t="s">
        <v>23</v>
      </c>
    </row>
    <row r="11">
      <c r="A11" s="9" t="s">
        <v>24</v>
      </c>
      <c r="B11" s="11">
        <f>'Calcs-1'!B3*Assumptions!$B$19</f>
        <v>15000</v>
      </c>
      <c r="C11" s="11">
        <f>'Calcs-1'!C3*Assumptions!$B$19</f>
        <v>30000</v>
      </c>
      <c r="D11" s="11">
        <f>'Calcs-1'!D3*Assumptions!$B$19</f>
        <v>45000</v>
      </c>
      <c r="E11" s="11">
        <f>'Calcs-1'!E3*Assumptions!$B$19</f>
        <v>60000</v>
      </c>
      <c r="F11" s="11">
        <f>'Calcs-1'!F3*Assumptions!$B$19</f>
        <v>75000</v>
      </c>
      <c r="G11" s="11">
        <f>'Calcs-1'!G3*Assumptions!$B$19</f>
        <v>90000</v>
      </c>
      <c r="H11" s="11">
        <f>'Calcs-1'!H3*Assumptions!$B$19</f>
        <v>105000</v>
      </c>
      <c r="I11" s="11">
        <f>'Calcs-1'!I3*Assumptions!$B$19</f>
        <v>120000</v>
      </c>
      <c r="J11" s="11">
        <f>'Calcs-1'!J3*Assumptions!$B$19</f>
        <v>135000</v>
      </c>
      <c r="K11" s="11">
        <f>'Calcs-1'!K3*Assumptions!$B$19</f>
        <v>150000</v>
      </c>
      <c r="L11" s="11">
        <f>'Calcs-1'!L3*Assumptions!$B$19</f>
        <v>165000</v>
      </c>
      <c r="M11" s="11">
        <f>'Calcs-1'!M3*Assumptions!$B$19</f>
        <v>180000</v>
      </c>
      <c r="N11" s="11">
        <f>'Calcs-1'!N3*Assumptions!$B$19</f>
        <v>195000</v>
      </c>
      <c r="O11" s="11">
        <f>'Calcs-1'!O3*Assumptions!$B$19</f>
        <v>210000</v>
      </c>
      <c r="P11" s="11">
        <f>'Calcs-1'!P3*Assumptions!$B$19</f>
        <v>225000</v>
      </c>
      <c r="Q11" s="11">
        <f>'Calcs-1'!Q3*Assumptions!$B$19</f>
        <v>240000</v>
      </c>
      <c r="R11" s="11">
        <f>'Calcs-1'!R3*Assumptions!$B$19</f>
        <v>255000</v>
      </c>
      <c r="S11" s="11">
        <f>'Calcs-1'!S3*Assumptions!$B$19</f>
        <v>270000</v>
      </c>
      <c r="T11" s="11">
        <f>'Calcs-1'!T3*Assumptions!$B$19</f>
        <v>285000</v>
      </c>
      <c r="U11" s="11">
        <f>'Calcs-1'!U3*Assumptions!$B$19</f>
        <v>300000</v>
      </c>
      <c r="V11" s="11">
        <f>'Calcs-1'!V3*Assumptions!$B$19</f>
        <v>315000</v>
      </c>
      <c r="W11" s="11">
        <f>'Calcs-1'!W3*Assumptions!$B$19</f>
        <v>330000</v>
      </c>
      <c r="X11" s="11">
        <f>'Calcs-1'!X3*Assumptions!$B$19</f>
        <v>345000</v>
      </c>
      <c r="Y11" s="11">
        <f>'Calcs-1'!Y3*Assumptions!$B$19</f>
        <v>360000</v>
      </c>
    </row>
    <row r="12">
      <c r="A12" s="9" t="s">
        <v>25</v>
      </c>
      <c r="B12" s="11">
        <f>'Calcs-1'!B3*Assumptions!$B$20</f>
        <v>4000</v>
      </c>
      <c r="C12" s="11">
        <f>'Calcs-1'!C3*Assumptions!$B$20</f>
        <v>8000</v>
      </c>
      <c r="D12" s="11">
        <f>'Calcs-1'!D3*Assumptions!$B$20</f>
        <v>12000</v>
      </c>
      <c r="E12" s="11">
        <f>'Calcs-1'!E3*Assumptions!$B$20</f>
        <v>16000</v>
      </c>
      <c r="F12" s="11">
        <f>'Calcs-1'!F3*Assumptions!$B$20</f>
        <v>20000</v>
      </c>
      <c r="G12" s="11">
        <f>'Calcs-1'!G3*Assumptions!$B$20</f>
        <v>24000</v>
      </c>
      <c r="H12" s="11">
        <f>'Calcs-1'!H3*Assumptions!$B$20</f>
        <v>28000</v>
      </c>
      <c r="I12" s="11">
        <f>'Calcs-1'!I3*Assumptions!$B$20</f>
        <v>32000</v>
      </c>
      <c r="J12" s="11">
        <f>'Calcs-1'!J3*Assumptions!$B$20</f>
        <v>36000</v>
      </c>
      <c r="K12" s="11">
        <f>'Calcs-1'!K3*Assumptions!$B$20</f>
        <v>40000</v>
      </c>
      <c r="L12" s="11">
        <f>'Calcs-1'!L3*Assumptions!$B$20</f>
        <v>44000</v>
      </c>
      <c r="M12" s="11">
        <f>'Calcs-1'!M3*Assumptions!$B$20</f>
        <v>48000</v>
      </c>
      <c r="N12" s="11">
        <f>'Calcs-1'!N3*Assumptions!$B$20</f>
        <v>52000</v>
      </c>
      <c r="O12" s="11">
        <f>'Calcs-1'!O3*Assumptions!$B$20</f>
        <v>56000</v>
      </c>
      <c r="P12" s="11">
        <f>'Calcs-1'!P3*Assumptions!$B$20</f>
        <v>60000</v>
      </c>
      <c r="Q12" s="11">
        <f>'Calcs-1'!Q3*Assumptions!$B$20</f>
        <v>64000</v>
      </c>
      <c r="R12" s="11">
        <f>'Calcs-1'!R3*Assumptions!$B$20</f>
        <v>68000</v>
      </c>
      <c r="S12" s="11">
        <f>'Calcs-1'!S3*Assumptions!$B$20</f>
        <v>72000</v>
      </c>
      <c r="T12" s="11">
        <f>'Calcs-1'!T3*Assumptions!$B$20</f>
        <v>76000</v>
      </c>
      <c r="U12" s="11">
        <f>'Calcs-1'!U3*Assumptions!$B$20</f>
        <v>80000</v>
      </c>
      <c r="V12" s="11">
        <f>'Calcs-1'!V3*Assumptions!$B$20</f>
        <v>84000</v>
      </c>
      <c r="W12" s="11">
        <f>'Calcs-1'!W3*Assumptions!$B$20</f>
        <v>88000</v>
      </c>
      <c r="X12" s="11">
        <f>'Calcs-1'!X3*Assumptions!$B$20</f>
        <v>92000</v>
      </c>
      <c r="Y12" s="11">
        <f>'Calcs-1'!Y3*Assumptions!$B$20</f>
        <v>96000</v>
      </c>
    </row>
    <row r="13">
      <c r="A13" s="9" t="s">
        <v>59</v>
      </c>
      <c r="B13" s="11">
        <f>'Calcs-1'!B3*Assumptions!$B$13*Assumptions!$B$16</f>
        <v>10000</v>
      </c>
      <c r="C13" s="11">
        <f>'Calcs-1'!C3*Assumptions!$B$13*Assumptions!$B$16</f>
        <v>20000</v>
      </c>
      <c r="D13" s="11">
        <f>'Calcs-1'!D3*Assumptions!$B$13*Assumptions!$B$16</f>
        <v>30000</v>
      </c>
      <c r="E13" s="11">
        <f>'Calcs-1'!E3*Assumptions!$B$13*Assumptions!$B$16</f>
        <v>40000</v>
      </c>
      <c r="F13" s="11">
        <f>'Calcs-1'!F3*Assumptions!$B$13*Assumptions!$B$16</f>
        <v>50000</v>
      </c>
      <c r="G13" s="11">
        <f>'Calcs-1'!G3*Assumptions!$B$13*Assumptions!$B$16</f>
        <v>60000</v>
      </c>
      <c r="H13" s="11">
        <f>'Calcs-1'!H3*Assumptions!$B$13*Assumptions!$B$16</f>
        <v>70000</v>
      </c>
      <c r="I13" s="11">
        <f>'Calcs-1'!I3*Assumptions!$B$13*Assumptions!$B$16</f>
        <v>80000</v>
      </c>
      <c r="J13" s="11">
        <f>'Calcs-1'!J3*Assumptions!$B$13*Assumptions!$B$16</f>
        <v>90000</v>
      </c>
      <c r="K13" s="11">
        <f>'Calcs-1'!K3*Assumptions!$B$13*Assumptions!$B$16</f>
        <v>100000</v>
      </c>
      <c r="L13" s="11">
        <f>'Calcs-1'!L3*Assumptions!$B$13*Assumptions!$B$16</f>
        <v>110000</v>
      </c>
      <c r="M13" s="11">
        <f>'Calcs-1'!M3*Assumptions!$B$13*Assumptions!$B$16</f>
        <v>120000</v>
      </c>
      <c r="N13" s="11">
        <f>'Calcs-1'!N3*Assumptions!$B$13*Assumptions!$B$16</f>
        <v>130000</v>
      </c>
      <c r="O13" s="11">
        <f>'Calcs-1'!O3*Assumptions!$B$13*Assumptions!$B$16</f>
        <v>140000</v>
      </c>
      <c r="P13" s="11">
        <f>'Calcs-1'!P3*Assumptions!$B$13*Assumptions!$B$16</f>
        <v>150000</v>
      </c>
      <c r="Q13" s="11">
        <f>'Calcs-1'!Q3*Assumptions!$B$13*Assumptions!$B$16</f>
        <v>160000</v>
      </c>
      <c r="R13" s="11">
        <f>'Calcs-1'!R3*Assumptions!$B$13*Assumptions!$B$16</f>
        <v>170000</v>
      </c>
      <c r="S13" s="11">
        <f>'Calcs-1'!S3*Assumptions!$B$13*Assumptions!$B$16</f>
        <v>180000</v>
      </c>
      <c r="T13" s="11">
        <f>'Calcs-1'!T3*Assumptions!$B$13*Assumptions!$B$16</f>
        <v>190000</v>
      </c>
      <c r="U13" s="11">
        <f>'Calcs-1'!U3*Assumptions!$B$13*Assumptions!$B$16</f>
        <v>200000</v>
      </c>
      <c r="V13" s="11">
        <f>'Calcs-1'!V3*Assumptions!$B$13*Assumptions!$B$16</f>
        <v>210000</v>
      </c>
      <c r="W13" s="11">
        <f>'Calcs-1'!W3*Assumptions!$B$13*Assumptions!$B$16</f>
        <v>220000</v>
      </c>
      <c r="X13" s="11">
        <f>'Calcs-1'!X3*Assumptions!$B$13*Assumptions!$B$16</f>
        <v>230000</v>
      </c>
      <c r="Y13" s="11">
        <f>'Calcs-1'!Y3*Assumptions!$B$13*Assumptions!$B$16</f>
        <v>240000</v>
      </c>
    </row>
    <row r="14">
      <c r="A14" s="9" t="s">
        <v>60</v>
      </c>
      <c r="B14" s="11">
        <f>'Calcs-1'!B6*Assumptions!$B$10</f>
        <v>8750</v>
      </c>
      <c r="C14" s="11">
        <f>'Calcs-1'!C6*Assumptions!$B$10</f>
        <v>17500</v>
      </c>
      <c r="D14" s="11">
        <f>'Calcs-1'!D6*Assumptions!$B$10</f>
        <v>26250</v>
      </c>
      <c r="E14" s="11">
        <f>'Calcs-1'!E6*Assumptions!$B$10</f>
        <v>35000</v>
      </c>
      <c r="F14" s="11">
        <f>'Calcs-1'!F6*Assumptions!$B$10</f>
        <v>43750</v>
      </c>
      <c r="G14" s="11">
        <f>'Calcs-1'!G6*Assumptions!$B$10</f>
        <v>52500</v>
      </c>
      <c r="H14" s="11">
        <f>'Calcs-1'!H6*Assumptions!$B$10</f>
        <v>61250</v>
      </c>
      <c r="I14" s="11">
        <f>'Calcs-1'!I6*Assumptions!$B$10</f>
        <v>70000</v>
      </c>
      <c r="J14" s="11">
        <f>'Calcs-1'!J6*Assumptions!$B$10</f>
        <v>78750</v>
      </c>
      <c r="K14" s="11">
        <f>'Calcs-1'!K6*Assumptions!$B$10</f>
        <v>87500</v>
      </c>
      <c r="L14" s="11">
        <f>'Calcs-1'!L6*Assumptions!$B$10</f>
        <v>96250</v>
      </c>
      <c r="M14" s="11">
        <f>'Calcs-1'!M6*Assumptions!$B$10</f>
        <v>105000</v>
      </c>
      <c r="N14" s="11">
        <f>'Calcs-1'!N6*Assumptions!$B$10</f>
        <v>113750</v>
      </c>
      <c r="O14" s="11">
        <f>'Calcs-1'!O6*Assumptions!$B$10</f>
        <v>122500</v>
      </c>
      <c r="P14" s="11">
        <f>'Calcs-1'!P6*Assumptions!$B$10</f>
        <v>131250</v>
      </c>
      <c r="Q14" s="11">
        <f>'Calcs-1'!Q6*Assumptions!$B$10</f>
        <v>140000</v>
      </c>
      <c r="R14" s="11">
        <f>'Calcs-1'!R6*Assumptions!$B$10</f>
        <v>148750</v>
      </c>
      <c r="S14" s="11">
        <f>'Calcs-1'!S6*Assumptions!$B$10</f>
        <v>157500</v>
      </c>
      <c r="T14" s="11">
        <f>'Calcs-1'!T6*Assumptions!$B$10</f>
        <v>166250</v>
      </c>
      <c r="U14" s="11">
        <f>'Calcs-1'!U6*Assumptions!$B$10</f>
        <v>175000</v>
      </c>
      <c r="V14" s="11">
        <f>'Calcs-1'!V6*Assumptions!$B$10</f>
        <v>183750</v>
      </c>
      <c r="W14" s="11">
        <f>'Calcs-1'!W6*Assumptions!$B$10</f>
        <v>192500</v>
      </c>
      <c r="X14" s="11">
        <f>'Calcs-1'!X6*Assumptions!$B$10</f>
        <v>201250</v>
      </c>
      <c r="Y14" s="11">
        <f>'Calcs-1'!Y6*Assumptions!$B$10</f>
        <v>210000</v>
      </c>
    </row>
    <row r="15">
      <c r="A15" s="9" t="s">
        <v>61</v>
      </c>
      <c r="B15" s="11">
        <f>'Small Store-Depreciation'!B12</f>
        <v>800</v>
      </c>
      <c r="C15" s="11">
        <f>'Small Store-Depreciation'!C12</f>
        <v>1600</v>
      </c>
      <c r="D15" s="11">
        <f>'Small Store-Depreciation'!D12</f>
        <v>2400</v>
      </c>
      <c r="E15" s="11">
        <f>'Small Store-Depreciation'!E12</f>
        <v>3200</v>
      </c>
      <c r="F15" s="11">
        <f>'Small Store-Depreciation'!F12</f>
        <v>4000</v>
      </c>
      <c r="G15" s="11">
        <f>'Small Store-Depreciation'!G12</f>
        <v>4800</v>
      </c>
      <c r="H15" s="11">
        <f>'Small Store-Depreciation'!H12</f>
        <v>5600</v>
      </c>
      <c r="I15" s="11">
        <f>'Small Store-Depreciation'!I12</f>
        <v>6400</v>
      </c>
      <c r="J15" s="11">
        <f>'Small Store-Depreciation'!J12</f>
        <v>7200</v>
      </c>
      <c r="K15" s="11">
        <f>'Small Store-Depreciation'!K12</f>
        <v>8000</v>
      </c>
      <c r="L15" s="11">
        <f>'Small Store-Depreciation'!L12</f>
        <v>8700</v>
      </c>
      <c r="M15" s="11">
        <f>'Small Store-Depreciation'!M12</f>
        <v>9400</v>
      </c>
      <c r="N15" s="11">
        <f>'Small Store-Depreciation'!N12</f>
        <v>9800</v>
      </c>
      <c r="O15" s="11">
        <f>'Small Store-Depreciation'!O12</f>
        <v>10200</v>
      </c>
      <c r="P15" s="11">
        <f>'Small Store-Depreciation'!P12</f>
        <v>10600</v>
      </c>
      <c r="Q15" s="11">
        <f>'Small Store-Depreciation'!Q12</f>
        <v>10600</v>
      </c>
      <c r="R15" s="11">
        <f>'Small Store-Depreciation'!R12</f>
        <v>10600</v>
      </c>
      <c r="S15" s="11">
        <f>'Small Store-Depreciation'!S12</f>
        <v>10600</v>
      </c>
      <c r="T15" s="11">
        <f>'Small Store-Depreciation'!T12</f>
        <v>10600</v>
      </c>
      <c r="U15" s="11">
        <f>'Small Store-Depreciation'!U12</f>
        <v>10600</v>
      </c>
      <c r="V15" s="11">
        <f>'Small Store-Depreciation'!V12</f>
        <v>10600</v>
      </c>
      <c r="W15" s="11">
        <f>'Small Store-Depreciation'!W12</f>
        <v>10600</v>
      </c>
      <c r="X15" s="11">
        <f>'Small Store-Depreciation'!X12</f>
        <v>10600</v>
      </c>
      <c r="Y15" s="11">
        <f>'Small Store-Depreciation'!Y12</f>
        <v>10600</v>
      </c>
    </row>
    <row r="16">
      <c r="A16" s="9" t="s">
        <v>57</v>
      </c>
      <c r="B16" s="11">
        <f t="shared" ref="B16:Y16" si="3">SUM(B11:B15)</f>
        <v>38550</v>
      </c>
      <c r="C16" s="11">
        <f t="shared" si="3"/>
        <v>77100</v>
      </c>
      <c r="D16" s="11">
        <f t="shared" si="3"/>
        <v>115650</v>
      </c>
      <c r="E16" s="11">
        <f t="shared" si="3"/>
        <v>154200</v>
      </c>
      <c r="F16" s="11">
        <f t="shared" si="3"/>
        <v>192750</v>
      </c>
      <c r="G16" s="11">
        <f t="shared" si="3"/>
        <v>231300</v>
      </c>
      <c r="H16" s="11">
        <f t="shared" si="3"/>
        <v>269850</v>
      </c>
      <c r="I16" s="11">
        <f t="shared" si="3"/>
        <v>308400</v>
      </c>
      <c r="J16" s="11">
        <f t="shared" si="3"/>
        <v>346950</v>
      </c>
      <c r="K16" s="11">
        <f t="shared" si="3"/>
        <v>385500</v>
      </c>
      <c r="L16" s="11">
        <f t="shared" si="3"/>
        <v>423950</v>
      </c>
      <c r="M16" s="11">
        <f t="shared" si="3"/>
        <v>462400</v>
      </c>
      <c r="N16" s="11">
        <f t="shared" si="3"/>
        <v>500550</v>
      </c>
      <c r="O16" s="11">
        <f t="shared" si="3"/>
        <v>538700</v>
      </c>
      <c r="P16" s="11">
        <f t="shared" si="3"/>
        <v>576850</v>
      </c>
      <c r="Q16" s="11">
        <f t="shared" si="3"/>
        <v>614600</v>
      </c>
      <c r="R16" s="11">
        <f t="shared" si="3"/>
        <v>652350</v>
      </c>
      <c r="S16" s="11">
        <f t="shared" si="3"/>
        <v>690100</v>
      </c>
      <c r="T16" s="11">
        <f t="shared" si="3"/>
        <v>727850</v>
      </c>
      <c r="U16" s="11">
        <f t="shared" si="3"/>
        <v>765600</v>
      </c>
      <c r="V16" s="11">
        <f t="shared" si="3"/>
        <v>803350</v>
      </c>
      <c r="W16" s="11">
        <f t="shared" si="3"/>
        <v>841100</v>
      </c>
      <c r="X16" s="11">
        <f t="shared" si="3"/>
        <v>878850</v>
      </c>
      <c r="Y16" s="11">
        <f t="shared" si="3"/>
        <v>916600</v>
      </c>
    </row>
    <row r="18">
      <c r="A18" s="9" t="s">
        <v>62</v>
      </c>
      <c r="B18" s="11">
        <f t="shared" ref="B18:Y18" si="4">B8+B16</f>
        <v>136050</v>
      </c>
      <c r="C18" s="11">
        <f t="shared" si="4"/>
        <v>272100</v>
      </c>
      <c r="D18" s="11">
        <f t="shared" si="4"/>
        <v>408150</v>
      </c>
      <c r="E18" s="11">
        <f t="shared" si="4"/>
        <v>544200</v>
      </c>
      <c r="F18" s="11">
        <f t="shared" si="4"/>
        <v>680250</v>
      </c>
      <c r="G18" s="11">
        <f t="shared" si="4"/>
        <v>816300</v>
      </c>
      <c r="H18" s="11">
        <f t="shared" si="4"/>
        <v>952350</v>
      </c>
      <c r="I18" s="11">
        <f t="shared" si="4"/>
        <v>1088400</v>
      </c>
      <c r="J18" s="11">
        <f t="shared" si="4"/>
        <v>1224450</v>
      </c>
      <c r="K18" s="11">
        <f t="shared" si="4"/>
        <v>1360500</v>
      </c>
      <c r="L18" s="11">
        <f t="shared" si="4"/>
        <v>1496450</v>
      </c>
      <c r="M18" s="11">
        <f t="shared" si="4"/>
        <v>1632400</v>
      </c>
      <c r="N18" s="11">
        <f t="shared" si="4"/>
        <v>1768050</v>
      </c>
      <c r="O18" s="11">
        <f t="shared" si="4"/>
        <v>1903700</v>
      </c>
      <c r="P18" s="11">
        <f t="shared" si="4"/>
        <v>2039350</v>
      </c>
      <c r="Q18" s="11">
        <f t="shared" si="4"/>
        <v>2174600</v>
      </c>
      <c r="R18" s="11">
        <f t="shared" si="4"/>
        <v>2309850</v>
      </c>
      <c r="S18" s="11">
        <f t="shared" si="4"/>
        <v>2445100</v>
      </c>
      <c r="T18" s="11">
        <f t="shared" si="4"/>
        <v>2580350</v>
      </c>
      <c r="U18" s="11">
        <f t="shared" si="4"/>
        <v>2715600</v>
      </c>
      <c r="V18" s="11">
        <f t="shared" si="4"/>
        <v>2850850</v>
      </c>
      <c r="W18" s="11">
        <f t="shared" si="4"/>
        <v>2986100</v>
      </c>
      <c r="X18" s="11">
        <f t="shared" si="4"/>
        <v>3121350</v>
      </c>
      <c r="Y18" s="11">
        <f t="shared" si="4"/>
        <v>3256600</v>
      </c>
    </row>
    <row r="20">
      <c r="A20" s="9" t="s">
        <v>63</v>
      </c>
      <c r="B20" s="11">
        <f t="shared" ref="B20:Y20" si="5">B4-B18</f>
        <v>13950</v>
      </c>
      <c r="C20" s="11">
        <f t="shared" si="5"/>
        <v>27900</v>
      </c>
      <c r="D20" s="11">
        <f t="shared" si="5"/>
        <v>41850</v>
      </c>
      <c r="E20" s="11">
        <f t="shared" si="5"/>
        <v>55800</v>
      </c>
      <c r="F20" s="11">
        <f t="shared" si="5"/>
        <v>69750</v>
      </c>
      <c r="G20" s="11">
        <f t="shared" si="5"/>
        <v>83700</v>
      </c>
      <c r="H20" s="11">
        <f t="shared" si="5"/>
        <v>97650</v>
      </c>
      <c r="I20" s="11">
        <f t="shared" si="5"/>
        <v>111600</v>
      </c>
      <c r="J20" s="11">
        <f t="shared" si="5"/>
        <v>125550</v>
      </c>
      <c r="K20" s="11">
        <f t="shared" si="5"/>
        <v>139500</v>
      </c>
      <c r="L20" s="11">
        <f t="shared" si="5"/>
        <v>153550</v>
      </c>
      <c r="M20" s="11">
        <f t="shared" si="5"/>
        <v>167600</v>
      </c>
      <c r="N20" s="11">
        <f t="shared" si="5"/>
        <v>181950</v>
      </c>
      <c r="O20" s="11">
        <f t="shared" si="5"/>
        <v>196300</v>
      </c>
      <c r="P20" s="11">
        <f t="shared" si="5"/>
        <v>210650</v>
      </c>
      <c r="Q20" s="11">
        <f t="shared" si="5"/>
        <v>225400</v>
      </c>
      <c r="R20" s="11">
        <f t="shared" si="5"/>
        <v>240150</v>
      </c>
      <c r="S20" s="11">
        <f t="shared" si="5"/>
        <v>254900</v>
      </c>
      <c r="T20" s="11">
        <f t="shared" si="5"/>
        <v>269650</v>
      </c>
      <c r="U20" s="11">
        <f t="shared" si="5"/>
        <v>284400</v>
      </c>
      <c r="V20" s="11">
        <f t="shared" si="5"/>
        <v>299150</v>
      </c>
      <c r="W20" s="11">
        <f t="shared" si="5"/>
        <v>313900</v>
      </c>
      <c r="X20" s="11">
        <f t="shared" si="5"/>
        <v>328650</v>
      </c>
      <c r="Y20" s="11">
        <f t="shared" si="5"/>
        <v>343400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64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</row>
    <row r="2">
      <c r="A2" s="9" t="s">
        <v>72</v>
      </c>
      <c r="B2" s="9" t="s">
        <v>73</v>
      </c>
      <c r="C2" s="9" t="s">
        <v>74</v>
      </c>
      <c r="D2" s="9">
        <v>1.0</v>
      </c>
      <c r="E2" s="9">
        <v>3600.0</v>
      </c>
      <c r="F2" s="9">
        <v>12.0</v>
      </c>
      <c r="G2" s="11">
        <f t="shared" ref="G2:G73" si="1">F2+D2</f>
        <v>13</v>
      </c>
      <c r="H2" s="11">
        <f t="shared" ref="H2:H73" si="2">E2/F2*F2</f>
        <v>3600</v>
      </c>
    </row>
    <row r="3">
      <c r="A3" s="9" t="s">
        <v>75</v>
      </c>
      <c r="B3" s="9" t="s">
        <v>76</v>
      </c>
      <c r="C3" s="9" t="s">
        <v>77</v>
      </c>
      <c r="D3" s="9">
        <v>1.0</v>
      </c>
      <c r="E3" s="9">
        <v>6000.0</v>
      </c>
      <c r="F3" s="9">
        <v>15.0</v>
      </c>
      <c r="G3" s="11">
        <f t="shared" si="1"/>
        <v>16</v>
      </c>
      <c r="H3" s="11">
        <f t="shared" si="2"/>
        <v>6000</v>
      </c>
    </row>
    <row r="4">
      <c r="A4" s="9" t="s">
        <v>78</v>
      </c>
      <c r="B4" s="9" t="s">
        <v>79</v>
      </c>
      <c r="C4" s="9" t="s">
        <v>80</v>
      </c>
      <c r="D4" s="9">
        <v>1.0</v>
      </c>
      <c r="E4" s="9">
        <v>1000.0</v>
      </c>
      <c r="F4" s="9">
        <v>10.0</v>
      </c>
      <c r="G4" s="11">
        <f t="shared" si="1"/>
        <v>11</v>
      </c>
      <c r="H4" s="11">
        <f t="shared" si="2"/>
        <v>1000</v>
      </c>
    </row>
    <row r="5">
      <c r="A5" s="9" t="s">
        <v>81</v>
      </c>
      <c r="B5" s="9" t="s">
        <v>73</v>
      </c>
      <c r="C5" s="9" t="s">
        <v>74</v>
      </c>
      <c r="D5" s="11">
        <f>D2+Assumptions!$B$24</f>
        <v>2</v>
      </c>
      <c r="E5" s="9">
        <v>3600.0</v>
      </c>
      <c r="F5" s="9">
        <v>12.0</v>
      </c>
      <c r="G5" s="11">
        <f t="shared" si="1"/>
        <v>14</v>
      </c>
      <c r="H5" s="11">
        <f t="shared" si="2"/>
        <v>3600</v>
      </c>
    </row>
    <row r="6">
      <c r="A6" s="9" t="s">
        <v>82</v>
      </c>
      <c r="B6" s="9" t="s">
        <v>76</v>
      </c>
      <c r="C6" s="9" t="s">
        <v>77</v>
      </c>
      <c r="D6" s="11">
        <f>D3+Assumptions!$B$24</f>
        <v>2</v>
      </c>
      <c r="E6" s="9">
        <v>6000.0</v>
      </c>
      <c r="F6" s="9">
        <v>15.0</v>
      </c>
      <c r="G6" s="11">
        <f t="shared" si="1"/>
        <v>17</v>
      </c>
      <c r="H6" s="11">
        <f t="shared" si="2"/>
        <v>6000</v>
      </c>
    </row>
    <row r="7">
      <c r="A7" s="9" t="s">
        <v>83</v>
      </c>
      <c r="B7" s="9" t="s">
        <v>79</v>
      </c>
      <c r="C7" s="9" t="s">
        <v>80</v>
      </c>
      <c r="D7" s="11">
        <f>D4+Assumptions!$B$24</f>
        <v>2</v>
      </c>
      <c r="E7" s="9">
        <v>1000.0</v>
      </c>
      <c r="F7" s="9">
        <v>10.0</v>
      </c>
      <c r="G7" s="11">
        <f t="shared" si="1"/>
        <v>12</v>
      </c>
      <c r="H7" s="11">
        <f t="shared" si="2"/>
        <v>1000</v>
      </c>
    </row>
    <row r="8">
      <c r="A8" s="9" t="s">
        <v>84</v>
      </c>
      <c r="B8" s="9" t="s">
        <v>73</v>
      </c>
      <c r="C8" s="9" t="s">
        <v>74</v>
      </c>
      <c r="D8" s="11">
        <f>D5+Assumptions!$B$24</f>
        <v>3</v>
      </c>
      <c r="E8" s="9">
        <v>3600.0</v>
      </c>
      <c r="F8" s="9">
        <v>12.0</v>
      </c>
      <c r="G8" s="11">
        <f t="shared" si="1"/>
        <v>15</v>
      </c>
      <c r="H8" s="11">
        <f t="shared" si="2"/>
        <v>3600</v>
      </c>
    </row>
    <row r="9">
      <c r="A9" s="9" t="s">
        <v>85</v>
      </c>
      <c r="B9" s="9" t="s">
        <v>76</v>
      </c>
      <c r="C9" s="9" t="s">
        <v>77</v>
      </c>
      <c r="D9" s="11">
        <f>D6+Assumptions!$B$24</f>
        <v>3</v>
      </c>
      <c r="E9" s="9">
        <v>6000.0</v>
      </c>
      <c r="F9" s="9">
        <v>15.0</v>
      </c>
      <c r="G9" s="11">
        <f t="shared" si="1"/>
        <v>18</v>
      </c>
      <c r="H9" s="11">
        <f t="shared" si="2"/>
        <v>6000</v>
      </c>
    </row>
    <row r="10">
      <c r="A10" s="9" t="s">
        <v>86</v>
      </c>
      <c r="B10" s="9" t="s">
        <v>79</v>
      </c>
      <c r="C10" s="9" t="s">
        <v>80</v>
      </c>
      <c r="D10" s="11">
        <f>D7+Assumptions!$B$24</f>
        <v>3</v>
      </c>
      <c r="E10" s="9">
        <v>1000.0</v>
      </c>
      <c r="F10" s="9">
        <v>10.0</v>
      </c>
      <c r="G10" s="11">
        <f t="shared" si="1"/>
        <v>13</v>
      </c>
      <c r="H10" s="11">
        <f t="shared" si="2"/>
        <v>1000</v>
      </c>
    </row>
    <row r="11">
      <c r="A11" s="9" t="s">
        <v>87</v>
      </c>
      <c r="B11" s="9" t="s">
        <v>73</v>
      </c>
      <c r="C11" s="9" t="s">
        <v>74</v>
      </c>
      <c r="D11" s="11">
        <f>D8+Assumptions!$B$24</f>
        <v>4</v>
      </c>
      <c r="E11" s="9">
        <v>3600.0</v>
      </c>
      <c r="F11" s="9">
        <v>12.0</v>
      </c>
      <c r="G11" s="11">
        <f t="shared" si="1"/>
        <v>16</v>
      </c>
      <c r="H11" s="11">
        <f t="shared" si="2"/>
        <v>3600</v>
      </c>
    </row>
    <row r="12">
      <c r="A12" s="9" t="s">
        <v>88</v>
      </c>
      <c r="B12" s="9" t="s">
        <v>76</v>
      </c>
      <c r="C12" s="9" t="s">
        <v>77</v>
      </c>
      <c r="D12" s="11">
        <f>D9+Assumptions!$B$24</f>
        <v>4</v>
      </c>
      <c r="E12" s="9">
        <v>6000.0</v>
      </c>
      <c r="F12" s="9">
        <v>15.0</v>
      </c>
      <c r="G12" s="11">
        <f t="shared" si="1"/>
        <v>19</v>
      </c>
      <c r="H12" s="11">
        <f t="shared" si="2"/>
        <v>6000</v>
      </c>
    </row>
    <row r="13">
      <c r="A13" s="9" t="s">
        <v>89</v>
      </c>
      <c r="B13" s="9" t="s">
        <v>79</v>
      </c>
      <c r="C13" s="9" t="s">
        <v>80</v>
      </c>
      <c r="D13" s="11">
        <f>D10+Assumptions!$B$24</f>
        <v>4</v>
      </c>
      <c r="E13" s="9">
        <v>1000.0</v>
      </c>
      <c r="F13" s="9">
        <v>10.0</v>
      </c>
      <c r="G13" s="11">
        <f t="shared" si="1"/>
        <v>14</v>
      </c>
      <c r="H13" s="11">
        <f t="shared" si="2"/>
        <v>1000</v>
      </c>
    </row>
    <row r="14">
      <c r="A14" s="9" t="s">
        <v>90</v>
      </c>
      <c r="B14" s="9" t="s">
        <v>73</v>
      </c>
      <c r="C14" s="9" t="s">
        <v>74</v>
      </c>
      <c r="D14" s="11">
        <f>D11+Assumptions!$B$24</f>
        <v>5</v>
      </c>
      <c r="E14" s="9">
        <v>3600.0</v>
      </c>
      <c r="F14" s="9">
        <v>12.0</v>
      </c>
      <c r="G14" s="11">
        <f t="shared" si="1"/>
        <v>17</v>
      </c>
      <c r="H14" s="11">
        <f t="shared" si="2"/>
        <v>3600</v>
      </c>
    </row>
    <row r="15">
      <c r="A15" s="9" t="s">
        <v>91</v>
      </c>
      <c r="B15" s="9" t="s">
        <v>76</v>
      </c>
      <c r="C15" s="9" t="s">
        <v>77</v>
      </c>
      <c r="D15" s="11">
        <f>D12+Assumptions!$B$24</f>
        <v>5</v>
      </c>
      <c r="E15" s="9">
        <v>6000.0</v>
      </c>
      <c r="F15" s="9">
        <v>15.0</v>
      </c>
      <c r="G15" s="11">
        <f t="shared" si="1"/>
        <v>20</v>
      </c>
      <c r="H15" s="11">
        <f t="shared" si="2"/>
        <v>6000</v>
      </c>
    </row>
    <row r="16">
      <c r="A16" s="9" t="s">
        <v>92</v>
      </c>
      <c r="B16" s="9" t="s">
        <v>79</v>
      </c>
      <c r="C16" s="9" t="s">
        <v>80</v>
      </c>
      <c r="D16" s="11">
        <f>D13+Assumptions!$B$24</f>
        <v>5</v>
      </c>
      <c r="E16" s="9">
        <v>1000.0</v>
      </c>
      <c r="F16" s="9">
        <v>10.0</v>
      </c>
      <c r="G16" s="11">
        <f t="shared" si="1"/>
        <v>15</v>
      </c>
      <c r="H16" s="11">
        <f t="shared" si="2"/>
        <v>1000</v>
      </c>
    </row>
    <row r="17">
      <c r="A17" s="9" t="s">
        <v>93</v>
      </c>
      <c r="B17" s="9" t="s">
        <v>73</v>
      </c>
      <c r="C17" s="9" t="s">
        <v>74</v>
      </c>
      <c r="D17" s="11">
        <f>D14+Assumptions!$B$24</f>
        <v>6</v>
      </c>
      <c r="E17" s="9">
        <v>3600.0</v>
      </c>
      <c r="F17" s="9">
        <v>12.0</v>
      </c>
      <c r="G17" s="11">
        <f t="shared" si="1"/>
        <v>18</v>
      </c>
      <c r="H17" s="11">
        <f t="shared" si="2"/>
        <v>3600</v>
      </c>
    </row>
    <row r="18">
      <c r="A18" s="9" t="s">
        <v>94</v>
      </c>
      <c r="B18" s="9" t="s">
        <v>76</v>
      </c>
      <c r="C18" s="9" t="s">
        <v>77</v>
      </c>
      <c r="D18" s="11">
        <f>D15+Assumptions!$B$24</f>
        <v>6</v>
      </c>
      <c r="E18" s="9">
        <v>6000.0</v>
      </c>
      <c r="F18" s="9">
        <v>15.0</v>
      </c>
      <c r="G18" s="11">
        <f t="shared" si="1"/>
        <v>21</v>
      </c>
      <c r="H18" s="11">
        <f t="shared" si="2"/>
        <v>6000</v>
      </c>
    </row>
    <row r="19">
      <c r="A19" s="9" t="s">
        <v>95</v>
      </c>
      <c r="B19" s="9" t="s">
        <v>79</v>
      </c>
      <c r="C19" s="9" t="s">
        <v>80</v>
      </c>
      <c r="D19" s="11">
        <f>D16+Assumptions!$B$24</f>
        <v>6</v>
      </c>
      <c r="E19" s="9">
        <v>1000.0</v>
      </c>
      <c r="F19" s="9">
        <v>10.0</v>
      </c>
      <c r="G19" s="11">
        <f t="shared" si="1"/>
        <v>16</v>
      </c>
      <c r="H19" s="11">
        <f t="shared" si="2"/>
        <v>1000</v>
      </c>
    </row>
    <row r="20">
      <c r="A20" s="9" t="s">
        <v>96</v>
      </c>
      <c r="B20" s="9" t="s">
        <v>73</v>
      </c>
      <c r="C20" s="9" t="s">
        <v>74</v>
      </c>
      <c r="D20" s="11">
        <f>D17+Assumptions!$B$24</f>
        <v>7</v>
      </c>
      <c r="E20" s="9">
        <v>3600.0</v>
      </c>
      <c r="F20" s="9">
        <v>12.0</v>
      </c>
      <c r="G20" s="11">
        <f t="shared" si="1"/>
        <v>19</v>
      </c>
      <c r="H20" s="11">
        <f t="shared" si="2"/>
        <v>3600</v>
      </c>
    </row>
    <row r="21">
      <c r="A21" s="9" t="s">
        <v>97</v>
      </c>
      <c r="B21" s="9" t="s">
        <v>76</v>
      </c>
      <c r="C21" s="9" t="s">
        <v>77</v>
      </c>
      <c r="D21" s="11">
        <f>D18+Assumptions!$B$24</f>
        <v>7</v>
      </c>
      <c r="E21" s="9">
        <v>6000.0</v>
      </c>
      <c r="F21" s="9">
        <v>15.0</v>
      </c>
      <c r="G21" s="11">
        <f t="shared" si="1"/>
        <v>22</v>
      </c>
      <c r="H21" s="11">
        <f t="shared" si="2"/>
        <v>6000</v>
      </c>
    </row>
    <row r="22">
      <c r="A22" s="9" t="s">
        <v>98</v>
      </c>
      <c r="B22" s="9" t="s">
        <v>79</v>
      </c>
      <c r="C22" s="9" t="s">
        <v>80</v>
      </c>
      <c r="D22" s="11">
        <f>D19+Assumptions!$B$24</f>
        <v>7</v>
      </c>
      <c r="E22" s="9">
        <v>1000.0</v>
      </c>
      <c r="F22" s="9">
        <v>10.0</v>
      </c>
      <c r="G22" s="11">
        <f t="shared" si="1"/>
        <v>17</v>
      </c>
      <c r="H22" s="11">
        <f t="shared" si="2"/>
        <v>1000</v>
      </c>
    </row>
    <row r="23">
      <c r="A23" s="9" t="s">
        <v>99</v>
      </c>
      <c r="B23" s="9" t="s">
        <v>73</v>
      </c>
      <c r="C23" s="9" t="s">
        <v>74</v>
      </c>
      <c r="D23" s="11">
        <f>D20+Assumptions!$B$24</f>
        <v>8</v>
      </c>
      <c r="E23" s="9">
        <v>3600.0</v>
      </c>
      <c r="F23" s="9">
        <v>12.0</v>
      </c>
      <c r="G23" s="11">
        <f t="shared" si="1"/>
        <v>20</v>
      </c>
      <c r="H23" s="11">
        <f t="shared" si="2"/>
        <v>3600</v>
      </c>
    </row>
    <row r="24">
      <c r="A24" s="9" t="s">
        <v>100</v>
      </c>
      <c r="B24" s="9" t="s">
        <v>76</v>
      </c>
      <c r="C24" s="9" t="s">
        <v>77</v>
      </c>
      <c r="D24" s="11">
        <f>D21+Assumptions!$B$24</f>
        <v>8</v>
      </c>
      <c r="E24" s="9">
        <v>6000.0</v>
      </c>
      <c r="F24" s="9">
        <v>15.0</v>
      </c>
      <c r="G24" s="11">
        <f t="shared" si="1"/>
        <v>23</v>
      </c>
      <c r="H24" s="11">
        <f t="shared" si="2"/>
        <v>6000</v>
      </c>
    </row>
    <row r="25">
      <c r="A25" s="9" t="s">
        <v>101</v>
      </c>
      <c r="B25" s="9" t="s">
        <v>79</v>
      </c>
      <c r="C25" s="9" t="s">
        <v>80</v>
      </c>
      <c r="D25" s="11">
        <f>D22+Assumptions!$B$24</f>
        <v>8</v>
      </c>
      <c r="E25" s="9">
        <v>1000.0</v>
      </c>
      <c r="F25" s="9">
        <v>10.0</v>
      </c>
      <c r="G25" s="11">
        <f t="shared" si="1"/>
        <v>18</v>
      </c>
      <c r="H25" s="11">
        <f t="shared" si="2"/>
        <v>1000</v>
      </c>
    </row>
    <row r="26">
      <c r="A26" s="9" t="s">
        <v>102</v>
      </c>
      <c r="B26" s="9" t="s">
        <v>73</v>
      </c>
      <c r="C26" s="9" t="s">
        <v>74</v>
      </c>
      <c r="D26" s="11">
        <f>D23+Assumptions!$B$24</f>
        <v>9</v>
      </c>
      <c r="E26" s="9">
        <v>3600.0</v>
      </c>
      <c r="F26" s="9">
        <v>12.0</v>
      </c>
      <c r="G26" s="11">
        <f t="shared" si="1"/>
        <v>21</v>
      </c>
      <c r="H26" s="11">
        <f t="shared" si="2"/>
        <v>3600</v>
      </c>
    </row>
    <row r="27">
      <c r="A27" s="9" t="s">
        <v>103</v>
      </c>
      <c r="B27" s="9" t="s">
        <v>76</v>
      </c>
      <c r="C27" s="9" t="s">
        <v>77</v>
      </c>
      <c r="D27" s="11">
        <f>D24+Assumptions!$B$24</f>
        <v>9</v>
      </c>
      <c r="E27" s="9">
        <v>6000.0</v>
      </c>
      <c r="F27" s="9">
        <v>15.0</v>
      </c>
      <c r="G27" s="11">
        <f t="shared" si="1"/>
        <v>24</v>
      </c>
      <c r="H27" s="11">
        <f t="shared" si="2"/>
        <v>6000</v>
      </c>
    </row>
    <row r="28">
      <c r="A28" s="9" t="s">
        <v>104</v>
      </c>
      <c r="B28" s="9" t="s">
        <v>79</v>
      </c>
      <c r="C28" s="9" t="s">
        <v>80</v>
      </c>
      <c r="D28" s="11">
        <f>D25+Assumptions!$B$24</f>
        <v>9</v>
      </c>
      <c r="E28" s="9">
        <v>1000.0</v>
      </c>
      <c r="F28" s="9">
        <v>10.0</v>
      </c>
      <c r="G28" s="11">
        <f t="shared" si="1"/>
        <v>19</v>
      </c>
      <c r="H28" s="11">
        <f t="shared" si="2"/>
        <v>1000</v>
      </c>
    </row>
    <row r="29">
      <c r="A29" s="9" t="s">
        <v>105</v>
      </c>
      <c r="B29" s="9" t="s">
        <v>73</v>
      </c>
      <c r="C29" s="9" t="s">
        <v>74</v>
      </c>
      <c r="D29" s="11">
        <f>D26+Assumptions!$B$24</f>
        <v>10</v>
      </c>
      <c r="E29" s="9">
        <v>3600.0</v>
      </c>
      <c r="F29" s="9">
        <v>12.0</v>
      </c>
      <c r="G29" s="11">
        <f t="shared" si="1"/>
        <v>22</v>
      </c>
      <c r="H29" s="11">
        <f t="shared" si="2"/>
        <v>3600</v>
      </c>
    </row>
    <row r="30">
      <c r="A30" s="9" t="s">
        <v>106</v>
      </c>
      <c r="B30" s="9" t="s">
        <v>76</v>
      </c>
      <c r="C30" s="9" t="s">
        <v>77</v>
      </c>
      <c r="D30" s="11">
        <f>D27+Assumptions!$B$24</f>
        <v>10</v>
      </c>
      <c r="E30" s="9">
        <v>6000.0</v>
      </c>
      <c r="F30" s="9">
        <v>15.0</v>
      </c>
      <c r="G30" s="11">
        <f t="shared" si="1"/>
        <v>25</v>
      </c>
      <c r="H30" s="11">
        <f t="shared" si="2"/>
        <v>6000</v>
      </c>
    </row>
    <row r="31">
      <c r="A31" s="9" t="s">
        <v>107</v>
      </c>
      <c r="B31" s="9" t="s">
        <v>79</v>
      </c>
      <c r="C31" s="9" t="s">
        <v>80</v>
      </c>
      <c r="D31" s="11">
        <f>D28+Assumptions!$B$24</f>
        <v>10</v>
      </c>
      <c r="E31" s="9">
        <v>1000.0</v>
      </c>
      <c r="F31" s="9">
        <v>10.0</v>
      </c>
      <c r="G31" s="11">
        <f t="shared" si="1"/>
        <v>20</v>
      </c>
      <c r="H31" s="11">
        <f t="shared" si="2"/>
        <v>1000</v>
      </c>
    </row>
    <row r="32">
      <c r="A32" s="9" t="s">
        <v>108</v>
      </c>
      <c r="B32" s="9" t="s">
        <v>73</v>
      </c>
      <c r="C32" s="9" t="s">
        <v>74</v>
      </c>
      <c r="D32" s="11">
        <f>D29+Assumptions!$B$24</f>
        <v>11</v>
      </c>
      <c r="E32" s="9">
        <v>3600.0</v>
      </c>
      <c r="F32" s="9">
        <v>12.0</v>
      </c>
      <c r="G32" s="11">
        <f t="shared" si="1"/>
        <v>23</v>
      </c>
      <c r="H32" s="11">
        <f t="shared" si="2"/>
        <v>3600</v>
      </c>
    </row>
    <row r="33">
      <c r="A33" s="9" t="s">
        <v>109</v>
      </c>
      <c r="B33" s="9" t="s">
        <v>76</v>
      </c>
      <c r="C33" s="9" t="s">
        <v>77</v>
      </c>
      <c r="D33" s="11">
        <f>D30+Assumptions!$B$24</f>
        <v>11</v>
      </c>
      <c r="E33" s="9">
        <v>6000.0</v>
      </c>
      <c r="F33" s="9">
        <v>15.0</v>
      </c>
      <c r="G33" s="11">
        <f t="shared" si="1"/>
        <v>26</v>
      </c>
      <c r="H33" s="11">
        <f t="shared" si="2"/>
        <v>6000</v>
      </c>
    </row>
    <row r="34">
      <c r="A34" s="9" t="s">
        <v>110</v>
      </c>
      <c r="B34" s="9" t="s">
        <v>79</v>
      </c>
      <c r="C34" s="9" t="s">
        <v>80</v>
      </c>
      <c r="D34" s="11">
        <f>D31+Assumptions!$B$24</f>
        <v>11</v>
      </c>
      <c r="E34" s="9">
        <v>1000.0</v>
      </c>
      <c r="F34" s="9">
        <v>10.0</v>
      </c>
      <c r="G34" s="11">
        <f t="shared" si="1"/>
        <v>21</v>
      </c>
      <c r="H34" s="11">
        <f t="shared" si="2"/>
        <v>1000</v>
      </c>
    </row>
    <row r="35">
      <c r="A35" s="9" t="s">
        <v>111</v>
      </c>
      <c r="B35" s="9" t="s">
        <v>73</v>
      </c>
      <c r="C35" s="9" t="s">
        <v>74</v>
      </c>
      <c r="D35" s="11">
        <f>D32+Assumptions!$B$24</f>
        <v>12</v>
      </c>
      <c r="E35" s="9">
        <v>3600.0</v>
      </c>
      <c r="F35" s="9">
        <v>12.0</v>
      </c>
      <c r="G35" s="11">
        <f t="shared" si="1"/>
        <v>24</v>
      </c>
      <c r="H35" s="11">
        <f t="shared" si="2"/>
        <v>3600</v>
      </c>
    </row>
    <row r="36">
      <c r="A36" s="9" t="s">
        <v>112</v>
      </c>
      <c r="B36" s="9" t="s">
        <v>76</v>
      </c>
      <c r="C36" s="9" t="s">
        <v>77</v>
      </c>
      <c r="D36" s="11">
        <f>D33+Assumptions!$B$24</f>
        <v>12</v>
      </c>
      <c r="E36" s="9">
        <v>6000.0</v>
      </c>
      <c r="F36" s="9">
        <v>15.0</v>
      </c>
      <c r="G36" s="11">
        <f t="shared" si="1"/>
        <v>27</v>
      </c>
      <c r="H36" s="11">
        <f t="shared" si="2"/>
        <v>6000</v>
      </c>
    </row>
    <row r="37">
      <c r="A37" s="9" t="s">
        <v>113</v>
      </c>
      <c r="B37" s="9" t="s">
        <v>79</v>
      </c>
      <c r="C37" s="9" t="s">
        <v>80</v>
      </c>
      <c r="D37" s="11">
        <f>D34+Assumptions!$B$24</f>
        <v>12</v>
      </c>
      <c r="E37" s="9">
        <v>1000.0</v>
      </c>
      <c r="F37" s="9">
        <v>10.0</v>
      </c>
      <c r="G37" s="11">
        <f t="shared" si="1"/>
        <v>22</v>
      </c>
      <c r="H37" s="11">
        <f t="shared" si="2"/>
        <v>1000</v>
      </c>
    </row>
    <row r="38">
      <c r="A38" s="9" t="s">
        <v>114</v>
      </c>
      <c r="B38" s="9" t="s">
        <v>73</v>
      </c>
      <c r="C38" s="9" t="s">
        <v>74</v>
      </c>
      <c r="D38" s="11">
        <f>D35+Assumptions!$B$24</f>
        <v>13</v>
      </c>
      <c r="E38" s="9">
        <v>3600.0</v>
      </c>
      <c r="F38" s="9">
        <v>12.0</v>
      </c>
      <c r="G38" s="11">
        <f t="shared" si="1"/>
        <v>25</v>
      </c>
      <c r="H38" s="11">
        <f t="shared" si="2"/>
        <v>3600</v>
      </c>
    </row>
    <row r="39">
      <c r="A39" s="9" t="s">
        <v>115</v>
      </c>
      <c r="B39" s="9" t="s">
        <v>76</v>
      </c>
      <c r="C39" s="9" t="s">
        <v>77</v>
      </c>
      <c r="D39" s="11">
        <f>D36+Assumptions!$B$24</f>
        <v>13</v>
      </c>
      <c r="E39" s="9">
        <v>6000.0</v>
      </c>
      <c r="F39" s="9">
        <v>15.0</v>
      </c>
      <c r="G39" s="11">
        <f t="shared" si="1"/>
        <v>28</v>
      </c>
      <c r="H39" s="11">
        <f t="shared" si="2"/>
        <v>6000</v>
      </c>
    </row>
    <row r="40">
      <c r="A40" s="9" t="s">
        <v>116</v>
      </c>
      <c r="B40" s="9" t="s">
        <v>79</v>
      </c>
      <c r="C40" s="9" t="s">
        <v>80</v>
      </c>
      <c r="D40" s="11">
        <f>D37+Assumptions!$B$24</f>
        <v>13</v>
      </c>
      <c r="E40" s="9">
        <v>1000.0</v>
      </c>
      <c r="F40" s="9">
        <v>10.0</v>
      </c>
      <c r="G40" s="11">
        <f t="shared" si="1"/>
        <v>23</v>
      </c>
      <c r="H40" s="11">
        <f t="shared" si="2"/>
        <v>1000</v>
      </c>
    </row>
    <row r="41">
      <c r="A41" s="9" t="s">
        <v>117</v>
      </c>
      <c r="B41" s="9" t="s">
        <v>73</v>
      </c>
      <c r="C41" s="9" t="s">
        <v>74</v>
      </c>
      <c r="D41" s="11">
        <f>D38+Assumptions!$B$24</f>
        <v>14</v>
      </c>
      <c r="E41" s="9">
        <v>3600.0</v>
      </c>
      <c r="F41" s="9">
        <v>12.0</v>
      </c>
      <c r="G41" s="11">
        <f t="shared" si="1"/>
        <v>26</v>
      </c>
      <c r="H41" s="11">
        <f t="shared" si="2"/>
        <v>3600</v>
      </c>
    </row>
    <row r="42">
      <c r="A42" s="9" t="s">
        <v>118</v>
      </c>
      <c r="B42" s="9" t="s">
        <v>76</v>
      </c>
      <c r="C42" s="9" t="s">
        <v>77</v>
      </c>
      <c r="D42" s="11">
        <f>D39+Assumptions!$B$24</f>
        <v>14</v>
      </c>
      <c r="E42" s="9">
        <v>6000.0</v>
      </c>
      <c r="F42" s="9">
        <v>15.0</v>
      </c>
      <c r="G42" s="11">
        <f t="shared" si="1"/>
        <v>29</v>
      </c>
      <c r="H42" s="11">
        <f t="shared" si="2"/>
        <v>6000</v>
      </c>
    </row>
    <row r="43">
      <c r="A43" s="9" t="s">
        <v>119</v>
      </c>
      <c r="B43" s="9" t="s">
        <v>79</v>
      </c>
      <c r="C43" s="9" t="s">
        <v>80</v>
      </c>
      <c r="D43" s="11">
        <f>D40+Assumptions!$B$24</f>
        <v>14</v>
      </c>
      <c r="E43" s="9">
        <v>1000.0</v>
      </c>
      <c r="F43" s="9">
        <v>10.0</v>
      </c>
      <c r="G43" s="11">
        <f t="shared" si="1"/>
        <v>24</v>
      </c>
      <c r="H43" s="11">
        <f t="shared" si="2"/>
        <v>1000</v>
      </c>
    </row>
    <row r="44">
      <c r="A44" s="9" t="s">
        <v>120</v>
      </c>
      <c r="B44" s="9" t="s">
        <v>73</v>
      </c>
      <c r="C44" s="9" t="s">
        <v>74</v>
      </c>
      <c r="D44" s="11">
        <f>D41+Assumptions!$B$24</f>
        <v>15</v>
      </c>
      <c r="E44" s="9">
        <v>3600.0</v>
      </c>
      <c r="F44" s="9">
        <v>12.0</v>
      </c>
      <c r="G44" s="11">
        <f t="shared" si="1"/>
        <v>27</v>
      </c>
      <c r="H44" s="11">
        <f t="shared" si="2"/>
        <v>3600</v>
      </c>
    </row>
    <row r="45">
      <c r="A45" s="9" t="s">
        <v>121</v>
      </c>
      <c r="B45" s="9" t="s">
        <v>76</v>
      </c>
      <c r="C45" s="9" t="s">
        <v>77</v>
      </c>
      <c r="D45" s="11">
        <f>D42+Assumptions!$B$24</f>
        <v>15</v>
      </c>
      <c r="E45" s="9">
        <v>6000.0</v>
      </c>
      <c r="F45" s="9">
        <v>15.0</v>
      </c>
      <c r="G45" s="11">
        <f t="shared" si="1"/>
        <v>30</v>
      </c>
      <c r="H45" s="11">
        <f t="shared" si="2"/>
        <v>6000</v>
      </c>
    </row>
    <row r="46">
      <c r="A46" s="9" t="s">
        <v>122</v>
      </c>
      <c r="B46" s="9" t="s">
        <v>79</v>
      </c>
      <c r="C46" s="9" t="s">
        <v>80</v>
      </c>
      <c r="D46" s="11">
        <f>D43+Assumptions!$B$24</f>
        <v>15</v>
      </c>
      <c r="E46" s="9">
        <v>1000.0</v>
      </c>
      <c r="F46" s="9">
        <v>10.0</v>
      </c>
      <c r="G46" s="11">
        <f t="shared" si="1"/>
        <v>25</v>
      </c>
      <c r="H46" s="11">
        <f t="shared" si="2"/>
        <v>1000</v>
      </c>
    </row>
    <row r="47">
      <c r="A47" s="9" t="s">
        <v>123</v>
      </c>
      <c r="B47" s="9" t="s">
        <v>73</v>
      </c>
      <c r="C47" s="9" t="s">
        <v>74</v>
      </c>
      <c r="D47" s="11">
        <f>D44+Assumptions!$B$24</f>
        <v>16</v>
      </c>
      <c r="E47" s="9">
        <v>3600.0</v>
      </c>
      <c r="F47" s="9">
        <v>12.0</v>
      </c>
      <c r="G47" s="11">
        <f t="shared" si="1"/>
        <v>28</v>
      </c>
      <c r="H47" s="11">
        <f t="shared" si="2"/>
        <v>3600</v>
      </c>
    </row>
    <row r="48">
      <c r="A48" s="9" t="s">
        <v>124</v>
      </c>
      <c r="B48" s="9" t="s">
        <v>76</v>
      </c>
      <c r="C48" s="9" t="s">
        <v>77</v>
      </c>
      <c r="D48" s="11">
        <f>D45+Assumptions!$B$24</f>
        <v>16</v>
      </c>
      <c r="E48" s="9">
        <v>6000.0</v>
      </c>
      <c r="F48" s="9">
        <v>15.0</v>
      </c>
      <c r="G48" s="11">
        <f t="shared" si="1"/>
        <v>31</v>
      </c>
      <c r="H48" s="11">
        <f t="shared" si="2"/>
        <v>6000</v>
      </c>
    </row>
    <row r="49">
      <c r="A49" s="9" t="s">
        <v>125</v>
      </c>
      <c r="B49" s="9" t="s">
        <v>79</v>
      </c>
      <c r="C49" s="9" t="s">
        <v>80</v>
      </c>
      <c r="D49" s="11">
        <f>D46+Assumptions!$B$24</f>
        <v>16</v>
      </c>
      <c r="E49" s="9">
        <v>1000.0</v>
      </c>
      <c r="F49" s="9">
        <v>10.0</v>
      </c>
      <c r="G49" s="11">
        <f t="shared" si="1"/>
        <v>26</v>
      </c>
      <c r="H49" s="11">
        <f t="shared" si="2"/>
        <v>1000</v>
      </c>
    </row>
    <row r="50">
      <c r="A50" s="9" t="s">
        <v>126</v>
      </c>
      <c r="B50" s="9" t="s">
        <v>73</v>
      </c>
      <c r="C50" s="9" t="s">
        <v>74</v>
      </c>
      <c r="D50" s="11">
        <f>D47+Assumptions!$B$24</f>
        <v>17</v>
      </c>
      <c r="E50" s="9">
        <v>3600.0</v>
      </c>
      <c r="F50" s="9">
        <v>12.0</v>
      </c>
      <c r="G50" s="11">
        <f t="shared" si="1"/>
        <v>29</v>
      </c>
      <c r="H50" s="11">
        <f t="shared" si="2"/>
        <v>3600</v>
      </c>
    </row>
    <row r="51">
      <c r="A51" s="9" t="s">
        <v>127</v>
      </c>
      <c r="B51" s="9" t="s">
        <v>76</v>
      </c>
      <c r="C51" s="9" t="s">
        <v>77</v>
      </c>
      <c r="D51" s="11">
        <f>D48+Assumptions!$B$24</f>
        <v>17</v>
      </c>
      <c r="E51" s="9">
        <v>6000.0</v>
      </c>
      <c r="F51" s="9">
        <v>15.0</v>
      </c>
      <c r="G51" s="11">
        <f t="shared" si="1"/>
        <v>32</v>
      </c>
      <c r="H51" s="11">
        <f t="shared" si="2"/>
        <v>6000</v>
      </c>
    </row>
    <row r="52">
      <c r="A52" s="9" t="s">
        <v>128</v>
      </c>
      <c r="B52" s="9" t="s">
        <v>79</v>
      </c>
      <c r="C52" s="9" t="s">
        <v>80</v>
      </c>
      <c r="D52" s="11">
        <f>D49+Assumptions!$B$24</f>
        <v>17</v>
      </c>
      <c r="E52" s="9">
        <v>1000.0</v>
      </c>
      <c r="F52" s="9">
        <v>10.0</v>
      </c>
      <c r="G52" s="11">
        <f t="shared" si="1"/>
        <v>27</v>
      </c>
      <c r="H52" s="11">
        <f t="shared" si="2"/>
        <v>1000</v>
      </c>
    </row>
    <row r="53">
      <c r="A53" s="9" t="s">
        <v>129</v>
      </c>
      <c r="B53" s="9" t="s">
        <v>73</v>
      </c>
      <c r="C53" s="9" t="s">
        <v>74</v>
      </c>
      <c r="D53" s="11">
        <f>D50+Assumptions!$B$24</f>
        <v>18</v>
      </c>
      <c r="E53" s="9">
        <v>3600.0</v>
      </c>
      <c r="F53" s="9">
        <v>12.0</v>
      </c>
      <c r="G53" s="11">
        <f t="shared" si="1"/>
        <v>30</v>
      </c>
      <c r="H53" s="11">
        <f t="shared" si="2"/>
        <v>3600</v>
      </c>
    </row>
    <row r="54">
      <c r="A54" s="9" t="s">
        <v>130</v>
      </c>
      <c r="B54" s="9" t="s">
        <v>76</v>
      </c>
      <c r="C54" s="9" t="s">
        <v>77</v>
      </c>
      <c r="D54" s="11">
        <f>D51+Assumptions!$B$24</f>
        <v>18</v>
      </c>
      <c r="E54" s="9">
        <v>6000.0</v>
      </c>
      <c r="F54" s="9">
        <v>15.0</v>
      </c>
      <c r="G54" s="11">
        <f t="shared" si="1"/>
        <v>33</v>
      </c>
      <c r="H54" s="11">
        <f t="shared" si="2"/>
        <v>6000</v>
      </c>
    </row>
    <row r="55">
      <c r="A55" s="9" t="s">
        <v>131</v>
      </c>
      <c r="B55" s="9" t="s">
        <v>79</v>
      </c>
      <c r="C55" s="9" t="s">
        <v>80</v>
      </c>
      <c r="D55" s="11">
        <f>D52+Assumptions!$B$24</f>
        <v>18</v>
      </c>
      <c r="E55" s="9">
        <v>1000.0</v>
      </c>
      <c r="F55" s="9">
        <v>10.0</v>
      </c>
      <c r="G55" s="11">
        <f t="shared" si="1"/>
        <v>28</v>
      </c>
      <c r="H55" s="11">
        <f t="shared" si="2"/>
        <v>1000</v>
      </c>
    </row>
    <row r="56">
      <c r="A56" s="9" t="s">
        <v>132</v>
      </c>
      <c r="B56" s="9" t="s">
        <v>73</v>
      </c>
      <c r="C56" s="9" t="s">
        <v>74</v>
      </c>
      <c r="D56" s="11">
        <f>D53+Assumptions!$B$24</f>
        <v>19</v>
      </c>
      <c r="E56" s="9">
        <v>3600.0</v>
      </c>
      <c r="F56" s="9">
        <v>12.0</v>
      </c>
      <c r="G56" s="11">
        <f t="shared" si="1"/>
        <v>31</v>
      </c>
      <c r="H56" s="11">
        <f t="shared" si="2"/>
        <v>3600</v>
      </c>
    </row>
    <row r="57">
      <c r="A57" s="9" t="s">
        <v>133</v>
      </c>
      <c r="B57" s="9" t="s">
        <v>76</v>
      </c>
      <c r="C57" s="9" t="s">
        <v>77</v>
      </c>
      <c r="D57" s="11">
        <f>D54+Assumptions!$B$24</f>
        <v>19</v>
      </c>
      <c r="E57" s="9">
        <v>6000.0</v>
      </c>
      <c r="F57" s="9">
        <v>15.0</v>
      </c>
      <c r="G57" s="11">
        <f t="shared" si="1"/>
        <v>34</v>
      </c>
      <c r="H57" s="11">
        <f t="shared" si="2"/>
        <v>6000</v>
      </c>
    </row>
    <row r="58">
      <c r="A58" s="9" t="s">
        <v>134</v>
      </c>
      <c r="B58" s="9" t="s">
        <v>79</v>
      </c>
      <c r="C58" s="9" t="s">
        <v>80</v>
      </c>
      <c r="D58" s="11">
        <f>D55+Assumptions!$B$24</f>
        <v>19</v>
      </c>
      <c r="E58" s="9">
        <v>1000.0</v>
      </c>
      <c r="F58" s="9">
        <v>10.0</v>
      </c>
      <c r="G58" s="11">
        <f t="shared" si="1"/>
        <v>29</v>
      </c>
      <c r="H58" s="11">
        <f t="shared" si="2"/>
        <v>1000</v>
      </c>
    </row>
    <row r="59">
      <c r="A59" s="9" t="s">
        <v>135</v>
      </c>
      <c r="B59" s="9" t="s">
        <v>73</v>
      </c>
      <c r="C59" s="9" t="s">
        <v>74</v>
      </c>
      <c r="D59" s="11">
        <f>D56+Assumptions!$B$24</f>
        <v>20</v>
      </c>
      <c r="E59" s="9">
        <v>3600.0</v>
      </c>
      <c r="F59" s="9">
        <v>12.0</v>
      </c>
      <c r="G59" s="11">
        <f t="shared" si="1"/>
        <v>32</v>
      </c>
      <c r="H59" s="11">
        <f t="shared" si="2"/>
        <v>3600</v>
      </c>
    </row>
    <row r="60">
      <c r="A60" s="9" t="s">
        <v>136</v>
      </c>
      <c r="B60" s="9" t="s">
        <v>76</v>
      </c>
      <c r="C60" s="9" t="s">
        <v>77</v>
      </c>
      <c r="D60" s="11">
        <f>D57+Assumptions!$B$24</f>
        <v>20</v>
      </c>
      <c r="E60" s="9">
        <v>6000.0</v>
      </c>
      <c r="F60" s="9">
        <v>15.0</v>
      </c>
      <c r="G60" s="11">
        <f t="shared" si="1"/>
        <v>35</v>
      </c>
      <c r="H60" s="11">
        <f t="shared" si="2"/>
        <v>6000</v>
      </c>
    </row>
    <row r="61">
      <c r="A61" s="9" t="s">
        <v>137</v>
      </c>
      <c r="B61" s="9" t="s">
        <v>79</v>
      </c>
      <c r="C61" s="9" t="s">
        <v>80</v>
      </c>
      <c r="D61" s="11">
        <f>D58+Assumptions!$B$24</f>
        <v>20</v>
      </c>
      <c r="E61" s="9">
        <v>1000.0</v>
      </c>
      <c r="F61" s="9">
        <v>10.0</v>
      </c>
      <c r="G61" s="11">
        <f t="shared" si="1"/>
        <v>30</v>
      </c>
      <c r="H61" s="11">
        <f t="shared" si="2"/>
        <v>1000</v>
      </c>
    </row>
    <row r="62">
      <c r="A62" s="9" t="s">
        <v>138</v>
      </c>
      <c r="B62" s="9" t="s">
        <v>73</v>
      </c>
      <c r="C62" s="9" t="s">
        <v>74</v>
      </c>
      <c r="D62" s="11">
        <f>D59+Assumptions!$B$24</f>
        <v>21</v>
      </c>
      <c r="E62" s="9">
        <v>3600.0</v>
      </c>
      <c r="F62" s="9">
        <v>12.0</v>
      </c>
      <c r="G62" s="11">
        <f t="shared" si="1"/>
        <v>33</v>
      </c>
      <c r="H62" s="11">
        <f t="shared" si="2"/>
        <v>3600</v>
      </c>
    </row>
    <row r="63">
      <c r="A63" s="9" t="s">
        <v>139</v>
      </c>
      <c r="B63" s="9" t="s">
        <v>76</v>
      </c>
      <c r="C63" s="9" t="s">
        <v>77</v>
      </c>
      <c r="D63" s="11">
        <f>D60+Assumptions!$B$24</f>
        <v>21</v>
      </c>
      <c r="E63" s="9">
        <v>6000.0</v>
      </c>
      <c r="F63" s="9">
        <v>15.0</v>
      </c>
      <c r="G63" s="11">
        <f t="shared" si="1"/>
        <v>36</v>
      </c>
      <c r="H63" s="11">
        <f t="shared" si="2"/>
        <v>6000</v>
      </c>
    </row>
    <row r="64">
      <c r="A64" s="9" t="s">
        <v>140</v>
      </c>
      <c r="B64" s="9" t="s">
        <v>79</v>
      </c>
      <c r="C64" s="9" t="s">
        <v>80</v>
      </c>
      <c r="D64" s="11">
        <f>D61+Assumptions!$B$24</f>
        <v>21</v>
      </c>
      <c r="E64" s="9">
        <v>1000.0</v>
      </c>
      <c r="F64" s="9">
        <v>10.0</v>
      </c>
      <c r="G64" s="11">
        <f t="shared" si="1"/>
        <v>31</v>
      </c>
      <c r="H64" s="11">
        <f t="shared" si="2"/>
        <v>1000</v>
      </c>
    </row>
    <row r="65">
      <c r="A65" s="9" t="s">
        <v>141</v>
      </c>
      <c r="B65" s="9" t="s">
        <v>73</v>
      </c>
      <c r="C65" s="9" t="s">
        <v>74</v>
      </c>
      <c r="D65" s="11">
        <f>D62+Assumptions!$B$24</f>
        <v>22</v>
      </c>
      <c r="E65" s="9">
        <v>3600.0</v>
      </c>
      <c r="F65" s="9">
        <v>12.0</v>
      </c>
      <c r="G65" s="11">
        <f t="shared" si="1"/>
        <v>34</v>
      </c>
      <c r="H65" s="11">
        <f t="shared" si="2"/>
        <v>3600</v>
      </c>
    </row>
    <row r="66">
      <c r="A66" s="9" t="s">
        <v>142</v>
      </c>
      <c r="B66" s="9" t="s">
        <v>76</v>
      </c>
      <c r="C66" s="9" t="s">
        <v>77</v>
      </c>
      <c r="D66" s="11">
        <f>D63+Assumptions!$B$24</f>
        <v>22</v>
      </c>
      <c r="E66" s="9">
        <v>6000.0</v>
      </c>
      <c r="F66" s="9">
        <v>15.0</v>
      </c>
      <c r="G66" s="11">
        <f t="shared" si="1"/>
        <v>37</v>
      </c>
      <c r="H66" s="11">
        <f t="shared" si="2"/>
        <v>6000</v>
      </c>
    </row>
    <row r="67">
      <c r="A67" s="9" t="s">
        <v>143</v>
      </c>
      <c r="B67" s="9" t="s">
        <v>79</v>
      </c>
      <c r="C67" s="9" t="s">
        <v>80</v>
      </c>
      <c r="D67" s="11">
        <f>D64+Assumptions!$B$24</f>
        <v>22</v>
      </c>
      <c r="E67" s="9">
        <v>1000.0</v>
      </c>
      <c r="F67" s="9">
        <v>10.0</v>
      </c>
      <c r="G67" s="11">
        <f t="shared" si="1"/>
        <v>32</v>
      </c>
      <c r="H67" s="11">
        <f t="shared" si="2"/>
        <v>1000</v>
      </c>
    </row>
    <row r="68">
      <c r="A68" s="9" t="s">
        <v>144</v>
      </c>
      <c r="B68" s="9" t="s">
        <v>73</v>
      </c>
      <c r="C68" s="9" t="s">
        <v>74</v>
      </c>
      <c r="D68" s="11">
        <f>D65+Assumptions!$B$24</f>
        <v>23</v>
      </c>
      <c r="E68" s="9">
        <v>3600.0</v>
      </c>
      <c r="F68" s="9">
        <v>12.0</v>
      </c>
      <c r="G68" s="11">
        <f t="shared" si="1"/>
        <v>35</v>
      </c>
      <c r="H68" s="11">
        <f t="shared" si="2"/>
        <v>3600</v>
      </c>
    </row>
    <row r="69">
      <c r="A69" s="9" t="s">
        <v>145</v>
      </c>
      <c r="B69" s="9" t="s">
        <v>76</v>
      </c>
      <c r="C69" s="9" t="s">
        <v>77</v>
      </c>
      <c r="D69" s="11">
        <f>D66+Assumptions!$B$24</f>
        <v>23</v>
      </c>
      <c r="E69" s="9">
        <v>6000.0</v>
      </c>
      <c r="F69" s="9">
        <v>15.0</v>
      </c>
      <c r="G69" s="11">
        <f t="shared" si="1"/>
        <v>38</v>
      </c>
      <c r="H69" s="11">
        <f t="shared" si="2"/>
        <v>6000</v>
      </c>
    </row>
    <row r="70">
      <c r="A70" s="9" t="s">
        <v>146</v>
      </c>
      <c r="B70" s="9" t="s">
        <v>79</v>
      </c>
      <c r="C70" s="9" t="s">
        <v>80</v>
      </c>
      <c r="D70" s="11">
        <f>D67+Assumptions!$B$24</f>
        <v>23</v>
      </c>
      <c r="E70" s="9">
        <v>1000.0</v>
      </c>
      <c r="F70" s="9">
        <v>10.0</v>
      </c>
      <c r="G70" s="11">
        <f t="shared" si="1"/>
        <v>33</v>
      </c>
      <c r="H70" s="11">
        <f t="shared" si="2"/>
        <v>1000</v>
      </c>
    </row>
    <row r="71">
      <c r="A71" s="9" t="s">
        <v>147</v>
      </c>
      <c r="B71" s="9" t="s">
        <v>73</v>
      </c>
      <c r="C71" s="9" t="s">
        <v>74</v>
      </c>
      <c r="D71" s="11">
        <f>D68+Assumptions!$B$24</f>
        <v>24</v>
      </c>
      <c r="E71" s="9">
        <v>3600.0</v>
      </c>
      <c r="F71" s="9">
        <v>12.0</v>
      </c>
      <c r="G71" s="11">
        <f t="shared" si="1"/>
        <v>36</v>
      </c>
      <c r="H71" s="11">
        <f t="shared" si="2"/>
        <v>3600</v>
      </c>
    </row>
    <row r="72">
      <c r="A72" s="9" t="s">
        <v>148</v>
      </c>
      <c r="B72" s="9" t="s">
        <v>76</v>
      </c>
      <c r="C72" s="9" t="s">
        <v>77</v>
      </c>
      <c r="D72" s="11">
        <f>D69+Assumptions!$B$24</f>
        <v>24</v>
      </c>
      <c r="E72" s="9">
        <v>6000.0</v>
      </c>
      <c r="F72" s="9">
        <v>15.0</v>
      </c>
      <c r="G72" s="11">
        <f t="shared" si="1"/>
        <v>39</v>
      </c>
      <c r="H72" s="11">
        <f t="shared" si="2"/>
        <v>6000</v>
      </c>
    </row>
    <row r="73">
      <c r="A73" s="9" t="s">
        <v>149</v>
      </c>
      <c r="B73" s="9" t="s">
        <v>79</v>
      </c>
      <c r="C73" s="9" t="s">
        <v>80</v>
      </c>
      <c r="D73" s="11">
        <f>D70+Assumptions!$B$24</f>
        <v>24</v>
      </c>
      <c r="E73" s="9">
        <v>1000.0</v>
      </c>
      <c r="F73" s="9">
        <v>10.0</v>
      </c>
      <c r="G73" s="11">
        <f t="shared" si="1"/>
        <v>34</v>
      </c>
      <c r="H73" s="11">
        <f t="shared" si="2"/>
        <v>1000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6" width="7.38"/>
  </cols>
  <sheetData>
    <row r="1"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  <c r="W1" s="9" t="s">
        <v>51</v>
      </c>
      <c r="X1" s="9" t="s">
        <v>52</v>
      </c>
      <c r="Y1" s="9" t="s">
        <v>53</v>
      </c>
    </row>
    <row r="2">
      <c r="A2" s="9" t="s">
        <v>150</v>
      </c>
    </row>
    <row r="3">
      <c r="A3" s="9" t="s">
        <v>73</v>
      </c>
      <c r="B3" s="9">
        <v>0.0</v>
      </c>
      <c r="C3" s="11">
        <f t="shared" ref="C3:Y3" si="1">B21</f>
        <v>3600</v>
      </c>
      <c r="D3" s="11">
        <f t="shared" si="1"/>
        <v>7200</v>
      </c>
      <c r="E3" s="11">
        <f t="shared" si="1"/>
        <v>10800</v>
      </c>
      <c r="F3" s="11">
        <f t="shared" si="1"/>
        <v>14400</v>
      </c>
      <c r="G3" s="11">
        <f t="shared" si="1"/>
        <v>18000</v>
      </c>
      <c r="H3" s="11">
        <f t="shared" si="1"/>
        <v>21600</v>
      </c>
      <c r="I3" s="11">
        <f t="shared" si="1"/>
        <v>25200</v>
      </c>
      <c r="J3" s="11">
        <f t="shared" si="1"/>
        <v>28800</v>
      </c>
      <c r="K3" s="11">
        <f t="shared" si="1"/>
        <v>32400</v>
      </c>
      <c r="L3" s="11">
        <f t="shared" si="1"/>
        <v>36000</v>
      </c>
      <c r="M3" s="11">
        <f t="shared" si="1"/>
        <v>39600</v>
      </c>
      <c r="N3" s="11">
        <f t="shared" si="1"/>
        <v>43200</v>
      </c>
      <c r="O3" s="11">
        <f t="shared" si="1"/>
        <v>43200</v>
      </c>
      <c r="P3" s="11">
        <f t="shared" si="1"/>
        <v>43200</v>
      </c>
      <c r="Q3" s="11">
        <f t="shared" si="1"/>
        <v>43200</v>
      </c>
      <c r="R3" s="11">
        <f t="shared" si="1"/>
        <v>43200</v>
      </c>
      <c r="S3" s="11">
        <f t="shared" si="1"/>
        <v>43200</v>
      </c>
      <c r="T3" s="11">
        <f t="shared" si="1"/>
        <v>43200</v>
      </c>
      <c r="U3" s="11">
        <f t="shared" si="1"/>
        <v>43200</v>
      </c>
      <c r="V3" s="11">
        <f t="shared" si="1"/>
        <v>43200</v>
      </c>
      <c r="W3" s="11">
        <f t="shared" si="1"/>
        <v>43200</v>
      </c>
      <c r="X3" s="11">
        <f t="shared" si="1"/>
        <v>43200</v>
      </c>
      <c r="Y3" s="11">
        <f t="shared" si="1"/>
        <v>43200</v>
      </c>
    </row>
    <row r="4">
      <c r="A4" s="9" t="s">
        <v>76</v>
      </c>
      <c r="B4" s="9">
        <v>0.0</v>
      </c>
      <c r="C4" s="11">
        <f t="shared" ref="C4:Y4" si="2">B22</f>
        <v>6000</v>
      </c>
      <c r="D4" s="11">
        <f t="shared" si="2"/>
        <v>12000</v>
      </c>
      <c r="E4" s="11">
        <f t="shared" si="2"/>
        <v>18000</v>
      </c>
      <c r="F4" s="11">
        <f t="shared" si="2"/>
        <v>24000</v>
      </c>
      <c r="G4" s="11">
        <f t="shared" si="2"/>
        <v>30000</v>
      </c>
      <c r="H4" s="11">
        <f t="shared" si="2"/>
        <v>36000</v>
      </c>
      <c r="I4" s="11">
        <f t="shared" si="2"/>
        <v>42000</v>
      </c>
      <c r="J4" s="11">
        <f t="shared" si="2"/>
        <v>48000</v>
      </c>
      <c r="K4" s="11">
        <f t="shared" si="2"/>
        <v>54000</v>
      </c>
      <c r="L4" s="11">
        <f t="shared" si="2"/>
        <v>60000</v>
      </c>
      <c r="M4" s="11">
        <f t="shared" si="2"/>
        <v>66000</v>
      </c>
      <c r="N4" s="11">
        <f t="shared" si="2"/>
        <v>72000</v>
      </c>
      <c r="O4" s="11">
        <f t="shared" si="2"/>
        <v>78000</v>
      </c>
      <c r="P4" s="11">
        <f t="shared" si="2"/>
        <v>84000</v>
      </c>
      <c r="Q4" s="11">
        <f t="shared" si="2"/>
        <v>90000</v>
      </c>
      <c r="R4" s="11">
        <f t="shared" si="2"/>
        <v>90000</v>
      </c>
      <c r="S4" s="11">
        <f t="shared" si="2"/>
        <v>90000</v>
      </c>
      <c r="T4" s="11">
        <f t="shared" si="2"/>
        <v>90000</v>
      </c>
      <c r="U4" s="11">
        <f t="shared" si="2"/>
        <v>90000</v>
      </c>
      <c r="V4" s="11">
        <f t="shared" si="2"/>
        <v>90000</v>
      </c>
      <c r="W4" s="11">
        <f t="shared" si="2"/>
        <v>90000</v>
      </c>
      <c r="X4" s="11">
        <f t="shared" si="2"/>
        <v>90000</v>
      </c>
      <c r="Y4" s="11">
        <f t="shared" si="2"/>
        <v>90000</v>
      </c>
    </row>
    <row r="5">
      <c r="A5" s="9" t="s">
        <v>151</v>
      </c>
      <c r="B5" s="9">
        <v>0.0</v>
      </c>
      <c r="C5" s="11">
        <f t="shared" ref="C5:Y5" si="3">B23</f>
        <v>1000</v>
      </c>
      <c r="D5" s="11">
        <f t="shared" si="3"/>
        <v>2000</v>
      </c>
      <c r="E5" s="11">
        <f t="shared" si="3"/>
        <v>3000</v>
      </c>
      <c r="F5" s="11">
        <f t="shared" si="3"/>
        <v>4000</v>
      </c>
      <c r="G5" s="11">
        <f t="shared" si="3"/>
        <v>5000</v>
      </c>
      <c r="H5" s="11">
        <f t="shared" si="3"/>
        <v>6000</v>
      </c>
      <c r="I5" s="11">
        <f t="shared" si="3"/>
        <v>7000</v>
      </c>
      <c r="J5" s="11">
        <f t="shared" si="3"/>
        <v>8000</v>
      </c>
      <c r="K5" s="11">
        <f t="shared" si="3"/>
        <v>9000</v>
      </c>
      <c r="L5" s="11">
        <f t="shared" si="3"/>
        <v>10000</v>
      </c>
      <c r="M5" s="11">
        <f t="shared" si="3"/>
        <v>10000</v>
      </c>
      <c r="N5" s="11">
        <f t="shared" si="3"/>
        <v>10000</v>
      </c>
      <c r="O5" s="11">
        <f t="shared" si="3"/>
        <v>10000</v>
      </c>
      <c r="P5" s="11">
        <f t="shared" si="3"/>
        <v>10000</v>
      </c>
      <c r="Q5" s="11">
        <f t="shared" si="3"/>
        <v>10000</v>
      </c>
      <c r="R5" s="11">
        <f t="shared" si="3"/>
        <v>10000</v>
      </c>
      <c r="S5" s="11">
        <f t="shared" si="3"/>
        <v>10000</v>
      </c>
      <c r="T5" s="11">
        <f t="shared" si="3"/>
        <v>10000</v>
      </c>
      <c r="U5" s="11">
        <f t="shared" si="3"/>
        <v>10000</v>
      </c>
      <c r="V5" s="11">
        <f t="shared" si="3"/>
        <v>10000</v>
      </c>
      <c r="W5" s="11">
        <f t="shared" si="3"/>
        <v>10000</v>
      </c>
      <c r="X5" s="11">
        <f t="shared" si="3"/>
        <v>10000</v>
      </c>
      <c r="Y5" s="11">
        <f t="shared" si="3"/>
        <v>10000</v>
      </c>
    </row>
    <row r="6">
      <c r="A6" s="9" t="s">
        <v>57</v>
      </c>
      <c r="B6" s="11">
        <f t="shared" ref="B6:Y6" si="4">SUM(B3:B5)</f>
        <v>0</v>
      </c>
      <c r="C6" s="11">
        <f t="shared" si="4"/>
        <v>10600</v>
      </c>
      <c r="D6" s="11">
        <f t="shared" si="4"/>
        <v>21200</v>
      </c>
      <c r="E6" s="11">
        <f t="shared" si="4"/>
        <v>31800</v>
      </c>
      <c r="F6" s="11">
        <f t="shared" si="4"/>
        <v>42400</v>
      </c>
      <c r="G6" s="11">
        <f t="shared" si="4"/>
        <v>53000</v>
      </c>
      <c r="H6" s="11">
        <f t="shared" si="4"/>
        <v>63600</v>
      </c>
      <c r="I6" s="11">
        <f t="shared" si="4"/>
        <v>74200</v>
      </c>
      <c r="J6" s="11">
        <f t="shared" si="4"/>
        <v>84800</v>
      </c>
      <c r="K6" s="11">
        <f t="shared" si="4"/>
        <v>95400</v>
      </c>
      <c r="L6" s="11">
        <f t="shared" si="4"/>
        <v>106000</v>
      </c>
      <c r="M6" s="11">
        <f t="shared" si="4"/>
        <v>115600</v>
      </c>
      <c r="N6" s="11">
        <f t="shared" si="4"/>
        <v>125200</v>
      </c>
      <c r="O6" s="11">
        <f t="shared" si="4"/>
        <v>131200</v>
      </c>
      <c r="P6" s="11">
        <f t="shared" si="4"/>
        <v>137200</v>
      </c>
      <c r="Q6" s="11">
        <f t="shared" si="4"/>
        <v>143200</v>
      </c>
      <c r="R6" s="11">
        <f t="shared" si="4"/>
        <v>143200</v>
      </c>
      <c r="S6" s="11">
        <f t="shared" si="4"/>
        <v>143200</v>
      </c>
      <c r="T6" s="11">
        <f t="shared" si="4"/>
        <v>143200</v>
      </c>
      <c r="U6" s="11">
        <f t="shared" si="4"/>
        <v>143200</v>
      </c>
      <c r="V6" s="11">
        <f t="shared" si="4"/>
        <v>143200</v>
      </c>
      <c r="W6" s="11">
        <f t="shared" si="4"/>
        <v>143200</v>
      </c>
      <c r="X6" s="11">
        <f t="shared" si="4"/>
        <v>143200</v>
      </c>
      <c r="Y6" s="11">
        <f t="shared" si="4"/>
        <v>143200</v>
      </c>
    </row>
    <row r="8">
      <c r="A8" s="9" t="s">
        <v>152</v>
      </c>
    </row>
    <row r="9">
      <c r="A9" s="9" t="s">
        <v>73</v>
      </c>
      <c r="B9" s="9">
        <f>'Small Store-FAR'!E2</f>
        <v>3600</v>
      </c>
      <c r="C9" s="9">
        <f>'Small Store-FAR'!E5</f>
        <v>3600</v>
      </c>
      <c r="D9" s="9">
        <f>'Small Store-FAR'!E8</f>
        <v>3600</v>
      </c>
      <c r="E9" s="9">
        <f>'Small Store-FAR'!E11</f>
        <v>3600</v>
      </c>
      <c r="F9" s="9">
        <f>'Small Store-FAR'!E14</f>
        <v>3600</v>
      </c>
      <c r="G9" s="9">
        <f>'Small Store-FAR'!E17</f>
        <v>3600</v>
      </c>
      <c r="H9" s="9">
        <f>'Small Store-FAR'!E20</f>
        <v>3600</v>
      </c>
      <c r="I9" s="9">
        <f>'Small Store-FAR'!E23</f>
        <v>3600</v>
      </c>
      <c r="J9" s="9">
        <f>'Small Store-FAR'!E26</f>
        <v>3600</v>
      </c>
      <c r="K9" s="9">
        <f>'Small Store-FAR'!E29</f>
        <v>3600</v>
      </c>
      <c r="L9" s="9">
        <f>'Small Store-FAR'!E32</f>
        <v>3600</v>
      </c>
      <c r="M9" s="9">
        <f>'Small Store-FAR'!E35</f>
        <v>3600</v>
      </c>
      <c r="N9" s="9">
        <f>'Small Store-FAR'!E38</f>
        <v>3600</v>
      </c>
      <c r="O9" s="9">
        <f>'Small Store-FAR'!E41</f>
        <v>3600</v>
      </c>
      <c r="P9" s="9">
        <f>'Small Store-FAR'!E44</f>
        <v>3600</v>
      </c>
      <c r="Q9" s="9">
        <f>'Small Store-FAR'!E47</f>
        <v>3600</v>
      </c>
      <c r="R9" s="9">
        <f>'Small Store-FAR'!E50</f>
        <v>3600</v>
      </c>
      <c r="S9" s="9">
        <f>'Small Store-FAR'!E53</f>
        <v>3600</v>
      </c>
      <c r="T9" s="9">
        <f>'Small Store-FAR'!E56</f>
        <v>3600</v>
      </c>
      <c r="U9" s="9">
        <f>'Small Store-FAR'!E59</f>
        <v>3600</v>
      </c>
      <c r="V9" s="9">
        <f>'Small Store-FAR'!E62</f>
        <v>3600</v>
      </c>
      <c r="W9" s="9">
        <f>'Small Store-FAR'!E65</f>
        <v>3600</v>
      </c>
      <c r="X9" s="9">
        <f>'Small Store-FAR'!E68</f>
        <v>3600</v>
      </c>
      <c r="Y9" s="9">
        <f>'Small Store-FAR'!E71</f>
        <v>3600</v>
      </c>
    </row>
    <row r="10">
      <c r="A10" s="9" t="s">
        <v>76</v>
      </c>
      <c r="B10" s="9">
        <f>'Small Store-FAR'!E3</f>
        <v>6000</v>
      </c>
      <c r="C10" s="9">
        <f>'Small Store-FAR'!E6</f>
        <v>6000</v>
      </c>
      <c r="D10" s="9">
        <f>'Small Store-FAR'!E9</f>
        <v>6000</v>
      </c>
      <c r="E10" s="9">
        <f>'Small Store-FAR'!E12</f>
        <v>6000</v>
      </c>
      <c r="F10" s="9">
        <f>'Small Store-FAR'!E15</f>
        <v>6000</v>
      </c>
      <c r="G10" s="9">
        <f>'Small Store-FAR'!E18</f>
        <v>6000</v>
      </c>
      <c r="H10" s="9">
        <f>'Small Store-FAR'!E21</f>
        <v>6000</v>
      </c>
      <c r="I10" s="9">
        <f>'Small Store-FAR'!E24</f>
        <v>6000</v>
      </c>
      <c r="J10" s="9">
        <f>'Small Store-FAR'!E27</f>
        <v>6000</v>
      </c>
      <c r="K10" s="9">
        <f>'Small Store-FAR'!E30</f>
        <v>6000</v>
      </c>
      <c r="L10" s="9">
        <f>'Small Store-FAR'!E33</f>
        <v>6000</v>
      </c>
      <c r="M10" s="9">
        <f>'Small Store-FAR'!E36</f>
        <v>6000</v>
      </c>
      <c r="N10" s="9">
        <f>'Small Store-FAR'!E39</f>
        <v>6000</v>
      </c>
      <c r="O10" s="9">
        <f>'Small Store-FAR'!E42</f>
        <v>6000</v>
      </c>
      <c r="P10" s="9">
        <f>'Small Store-FAR'!E45</f>
        <v>6000</v>
      </c>
      <c r="Q10" s="9">
        <f>'Small Store-FAR'!E48</f>
        <v>6000</v>
      </c>
      <c r="R10" s="9">
        <f>'Small Store-FAR'!E51</f>
        <v>6000</v>
      </c>
      <c r="S10" s="9">
        <f>'Small Store-FAR'!E54</f>
        <v>6000</v>
      </c>
      <c r="T10" s="9">
        <f>'Small Store-FAR'!E57</f>
        <v>6000</v>
      </c>
      <c r="U10" s="9">
        <f>'Small Store-FAR'!E60</f>
        <v>6000</v>
      </c>
      <c r="V10" s="9">
        <f>'Small Store-FAR'!E63</f>
        <v>6000</v>
      </c>
      <c r="W10" s="9">
        <f>'Small Store-FAR'!E66</f>
        <v>6000</v>
      </c>
      <c r="X10" s="9">
        <f>'Small Store-FAR'!E69</f>
        <v>6000</v>
      </c>
      <c r="Y10" s="9">
        <f>'Small Store-FAR'!E72</f>
        <v>6000</v>
      </c>
    </row>
    <row r="11">
      <c r="A11" s="9" t="s">
        <v>151</v>
      </c>
      <c r="B11" s="9">
        <f>'Small Store-FAR'!E4</f>
        <v>1000</v>
      </c>
      <c r="C11" s="9">
        <f>'Small Store-FAR'!E7</f>
        <v>1000</v>
      </c>
      <c r="D11" s="9">
        <f>'Small Store-FAR'!E10</f>
        <v>1000</v>
      </c>
      <c r="E11" s="9">
        <f>'Small Store-FAR'!E13</f>
        <v>1000</v>
      </c>
      <c r="F11" s="9">
        <f>'Small Store-FAR'!E16</f>
        <v>1000</v>
      </c>
      <c r="G11" s="9">
        <f>'Small Store-FAR'!E19</f>
        <v>1000</v>
      </c>
      <c r="H11" s="9">
        <f>'Small Store-FAR'!E22</f>
        <v>1000</v>
      </c>
      <c r="I11" s="9">
        <f>'Small Store-FAR'!E25</f>
        <v>1000</v>
      </c>
      <c r="J11" s="9">
        <f>'Small Store-FAR'!E28</f>
        <v>1000</v>
      </c>
      <c r="K11" s="9">
        <f>'Small Store-FAR'!E31</f>
        <v>1000</v>
      </c>
      <c r="L11" s="11">
        <f>'Small Store-FAR'!E34</f>
        <v>1000</v>
      </c>
      <c r="M11" s="9">
        <f>'Small Store-FAR'!E37</f>
        <v>1000</v>
      </c>
      <c r="N11" s="9">
        <f>'Small Store-FAR'!E40</f>
        <v>1000</v>
      </c>
      <c r="O11" s="9">
        <f>'Small Store-FAR'!E43</f>
        <v>1000</v>
      </c>
      <c r="P11" s="9">
        <f>'Small Store-FAR'!E46</f>
        <v>1000</v>
      </c>
      <c r="Q11" s="11">
        <f>'Small Store-FAR'!E49</f>
        <v>1000</v>
      </c>
      <c r="R11" s="9">
        <f>'Small Store-FAR'!E52</f>
        <v>1000</v>
      </c>
      <c r="S11" s="9">
        <f>'Small Store-FAR'!E55</f>
        <v>1000</v>
      </c>
      <c r="T11" s="9">
        <f>'Small Store-FAR'!E58</f>
        <v>1000</v>
      </c>
      <c r="U11" s="9">
        <f>'Small Store-FAR'!E61</f>
        <v>1000</v>
      </c>
      <c r="V11" s="9">
        <f>'Small Store-FAR'!E64</f>
        <v>1000</v>
      </c>
      <c r="W11" s="9">
        <f>'Small Store-FAR'!E67</f>
        <v>1000</v>
      </c>
      <c r="X11" s="9">
        <f>'Small Store-FAR'!E70</f>
        <v>1000</v>
      </c>
      <c r="Y11" s="9">
        <f>'Small Store-FAR'!E73</f>
        <v>1000</v>
      </c>
    </row>
    <row r="12">
      <c r="A12" s="9" t="s">
        <v>57</v>
      </c>
      <c r="B12" s="11">
        <f t="shared" ref="B12:Y12" si="5">SUM(B9:B11)</f>
        <v>10600</v>
      </c>
      <c r="C12" s="11">
        <f t="shared" si="5"/>
        <v>10600</v>
      </c>
      <c r="D12" s="11">
        <f t="shared" si="5"/>
        <v>10600</v>
      </c>
      <c r="E12" s="11">
        <f t="shared" si="5"/>
        <v>10600</v>
      </c>
      <c r="F12" s="11">
        <f t="shared" si="5"/>
        <v>10600</v>
      </c>
      <c r="G12" s="11">
        <f t="shared" si="5"/>
        <v>10600</v>
      </c>
      <c r="H12" s="11">
        <f t="shared" si="5"/>
        <v>10600</v>
      </c>
      <c r="I12" s="11">
        <f t="shared" si="5"/>
        <v>10600</v>
      </c>
      <c r="J12" s="11">
        <f t="shared" si="5"/>
        <v>10600</v>
      </c>
      <c r="K12" s="11">
        <f t="shared" si="5"/>
        <v>10600</v>
      </c>
      <c r="L12" s="11">
        <f t="shared" si="5"/>
        <v>10600</v>
      </c>
      <c r="M12" s="11">
        <f t="shared" si="5"/>
        <v>10600</v>
      </c>
      <c r="N12" s="11">
        <f t="shared" si="5"/>
        <v>10600</v>
      </c>
      <c r="O12" s="11">
        <f t="shared" si="5"/>
        <v>10600</v>
      </c>
      <c r="P12" s="11">
        <f t="shared" si="5"/>
        <v>10600</v>
      </c>
      <c r="Q12" s="11">
        <f t="shared" si="5"/>
        <v>10600</v>
      </c>
      <c r="R12" s="11">
        <f t="shared" si="5"/>
        <v>10600</v>
      </c>
      <c r="S12" s="11">
        <f t="shared" si="5"/>
        <v>10600</v>
      </c>
      <c r="T12" s="11">
        <f t="shared" si="5"/>
        <v>10600</v>
      </c>
      <c r="U12" s="11">
        <f t="shared" si="5"/>
        <v>10600</v>
      </c>
      <c r="V12" s="11">
        <f t="shared" si="5"/>
        <v>10600</v>
      </c>
      <c r="W12" s="11">
        <f t="shared" si="5"/>
        <v>10600</v>
      </c>
      <c r="X12" s="11">
        <f t="shared" si="5"/>
        <v>10600</v>
      </c>
      <c r="Y12" s="11">
        <f t="shared" si="5"/>
        <v>10600</v>
      </c>
    </row>
    <row r="14">
      <c r="A14" s="9" t="s">
        <v>153</v>
      </c>
    </row>
    <row r="15">
      <c r="A15" s="9" t="s">
        <v>73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f>'Small Store-FAR'!E2</f>
        <v>3600</v>
      </c>
      <c r="O15" s="9">
        <f>'Small Store-FAR'!E5</f>
        <v>3600</v>
      </c>
      <c r="P15" s="9">
        <f>'Small Store-FAR'!E8</f>
        <v>3600</v>
      </c>
      <c r="Q15" s="9">
        <f>'Small Store-FAR'!E11</f>
        <v>3600</v>
      </c>
      <c r="R15" s="9">
        <f>'Small Store-FAR'!E14</f>
        <v>3600</v>
      </c>
      <c r="S15" s="9">
        <f>'Small Store-FAR'!E17</f>
        <v>3600</v>
      </c>
      <c r="T15" s="9">
        <f>'Small Store-FAR'!E20</f>
        <v>3600</v>
      </c>
      <c r="U15" s="9">
        <f>'Small Store-FAR'!E23</f>
        <v>3600</v>
      </c>
      <c r="V15" s="9">
        <f>'Small Store-FAR'!E26</f>
        <v>3600</v>
      </c>
      <c r="W15" s="9">
        <f>'Small Store-FAR'!E29</f>
        <v>3600</v>
      </c>
      <c r="X15" s="9">
        <f>'Small Store-FAR'!E32</f>
        <v>3600</v>
      </c>
      <c r="Y15" s="9">
        <f>'Small Store-FAR'!E35</f>
        <v>3600</v>
      </c>
    </row>
    <row r="16">
      <c r="A16" s="9" t="s">
        <v>76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f>'Small Store-FAR'!E3</f>
        <v>6000</v>
      </c>
      <c r="R16" s="9">
        <f>'Small Store-FAR'!E6</f>
        <v>6000</v>
      </c>
      <c r="S16" s="9">
        <f>'Small Store-FAR'!E9</f>
        <v>6000</v>
      </c>
      <c r="T16" s="9">
        <f>'Small Store-FAR'!E12</f>
        <v>6000</v>
      </c>
      <c r="U16" s="9">
        <f>'Small Store-FAR'!E15</f>
        <v>6000</v>
      </c>
      <c r="V16" s="9">
        <f>'Small Store-FAR'!E18</f>
        <v>6000</v>
      </c>
      <c r="W16" s="9">
        <f>'Small Store-FAR'!E21</f>
        <v>6000</v>
      </c>
      <c r="X16" s="9">
        <f>'Small Store-FAR'!E24</f>
        <v>6000</v>
      </c>
      <c r="Y16" s="9">
        <f>'Small Store-FAR'!E27</f>
        <v>6000</v>
      </c>
    </row>
    <row r="17">
      <c r="A17" s="9" t="s">
        <v>151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f>'Small Store-FAR'!E4</f>
        <v>1000</v>
      </c>
      <c r="M17" s="9">
        <f>'Small Store-FAR'!E7</f>
        <v>1000</v>
      </c>
      <c r="N17" s="9">
        <f>'Small Store-FAR'!E10</f>
        <v>1000</v>
      </c>
      <c r="O17" s="9">
        <f>'Small Store-FAR'!E13</f>
        <v>1000</v>
      </c>
      <c r="P17" s="9">
        <f>'Small Store-FAR'!E16</f>
        <v>1000</v>
      </c>
      <c r="Q17" s="9">
        <f>'Small Store-FAR'!E19</f>
        <v>1000</v>
      </c>
      <c r="R17" s="9">
        <f>'Small Store-FAR'!E22</f>
        <v>1000</v>
      </c>
      <c r="S17" s="11">
        <f>'Small Store-FAR'!E25</f>
        <v>1000</v>
      </c>
      <c r="T17" s="9">
        <f>'Small Store-FAR'!E28</f>
        <v>1000</v>
      </c>
      <c r="U17" s="9">
        <f>'Small Store-FAR'!E31</f>
        <v>1000</v>
      </c>
      <c r="V17" s="9">
        <f>'Small Store-FAR'!E34</f>
        <v>1000</v>
      </c>
      <c r="W17" s="9">
        <f>'Small Store-FAR'!E37</f>
        <v>1000</v>
      </c>
      <c r="X17" s="9">
        <f>'Small Store-FAR'!E40</f>
        <v>1000</v>
      </c>
      <c r="Y17" s="9">
        <f>'Small Store-FAR'!E43</f>
        <v>1000</v>
      </c>
    </row>
    <row r="18">
      <c r="A18" s="9" t="s">
        <v>57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1000</v>
      </c>
      <c r="M18" s="11">
        <f t="shared" si="6"/>
        <v>1000</v>
      </c>
      <c r="N18" s="11">
        <f t="shared" si="6"/>
        <v>4600</v>
      </c>
      <c r="O18" s="11">
        <f t="shared" si="6"/>
        <v>4600</v>
      </c>
      <c r="P18" s="11">
        <f t="shared" si="6"/>
        <v>4600</v>
      </c>
      <c r="Q18" s="11">
        <f t="shared" si="6"/>
        <v>10600</v>
      </c>
      <c r="R18" s="11">
        <f t="shared" si="6"/>
        <v>10600</v>
      </c>
      <c r="S18" s="11">
        <f t="shared" si="6"/>
        <v>10600</v>
      </c>
      <c r="T18" s="11">
        <f t="shared" si="6"/>
        <v>10600</v>
      </c>
      <c r="U18" s="11">
        <f t="shared" si="6"/>
        <v>10600</v>
      </c>
      <c r="V18" s="11">
        <f t="shared" si="6"/>
        <v>10600</v>
      </c>
      <c r="W18" s="11">
        <f t="shared" si="6"/>
        <v>10600</v>
      </c>
      <c r="X18" s="11">
        <f t="shared" si="6"/>
        <v>10600</v>
      </c>
      <c r="Y18" s="11">
        <f t="shared" si="6"/>
        <v>10600</v>
      </c>
    </row>
    <row r="20">
      <c r="A20" s="9" t="s">
        <v>154</v>
      </c>
    </row>
    <row r="21">
      <c r="A21" s="9" t="s">
        <v>73</v>
      </c>
      <c r="B21" s="11">
        <f t="shared" ref="B21:Y21" si="7">B3+B9-B15</f>
        <v>3600</v>
      </c>
      <c r="C21" s="11">
        <f t="shared" si="7"/>
        <v>7200</v>
      </c>
      <c r="D21" s="11">
        <f t="shared" si="7"/>
        <v>10800</v>
      </c>
      <c r="E21" s="11">
        <f t="shared" si="7"/>
        <v>14400</v>
      </c>
      <c r="F21" s="11">
        <f t="shared" si="7"/>
        <v>18000</v>
      </c>
      <c r="G21" s="11">
        <f t="shared" si="7"/>
        <v>21600</v>
      </c>
      <c r="H21" s="11">
        <f t="shared" si="7"/>
        <v>25200</v>
      </c>
      <c r="I21" s="11">
        <f t="shared" si="7"/>
        <v>28800</v>
      </c>
      <c r="J21" s="11">
        <f t="shared" si="7"/>
        <v>32400</v>
      </c>
      <c r="K21" s="11">
        <f t="shared" si="7"/>
        <v>36000</v>
      </c>
      <c r="L21" s="11">
        <f t="shared" si="7"/>
        <v>39600</v>
      </c>
      <c r="M21" s="11">
        <f t="shared" si="7"/>
        <v>43200</v>
      </c>
      <c r="N21" s="11">
        <f t="shared" si="7"/>
        <v>43200</v>
      </c>
      <c r="O21" s="11">
        <f t="shared" si="7"/>
        <v>43200</v>
      </c>
      <c r="P21" s="11">
        <f t="shared" si="7"/>
        <v>43200</v>
      </c>
      <c r="Q21" s="11">
        <f t="shared" si="7"/>
        <v>43200</v>
      </c>
      <c r="R21" s="11">
        <f t="shared" si="7"/>
        <v>43200</v>
      </c>
      <c r="S21" s="11">
        <f t="shared" si="7"/>
        <v>43200</v>
      </c>
      <c r="T21" s="11">
        <f t="shared" si="7"/>
        <v>43200</v>
      </c>
      <c r="U21" s="11">
        <f t="shared" si="7"/>
        <v>43200</v>
      </c>
      <c r="V21" s="11">
        <f t="shared" si="7"/>
        <v>43200</v>
      </c>
      <c r="W21" s="11">
        <f t="shared" si="7"/>
        <v>43200</v>
      </c>
      <c r="X21" s="11">
        <f t="shared" si="7"/>
        <v>43200</v>
      </c>
      <c r="Y21" s="11">
        <f t="shared" si="7"/>
        <v>43200</v>
      </c>
    </row>
    <row r="22">
      <c r="A22" s="9" t="s">
        <v>76</v>
      </c>
      <c r="B22" s="11">
        <f t="shared" ref="B22:Y22" si="8">B4+B10-B16</f>
        <v>6000</v>
      </c>
      <c r="C22" s="11">
        <f t="shared" si="8"/>
        <v>12000</v>
      </c>
      <c r="D22" s="11">
        <f t="shared" si="8"/>
        <v>18000</v>
      </c>
      <c r="E22" s="11">
        <f t="shared" si="8"/>
        <v>24000</v>
      </c>
      <c r="F22" s="11">
        <f t="shared" si="8"/>
        <v>30000</v>
      </c>
      <c r="G22" s="11">
        <f t="shared" si="8"/>
        <v>36000</v>
      </c>
      <c r="H22" s="11">
        <f t="shared" si="8"/>
        <v>42000</v>
      </c>
      <c r="I22" s="11">
        <f t="shared" si="8"/>
        <v>48000</v>
      </c>
      <c r="J22" s="11">
        <f t="shared" si="8"/>
        <v>54000</v>
      </c>
      <c r="K22" s="11">
        <f t="shared" si="8"/>
        <v>60000</v>
      </c>
      <c r="L22" s="11">
        <f t="shared" si="8"/>
        <v>66000</v>
      </c>
      <c r="M22" s="11">
        <f t="shared" si="8"/>
        <v>72000</v>
      </c>
      <c r="N22" s="11">
        <f t="shared" si="8"/>
        <v>78000</v>
      </c>
      <c r="O22" s="11">
        <f t="shared" si="8"/>
        <v>84000</v>
      </c>
      <c r="P22" s="11">
        <f t="shared" si="8"/>
        <v>90000</v>
      </c>
      <c r="Q22" s="11">
        <f t="shared" si="8"/>
        <v>90000</v>
      </c>
      <c r="R22" s="11">
        <f t="shared" si="8"/>
        <v>90000</v>
      </c>
      <c r="S22" s="11">
        <f t="shared" si="8"/>
        <v>90000</v>
      </c>
      <c r="T22" s="11">
        <f t="shared" si="8"/>
        <v>90000</v>
      </c>
      <c r="U22" s="11">
        <f t="shared" si="8"/>
        <v>90000</v>
      </c>
      <c r="V22" s="11">
        <f t="shared" si="8"/>
        <v>90000</v>
      </c>
      <c r="W22" s="11">
        <f t="shared" si="8"/>
        <v>90000</v>
      </c>
      <c r="X22" s="11">
        <f t="shared" si="8"/>
        <v>90000</v>
      </c>
      <c r="Y22" s="11">
        <f t="shared" si="8"/>
        <v>90000</v>
      </c>
    </row>
    <row r="23">
      <c r="A23" s="9" t="s">
        <v>151</v>
      </c>
      <c r="B23" s="11">
        <f t="shared" ref="B23:Y23" si="9">B5+B11-B17</f>
        <v>1000</v>
      </c>
      <c r="C23" s="11">
        <f t="shared" si="9"/>
        <v>2000</v>
      </c>
      <c r="D23" s="11">
        <f t="shared" si="9"/>
        <v>3000</v>
      </c>
      <c r="E23" s="11">
        <f t="shared" si="9"/>
        <v>4000</v>
      </c>
      <c r="F23" s="11">
        <f t="shared" si="9"/>
        <v>5000</v>
      </c>
      <c r="G23" s="11">
        <f t="shared" si="9"/>
        <v>6000</v>
      </c>
      <c r="H23" s="11">
        <f t="shared" si="9"/>
        <v>7000</v>
      </c>
      <c r="I23" s="11">
        <f t="shared" si="9"/>
        <v>8000</v>
      </c>
      <c r="J23" s="11">
        <f t="shared" si="9"/>
        <v>9000</v>
      </c>
      <c r="K23" s="11">
        <f t="shared" si="9"/>
        <v>10000</v>
      </c>
      <c r="L23" s="11">
        <f t="shared" si="9"/>
        <v>10000</v>
      </c>
      <c r="M23" s="11">
        <f t="shared" si="9"/>
        <v>10000</v>
      </c>
      <c r="N23" s="11">
        <f t="shared" si="9"/>
        <v>10000</v>
      </c>
      <c r="O23" s="11">
        <f t="shared" si="9"/>
        <v>10000</v>
      </c>
      <c r="P23" s="11">
        <f t="shared" si="9"/>
        <v>10000</v>
      </c>
      <c r="Q23" s="11">
        <f t="shared" si="9"/>
        <v>10000</v>
      </c>
      <c r="R23" s="11">
        <f t="shared" si="9"/>
        <v>10000</v>
      </c>
      <c r="S23" s="11">
        <f t="shared" si="9"/>
        <v>10000</v>
      </c>
      <c r="T23" s="11">
        <f t="shared" si="9"/>
        <v>10000</v>
      </c>
      <c r="U23" s="11">
        <f t="shared" si="9"/>
        <v>10000</v>
      </c>
      <c r="V23" s="11">
        <f t="shared" si="9"/>
        <v>10000</v>
      </c>
      <c r="W23" s="11">
        <f t="shared" si="9"/>
        <v>10000</v>
      </c>
      <c r="X23" s="11">
        <f t="shared" si="9"/>
        <v>10000</v>
      </c>
      <c r="Y23" s="11">
        <f t="shared" si="9"/>
        <v>10000</v>
      </c>
    </row>
    <row r="24">
      <c r="A24" s="9" t="s">
        <v>57</v>
      </c>
      <c r="B24" s="11">
        <f t="shared" ref="B24:Y24" si="10">SUM(B21:B23)</f>
        <v>10600</v>
      </c>
      <c r="C24" s="11">
        <f t="shared" si="10"/>
        <v>21200</v>
      </c>
      <c r="D24" s="11">
        <f t="shared" si="10"/>
        <v>31800</v>
      </c>
      <c r="E24" s="11">
        <f t="shared" si="10"/>
        <v>42400</v>
      </c>
      <c r="F24" s="11">
        <f t="shared" si="10"/>
        <v>53000</v>
      </c>
      <c r="G24" s="11">
        <f t="shared" si="10"/>
        <v>63600</v>
      </c>
      <c r="H24" s="11">
        <f t="shared" si="10"/>
        <v>74200</v>
      </c>
      <c r="I24" s="11">
        <f t="shared" si="10"/>
        <v>84800</v>
      </c>
      <c r="J24" s="11">
        <f t="shared" si="10"/>
        <v>95400</v>
      </c>
      <c r="K24" s="11">
        <f t="shared" si="10"/>
        <v>106000</v>
      </c>
      <c r="L24" s="11">
        <f t="shared" si="10"/>
        <v>115600</v>
      </c>
      <c r="M24" s="11">
        <f t="shared" si="10"/>
        <v>125200</v>
      </c>
      <c r="N24" s="11">
        <f t="shared" si="10"/>
        <v>131200</v>
      </c>
      <c r="O24" s="11">
        <f t="shared" si="10"/>
        <v>137200</v>
      </c>
      <c r="P24" s="11">
        <f t="shared" si="10"/>
        <v>143200</v>
      </c>
      <c r="Q24" s="11">
        <f t="shared" si="10"/>
        <v>143200</v>
      </c>
      <c r="R24" s="11">
        <f t="shared" si="10"/>
        <v>143200</v>
      </c>
      <c r="S24" s="11">
        <f t="shared" si="10"/>
        <v>143200</v>
      </c>
      <c r="T24" s="11">
        <f t="shared" si="10"/>
        <v>143200</v>
      </c>
      <c r="U24" s="11">
        <f t="shared" si="10"/>
        <v>143200</v>
      </c>
      <c r="V24" s="11">
        <f t="shared" si="10"/>
        <v>143200</v>
      </c>
      <c r="W24" s="11">
        <f t="shared" si="10"/>
        <v>143200</v>
      </c>
      <c r="X24" s="11">
        <f t="shared" si="10"/>
        <v>143200</v>
      </c>
      <c r="Y24" s="11">
        <f t="shared" si="10"/>
        <v>143200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5" width="8.13"/>
  </cols>
  <sheetData>
    <row r="1"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  <c r="W1" s="9" t="s">
        <v>51</v>
      </c>
      <c r="X1" s="9" t="s">
        <v>52</v>
      </c>
      <c r="Y1" s="9" t="s">
        <v>53</v>
      </c>
    </row>
    <row r="2">
      <c r="A2" s="9" t="s">
        <v>150</v>
      </c>
    </row>
    <row r="3">
      <c r="A3" s="9" t="s">
        <v>73</v>
      </c>
      <c r="B3" s="9">
        <v>0.0</v>
      </c>
      <c r="C3" s="11">
        <f t="shared" ref="C3:Y3" si="1">B21</f>
        <v>300</v>
      </c>
      <c r="D3" s="11">
        <f t="shared" si="1"/>
        <v>900</v>
      </c>
      <c r="E3" s="11">
        <f t="shared" si="1"/>
        <v>1800</v>
      </c>
      <c r="F3" s="11">
        <f t="shared" si="1"/>
        <v>3000</v>
      </c>
      <c r="G3" s="11">
        <f t="shared" si="1"/>
        <v>4500</v>
      </c>
      <c r="H3" s="11">
        <f t="shared" si="1"/>
        <v>6300</v>
      </c>
      <c r="I3" s="11">
        <f t="shared" si="1"/>
        <v>8400</v>
      </c>
      <c r="J3" s="11">
        <f t="shared" si="1"/>
        <v>10800</v>
      </c>
      <c r="K3" s="11">
        <f t="shared" si="1"/>
        <v>13500</v>
      </c>
      <c r="L3" s="11">
        <f t="shared" si="1"/>
        <v>16500</v>
      </c>
      <c r="M3" s="11">
        <f t="shared" si="1"/>
        <v>19800</v>
      </c>
      <c r="N3" s="11">
        <f t="shared" si="1"/>
        <v>23400</v>
      </c>
      <c r="O3" s="11">
        <f t="shared" si="1"/>
        <v>23400</v>
      </c>
      <c r="P3" s="11">
        <f t="shared" si="1"/>
        <v>23400</v>
      </c>
      <c r="Q3" s="11">
        <f t="shared" si="1"/>
        <v>23400</v>
      </c>
      <c r="R3" s="11">
        <f t="shared" si="1"/>
        <v>23400</v>
      </c>
      <c r="S3" s="11">
        <f t="shared" si="1"/>
        <v>23400</v>
      </c>
      <c r="T3" s="11">
        <f t="shared" si="1"/>
        <v>23400</v>
      </c>
      <c r="U3" s="11">
        <f t="shared" si="1"/>
        <v>23400</v>
      </c>
      <c r="V3" s="11">
        <f t="shared" si="1"/>
        <v>23400</v>
      </c>
      <c r="W3" s="11">
        <f t="shared" si="1"/>
        <v>23400</v>
      </c>
      <c r="X3" s="11">
        <f t="shared" si="1"/>
        <v>23400</v>
      </c>
      <c r="Y3" s="11">
        <f t="shared" si="1"/>
        <v>23400</v>
      </c>
    </row>
    <row r="4">
      <c r="A4" s="9" t="s">
        <v>76</v>
      </c>
      <c r="B4" s="9">
        <v>0.0</v>
      </c>
      <c r="C4" s="11">
        <f t="shared" ref="C4:Y4" si="2">B22</f>
        <v>400</v>
      </c>
      <c r="D4" s="11">
        <f t="shared" si="2"/>
        <v>1200</v>
      </c>
      <c r="E4" s="11">
        <f t="shared" si="2"/>
        <v>2400</v>
      </c>
      <c r="F4" s="11">
        <f t="shared" si="2"/>
        <v>4000</v>
      </c>
      <c r="G4" s="11">
        <f t="shared" si="2"/>
        <v>6000</v>
      </c>
      <c r="H4" s="11">
        <f t="shared" si="2"/>
        <v>8400</v>
      </c>
      <c r="I4" s="11">
        <f t="shared" si="2"/>
        <v>11200</v>
      </c>
      <c r="J4" s="11">
        <f t="shared" si="2"/>
        <v>14400</v>
      </c>
      <c r="K4" s="11">
        <f t="shared" si="2"/>
        <v>18000</v>
      </c>
      <c r="L4" s="11">
        <f t="shared" si="2"/>
        <v>22000</v>
      </c>
      <c r="M4" s="11">
        <f t="shared" si="2"/>
        <v>26400</v>
      </c>
      <c r="N4" s="11">
        <f t="shared" si="2"/>
        <v>31200</v>
      </c>
      <c r="O4" s="11">
        <f t="shared" si="2"/>
        <v>36400</v>
      </c>
      <c r="P4" s="11">
        <f t="shared" si="2"/>
        <v>42000</v>
      </c>
      <c r="Q4" s="11">
        <f t="shared" si="2"/>
        <v>48000</v>
      </c>
      <c r="R4" s="11">
        <f t="shared" si="2"/>
        <v>48000</v>
      </c>
      <c r="S4" s="11">
        <f t="shared" si="2"/>
        <v>48000</v>
      </c>
      <c r="T4" s="11">
        <f t="shared" si="2"/>
        <v>48000</v>
      </c>
      <c r="U4" s="11">
        <f t="shared" si="2"/>
        <v>48000</v>
      </c>
      <c r="V4" s="11">
        <f t="shared" si="2"/>
        <v>48000</v>
      </c>
      <c r="W4" s="11">
        <f t="shared" si="2"/>
        <v>48000</v>
      </c>
      <c r="X4" s="11">
        <f t="shared" si="2"/>
        <v>48000</v>
      </c>
      <c r="Y4" s="11">
        <f t="shared" si="2"/>
        <v>48000</v>
      </c>
    </row>
    <row r="5">
      <c r="A5" s="9" t="s">
        <v>151</v>
      </c>
      <c r="B5" s="9">
        <v>0.0</v>
      </c>
      <c r="C5" s="11">
        <f t="shared" ref="C5:Y5" si="3">B23</f>
        <v>100</v>
      </c>
      <c r="D5" s="11">
        <f t="shared" si="3"/>
        <v>300</v>
      </c>
      <c r="E5" s="11">
        <f t="shared" si="3"/>
        <v>600</v>
      </c>
      <c r="F5" s="11">
        <f t="shared" si="3"/>
        <v>1000</v>
      </c>
      <c r="G5" s="11">
        <f t="shared" si="3"/>
        <v>1500</v>
      </c>
      <c r="H5" s="11">
        <f t="shared" si="3"/>
        <v>2100</v>
      </c>
      <c r="I5" s="11">
        <f t="shared" si="3"/>
        <v>2800</v>
      </c>
      <c r="J5" s="11">
        <f t="shared" si="3"/>
        <v>3600</v>
      </c>
      <c r="K5" s="11">
        <f t="shared" si="3"/>
        <v>4500</v>
      </c>
      <c r="L5" s="11">
        <f t="shared" si="3"/>
        <v>5500</v>
      </c>
      <c r="M5" s="11">
        <f t="shared" si="3"/>
        <v>5500</v>
      </c>
      <c r="N5" s="11">
        <f t="shared" si="3"/>
        <v>5500</v>
      </c>
      <c r="O5" s="11">
        <f t="shared" si="3"/>
        <v>5500</v>
      </c>
      <c r="P5" s="11">
        <f t="shared" si="3"/>
        <v>5500</v>
      </c>
      <c r="Q5" s="11">
        <f t="shared" si="3"/>
        <v>5500</v>
      </c>
      <c r="R5" s="11">
        <f t="shared" si="3"/>
        <v>5500</v>
      </c>
      <c r="S5" s="11">
        <f t="shared" si="3"/>
        <v>5500</v>
      </c>
      <c r="T5" s="11">
        <f t="shared" si="3"/>
        <v>5500</v>
      </c>
      <c r="U5" s="11">
        <f t="shared" si="3"/>
        <v>5500</v>
      </c>
      <c r="V5" s="11">
        <f t="shared" si="3"/>
        <v>5500</v>
      </c>
      <c r="W5" s="11">
        <f t="shared" si="3"/>
        <v>5500</v>
      </c>
      <c r="X5" s="11">
        <f t="shared" si="3"/>
        <v>5500</v>
      </c>
      <c r="Y5" s="11">
        <f t="shared" si="3"/>
        <v>5500</v>
      </c>
    </row>
    <row r="6">
      <c r="A6" s="9" t="s">
        <v>57</v>
      </c>
      <c r="B6" s="11">
        <f t="shared" ref="B6:Y6" si="4">SUM(B3:B5)</f>
        <v>0</v>
      </c>
      <c r="C6" s="11">
        <f t="shared" si="4"/>
        <v>800</v>
      </c>
      <c r="D6" s="11">
        <f t="shared" si="4"/>
        <v>2400</v>
      </c>
      <c r="E6" s="11">
        <f t="shared" si="4"/>
        <v>4800</v>
      </c>
      <c r="F6" s="11">
        <f t="shared" si="4"/>
        <v>8000</v>
      </c>
      <c r="G6" s="11">
        <f t="shared" si="4"/>
        <v>12000</v>
      </c>
      <c r="H6" s="11">
        <f t="shared" si="4"/>
        <v>16800</v>
      </c>
      <c r="I6" s="11">
        <f t="shared" si="4"/>
        <v>22400</v>
      </c>
      <c r="J6" s="11">
        <f t="shared" si="4"/>
        <v>28800</v>
      </c>
      <c r="K6" s="11">
        <f t="shared" si="4"/>
        <v>36000</v>
      </c>
      <c r="L6" s="11">
        <f t="shared" si="4"/>
        <v>44000</v>
      </c>
      <c r="M6" s="11">
        <f t="shared" si="4"/>
        <v>51700</v>
      </c>
      <c r="N6" s="11">
        <f t="shared" si="4"/>
        <v>60100</v>
      </c>
      <c r="O6" s="11">
        <f t="shared" si="4"/>
        <v>65300</v>
      </c>
      <c r="P6" s="11">
        <f t="shared" si="4"/>
        <v>70900</v>
      </c>
      <c r="Q6" s="11">
        <f t="shared" si="4"/>
        <v>76900</v>
      </c>
      <c r="R6" s="11">
        <f t="shared" si="4"/>
        <v>76900</v>
      </c>
      <c r="S6" s="11">
        <f t="shared" si="4"/>
        <v>76900</v>
      </c>
      <c r="T6" s="11">
        <f t="shared" si="4"/>
        <v>76900</v>
      </c>
      <c r="U6" s="11">
        <f t="shared" si="4"/>
        <v>76900</v>
      </c>
      <c r="V6" s="11">
        <f t="shared" si="4"/>
        <v>76900</v>
      </c>
      <c r="W6" s="11">
        <f t="shared" si="4"/>
        <v>76900</v>
      </c>
      <c r="X6" s="11">
        <f t="shared" si="4"/>
        <v>76900</v>
      </c>
      <c r="Y6" s="11">
        <f t="shared" si="4"/>
        <v>76900</v>
      </c>
    </row>
    <row r="8">
      <c r="A8" s="9" t="s">
        <v>152</v>
      </c>
    </row>
    <row r="9">
      <c r="A9" s="9" t="s">
        <v>73</v>
      </c>
      <c r="B9" s="11">
        <f>'Small Store-Fixed Asset Balance'!B21/'Small Store-FAR'!$F2</f>
        <v>300</v>
      </c>
      <c r="C9" s="11">
        <f>'Small Store-Fixed Asset Balance'!C21/'Small Store-FAR'!$F2</f>
        <v>600</v>
      </c>
      <c r="D9" s="11">
        <f>'Small Store-Fixed Asset Balance'!D21/'Small Store-FAR'!$F2</f>
        <v>900</v>
      </c>
      <c r="E9" s="11">
        <f>'Small Store-Fixed Asset Balance'!E21/'Small Store-FAR'!$F2</f>
        <v>1200</v>
      </c>
      <c r="F9" s="11">
        <f>'Small Store-Fixed Asset Balance'!F21/'Small Store-FAR'!$F2</f>
        <v>1500</v>
      </c>
      <c r="G9" s="11">
        <f>'Small Store-Fixed Asset Balance'!G21/'Small Store-FAR'!$F2</f>
        <v>1800</v>
      </c>
      <c r="H9" s="11">
        <f>'Small Store-Fixed Asset Balance'!H21/'Small Store-FAR'!$F2</f>
        <v>2100</v>
      </c>
      <c r="I9" s="11">
        <f>'Small Store-Fixed Asset Balance'!I21/'Small Store-FAR'!$F2</f>
        <v>2400</v>
      </c>
      <c r="J9" s="11">
        <f>'Small Store-Fixed Asset Balance'!J21/'Small Store-FAR'!$F2</f>
        <v>2700</v>
      </c>
      <c r="K9" s="11">
        <f>'Small Store-Fixed Asset Balance'!K21/'Small Store-FAR'!$F2</f>
        <v>3000</v>
      </c>
      <c r="L9" s="11">
        <f>'Small Store-Fixed Asset Balance'!L21/'Small Store-FAR'!$F2</f>
        <v>3300</v>
      </c>
      <c r="M9" s="11">
        <f>'Small Store-Fixed Asset Balance'!M21/'Small Store-FAR'!$F2</f>
        <v>3600</v>
      </c>
      <c r="N9" s="11">
        <f>'Small Store-Fixed Asset Balance'!N21/'Small Store-FAR'!$F2</f>
        <v>3600</v>
      </c>
      <c r="O9" s="11">
        <f>'Small Store-Fixed Asset Balance'!O21/'Small Store-FAR'!$F2</f>
        <v>3600</v>
      </c>
      <c r="P9" s="11">
        <f>'Small Store-Fixed Asset Balance'!P21/'Small Store-FAR'!$F2</f>
        <v>3600</v>
      </c>
      <c r="Q9" s="11">
        <f>'Small Store-Fixed Asset Balance'!Q21/'Small Store-FAR'!$F2</f>
        <v>3600</v>
      </c>
      <c r="R9" s="11">
        <f>'Small Store-Fixed Asset Balance'!R21/'Small Store-FAR'!$F2</f>
        <v>3600</v>
      </c>
      <c r="S9" s="11">
        <f>'Small Store-Fixed Asset Balance'!S21/'Small Store-FAR'!$F2</f>
        <v>3600</v>
      </c>
      <c r="T9" s="11">
        <f>'Small Store-Fixed Asset Balance'!T21/'Small Store-FAR'!$F2</f>
        <v>3600</v>
      </c>
      <c r="U9" s="11">
        <f>'Small Store-Fixed Asset Balance'!U21/'Small Store-FAR'!$F2</f>
        <v>3600</v>
      </c>
      <c r="V9" s="11">
        <f>'Small Store-Fixed Asset Balance'!V21/'Small Store-FAR'!$F2</f>
        <v>3600</v>
      </c>
      <c r="W9" s="11">
        <f>'Small Store-Fixed Asset Balance'!W21/'Small Store-FAR'!$F2</f>
        <v>3600</v>
      </c>
      <c r="X9" s="11">
        <f>'Small Store-Fixed Asset Balance'!X21/'Small Store-FAR'!$F2</f>
        <v>3600</v>
      </c>
      <c r="Y9" s="11">
        <f>'Small Store-Fixed Asset Balance'!Y21/'Small Store-FAR'!$F2</f>
        <v>3600</v>
      </c>
    </row>
    <row r="10">
      <c r="A10" s="9" t="s">
        <v>76</v>
      </c>
      <c r="B10" s="11">
        <f>'Small Store-Fixed Asset Balance'!B22/'Small Store-FAR'!$F3</f>
        <v>400</v>
      </c>
      <c r="C10" s="11">
        <f>'Small Store-Fixed Asset Balance'!C22/'Small Store-FAR'!$F3</f>
        <v>800</v>
      </c>
      <c r="D10" s="11">
        <f>'Small Store-Fixed Asset Balance'!D22/'Small Store-FAR'!$F3</f>
        <v>1200</v>
      </c>
      <c r="E10" s="11">
        <f>'Small Store-Fixed Asset Balance'!E22/'Small Store-FAR'!$F3</f>
        <v>1600</v>
      </c>
      <c r="F10" s="11">
        <f>'Small Store-Fixed Asset Balance'!F22/'Small Store-FAR'!$F3</f>
        <v>2000</v>
      </c>
      <c r="G10" s="11">
        <f>'Small Store-Fixed Asset Balance'!G22/'Small Store-FAR'!$F3</f>
        <v>2400</v>
      </c>
      <c r="H10" s="11">
        <f>'Small Store-Fixed Asset Balance'!H22/'Small Store-FAR'!$F3</f>
        <v>2800</v>
      </c>
      <c r="I10" s="11">
        <f>'Small Store-Fixed Asset Balance'!I22/'Small Store-FAR'!$F3</f>
        <v>3200</v>
      </c>
      <c r="J10" s="11">
        <f>'Small Store-Fixed Asset Balance'!J22/'Small Store-FAR'!$F3</f>
        <v>3600</v>
      </c>
      <c r="K10" s="11">
        <f>'Small Store-Fixed Asset Balance'!K22/'Small Store-FAR'!$F3</f>
        <v>4000</v>
      </c>
      <c r="L10" s="11">
        <f>'Small Store-Fixed Asset Balance'!L22/'Small Store-FAR'!$F3</f>
        <v>4400</v>
      </c>
      <c r="M10" s="11">
        <f>'Small Store-Fixed Asset Balance'!M22/'Small Store-FAR'!$F3</f>
        <v>4800</v>
      </c>
      <c r="N10" s="11">
        <f>'Small Store-Fixed Asset Balance'!N22/'Small Store-FAR'!$F3</f>
        <v>5200</v>
      </c>
      <c r="O10" s="11">
        <f>'Small Store-Fixed Asset Balance'!O22/'Small Store-FAR'!$F3</f>
        <v>5600</v>
      </c>
      <c r="P10" s="11">
        <f>'Small Store-Fixed Asset Balance'!P22/'Small Store-FAR'!$F3</f>
        <v>6000</v>
      </c>
      <c r="Q10" s="11">
        <f>'Small Store-Fixed Asset Balance'!Q22/'Small Store-FAR'!$F3</f>
        <v>6000</v>
      </c>
      <c r="R10" s="11">
        <f>'Small Store-Fixed Asset Balance'!R22/'Small Store-FAR'!$F3</f>
        <v>6000</v>
      </c>
      <c r="S10" s="11">
        <f>'Small Store-Fixed Asset Balance'!S22/'Small Store-FAR'!$F3</f>
        <v>6000</v>
      </c>
      <c r="T10" s="11">
        <f>'Small Store-Fixed Asset Balance'!T22/'Small Store-FAR'!$F3</f>
        <v>6000</v>
      </c>
      <c r="U10" s="11">
        <f>'Small Store-Fixed Asset Balance'!U22/'Small Store-FAR'!$F3</f>
        <v>6000</v>
      </c>
      <c r="V10" s="11">
        <f>'Small Store-Fixed Asset Balance'!V22/'Small Store-FAR'!$F3</f>
        <v>6000</v>
      </c>
      <c r="W10" s="11">
        <f>'Small Store-Fixed Asset Balance'!W22/'Small Store-FAR'!$F3</f>
        <v>6000</v>
      </c>
      <c r="X10" s="11">
        <f>'Small Store-Fixed Asset Balance'!X22/'Small Store-FAR'!$F3</f>
        <v>6000</v>
      </c>
      <c r="Y10" s="11">
        <f>'Small Store-Fixed Asset Balance'!Y22/'Small Store-FAR'!$F3</f>
        <v>6000</v>
      </c>
    </row>
    <row r="11">
      <c r="A11" s="9" t="s">
        <v>151</v>
      </c>
      <c r="B11" s="11">
        <f>'Small Store-Fixed Asset Balance'!B23/'Small Store-FAR'!$F4</f>
        <v>100</v>
      </c>
      <c r="C11" s="11">
        <f>'Small Store-Fixed Asset Balance'!C23/'Small Store-FAR'!$F4</f>
        <v>200</v>
      </c>
      <c r="D11" s="11">
        <f>'Small Store-Fixed Asset Balance'!D23/'Small Store-FAR'!$F4</f>
        <v>300</v>
      </c>
      <c r="E11" s="11">
        <f>'Small Store-Fixed Asset Balance'!E23/'Small Store-FAR'!$F4</f>
        <v>400</v>
      </c>
      <c r="F11" s="11">
        <f>'Small Store-Fixed Asset Balance'!F23/'Small Store-FAR'!$F4</f>
        <v>500</v>
      </c>
      <c r="G11" s="11">
        <f>'Small Store-Fixed Asset Balance'!G23/'Small Store-FAR'!$F4</f>
        <v>600</v>
      </c>
      <c r="H11" s="11">
        <f>'Small Store-Fixed Asset Balance'!H23/'Small Store-FAR'!$F4</f>
        <v>700</v>
      </c>
      <c r="I11" s="11">
        <f>'Small Store-Fixed Asset Balance'!I23/'Small Store-FAR'!$F4</f>
        <v>800</v>
      </c>
      <c r="J11" s="11">
        <f>'Small Store-Fixed Asset Balance'!J23/'Small Store-FAR'!$F4</f>
        <v>900</v>
      </c>
      <c r="K11" s="11">
        <f>'Small Store-Fixed Asset Balance'!K23/'Small Store-FAR'!$F4</f>
        <v>1000</v>
      </c>
      <c r="L11" s="11">
        <f>'Small Store-Fixed Asset Balance'!L23/'Small Store-FAR'!$F4</f>
        <v>1000</v>
      </c>
      <c r="M11" s="11">
        <f>'Small Store-Fixed Asset Balance'!M23/'Small Store-FAR'!$F4</f>
        <v>1000</v>
      </c>
      <c r="N11" s="11">
        <f>'Small Store-Fixed Asset Balance'!N23/'Small Store-FAR'!$F4</f>
        <v>1000</v>
      </c>
      <c r="O11" s="11">
        <f>'Small Store-Fixed Asset Balance'!O23/'Small Store-FAR'!$F4</f>
        <v>1000</v>
      </c>
      <c r="P11" s="11">
        <f>'Small Store-Fixed Asset Balance'!P23/'Small Store-FAR'!$F4</f>
        <v>1000</v>
      </c>
      <c r="Q11" s="11">
        <f>'Small Store-Fixed Asset Balance'!Q23/'Small Store-FAR'!$F4</f>
        <v>1000</v>
      </c>
      <c r="R11" s="11">
        <f>'Small Store-Fixed Asset Balance'!R23/'Small Store-FAR'!$F4</f>
        <v>1000</v>
      </c>
      <c r="S11" s="11">
        <f>'Small Store-Fixed Asset Balance'!S23/'Small Store-FAR'!$F4</f>
        <v>1000</v>
      </c>
      <c r="T11" s="11">
        <f>'Small Store-Fixed Asset Balance'!T23/'Small Store-FAR'!$F4</f>
        <v>1000</v>
      </c>
      <c r="U11" s="11">
        <f>'Small Store-Fixed Asset Balance'!U23/'Small Store-FAR'!$F4</f>
        <v>1000</v>
      </c>
      <c r="V11" s="11">
        <f>'Small Store-Fixed Asset Balance'!V23/'Small Store-FAR'!$F4</f>
        <v>1000</v>
      </c>
      <c r="W11" s="11">
        <f>'Small Store-Fixed Asset Balance'!W23/'Small Store-FAR'!$F4</f>
        <v>1000</v>
      </c>
      <c r="X11" s="11">
        <f>'Small Store-Fixed Asset Balance'!X23/'Small Store-FAR'!$F4</f>
        <v>1000</v>
      </c>
      <c r="Y11" s="11">
        <f>'Small Store-Fixed Asset Balance'!Y23/'Small Store-FAR'!$F4</f>
        <v>1000</v>
      </c>
    </row>
    <row r="12">
      <c r="A12" s="9" t="s">
        <v>57</v>
      </c>
      <c r="B12" s="11">
        <f t="shared" ref="B12:Y12" si="5">SUM(B9:B11)</f>
        <v>800</v>
      </c>
      <c r="C12" s="11">
        <f t="shared" si="5"/>
        <v>1600</v>
      </c>
      <c r="D12" s="11">
        <f t="shared" si="5"/>
        <v>2400</v>
      </c>
      <c r="E12" s="11">
        <f t="shared" si="5"/>
        <v>3200</v>
      </c>
      <c r="F12" s="11">
        <f t="shared" si="5"/>
        <v>4000</v>
      </c>
      <c r="G12" s="11">
        <f t="shared" si="5"/>
        <v>4800</v>
      </c>
      <c r="H12" s="11">
        <f t="shared" si="5"/>
        <v>5600</v>
      </c>
      <c r="I12" s="11">
        <f t="shared" si="5"/>
        <v>6400</v>
      </c>
      <c r="J12" s="11">
        <f t="shared" si="5"/>
        <v>7200</v>
      </c>
      <c r="K12" s="11">
        <f t="shared" si="5"/>
        <v>8000</v>
      </c>
      <c r="L12" s="11">
        <f t="shared" si="5"/>
        <v>8700</v>
      </c>
      <c r="M12" s="11">
        <f t="shared" si="5"/>
        <v>9400</v>
      </c>
      <c r="N12" s="11">
        <f t="shared" si="5"/>
        <v>9800</v>
      </c>
      <c r="O12" s="11">
        <f t="shared" si="5"/>
        <v>10200</v>
      </c>
      <c r="P12" s="11">
        <f t="shared" si="5"/>
        <v>10600</v>
      </c>
      <c r="Q12" s="11">
        <f t="shared" si="5"/>
        <v>10600</v>
      </c>
      <c r="R12" s="11">
        <f t="shared" si="5"/>
        <v>10600</v>
      </c>
      <c r="S12" s="11">
        <f t="shared" si="5"/>
        <v>10600</v>
      </c>
      <c r="T12" s="11">
        <f t="shared" si="5"/>
        <v>10600</v>
      </c>
      <c r="U12" s="11">
        <f t="shared" si="5"/>
        <v>10600</v>
      </c>
      <c r="V12" s="11">
        <f t="shared" si="5"/>
        <v>10600</v>
      </c>
      <c r="W12" s="11">
        <f t="shared" si="5"/>
        <v>10600</v>
      </c>
      <c r="X12" s="11">
        <f t="shared" si="5"/>
        <v>10600</v>
      </c>
      <c r="Y12" s="11">
        <f t="shared" si="5"/>
        <v>10600</v>
      </c>
    </row>
    <row r="14">
      <c r="A14" s="9" t="s">
        <v>153</v>
      </c>
    </row>
    <row r="15">
      <c r="A15" s="9" t="s">
        <v>73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f>'Small Store-FAR'!H2</f>
        <v>3600</v>
      </c>
      <c r="O15" s="9">
        <f>'Small Store-FAR'!H5</f>
        <v>3600</v>
      </c>
      <c r="P15" s="9">
        <f>'Small Store-FAR'!H8</f>
        <v>3600</v>
      </c>
      <c r="Q15" s="9">
        <f>'Small Store-FAR'!H11</f>
        <v>3600</v>
      </c>
      <c r="R15" s="9">
        <f>'Small Store-FAR'!H14</f>
        <v>3600</v>
      </c>
      <c r="S15" s="9">
        <f>'Small Store-FAR'!H17</f>
        <v>3600</v>
      </c>
      <c r="T15" s="9">
        <f>'Small Store-FAR'!H20</f>
        <v>3600</v>
      </c>
      <c r="U15" s="9">
        <f>'Small Store-FAR'!H23</f>
        <v>3600</v>
      </c>
      <c r="V15" s="9">
        <f>'Small Store-FAR'!H26</f>
        <v>3600</v>
      </c>
      <c r="W15" s="9">
        <f>'Small Store-FAR'!H29</f>
        <v>3600</v>
      </c>
      <c r="X15" s="9">
        <f>'Small Store-FAR'!H32</f>
        <v>3600</v>
      </c>
      <c r="Y15" s="9">
        <f>'Small Store-FAR'!H35</f>
        <v>3600</v>
      </c>
    </row>
    <row r="16">
      <c r="A16" s="9" t="s">
        <v>76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f>'Small Store-FAR'!H3</f>
        <v>6000</v>
      </c>
      <c r="R16" s="9">
        <f>'Small Store-FAR'!H6</f>
        <v>6000</v>
      </c>
      <c r="S16" s="9">
        <f>'Small Store-FAR'!H9</f>
        <v>6000</v>
      </c>
      <c r="T16" s="9">
        <f>'Small Store-FAR'!H12</f>
        <v>6000</v>
      </c>
      <c r="U16" s="9">
        <f>'Small Store-FAR'!H15</f>
        <v>6000</v>
      </c>
      <c r="V16" s="9">
        <f>'Small Store-FAR'!H18</f>
        <v>6000</v>
      </c>
      <c r="W16" s="9">
        <f>'Small Store-FAR'!H21</f>
        <v>6000</v>
      </c>
      <c r="X16" s="9">
        <f>'Small Store-FAR'!H24</f>
        <v>6000</v>
      </c>
      <c r="Y16" s="9">
        <f>'Small Store-FAR'!H27</f>
        <v>6000</v>
      </c>
    </row>
    <row r="17">
      <c r="A17" s="9" t="s">
        <v>151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f>'Small Store-FAR'!H4</f>
        <v>1000</v>
      </c>
      <c r="M17" s="9">
        <f>'Small Store-FAR'!H7</f>
        <v>1000</v>
      </c>
      <c r="N17" s="9">
        <f>'Small Store-FAR'!H10</f>
        <v>1000</v>
      </c>
      <c r="O17" s="9">
        <f>'Small Store-FAR'!H13</f>
        <v>1000</v>
      </c>
      <c r="P17" s="9">
        <f>'Small Store-FAR'!H16</f>
        <v>1000</v>
      </c>
      <c r="Q17" s="9">
        <f>'Small Store-FAR'!H19</f>
        <v>1000</v>
      </c>
      <c r="R17" s="9">
        <f>'Small Store-FAR'!H22</f>
        <v>1000</v>
      </c>
      <c r="S17" s="9">
        <f>'Small Store-FAR'!H25</f>
        <v>1000</v>
      </c>
      <c r="T17" s="9">
        <f>'Small Store-FAR'!H28</f>
        <v>1000</v>
      </c>
      <c r="U17" s="9">
        <f>'Small Store-FAR'!H31</f>
        <v>1000</v>
      </c>
      <c r="V17" s="11">
        <f>'Small Store-FAR'!H34</f>
        <v>1000</v>
      </c>
      <c r="W17" s="9">
        <f>'Small Store-FAR'!H37</f>
        <v>1000</v>
      </c>
      <c r="X17" s="9">
        <f>'Small Store-FAR'!H40</f>
        <v>1000</v>
      </c>
      <c r="Y17" s="9">
        <f>'Small Store-FAR'!H43</f>
        <v>1000</v>
      </c>
    </row>
    <row r="18">
      <c r="A18" s="9" t="s">
        <v>57</v>
      </c>
      <c r="B18" s="11">
        <f t="shared" ref="B18:Y18" si="6">SUM(B15:B17)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 t="shared" si="6"/>
        <v>0</v>
      </c>
      <c r="L18" s="11">
        <f t="shared" si="6"/>
        <v>1000</v>
      </c>
      <c r="M18" s="11">
        <f t="shared" si="6"/>
        <v>1000</v>
      </c>
      <c r="N18" s="11">
        <f t="shared" si="6"/>
        <v>4600</v>
      </c>
      <c r="O18" s="11">
        <f t="shared" si="6"/>
        <v>4600</v>
      </c>
      <c r="P18" s="11">
        <f t="shared" si="6"/>
        <v>4600</v>
      </c>
      <c r="Q18" s="11">
        <f t="shared" si="6"/>
        <v>10600</v>
      </c>
      <c r="R18" s="11">
        <f t="shared" si="6"/>
        <v>10600</v>
      </c>
      <c r="S18" s="11">
        <f t="shared" si="6"/>
        <v>10600</v>
      </c>
      <c r="T18" s="11">
        <f t="shared" si="6"/>
        <v>10600</v>
      </c>
      <c r="U18" s="11">
        <f t="shared" si="6"/>
        <v>10600</v>
      </c>
      <c r="V18" s="11">
        <f t="shared" si="6"/>
        <v>10600</v>
      </c>
      <c r="W18" s="11">
        <f t="shared" si="6"/>
        <v>10600</v>
      </c>
      <c r="X18" s="11">
        <f t="shared" si="6"/>
        <v>10600</v>
      </c>
      <c r="Y18" s="11">
        <f t="shared" si="6"/>
        <v>10600</v>
      </c>
    </row>
    <row r="20">
      <c r="A20" s="9" t="s">
        <v>154</v>
      </c>
    </row>
    <row r="21">
      <c r="A21" s="9" t="s">
        <v>73</v>
      </c>
      <c r="B21" s="11">
        <f t="shared" ref="B21:Y21" si="7">B3+B9-B15</f>
        <v>300</v>
      </c>
      <c r="C21" s="11">
        <f t="shared" si="7"/>
        <v>900</v>
      </c>
      <c r="D21" s="11">
        <f t="shared" si="7"/>
        <v>1800</v>
      </c>
      <c r="E21" s="11">
        <f t="shared" si="7"/>
        <v>3000</v>
      </c>
      <c r="F21" s="11">
        <f t="shared" si="7"/>
        <v>4500</v>
      </c>
      <c r="G21" s="11">
        <f t="shared" si="7"/>
        <v>6300</v>
      </c>
      <c r="H21" s="11">
        <f t="shared" si="7"/>
        <v>8400</v>
      </c>
      <c r="I21" s="11">
        <f t="shared" si="7"/>
        <v>10800</v>
      </c>
      <c r="J21" s="11">
        <f t="shared" si="7"/>
        <v>13500</v>
      </c>
      <c r="K21" s="11">
        <f t="shared" si="7"/>
        <v>16500</v>
      </c>
      <c r="L21" s="11">
        <f t="shared" si="7"/>
        <v>19800</v>
      </c>
      <c r="M21" s="11">
        <f t="shared" si="7"/>
        <v>23400</v>
      </c>
      <c r="N21" s="11">
        <f t="shared" si="7"/>
        <v>23400</v>
      </c>
      <c r="O21" s="11">
        <f t="shared" si="7"/>
        <v>23400</v>
      </c>
      <c r="P21" s="11">
        <f t="shared" si="7"/>
        <v>23400</v>
      </c>
      <c r="Q21" s="11">
        <f t="shared" si="7"/>
        <v>23400</v>
      </c>
      <c r="R21" s="11">
        <f t="shared" si="7"/>
        <v>23400</v>
      </c>
      <c r="S21" s="11">
        <f t="shared" si="7"/>
        <v>23400</v>
      </c>
      <c r="T21" s="11">
        <f t="shared" si="7"/>
        <v>23400</v>
      </c>
      <c r="U21" s="11">
        <f t="shared" si="7"/>
        <v>23400</v>
      </c>
      <c r="V21" s="11">
        <f t="shared" si="7"/>
        <v>23400</v>
      </c>
      <c r="W21" s="11">
        <f t="shared" si="7"/>
        <v>23400</v>
      </c>
      <c r="X21" s="11">
        <f t="shared" si="7"/>
        <v>23400</v>
      </c>
      <c r="Y21" s="11">
        <f t="shared" si="7"/>
        <v>23400</v>
      </c>
    </row>
    <row r="22">
      <c r="A22" s="9" t="s">
        <v>76</v>
      </c>
      <c r="B22" s="11">
        <f t="shared" ref="B22:Y22" si="8">B4+B10-B16</f>
        <v>400</v>
      </c>
      <c r="C22" s="11">
        <f t="shared" si="8"/>
        <v>1200</v>
      </c>
      <c r="D22" s="11">
        <f t="shared" si="8"/>
        <v>2400</v>
      </c>
      <c r="E22" s="11">
        <f t="shared" si="8"/>
        <v>4000</v>
      </c>
      <c r="F22" s="11">
        <f t="shared" si="8"/>
        <v>6000</v>
      </c>
      <c r="G22" s="11">
        <f t="shared" si="8"/>
        <v>8400</v>
      </c>
      <c r="H22" s="11">
        <f t="shared" si="8"/>
        <v>11200</v>
      </c>
      <c r="I22" s="11">
        <f t="shared" si="8"/>
        <v>14400</v>
      </c>
      <c r="J22" s="11">
        <f t="shared" si="8"/>
        <v>18000</v>
      </c>
      <c r="K22" s="11">
        <f t="shared" si="8"/>
        <v>22000</v>
      </c>
      <c r="L22" s="11">
        <f t="shared" si="8"/>
        <v>26400</v>
      </c>
      <c r="M22" s="11">
        <f t="shared" si="8"/>
        <v>31200</v>
      </c>
      <c r="N22" s="11">
        <f t="shared" si="8"/>
        <v>36400</v>
      </c>
      <c r="O22" s="11">
        <f t="shared" si="8"/>
        <v>42000</v>
      </c>
      <c r="P22" s="11">
        <f t="shared" si="8"/>
        <v>48000</v>
      </c>
      <c r="Q22" s="11">
        <f t="shared" si="8"/>
        <v>48000</v>
      </c>
      <c r="R22" s="11">
        <f t="shared" si="8"/>
        <v>48000</v>
      </c>
      <c r="S22" s="11">
        <f t="shared" si="8"/>
        <v>48000</v>
      </c>
      <c r="T22" s="11">
        <f t="shared" si="8"/>
        <v>48000</v>
      </c>
      <c r="U22" s="11">
        <f t="shared" si="8"/>
        <v>48000</v>
      </c>
      <c r="V22" s="11">
        <f t="shared" si="8"/>
        <v>48000</v>
      </c>
      <c r="W22" s="11">
        <f t="shared" si="8"/>
        <v>48000</v>
      </c>
      <c r="X22" s="11">
        <f t="shared" si="8"/>
        <v>48000</v>
      </c>
      <c r="Y22" s="11">
        <f t="shared" si="8"/>
        <v>48000</v>
      </c>
    </row>
    <row r="23">
      <c r="A23" s="9" t="s">
        <v>151</v>
      </c>
      <c r="B23" s="11">
        <f t="shared" ref="B23:Y23" si="9">B5+B11-B17</f>
        <v>100</v>
      </c>
      <c r="C23" s="11">
        <f t="shared" si="9"/>
        <v>300</v>
      </c>
      <c r="D23" s="11">
        <f t="shared" si="9"/>
        <v>600</v>
      </c>
      <c r="E23" s="11">
        <f t="shared" si="9"/>
        <v>1000</v>
      </c>
      <c r="F23" s="11">
        <f t="shared" si="9"/>
        <v>1500</v>
      </c>
      <c r="G23" s="11">
        <f t="shared" si="9"/>
        <v>2100</v>
      </c>
      <c r="H23" s="11">
        <f t="shared" si="9"/>
        <v>2800</v>
      </c>
      <c r="I23" s="11">
        <f t="shared" si="9"/>
        <v>3600</v>
      </c>
      <c r="J23" s="11">
        <f t="shared" si="9"/>
        <v>4500</v>
      </c>
      <c r="K23" s="11">
        <f t="shared" si="9"/>
        <v>5500</v>
      </c>
      <c r="L23" s="11">
        <f t="shared" si="9"/>
        <v>5500</v>
      </c>
      <c r="M23" s="11">
        <f t="shared" si="9"/>
        <v>5500</v>
      </c>
      <c r="N23" s="11">
        <f t="shared" si="9"/>
        <v>5500</v>
      </c>
      <c r="O23" s="11">
        <f t="shared" si="9"/>
        <v>5500</v>
      </c>
      <c r="P23" s="11">
        <f t="shared" si="9"/>
        <v>5500</v>
      </c>
      <c r="Q23" s="11">
        <f t="shared" si="9"/>
        <v>5500</v>
      </c>
      <c r="R23" s="11">
        <f t="shared" si="9"/>
        <v>5500</v>
      </c>
      <c r="S23" s="11">
        <f t="shared" si="9"/>
        <v>5500</v>
      </c>
      <c r="T23" s="11">
        <f t="shared" si="9"/>
        <v>5500</v>
      </c>
      <c r="U23" s="11">
        <f t="shared" si="9"/>
        <v>5500</v>
      </c>
      <c r="V23" s="11">
        <f t="shared" si="9"/>
        <v>5500</v>
      </c>
      <c r="W23" s="11">
        <f t="shared" si="9"/>
        <v>5500</v>
      </c>
      <c r="X23" s="11">
        <f t="shared" si="9"/>
        <v>5500</v>
      </c>
      <c r="Y23" s="11">
        <f t="shared" si="9"/>
        <v>5500</v>
      </c>
    </row>
    <row r="24">
      <c r="A24" s="9" t="s">
        <v>57</v>
      </c>
      <c r="B24" s="11">
        <f t="shared" ref="B24:Y24" si="10">SUM(B21:B23)</f>
        <v>800</v>
      </c>
      <c r="C24" s="11">
        <f t="shared" si="10"/>
        <v>2400</v>
      </c>
      <c r="D24" s="11">
        <f t="shared" si="10"/>
        <v>4800</v>
      </c>
      <c r="E24" s="11">
        <f t="shared" si="10"/>
        <v>8000</v>
      </c>
      <c r="F24" s="11">
        <f t="shared" si="10"/>
        <v>12000</v>
      </c>
      <c r="G24" s="11">
        <f t="shared" si="10"/>
        <v>16800</v>
      </c>
      <c r="H24" s="11">
        <f t="shared" si="10"/>
        <v>22400</v>
      </c>
      <c r="I24" s="11">
        <f t="shared" si="10"/>
        <v>28800</v>
      </c>
      <c r="J24" s="11">
        <f t="shared" si="10"/>
        <v>36000</v>
      </c>
      <c r="K24" s="11">
        <f t="shared" si="10"/>
        <v>44000</v>
      </c>
      <c r="L24" s="11">
        <f t="shared" si="10"/>
        <v>51700</v>
      </c>
      <c r="M24" s="11">
        <f t="shared" si="10"/>
        <v>60100</v>
      </c>
      <c r="N24" s="11">
        <f t="shared" si="10"/>
        <v>65300</v>
      </c>
      <c r="O24" s="11">
        <f t="shared" si="10"/>
        <v>70900</v>
      </c>
      <c r="P24" s="11">
        <f t="shared" si="10"/>
        <v>76900</v>
      </c>
      <c r="Q24" s="11">
        <f t="shared" si="10"/>
        <v>76900</v>
      </c>
      <c r="R24" s="11">
        <f t="shared" si="10"/>
        <v>76900</v>
      </c>
      <c r="S24" s="11">
        <f t="shared" si="10"/>
        <v>76900</v>
      </c>
      <c r="T24" s="11">
        <f t="shared" si="10"/>
        <v>76900</v>
      </c>
      <c r="U24" s="11">
        <f t="shared" si="10"/>
        <v>76900</v>
      </c>
      <c r="V24" s="11">
        <f t="shared" si="10"/>
        <v>76900</v>
      </c>
      <c r="W24" s="11">
        <f t="shared" si="10"/>
        <v>76900</v>
      </c>
      <c r="X24" s="11">
        <f t="shared" si="10"/>
        <v>76900</v>
      </c>
      <c r="Y24" s="11">
        <f t="shared" si="10"/>
        <v>76900</v>
      </c>
    </row>
  </sheetData>
  <drawing r:id="rId1"/>
</worksheet>
</file>