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ssumptions" sheetId="2" r:id="rId5"/>
    <sheet state="visible" name="Expenses-payments" sheetId="3" r:id="rId6"/>
    <sheet state="visible" name="FAR" sheetId="4" r:id="rId7"/>
    <sheet state="visible" name="Fixed Asset Balance" sheetId="5" r:id="rId8"/>
    <sheet state="visible" name="Depreciation" sheetId="6" r:id="rId9"/>
    <sheet state="visible" name="Calcs-1" sheetId="7" r:id="rId10"/>
    <sheet state="visible" name="Sales and Costs" sheetId="8" r:id="rId11"/>
    <sheet state="visible" name="Purchases" sheetId="9" r:id="rId12"/>
    <sheet state="visible" name="Collections" sheetId="10" r:id="rId13"/>
    <sheet state="visible" name="Stocks" sheetId="11" r:id="rId14"/>
    <sheet state="visible" name="Capital" sheetId="12" r:id="rId15"/>
    <sheet state="visible" name="Loan and Interest" sheetId="13" r:id="rId16"/>
    <sheet state="visible" name="Cash Detail" sheetId="14" r:id="rId17"/>
    <sheet state="visible" name="Balances" sheetId="15" r:id="rId18"/>
  </sheets>
  <definedNames/>
  <calcPr/>
</workbook>
</file>

<file path=xl/sharedStrings.xml><?xml version="1.0" encoding="utf-8"?>
<sst xmlns="http://schemas.openxmlformats.org/spreadsheetml/2006/main" count="570" uniqueCount="164">
  <si>
    <t>Description</t>
  </si>
  <si>
    <t>TechWonders sells electronic gadgets.</t>
  </si>
  <si>
    <t>They sell one smartphone for Rs. 20000 and purchase it for Rs.14000.</t>
  </si>
  <si>
    <t>They sell Headphones for Rs. 1000 and purchase it for Rs. 600.</t>
  </si>
  <si>
    <t>-15% of the company's sales is to BigRetailer1 who pays the company after 1 month.</t>
  </si>
  <si>
    <t>-30% of the company's sales is to BigRetailer2 who pays the company after 2 months.</t>
  </si>
  <si>
    <t>-15% of the company's sales is to Distributors who pay the company after 3 months.</t>
  </si>
  <si>
    <t>-40% of the company's sales is in cash.</t>
  </si>
  <si>
    <t>Every month they purchase 634 smartphones and 1232 headphones, and they sell 562 smartphones and 1101 headphones.</t>
  </si>
  <si>
    <t>Payment for Purchases is made next month.</t>
  </si>
  <si>
    <t>In the first month TechWonders issued 72302 shares of Rs.16.5 each to its shareholders who paid for these shares in cash.</t>
  </si>
  <si>
    <t>TechWonders also employs 2 salespersons to each of whom Rs. 15350 salary per month is paid. The salary of a given month is paid on 5th of the next month. The rent of the showroom is Rs. 35000 per month which is paid on 1st of the same month. Electricity bill is Rs. 2708 per month which is paid on the next month.</t>
  </si>
  <si>
    <t>The company has a security guard service from a security agency for which monthly expense is 10000 per month. The amount is paid at the end of every 3 months when the company pays the whole balance to the security agency and makes the balance zero.</t>
  </si>
  <si>
    <t>Broadband bill of TechWonders is 4500 per month. They pay the bill after one month.</t>
  </si>
  <si>
    <t>The company has purchased Furniture (PLY101) in Month 1 for Rs. 475502 and has a life of 18 months. It also purchased a AC (MAC032) in the month 2 which costs Rs. 45499 and has a life of 15 months. They purchased Furniture (PLY101) in Month 19 for Rs. 475502 and has a life of 18 months.They also purchased an AC (MAC032) in month 17 which has a life of 15 months.</t>
  </si>
  <si>
    <t>They paid 28% tax on the profit after interest.</t>
  </si>
  <si>
    <t>In month 1 TechWonders takes a 12 months term loan of Rs. 1050000 from ICICI with interest rate of 10.5% Per Annum. They are paying the Interest on a monthly basis at the end of the month. Loan is repaid after the term of the loan is completed.</t>
  </si>
  <si>
    <t>In month 5 TechWonders takes a 14 months term loan of Rs. 500000 from SBI with interest rate of 16.5% Per Annum. They are paying the Interest on a monthly basis at the end of the month. Loan is repaid after the term of the loan is completed.</t>
  </si>
  <si>
    <t>They repaid all the loans due on the date of repayment.</t>
  </si>
  <si>
    <t>TechWonders paid a dividend of Rs. 13.5 per share in month 5 and Rs. 15.5 per share in month 9. It is paid on all the shares issued upto that day.</t>
  </si>
  <si>
    <t>Make a model for 24 months.</t>
  </si>
  <si>
    <t>Sales</t>
  </si>
  <si>
    <t>Quantity</t>
  </si>
  <si>
    <t>Selling Price</t>
  </si>
  <si>
    <t>Smartphone</t>
  </si>
  <si>
    <t>Headphones</t>
  </si>
  <si>
    <t>Purchases</t>
  </si>
  <si>
    <t>Purchase Price</t>
  </si>
  <si>
    <t>Payments</t>
  </si>
  <si>
    <t>After 1 month</t>
  </si>
  <si>
    <t>% share of Sales</t>
  </si>
  <si>
    <t>Big Retailer 1</t>
  </si>
  <si>
    <t>Big Retailer 2</t>
  </si>
  <si>
    <t>After 2 months</t>
  </si>
  <si>
    <t>Distributors</t>
  </si>
  <si>
    <t>After 3 months</t>
  </si>
  <si>
    <t>Cash</t>
  </si>
  <si>
    <t>Same month</t>
  </si>
  <si>
    <t>Share Issued</t>
  </si>
  <si>
    <t>Month 1</t>
  </si>
  <si>
    <t>Issue Price</t>
  </si>
  <si>
    <t>Number of Shares</t>
  </si>
  <si>
    <t>Staff</t>
  </si>
  <si>
    <t>Sales Person</t>
  </si>
  <si>
    <t>Paid on next month</t>
  </si>
  <si>
    <t>Other Costs</t>
  </si>
  <si>
    <t>Rent</t>
  </si>
  <si>
    <t>Electricity</t>
  </si>
  <si>
    <t>Security Service</t>
  </si>
  <si>
    <t>every 3 months</t>
  </si>
  <si>
    <t>Broadband</t>
  </si>
  <si>
    <t>Loan</t>
  </si>
  <si>
    <t>Taken Month</t>
  </si>
  <si>
    <t>Loan Amount</t>
  </si>
  <si>
    <t>Interest</t>
  </si>
  <si>
    <t>Loan Period</t>
  </si>
  <si>
    <t>Loan Repaid</t>
  </si>
  <si>
    <t>12-month-ICICI</t>
  </si>
  <si>
    <t>Monthly</t>
  </si>
  <si>
    <t>14-month-SBI</t>
  </si>
  <si>
    <t>Dividend</t>
  </si>
  <si>
    <t>Dividend Month</t>
  </si>
  <si>
    <t>Dividend Per Share</t>
  </si>
  <si>
    <t>Tax</t>
  </si>
  <si>
    <t>Profit After Interest</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</si>
  <si>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</si>
  <si>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</si>
  <si>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</si>
  <si>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</si>
  <si>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</si>
  <si>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</si>
  <si>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</si>
  <si>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</si>
  <si>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</si>
  <si>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</si>
  <si>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</si>
  <si>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</si>
  <si>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</si>
  <si>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</si>
  <si>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</si>
  <si>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</si>
  <si>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</si>
  <si>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</si>
  <si>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</si>
  <si>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</si>
  <si>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</si>
  <si>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</si>
  <si>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</si>
  <si>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</si>
  <si>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Expenses</t>
  </si>
  <si>
    <t>Salary</t>
  </si>
  <si>
    <t>Total</t>
  </si>
  <si>
    <t>Payment for Expenses</t>
  </si>
  <si>
    <t>Expenses to be paid</t>
  </si>
  <si>
    <t>Item Code</t>
  </si>
  <si>
    <t>Item Type</t>
  </si>
  <si>
    <t>Item Details</t>
  </si>
  <si>
    <t>Month of Purchase</t>
  </si>
  <si>
    <t>Price</t>
  </si>
  <si>
    <t>life time</t>
  </si>
  <si>
    <t>Month of Disposal</t>
  </si>
  <si>
    <t>Disposal Depreciation</t>
  </si>
  <si>
    <t>Furniture</t>
  </si>
  <si>
    <t>AC</t>
  </si>
  <si>
    <t>Opening Balance</t>
  </si>
  <si>
    <t xml:space="preserve">Furniture </t>
  </si>
  <si>
    <t>Purchase</t>
  </si>
  <si>
    <t>Disposal</t>
  </si>
  <si>
    <t>Closing Balance</t>
  </si>
  <si>
    <t>Depreciation</t>
  </si>
  <si>
    <t>Headphone</t>
  </si>
  <si>
    <t>Smartphones</t>
  </si>
  <si>
    <t>Cost of goods sold</t>
  </si>
  <si>
    <t>Total Cost</t>
  </si>
  <si>
    <t>Profit</t>
  </si>
  <si>
    <t>Smarphone</t>
  </si>
  <si>
    <t>Payment for purchases</t>
  </si>
  <si>
    <t>Payment Outstanding</t>
  </si>
  <si>
    <t>Collections</t>
  </si>
  <si>
    <t>Cash to be Collected</t>
  </si>
  <si>
    <t>Opening Stock</t>
  </si>
  <si>
    <t>Change in stock</t>
  </si>
  <si>
    <t>Closing Stock</t>
  </si>
  <si>
    <t>Share Issue</t>
  </si>
  <si>
    <t>Issue Price (Rs)</t>
  </si>
  <si>
    <t>Equity Share Issue(numbers)</t>
  </si>
  <si>
    <t>Opening Number of Shares</t>
  </si>
  <si>
    <t>Number of Shares issued in a month</t>
  </si>
  <si>
    <t>Closing Number of Shares</t>
  </si>
  <si>
    <t>Equity Share Capital (in Rs)</t>
  </si>
  <si>
    <t>Share capital Issued</t>
  </si>
  <si>
    <t>Closing  Balance</t>
  </si>
  <si>
    <t>Dividend Per share</t>
  </si>
  <si>
    <t>Dividend Paid</t>
  </si>
  <si>
    <t xml:space="preserve">Loan </t>
  </si>
  <si>
    <t>Loan Taken</t>
  </si>
  <si>
    <t>Cash Inflow</t>
  </si>
  <si>
    <t>Collections from Customers</t>
  </si>
  <si>
    <t>Cash from Loan</t>
  </si>
  <si>
    <t>Cash Received from Equity Share Capital</t>
  </si>
  <si>
    <t>Cash Outflow</t>
  </si>
  <si>
    <t>Fixed Asset</t>
  </si>
  <si>
    <t>Interest Paid</t>
  </si>
  <si>
    <t>Tax Paid</t>
  </si>
  <si>
    <t>Net Cash for the month</t>
  </si>
  <si>
    <t>Cash Inhand</t>
  </si>
  <si>
    <t>Opening Cash</t>
  </si>
  <si>
    <t>Closing Cash</t>
  </si>
  <si>
    <t>Assets</t>
  </si>
  <si>
    <t>Fixed asset</t>
  </si>
  <si>
    <t>Stocks</t>
  </si>
  <si>
    <t>Cash to be collected</t>
  </si>
  <si>
    <t>Total Assets</t>
  </si>
  <si>
    <t>Liabilities</t>
  </si>
  <si>
    <t>Expenses paid</t>
  </si>
  <si>
    <t>Loan Term</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</si>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</sst>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AF9F9"/>
        <bgColor rgb="FFFAF9F9"/>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vertical="bottom"/>
    </xf>
    <xf borderId="0" fillId="2" fontId="3" numFmtId="0" xfId="0" applyAlignment="1" applyFont="1">
      <alignment vertical="bottom"/>
    </xf>
    <xf borderId="0" fillId="0" fontId="3" numFmtId="0" xfId="0" applyAlignment="1" applyFont="1">
      <alignment vertical="bottom"/>
    </xf>
    <xf borderId="0" fillId="2" fontId="2" numFmtId="0" xfId="0" applyAlignment="1" applyFont="1">
      <alignment readingOrder="0" shrinkToFit="0" vertical="bottom" wrapText="1"/>
    </xf>
    <xf borderId="0" fillId="0" fontId="4" numFmtId="0" xfId="0" applyAlignment="1" applyFont="1">
      <alignment readingOrder="0"/>
    </xf>
    <xf borderId="0" fillId="0" fontId="4" numFmtId="9" xfId="0" applyAlignment="1" applyFont="1" applyNumberFormat="1">
      <alignment readingOrder="0"/>
    </xf>
    <xf borderId="0" fillId="0" fontId="4" numFmtId="10" xfId="0" applyAlignment="1" applyFont="1" applyNumberFormat="1">
      <alignment readingOrder="0"/>
    </xf>
    <xf borderId="0" fillId="0" fontId="4" numFmtId="0" xfId="0" applyFont="1"/>
    <xf borderId="0" fillId="0" fontId="4" numFmtId="1" xfId="0" applyFont="1" applyNumberFormat="1"/>
    <xf borderId="0" fillId="0" fontId="3" numFmtId="0" xfId="0" applyAlignment="1" applyFont="1">
      <alignment horizontal="right" vertical="bottom"/>
    </xf>
    <xf borderId="0" fillId="0" fontId="3" numFmtId="0" xfId="0" applyAlignment="1" applyFont="1">
      <alignment shrinkToFit="0" vertical="bottom" wrapText="0"/>
    </xf>
    <xf borderId="0" fillId="0" fontId="3" numFmtId="1" xfId="0" applyAlignment="1" applyFont="1" applyNumberFormat="1">
      <alignment horizontal="right" vertical="bottom"/>
    </xf>
    <xf borderId="0" fillId="0" fontId="3" numFmtId="0" xfId="0" applyAlignment="1" applyFont="1">
      <alignment horizontal="right" readingOrder="0" vertical="bottom"/>
    </xf>
    <xf borderId="0" fillId="0" fontId="3" numFmtId="1" xfId="0" applyAlignment="1" applyFont="1" applyNumberFormat="1">
      <alignment horizontal="right" readingOrder="0" vertical="bottom"/>
    </xf>
    <xf borderId="0" fillId="3" fontId="3"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9.25"/>
  </cols>
  <sheetData>
    <row r="1">
      <c r="A1" s="1" t="s">
        <v>0</v>
      </c>
    </row>
    <row r="2">
      <c r="A2" s="2" t="s">
        <v>1</v>
      </c>
    </row>
    <row r="3">
      <c r="A3" s="3" t="s">
        <v>2</v>
      </c>
    </row>
    <row r="4">
      <c r="A4" s="2" t="s">
        <v>3</v>
      </c>
    </row>
    <row r="5">
      <c r="A5" s="2" t="s">
        <v>4</v>
      </c>
    </row>
    <row r="6">
      <c r="A6" s="2" t="s">
        <v>5</v>
      </c>
    </row>
    <row r="7">
      <c r="A7" s="2" t="s">
        <v>6</v>
      </c>
    </row>
    <row r="8">
      <c r="A8" s="2" t="s">
        <v>7</v>
      </c>
    </row>
    <row r="9">
      <c r="A9" s="2" t="s">
        <v>8</v>
      </c>
    </row>
    <row r="10">
      <c r="A10" s="3" t="s">
        <v>9</v>
      </c>
    </row>
    <row r="11">
      <c r="A11" s="4"/>
    </row>
    <row r="12">
      <c r="A12" s="2" t="s">
        <v>10</v>
      </c>
    </row>
    <row r="13">
      <c r="A13" s="5"/>
    </row>
    <row r="14">
      <c r="A14" s="2" t="s">
        <v>11</v>
      </c>
    </row>
    <row r="15">
      <c r="A15" s="5"/>
    </row>
    <row r="16">
      <c r="A16" s="2" t="s">
        <v>12</v>
      </c>
    </row>
    <row r="17">
      <c r="A17" s="3" t="s">
        <v>13</v>
      </c>
    </row>
    <row r="18">
      <c r="A18" s="4"/>
    </row>
    <row r="19">
      <c r="A19" s="2" t="s">
        <v>14</v>
      </c>
    </row>
    <row r="20">
      <c r="A20" s="5"/>
    </row>
    <row r="21">
      <c r="A21" s="2" t="s">
        <v>15</v>
      </c>
    </row>
    <row r="22">
      <c r="A22" s="5"/>
    </row>
    <row r="23">
      <c r="A23" s="6" t="s">
        <v>16</v>
      </c>
    </row>
    <row r="24">
      <c r="A24" s="5"/>
    </row>
    <row r="25">
      <c r="A25" s="6" t="s">
        <v>17</v>
      </c>
    </row>
    <row r="26">
      <c r="A26" s="2" t="s">
        <v>18</v>
      </c>
    </row>
    <row r="27">
      <c r="A27" s="6" t="s">
        <v>19</v>
      </c>
    </row>
    <row r="28">
      <c r="A28" s="5"/>
    </row>
    <row r="29">
      <c r="A29" s="2" t="s">
        <v>20</v>
      </c>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row r="1001">
      <c r="A1001" s="5"/>
    </row>
    <row r="1002">
      <c r="A1002" s="5"/>
    </row>
    <row r="1003">
      <c r="A1003" s="5"/>
    </row>
    <row r="1004">
      <c r="A1004" s="5"/>
    </row>
    <row r="1005">
      <c r="A1005" s="5"/>
    </row>
    <row r="1006">
      <c r="A1006" s="5"/>
    </row>
    <row r="1007">
      <c r="A1007" s="5"/>
    </row>
    <row r="1008">
      <c r="A1008" s="5"/>
    </row>
    <row r="1009">
      <c r="A1009" s="5"/>
    </row>
    <row r="1010">
      <c r="A1010" s="5"/>
    </row>
    <row r="1011">
      <c r="A1011"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 t="s">
        <v>65</v>
      </c>
      <c r="C1" s="7" t="s">
        <v>66</v>
      </c>
      <c r="D1" s="7" t="s">
        <v>67</v>
      </c>
      <c r="E1" s="7" t="s">
        <v>68</v>
      </c>
      <c r="F1" s="7" t="s">
        <v>69</v>
      </c>
      <c r="G1" s="7" t="s">
        <v>70</v>
      </c>
      <c r="H1" s="7" t="s">
        <v>71</v>
      </c>
      <c r="I1" s="7" t="s">
        <v>72</v>
      </c>
      <c r="J1" s="7" t="s">
        <v>73</v>
      </c>
      <c r="K1" s="7" t="s">
        <v>74</v>
      </c>
      <c r="L1" s="7" t="s">
        <v>75</v>
      </c>
      <c r="M1" s="7" t="s">
        <v>76</v>
      </c>
      <c r="N1" s="7" t="s">
        <v>77</v>
      </c>
      <c r="O1" s="7" t="s">
        <v>78</v>
      </c>
      <c r="P1" s="7" t="s">
        <v>79</v>
      </c>
      <c r="Q1" s="7" t="s">
        <v>80</v>
      </c>
      <c r="R1" s="7" t="s">
        <v>81</v>
      </c>
      <c r="S1" s="7" t="s">
        <v>82</v>
      </c>
      <c r="T1" s="7" t="s">
        <v>83</v>
      </c>
      <c r="U1" s="7" t="s">
        <v>84</v>
      </c>
      <c r="V1" s="7" t="s">
        <v>85</v>
      </c>
      <c r="W1" s="7" t="s">
        <v>86</v>
      </c>
      <c r="X1" s="7" t="s">
        <v>87</v>
      </c>
      <c r="Y1" s="7" t="s">
        <v>88</v>
      </c>
    </row>
    <row r="2">
      <c r="A2" s="7" t="s">
        <v>21</v>
      </c>
    </row>
    <row r="3">
      <c r="A3" s="7" t="s">
        <v>31</v>
      </c>
      <c r="B3" s="10">
        <f>'Sales and Costs'!B$5*Assumptions!$B10</f>
        <v>1851150</v>
      </c>
      <c r="C3" s="10">
        <f>'Sales and Costs'!C$5*Assumptions!$B10</f>
        <v>1851150</v>
      </c>
      <c r="D3" s="10">
        <f>'Sales and Costs'!D$5*Assumptions!$B10</f>
        <v>1851150</v>
      </c>
      <c r="E3" s="10">
        <f>'Sales and Costs'!E$5*Assumptions!$B10</f>
        <v>1851150</v>
      </c>
      <c r="F3" s="10">
        <f>'Sales and Costs'!F$5*Assumptions!$B10</f>
        <v>1851150</v>
      </c>
      <c r="G3" s="10">
        <f>'Sales and Costs'!G$5*Assumptions!$B10</f>
        <v>1851150</v>
      </c>
      <c r="H3" s="10">
        <f>'Sales and Costs'!H$5*Assumptions!$B10</f>
        <v>1851150</v>
      </c>
      <c r="I3" s="10">
        <f>'Sales and Costs'!I$5*Assumptions!$B10</f>
        <v>1851150</v>
      </c>
      <c r="J3" s="10">
        <f>'Sales and Costs'!J$5*Assumptions!$B10</f>
        <v>1851150</v>
      </c>
      <c r="K3" s="10">
        <f>'Sales and Costs'!K$5*Assumptions!$B10</f>
        <v>1851150</v>
      </c>
      <c r="L3" s="10">
        <f>'Sales and Costs'!L$5*Assumptions!$B10</f>
        <v>1851150</v>
      </c>
      <c r="M3" s="10">
        <f>'Sales and Costs'!M$5*Assumptions!$B10</f>
        <v>1851150</v>
      </c>
      <c r="N3" s="10">
        <f>'Sales and Costs'!N$5*Assumptions!$B10</f>
        <v>1851150</v>
      </c>
      <c r="O3" s="10">
        <f>'Sales and Costs'!O$5*Assumptions!$B10</f>
        <v>1851150</v>
      </c>
      <c r="P3" s="10">
        <f>'Sales and Costs'!P$5*Assumptions!$B10</f>
        <v>1851150</v>
      </c>
      <c r="Q3" s="10">
        <f>'Sales and Costs'!Q$5*Assumptions!$B10</f>
        <v>1851150</v>
      </c>
      <c r="R3" s="10">
        <f>'Sales and Costs'!R$5*Assumptions!$B10</f>
        <v>1851150</v>
      </c>
      <c r="S3" s="10">
        <f>'Sales and Costs'!S$5*Assumptions!$B10</f>
        <v>1851150</v>
      </c>
      <c r="T3" s="10">
        <f>'Sales and Costs'!T$5*Assumptions!$B10</f>
        <v>1851150</v>
      </c>
      <c r="U3" s="10">
        <f>'Sales and Costs'!U$5*Assumptions!$B10</f>
        <v>1851150</v>
      </c>
      <c r="V3" s="10">
        <f>'Sales and Costs'!V$5*Assumptions!$B10</f>
        <v>1851150</v>
      </c>
      <c r="W3" s="10">
        <f>'Sales and Costs'!W$5*Assumptions!$B10</f>
        <v>1851150</v>
      </c>
      <c r="X3" s="10">
        <f>'Sales and Costs'!X$5*Assumptions!$B10</f>
        <v>1851150</v>
      </c>
      <c r="Y3" s="10">
        <f>'Sales and Costs'!Y$5*Assumptions!$B10</f>
        <v>1851150</v>
      </c>
    </row>
    <row r="4">
      <c r="A4" s="7" t="s">
        <v>32</v>
      </c>
      <c r="B4" s="10">
        <f>'Sales and Costs'!B$5*Assumptions!$B11</f>
        <v>3702300</v>
      </c>
      <c r="C4" s="10">
        <f>'Sales and Costs'!C$5*Assumptions!$B11</f>
        <v>3702300</v>
      </c>
      <c r="D4" s="10">
        <f>'Sales and Costs'!D$5*Assumptions!$B11</f>
        <v>3702300</v>
      </c>
      <c r="E4" s="10">
        <f>'Sales and Costs'!E$5*Assumptions!$B11</f>
        <v>3702300</v>
      </c>
      <c r="F4" s="10">
        <f>'Sales and Costs'!F$5*Assumptions!$B11</f>
        <v>3702300</v>
      </c>
      <c r="G4" s="10">
        <f>'Sales and Costs'!G$5*Assumptions!$B11</f>
        <v>3702300</v>
      </c>
      <c r="H4" s="10">
        <f>'Sales and Costs'!H$5*Assumptions!$B11</f>
        <v>3702300</v>
      </c>
      <c r="I4" s="10">
        <f>'Sales and Costs'!I$5*Assumptions!$B11</f>
        <v>3702300</v>
      </c>
      <c r="J4" s="10">
        <f>'Sales and Costs'!J$5*Assumptions!$B11</f>
        <v>3702300</v>
      </c>
      <c r="K4" s="10">
        <f>'Sales and Costs'!K$5*Assumptions!$B11</f>
        <v>3702300</v>
      </c>
      <c r="L4" s="10">
        <f>'Sales and Costs'!L$5*Assumptions!$B11</f>
        <v>3702300</v>
      </c>
      <c r="M4" s="10">
        <f>'Sales and Costs'!M$5*Assumptions!$B11</f>
        <v>3702300</v>
      </c>
      <c r="N4" s="10">
        <f>'Sales and Costs'!N$5*Assumptions!$B11</f>
        <v>3702300</v>
      </c>
      <c r="O4" s="10">
        <f>'Sales and Costs'!O$5*Assumptions!$B11</f>
        <v>3702300</v>
      </c>
      <c r="P4" s="10">
        <f>'Sales and Costs'!P$5*Assumptions!$B11</f>
        <v>3702300</v>
      </c>
      <c r="Q4" s="10">
        <f>'Sales and Costs'!Q$5*Assumptions!$B11</f>
        <v>3702300</v>
      </c>
      <c r="R4" s="10">
        <f>'Sales and Costs'!R$5*Assumptions!$B11</f>
        <v>3702300</v>
      </c>
      <c r="S4" s="10">
        <f>'Sales and Costs'!S$5*Assumptions!$B11</f>
        <v>3702300</v>
      </c>
      <c r="T4" s="10">
        <f>'Sales and Costs'!T$5*Assumptions!$B11</f>
        <v>3702300</v>
      </c>
      <c r="U4" s="10">
        <f>'Sales and Costs'!U$5*Assumptions!$B11</f>
        <v>3702300</v>
      </c>
      <c r="V4" s="10">
        <f>'Sales and Costs'!V$5*Assumptions!$B11</f>
        <v>3702300</v>
      </c>
      <c r="W4" s="10">
        <f>'Sales and Costs'!W$5*Assumptions!$B11</f>
        <v>3702300</v>
      </c>
      <c r="X4" s="10">
        <f>'Sales and Costs'!X$5*Assumptions!$B11</f>
        <v>3702300</v>
      </c>
      <c r="Y4" s="10">
        <f>'Sales and Costs'!Y$5*Assumptions!$B11</f>
        <v>3702300</v>
      </c>
    </row>
    <row r="5">
      <c r="A5" s="7" t="s">
        <v>34</v>
      </c>
      <c r="B5" s="10">
        <f>'Sales and Costs'!B$5*Assumptions!$B12</f>
        <v>1851150</v>
      </c>
      <c r="C5" s="10">
        <f>'Sales and Costs'!C$5*Assumptions!$B12</f>
        <v>1851150</v>
      </c>
      <c r="D5" s="10">
        <f>'Sales and Costs'!D$5*Assumptions!$B12</f>
        <v>1851150</v>
      </c>
      <c r="E5" s="10">
        <f>'Sales and Costs'!E$5*Assumptions!$B12</f>
        <v>1851150</v>
      </c>
      <c r="F5" s="10">
        <f>'Sales and Costs'!F$5*Assumptions!$B12</f>
        <v>1851150</v>
      </c>
      <c r="G5" s="10">
        <f>'Sales and Costs'!G$5*Assumptions!$B12</f>
        <v>1851150</v>
      </c>
      <c r="H5" s="10">
        <f>'Sales and Costs'!H$5*Assumptions!$B12</f>
        <v>1851150</v>
      </c>
      <c r="I5" s="10">
        <f>'Sales and Costs'!I$5*Assumptions!$B12</f>
        <v>1851150</v>
      </c>
      <c r="J5" s="10">
        <f>'Sales and Costs'!J$5*Assumptions!$B12</f>
        <v>1851150</v>
      </c>
      <c r="K5" s="10">
        <f>'Sales and Costs'!K$5*Assumptions!$B12</f>
        <v>1851150</v>
      </c>
      <c r="L5" s="10">
        <f>'Sales and Costs'!L$5*Assumptions!$B12</f>
        <v>1851150</v>
      </c>
      <c r="M5" s="10">
        <f>'Sales and Costs'!M$5*Assumptions!$B12</f>
        <v>1851150</v>
      </c>
      <c r="N5" s="10">
        <f>'Sales and Costs'!N$5*Assumptions!$B12</f>
        <v>1851150</v>
      </c>
      <c r="O5" s="10">
        <f>'Sales and Costs'!O$5*Assumptions!$B12</f>
        <v>1851150</v>
      </c>
      <c r="P5" s="10">
        <f>'Sales and Costs'!P$5*Assumptions!$B12</f>
        <v>1851150</v>
      </c>
      <c r="Q5" s="10">
        <f>'Sales and Costs'!Q$5*Assumptions!$B12</f>
        <v>1851150</v>
      </c>
      <c r="R5" s="10">
        <f>'Sales and Costs'!R$5*Assumptions!$B12</f>
        <v>1851150</v>
      </c>
      <c r="S5" s="10">
        <f>'Sales and Costs'!S$5*Assumptions!$B12</f>
        <v>1851150</v>
      </c>
      <c r="T5" s="10">
        <f>'Sales and Costs'!T$5*Assumptions!$B12</f>
        <v>1851150</v>
      </c>
      <c r="U5" s="10">
        <f>'Sales and Costs'!U$5*Assumptions!$B12</f>
        <v>1851150</v>
      </c>
      <c r="V5" s="10">
        <f>'Sales and Costs'!V$5*Assumptions!$B12</f>
        <v>1851150</v>
      </c>
      <c r="W5" s="10">
        <f>'Sales and Costs'!W$5*Assumptions!$B12</f>
        <v>1851150</v>
      </c>
      <c r="X5" s="10">
        <f>'Sales and Costs'!X$5*Assumptions!$B12</f>
        <v>1851150</v>
      </c>
      <c r="Y5" s="10">
        <f>'Sales and Costs'!Y$5*Assumptions!$B12</f>
        <v>1851150</v>
      </c>
    </row>
    <row r="6">
      <c r="A6" s="7" t="s">
        <v>36</v>
      </c>
      <c r="B6" s="10">
        <f>'Sales and Costs'!B$5*Assumptions!$B13</f>
        <v>4936400</v>
      </c>
      <c r="C6" s="10">
        <f>'Sales and Costs'!C$5*Assumptions!$B13</f>
        <v>4936400</v>
      </c>
      <c r="D6" s="10">
        <f>'Sales and Costs'!D$5*Assumptions!$B13</f>
        <v>4936400</v>
      </c>
      <c r="E6" s="10">
        <f>'Sales and Costs'!E$5*Assumptions!$B13</f>
        <v>4936400</v>
      </c>
      <c r="F6" s="10">
        <f>'Sales and Costs'!F$5*Assumptions!$B13</f>
        <v>4936400</v>
      </c>
      <c r="G6" s="10">
        <f>'Sales and Costs'!G$5*Assumptions!$B13</f>
        <v>4936400</v>
      </c>
      <c r="H6" s="10">
        <f>'Sales and Costs'!H$5*Assumptions!$B13</f>
        <v>4936400</v>
      </c>
      <c r="I6" s="10">
        <f>'Sales and Costs'!I$5*Assumptions!$B13</f>
        <v>4936400</v>
      </c>
      <c r="J6" s="10">
        <f>'Sales and Costs'!J$5*Assumptions!$B13</f>
        <v>4936400</v>
      </c>
      <c r="K6" s="10">
        <f>'Sales and Costs'!K$5*Assumptions!$B13</f>
        <v>4936400</v>
      </c>
      <c r="L6" s="10">
        <f>'Sales and Costs'!L$5*Assumptions!$B13</f>
        <v>4936400</v>
      </c>
      <c r="M6" s="10">
        <f>'Sales and Costs'!M$5*Assumptions!$B13</f>
        <v>4936400</v>
      </c>
      <c r="N6" s="10">
        <f>'Sales and Costs'!N$5*Assumptions!$B13</f>
        <v>4936400</v>
      </c>
      <c r="O6" s="10">
        <f>'Sales and Costs'!O$5*Assumptions!$B13</f>
        <v>4936400</v>
      </c>
      <c r="P6" s="10">
        <f>'Sales and Costs'!P$5*Assumptions!$B13</f>
        <v>4936400</v>
      </c>
      <c r="Q6" s="10">
        <f>'Sales and Costs'!Q$5*Assumptions!$B13</f>
        <v>4936400</v>
      </c>
      <c r="R6" s="10">
        <f>'Sales and Costs'!R$5*Assumptions!$B13</f>
        <v>4936400</v>
      </c>
      <c r="S6" s="10">
        <f>'Sales and Costs'!S$5*Assumptions!$B13</f>
        <v>4936400</v>
      </c>
      <c r="T6" s="10">
        <f>'Sales and Costs'!T$5*Assumptions!$B13</f>
        <v>4936400</v>
      </c>
      <c r="U6" s="10">
        <f>'Sales and Costs'!U$5*Assumptions!$B13</f>
        <v>4936400</v>
      </c>
      <c r="V6" s="10">
        <f>'Sales and Costs'!V$5*Assumptions!$B13</f>
        <v>4936400</v>
      </c>
      <c r="W6" s="10">
        <f>'Sales and Costs'!W$5*Assumptions!$B13</f>
        <v>4936400</v>
      </c>
      <c r="X6" s="10">
        <f>'Sales and Costs'!X$5*Assumptions!$B13</f>
        <v>4936400</v>
      </c>
      <c r="Y6" s="10">
        <f>'Sales and Costs'!Y$5*Assumptions!$B13</f>
        <v>4936400</v>
      </c>
    </row>
    <row r="7">
      <c r="A7" s="7" t="s">
        <v>91</v>
      </c>
      <c r="B7" s="10">
        <f t="shared" ref="B7:Y7" si="1">SUM(B3:B6)</f>
        <v>12341000</v>
      </c>
      <c r="C7" s="10">
        <f t="shared" si="1"/>
        <v>12341000</v>
      </c>
      <c r="D7" s="10">
        <f t="shared" si="1"/>
        <v>12341000</v>
      </c>
      <c r="E7" s="10">
        <f t="shared" si="1"/>
        <v>12341000</v>
      </c>
      <c r="F7" s="10">
        <f t="shared" si="1"/>
        <v>12341000</v>
      </c>
      <c r="G7" s="10">
        <f t="shared" si="1"/>
        <v>12341000</v>
      </c>
      <c r="H7" s="10">
        <f t="shared" si="1"/>
        <v>12341000</v>
      </c>
      <c r="I7" s="10">
        <f t="shared" si="1"/>
        <v>12341000</v>
      </c>
      <c r="J7" s="10">
        <f t="shared" si="1"/>
        <v>12341000</v>
      </c>
      <c r="K7" s="10">
        <f t="shared" si="1"/>
        <v>12341000</v>
      </c>
      <c r="L7" s="10">
        <f t="shared" si="1"/>
        <v>12341000</v>
      </c>
      <c r="M7" s="10">
        <f t="shared" si="1"/>
        <v>12341000</v>
      </c>
      <c r="N7" s="10">
        <f t="shared" si="1"/>
        <v>12341000</v>
      </c>
      <c r="O7" s="10">
        <f t="shared" si="1"/>
        <v>12341000</v>
      </c>
      <c r="P7" s="10">
        <f t="shared" si="1"/>
        <v>12341000</v>
      </c>
      <c r="Q7" s="10">
        <f t="shared" si="1"/>
        <v>12341000</v>
      </c>
      <c r="R7" s="10">
        <f t="shared" si="1"/>
        <v>12341000</v>
      </c>
      <c r="S7" s="10">
        <f t="shared" si="1"/>
        <v>12341000</v>
      </c>
      <c r="T7" s="10">
        <f t="shared" si="1"/>
        <v>12341000</v>
      </c>
      <c r="U7" s="10">
        <f t="shared" si="1"/>
        <v>12341000</v>
      </c>
      <c r="V7" s="10">
        <f t="shared" si="1"/>
        <v>12341000</v>
      </c>
      <c r="W7" s="10">
        <f t="shared" si="1"/>
        <v>12341000</v>
      </c>
      <c r="X7" s="10">
        <f t="shared" si="1"/>
        <v>12341000</v>
      </c>
      <c r="Y7" s="10">
        <f t="shared" si="1"/>
        <v>12341000</v>
      </c>
    </row>
    <row r="9">
      <c r="A9" s="7" t="s">
        <v>118</v>
      </c>
    </row>
    <row r="10">
      <c r="A10" s="7" t="s">
        <v>31</v>
      </c>
      <c r="B10" s="7">
        <v>0.0</v>
      </c>
      <c r="C10" s="10">
        <f t="shared" ref="C10:Y10" si="2">B3</f>
        <v>1851150</v>
      </c>
      <c r="D10" s="10">
        <f t="shared" si="2"/>
        <v>1851150</v>
      </c>
      <c r="E10" s="10">
        <f t="shared" si="2"/>
        <v>1851150</v>
      </c>
      <c r="F10" s="10">
        <f t="shared" si="2"/>
        <v>1851150</v>
      </c>
      <c r="G10" s="10">
        <f t="shared" si="2"/>
        <v>1851150</v>
      </c>
      <c r="H10" s="10">
        <f t="shared" si="2"/>
        <v>1851150</v>
      </c>
      <c r="I10" s="10">
        <f t="shared" si="2"/>
        <v>1851150</v>
      </c>
      <c r="J10" s="10">
        <f t="shared" si="2"/>
        <v>1851150</v>
      </c>
      <c r="K10" s="10">
        <f t="shared" si="2"/>
        <v>1851150</v>
      </c>
      <c r="L10" s="10">
        <f t="shared" si="2"/>
        <v>1851150</v>
      </c>
      <c r="M10" s="10">
        <f t="shared" si="2"/>
        <v>1851150</v>
      </c>
      <c r="N10" s="10">
        <f t="shared" si="2"/>
        <v>1851150</v>
      </c>
      <c r="O10" s="10">
        <f t="shared" si="2"/>
        <v>1851150</v>
      </c>
      <c r="P10" s="10">
        <f t="shared" si="2"/>
        <v>1851150</v>
      </c>
      <c r="Q10" s="10">
        <f t="shared" si="2"/>
        <v>1851150</v>
      </c>
      <c r="R10" s="10">
        <f t="shared" si="2"/>
        <v>1851150</v>
      </c>
      <c r="S10" s="10">
        <f t="shared" si="2"/>
        <v>1851150</v>
      </c>
      <c r="T10" s="10">
        <f t="shared" si="2"/>
        <v>1851150</v>
      </c>
      <c r="U10" s="10">
        <f t="shared" si="2"/>
        <v>1851150</v>
      </c>
      <c r="V10" s="10">
        <f t="shared" si="2"/>
        <v>1851150</v>
      </c>
      <c r="W10" s="10">
        <f t="shared" si="2"/>
        <v>1851150</v>
      </c>
      <c r="X10" s="10">
        <f t="shared" si="2"/>
        <v>1851150</v>
      </c>
      <c r="Y10" s="10">
        <f t="shared" si="2"/>
        <v>1851150</v>
      </c>
    </row>
    <row r="11">
      <c r="A11" s="7" t="s">
        <v>32</v>
      </c>
      <c r="B11" s="7">
        <v>0.0</v>
      </c>
      <c r="C11" s="7">
        <v>0.0</v>
      </c>
      <c r="D11" s="10">
        <f t="shared" ref="D11:Y11" si="3">B4</f>
        <v>3702300</v>
      </c>
      <c r="E11" s="10">
        <f t="shared" si="3"/>
        <v>3702300</v>
      </c>
      <c r="F11" s="10">
        <f t="shared" si="3"/>
        <v>3702300</v>
      </c>
      <c r="G11" s="10">
        <f t="shared" si="3"/>
        <v>3702300</v>
      </c>
      <c r="H11" s="10">
        <f t="shared" si="3"/>
        <v>3702300</v>
      </c>
      <c r="I11" s="10">
        <f t="shared" si="3"/>
        <v>3702300</v>
      </c>
      <c r="J11" s="10">
        <f t="shared" si="3"/>
        <v>3702300</v>
      </c>
      <c r="K11" s="10">
        <f t="shared" si="3"/>
        <v>3702300</v>
      </c>
      <c r="L11" s="10">
        <f t="shared" si="3"/>
        <v>3702300</v>
      </c>
      <c r="M11" s="10">
        <f t="shared" si="3"/>
        <v>3702300</v>
      </c>
      <c r="N11" s="10">
        <f t="shared" si="3"/>
        <v>3702300</v>
      </c>
      <c r="O11" s="10">
        <f t="shared" si="3"/>
        <v>3702300</v>
      </c>
      <c r="P11" s="10">
        <f t="shared" si="3"/>
        <v>3702300</v>
      </c>
      <c r="Q11" s="10">
        <f t="shared" si="3"/>
        <v>3702300</v>
      </c>
      <c r="R11" s="10">
        <f t="shared" si="3"/>
        <v>3702300</v>
      </c>
      <c r="S11" s="10">
        <f t="shared" si="3"/>
        <v>3702300</v>
      </c>
      <c r="T11" s="10">
        <f t="shared" si="3"/>
        <v>3702300</v>
      </c>
      <c r="U11" s="10">
        <f t="shared" si="3"/>
        <v>3702300</v>
      </c>
      <c r="V11" s="10">
        <f t="shared" si="3"/>
        <v>3702300</v>
      </c>
      <c r="W11" s="10">
        <f t="shared" si="3"/>
        <v>3702300</v>
      </c>
      <c r="X11" s="10">
        <f t="shared" si="3"/>
        <v>3702300</v>
      </c>
      <c r="Y11" s="10">
        <f t="shared" si="3"/>
        <v>3702300</v>
      </c>
    </row>
    <row r="12">
      <c r="A12" s="7" t="s">
        <v>34</v>
      </c>
      <c r="B12" s="7">
        <v>0.0</v>
      </c>
      <c r="C12" s="7">
        <v>0.0</v>
      </c>
      <c r="D12" s="7">
        <v>0.0</v>
      </c>
      <c r="E12" s="10">
        <f t="shared" ref="E12:Y12" si="4">B5</f>
        <v>1851150</v>
      </c>
      <c r="F12" s="10">
        <f t="shared" si="4"/>
        <v>1851150</v>
      </c>
      <c r="G12" s="10">
        <f t="shared" si="4"/>
        <v>1851150</v>
      </c>
      <c r="H12" s="10">
        <f t="shared" si="4"/>
        <v>1851150</v>
      </c>
      <c r="I12" s="10">
        <f t="shared" si="4"/>
        <v>1851150</v>
      </c>
      <c r="J12" s="10">
        <f t="shared" si="4"/>
        <v>1851150</v>
      </c>
      <c r="K12" s="10">
        <f t="shared" si="4"/>
        <v>1851150</v>
      </c>
      <c r="L12" s="10">
        <f t="shared" si="4"/>
        <v>1851150</v>
      </c>
      <c r="M12" s="10">
        <f t="shared" si="4"/>
        <v>1851150</v>
      </c>
      <c r="N12" s="10">
        <f t="shared" si="4"/>
        <v>1851150</v>
      </c>
      <c r="O12" s="10">
        <f t="shared" si="4"/>
        <v>1851150</v>
      </c>
      <c r="P12" s="10">
        <f t="shared" si="4"/>
        <v>1851150</v>
      </c>
      <c r="Q12" s="10">
        <f t="shared" si="4"/>
        <v>1851150</v>
      </c>
      <c r="R12" s="10">
        <f t="shared" si="4"/>
        <v>1851150</v>
      </c>
      <c r="S12" s="10">
        <f t="shared" si="4"/>
        <v>1851150</v>
      </c>
      <c r="T12" s="10">
        <f t="shared" si="4"/>
        <v>1851150</v>
      </c>
      <c r="U12" s="10">
        <f t="shared" si="4"/>
        <v>1851150</v>
      </c>
      <c r="V12" s="10">
        <f t="shared" si="4"/>
        <v>1851150</v>
      </c>
      <c r="W12" s="10">
        <f t="shared" si="4"/>
        <v>1851150</v>
      </c>
      <c r="X12" s="10">
        <f t="shared" si="4"/>
        <v>1851150</v>
      </c>
      <c r="Y12" s="10">
        <f t="shared" si="4"/>
        <v>1851150</v>
      </c>
    </row>
    <row r="13">
      <c r="A13" s="7" t="s">
        <v>36</v>
      </c>
      <c r="B13" s="10">
        <f t="shared" ref="B13:Y13" si="5">B6</f>
        <v>4936400</v>
      </c>
      <c r="C13" s="10">
        <f t="shared" si="5"/>
        <v>4936400</v>
      </c>
      <c r="D13" s="10">
        <f t="shared" si="5"/>
        <v>4936400</v>
      </c>
      <c r="E13" s="10">
        <f t="shared" si="5"/>
        <v>4936400</v>
      </c>
      <c r="F13" s="10">
        <f t="shared" si="5"/>
        <v>4936400</v>
      </c>
      <c r="G13" s="10">
        <f t="shared" si="5"/>
        <v>4936400</v>
      </c>
      <c r="H13" s="10">
        <f t="shared" si="5"/>
        <v>4936400</v>
      </c>
      <c r="I13" s="10">
        <f t="shared" si="5"/>
        <v>4936400</v>
      </c>
      <c r="J13" s="10">
        <f t="shared" si="5"/>
        <v>4936400</v>
      </c>
      <c r="K13" s="10">
        <f t="shared" si="5"/>
        <v>4936400</v>
      </c>
      <c r="L13" s="10">
        <f t="shared" si="5"/>
        <v>4936400</v>
      </c>
      <c r="M13" s="10">
        <f t="shared" si="5"/>
        <v>4936400</v>
      </c>
      <c r="N13" s="10">
        <f t="shared" si="5"/>
        <v>4936400</v>
      </c>
      <c r="O13" s="10">
        <f t="shared" si="5"/>
        <v>4936400</v>
      </c>
      <c r="P13" s="10">
        <f t="shared" si="5"/>
        <v>4936400</v>
      </c>
      <c r="Q13" s="10">
        <f t="shared" si="5"/>
        <v>4936400</v>
      </c>
      <c r="R13" s="10">
        <f t="shared" si="5"/>
        <v>4936400</v>
      </c>
      <c r="S13" s="10">
        <f t="shared" si="5"/>
        <v>4936400</v>
      </c>
      <c r="T13" s="10">
        <f t="shared" si="5"/>
        <v>4936400</v>
      </c>
      <c r="U13" s="10">
        <f t="shared" si="5"/>
        <v>4936400</v>
      </c>
      <c r="V13" s="10">
        <f t="shared" si="5"/>
        <v>4936400</v>
      </c>
      <c r="W13" s="10">
        <f t="shared" si="5"/>
        <v>4936400</v>
      </c>
      <c r="X13" s="10">
        <f t="shared" si="5"/>
        <v>4936400</v>
      </c>
      <c r="Y13" s="10">
        <f t="shared" si="5"/>
        <v>4936400</v>
      </c>
    </row>
    <row r="14">
      <c r="A14" s="7" t="s">
        <v>91</v>
      </c>
      <c r="B14" s="10">
        <f t="shared" ref="B14:Y14" si="6">SUM(B10:B13)</f>
        <v>4936400</v>
      </c>
      <c r="C14" s="10">
        <f t="shared" si="6"/>
        <v>6787550</v>
      </c>
      <c r="D14" s="10">
        <f t="shared" si="6"/>
        <v>10489850</v>
      </c>
      <c r="E14" s="10">
        <f t="shared" si="6"/>
        <v>12341000</v>
      </c>
      <c r="F14" s="10">
        <f t="shared" si="6"/>
        <v>12341000</v>
      </c>
      <c r="G14" s="10">
        <f t="shared" si="6"/>
        <v>12341000</v>
      </c>
      <c r="H14" s="10">
        <f t="shared" si="6"/>
        <v>12341000</v>
      </c>
      <c r="I14" s="10">
        <f t="shared" si="6"/>
        <v>12341000</v>
      </c>
      <c r="J14" s="10">
        <f t="shared" si="6"/>
        <v>12341000</v>
      </c>
      <c r="K14" s="10">
        <f t="shared" si="6"/>
        <v>12341000</v>
      </c>
      <c r="L14" s="10">
        <f t="shared" si="6"/>
        <v>12341000</v>
      </c>
      <c r="M14" s="10">
        <f t="shared" si="6"/>
        <v>12341000</v>
      </c>
      <c r="N14" s="10">
        <f t="shared" si="6"/>
        <v>12341000</v>
      </c>
      <c r="O14" s="10">
        <f t="shared" si="6"/>
        <v>12341000</v>
      </c>
      <c r="P14" s="10">
        <f t="shared" si="6"/>
        <v>12341000</v>
      </c>
      <c r="Q14" s="10">
        <f t="shared" si="6"/>
        <v>12341000</v>
      </c>
      <c r="R14" s="10">
        <f t="shared" si="6"/>
        <v>12341000</v>
      </c>
      <c r="S14" s="10">
        <f t="shared" si="6"/>
        <v>12341000</v>
      </c>
      <c r="T14" s="10">
        <f t="shared" si="6"/>
        <v>12341000</v>
      </c>
      <c r="U14" s="10">
        <f t="shared" si="6"/>
        <v>12341000</v>
      </c>
      <c r="V14" s="10">
        <f t="shared" si="6"/>
        <v>12341000</v>
      </c>
      <c r="W14" s="10">
        <f t="shared" si="6"/>
        <v>12341000</v>
      </c>
      <c r="X14" s="10">
        <f t="shared" si="6"/>
        <v>12341000</v>
      </c>
      <c r="Y14" s="10">
        <f t="shared" si="6"/>
        <v>12341000</v>
      </c>
    </row>
    <row r="16">
      <c r="A16" s="7" t="s">
        <v>119</v>
      </c>
    </row>
    <row r="17">
      <c r="A17" s="7" t="s">
        <v>31</v>
      </c>
      <c r="B17" s="10">
        <f t="shared" ref="B17:B20" si="8">B3-B10</f>
        <v>1851150</v>
      </c>
      <c r="C17" s="10">
        <f t="shared" ref="C17:Y17" si="7">B17+C3-C10</f>
        <v>1851150</v>
      </c>
      <c r="D17" s="10">
        <f t="shared" si="7"/>
        <v>1851150</v>
      </c>
      <c r="E17" s="10">
        <f t="shared" si="7"/>
        <v>1851150</v>
      </c>
      <c r="F17" s="10">
        <f t="shared" si="7"/>
        <v>1851150</v>
      </c>
      <c r="G17" s="10">
        <f t="shared" si="7"/>
        <v>1851150</v>
      </c>
      <c r="H17" s="10">
        <f t="shared" si="7"/>
        <v>1851150</v>
      </c>
      <c r="I17" s="10">
        <f t="shared" si="7"/>
        <v>1851150</v>
      </c>
      <c r="J17" s="10">
        <f t="shared" si="7"/>
        <v>1851150</v>
      </c>
      <c r="K17" s="10">
        <f t="shared" si="7"/>
        <v>1851150</v>
      </c>
      <c r="L17" s="10">
        <f t="shared" si="7"/>
        <v>1851150</v>
      </c>
      <c r="M17" s="10">
        <f t="shared" si="7"/>
        <v>1851150</v>
      </c>
      <c r="N17" s="10">
        <f t="shared" si="7"/>
        <v>1851150</v>
      </c>
      <c r="O17" s="10">
        <f t="shared" si="7"/>
        <v>1851150</v>
      </c>
      <c r="P17" s="10">
        <f t="shared" si="7"/>
        <v>1851150</v>
      </c>
      <c r="Q17" s="10">
        <f t="shared" si="7"/>
        <v>1851150</v>
      </c>
      <c r="R17" s="10">
        <f t="shared" si="7"/>
        <v>1851150</v>
      </c>
      <c r="S17" s="10">
        <f t="shared" si="7"/>
        <v>1851150</v>
      </c>
      <c r="T17" s="10">
        <f t="shared" si="7"/>
        <v>1851150</v>
      </c>
      <c r="U17" s="10">
        <f t="shared" si="7"/>
        <v>1851150</v>
      </c>
      <c r="V17" s="10">
        <f t="shared" si="7"/>
        <v>1851150</v>
      </c>
      <c r="W17" s="10">
        <f t="shared" si="7"/>
        <v>1851150</v>
      </c>
      <c r="X17" s="10">
        <f t="shared" si="7"/>
        <v>1851150</v>
      </c>
      <c r="Y17" s="10">
        <f t="shared" si="7"/>
        <v>1851150</v>
      </c>
    </row>
    <row r="18">
      <c r="A18" s="7" t="s">
        <v>32</v>
      </c>
      <c r="B18" s="10">
        <f t="shared" si="8"/>
        <v>3702300</v>
      </c>
      <c r="C18" s="10">
        <f t="shared" ref="C18:Y18" si="9">B18+C4-C11</f>
        <v>7404600</v>
      </c>
      <c r="D18" s="10">
        <f t="shared" si="9"/>
        <v>7404600</v>
      </c>
      <c r="E18" s="10">
        <f t="shared" si="9"/>
        <v>7404600</v>
      </c>
      <c r="F18" s="10">
        <f t="shared" si="9"/>
        <v>7404600</v>
      </c>
      <c r="G18" s="10">
        <f t="shared" si="9"/>
        <v>7404600</v>
      </c>
      <c r="H18" s="10">
        <f t="shared" si="9"/>
        <v>7404600</v>
      </c>
      <c r="I18" s="10">
        <f t="shared" si="9"/>
        <v>7404600</v>
      </c>
      <c r="J18" s="10">
        <f t="shared" si="9"/>
        <v>7404600</v>
      </c>
      <c r="K18" s="10">
        <f t="shared" si="9"/>
        <v>7404600</v>
      </c>
      <c r="L18" s="10">
        <f t="shared" si="9"/>
        <v>7404600</v>
      </c>
      <c r="M18" s="10">
        <f t="shared" si="9"/>
        <v>7404600</v>
      </c>
      <c r="N18" s="10">
        <f t="shared" si="9"/>
        <v>7404600</v>
      </c>
      <c r="O18" s="10">
        <f t="shared" si="9"/>
        <v>7404600</v>
      </c>
      <c r="P18" s="10">
        <f t="shared" si="9"/>
        <v>7404600</v>
      </c>
      <c r="Q18" s="10">
        <f t="shared" si="9"/>
        <v>7404600</v>
      </c>
      <c r="R18" s="10">
        <f t="shared" si="9"/>
        <v>7404600</v>
      </c>
      <c r="S18" s="10">
        <f t="shared" si="9"/>
        <v>7404600</v>
      </c>
      <c r="T18" s="10">
        <f t="shared" si="9"/>
        <v>7404600</v>
      </c>
      <c r="U18" s="10">
        <f t="shared" si="9"/>
        <v>7404600</v>
      </c>
      <c r="V18" s="10">
        <f t="shared" si="9"/>
        <v>7404600</v>
      </c>
      <c r="W18" s="10">
        <f t="shared" si="9"/>
        <v>7404600</v>
      </c>
      <c r="X18" s="10">
        <f t="shared" si="9"/>
        <v>7404600</v>
      </c>
      <c r="Y18" s="10">
        <f t="shared" si="9"/>
        <v>7404600</v>
      </c>
    </row>
    <row r="19">
      <c r="A19" s="7" t="s">
        <v>34</v>
      </c>
      <c r="B19" s="10">
        <f t="shared" si="8"/>
        <v>1851150</v>
      </c>
      <c r="C19" s="10">
        <f t="shared" ref="C19:Y19" si="10">B19+C5-C12</f>
        <v>3702300</v>
      </c>
      <c r="D19" s="10">
        <f t="shared" si="10"/>
        <v>5553450</v>
      </c>
      <c r="E19" s="10">
        <f t="shared" si="10"/>
        <v>5553450</v>
      </c>
      <c r="F19" s="10">
        <f t="shared" si="10"/>
        <v>5553450</v>
      </c>
      <c r="G19" s="10">
        <f t="shared" si="10"/>
        <v>5553450</v>
      </c>
      <c r="H19" s="10">
        <f t="shared" si="10"/>
        <v>5553450</v>
      </c>
      <c r="I19" s="10">
        <f t="shared" si="10"/>
        <v>5553450</v>
      </c>
      <c r="J19" s="10">
        <f t="shared" si="10"/>
        <v>5553450</v>
      </c>
      <c r="K19" s="10">
        <f t="shared" si="10"/>
        <v>5553450</v>
      </c>
      <c r="L19" s="10">
        <f t="shared" si="10"/>
        <v>5553450</v>
      </c>
      <c r="M19" s="10">
        <f t="shared" si="10"/>
        <v>5553450</v>
      </c>
      <c r="N19" s="10">
        <f t="shared" si="10"/>
        <v>5553450</v>
      </c>
      <c r="O19" s="10">
        <f t="shared" si="10"/>
        <v>5553450</v>
      </c>
      <c r="P19" s="10">
        <f t="shared" si="10"/>
        <v>5553450</v>
      </c>
      <c r="Q19" s="10">
        <f t="shared" si="10"/>
        <v>5553450</v>
      </c>
      <c r="R19" s="10">
        <f t="shared" si="10"/>
        <v>5553450</v>
      </c>
      <c r="S19" s="10">
        <f t="shared" si="10"/>
        <v>5553450</v>
      </c>
      <c r="T19" s="10">
        <f t="shared" si="10"/>
        <v>5553450</v>
      </c>
      <c r="U19" s="10">
        <f t="shared" si="10"/>
        <v>5553450</v>
      </c>
      <c r="V19" s="10">
        <f t="shared" si="10"/>
        <v>5553450</v>
      </c>
      <c r="W19" s="10">
        <f t="shared" si="10"/>
        <v>5553450</v>
      </c>
      <c r="X19" s="10">
        <f t="shared" si="10"/>
        <v>5553450</v>
      </c>
      <c r="Y19" s="10">
        <f t="shared" si="10"/>
        <v>5553450</v>
      </c>
    </row>
    <row r="20">
      <c r="A20" s="7" t="s">
        <v>36</v>
      </c>
      <c r="B20" s="10">
        <f t="shared" si="8"/>
        <v>0</v>
      </c>
      <c r="C20" s="10">
        <f t="shared" ref="C20:Y20" si="11">B20+C6-C13</f>
        <v>0</v>
      </c>
      <c r="D20" s="10">
        <f t="shared" si="11"/>
        <v>0</v>
      </c>
      <c r="E20" s="10">
        <f t="shared" si="11"/>
        <v>0</v>
      </c>
      <c r="F20" s="10">
        <f t="shared" si="11"/>
        <v>0</v>
      </c>
      <c r="G20" s="10">
        <f t="shared" si="11"/>
        <v>0</v>
      </c>
      <c r="H20" s="10">
        <f t="shared" si="11"/>
        <v>0</v>
      </c>
      <c r="I20" s="10">
        <f t="shared" si="11"/>
        <v>0</v>
      </c>
      <c r="J20" s="10">
        <f t="shared" si="11"/>
        <v>0</v>
      </c>
      <c r="K20" s="10">
        <f t="shared" si="11"/>
        <v>0</v>
      </c>
      <c r="L20" s="10">
        <f t="shared" si="11"/>
        <v>0</v>
      </c>
      <c r="M20" s="10">
        <f t="shared" si="11"/>
        <v>0</v>
      </c>
      <c r="N20" s="10">
        <f t="shared" si="11"/>
        <v>0</v>
      </c>
      <c r="O20" s="10">
        <f t="shared" si="11"/>
        <v>0</v>
      </c>
      <c r="P20" s="10">
        <f t="shared" si="11"/>
        <v>0</v>
      </c>
      <c r="Q20" s="10">
        <f t="shared" si="11"/>
        <v>0</v>
      </c>
      <c r="R20" s="10">
        <f t="shared" si="11"/>
        <v>0</v>
      </c>
      <c r="S20" s="10">
        <f t="shared" si="11"/>
        <v>0</v>
      </c>
      <c r="T20" s="10">
        <f t="shared" si="11"/>
        <v>0</v>
      </c>
      <c r="U20" s="10">
        <f t="shared" si="11"/>
        <v>0</v>
      </c>
      <c r="V20" s="10">
        <f t="shared" si="11"/>
        <v>0</v>
      </c>
      <c r="W20" s="10">
        <f t="shared" si="11"/>
        <v>0</v>
      </c>
      <c r="X20" s="10">
        <f t="shared" si="11"/>
        <v>0</v>
      </c>
      <c r="Y20" s="10">
        <f t="shared" si="11"/>
        <v>0</v>
      </c>
    </row>
    <row r="21">
      <c r="A21" s="7" t="s">
        <v>91</v>
      </c>
      <c r="B21" s="10">
        <f t="shared" ref="B21:Y21" si="12">SUM(B17:B20)</f>
        <v>7404600</v>
      </c>
      <c r="C21" s="10">
        <f t="shared" si="12"/>
        <v>12958050</v>
      </c>
      <c r="D21" s="10">
        <f t="shared" si="12"/>
        <v>14809200</v>
      </c>
      <c r="E21" s="10">
        <f t="shared" si="12"/>
        <v>14809200</v>
      </c>
      <c r="F21" s="10">
        <f t="shared" si="12"/>
        <v>14809200</v>
      </c>
      <c r="G21" s="10">
        <f t="shared" si="12"/>
        <v>14809200</v>
      </c>
      <c r="H21" s="10">
        <f t="shared" si="12"/>
        <v>14809200</v>
      </c>
      <c r="I21" s="10">
        <f t="shared" si="12"/>
        <v>14809200</v>
      </c>
      <c r="J21" s="10">
        <f t="shared" si="12"/>
        <v>14809200</v>
      </c>
      <c r="K21" s="10">
        <f t="shared" si="12"/>
        <v>14809200</v>
      </c>
      <c r="L21" s="10">
        <f t="shared" si="12"/>
        <v>14809200</v>
      </c>
      <c r="M21" s="10">
        <f t="shared" si="12"/>
        <v>14809200</v>
      </c>
      <c r="N21" s="10">
        <f t="shared" si="12"/>
        <v>14809200</v>
      </c>
      <c r="O21" s="10">
        <f t="shared" si="12"/>
        <v>14809200</v>
      </c>
      <c r="P21" s="10">
        <f t="shared" si="12"/>
        <v>14809200</v>
      </c>
      <c r="Q21" s="10">
        <f t="shared" si="12"/>
        <v>14809200</v>
      </c>
      <c r="R21" s="10">
        <f t="shared" si="12"/>
        <v>14809200</v>
      </c>
      <c r="S21" s="10">
        <f t="shared" si="12"/>
        <v>14809200</v>
      </c>
      <c r="T21" s="10">
        <f t="shared" si="12"/>
        <v>14809200</v>
      </c>
      <c r="U21" s="10">
        <f t="shared" si="12"/>
        <v>14809200</v>
      </c>
      <c r="V21" s="10">
        <f t="shared" si="12"/>
        <v>14809200</v>
      </c>
      <c r="W21" s="10">
        <f t="shared" si="12"/>
        <v>14809200</v>
      </c>
      <c r="X21" s="10">
        <f t="shared" si="12"/>
        <v>14809200</v>
      </c>
      <c r="Y21" s="10">
        <f t="shared" si="12"/>
        <v>14809200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 t="s">
        <v>65</v>
      </c>
      <c r="C1" s="7" t="s">
        <v>66</v>
      </c>
      <c r="D1" s="7" t="s">
        <v>67</v>
      </c>
      <c r="E1" s="7" t="s">
        <v>68</v>
      </c>
      <c r="F1" s="7" t="s">
        <v>69</v>
      </c>
      <c r="G1" s="7" t="s">
        <v>70</v>
      </c>
      <c r="H1" s="7" t="s">
        <v>71</v>
      </c>
      <c r="I1" s="7" t="s">
        <v>72</v>
      </c>
      <c r="J1" s="7" t="s">
        <v>73</v>
      </c>
      <c r="K1" s="7" t="s">
        <v>74</v>
      </c>
      <c r="L1" s="7" t="s">
        <v>75</v>
      </c>
      <c r="M1" s="7" t="s">
        <v>76</v>
      </c>
      <c r="N1" s="7" t="s">
        <v>77</v>
      </c>
      <c r="O1" s="7" t="s">
        <v>78</v>
      </c>
      <c r="P1" s="7" t="s">
        <v>79</v>
      </c>
      <c r="Q1" s="7" t="s">
        <v>80</v>
      </c>
      <c r="R1" s="7" t="s">
        <v>81</v>
      </c>
      <c r="S1" s="7" t="s">
        <v>82</v>
      </c>
      <c r="T1" s="7" t="s">
        <v>83</v>
      </c>
      <c r="U1" s="7" t="s">
        <v>84</v>
      </c>
      <c r="V1" s="7" t="s">
        <v>85</v>
      </c>
      <c r="W1" s="7" t="s">
        <v>86</v>
      </c>
      <c r="X1" s="7" t="s">
        <v>87</v>
      </c>
      <c r="Y1" s="7" t="s">
        <v>88</v>
      </c>
    </row>
    <row r="2">
      <c r="A2" s="7" t="s">
        <v>120</v>
      </c>
    </row>
    <row r="3">
      <c r="A3" s="7" t="s">
        <v>24</v>
      </c>
      <c r="B3" s="7">
        <v>0.0</v>
      </c>
      <c r="C3" s="10">
        <f t="shared" ref="C3:Y3" si="1">B11</f>
        <v>72</v>
      </c>
      <c r="D3" s="10">
        <f t="shared" si="1"/>
        <v>144</v>
      </c>
      <c r="E3" s="10">
        <f t="shared" si="1"/>
        <v>216</v>
      </c>
      <c r="F3" s="10">
        <f t="shared" si="1"/>
        <v>288</v>
      </c>
      <c r="G3" s="10">
        <f t="shared" si="1"/>
        <v>360</v>
      </c>
      <c r="H3" s="10">
        <f t="shared" si="1"/>
        <v>432</v>
      </c>
      <c r="I3" s="10">
        <f t="shared" si="1"/>
        <v>504</v>
      </c>
      <c r="J3" s="10">
        <f t="shared" si="1"/>
        <v>576</v>
      </c>
      <c r="K3" s="10">
        <f t="shared" si="1"/>
        <v>648</v>
      </c>
      <c r="L3" s="10">
        <f t="shared" si="1"/>
        <v>720</v>
      </c>
      <c r="M3" s="10">
        <f t="shared" si="1"/>
        <v>792</v>
      </c>
      <c r="N3" s="10">
        <f t="shared" si="1"/>
        <v>864</v>
      </c>
      <c r="O3" s="10">
        <f t="shared" si="1"/>
        <v>936</v>
      </c>
      <c r="P3" s="10">
        <f t="shared" si="1"/>
        <v>1008</v>
      </c>
      <c r="Q3" s="10">
        <f t="shared" si="1"/>
        <v>1080</v>
      </c>
      <c r="R3" s="10">
        <f t="shared" si="1"/>
        <v>1152</v>
      </c>
      <c r="S3" s="10">
        <f t="shared" si="1"/>
        <v>1224</v>
      </c>
      <c r="T3" s="10">
        <f t="shared" si="1"/>
        <v>1296</v>
      </c>
      <c r="U3" s="10">
        <f t="shared" si="1"/>
        <v>1368</v>
      </c>
      <c r="V3" s="10">
        <f t="shared" si="1"/>
        <v>1440</v>
      </c>
      <c r="W3" s="10">
        <f t="shared" si="1"/>
        <v>1512</v>
      </c>
      <c r="X3" s="10">
        <f t="shared" si="1"/>
        <v>1584</v>
      </c>
      <c r="Y3" s="10">
        <f t="shared" si="1"/>
        <v>1656</v>
      </c>
    </row>
    <row r="4">
      <c r="A4" s="7" t="s">
        <v>110</v>
      </c>
      <c r="B4" s="7">
        <v>0.0</v>
      </c>
      <c r="C4" s="10">
        <f t="shared" ref="C4:Y4" si="2">B12</f>
        <v>131</v>
      </c>
      <c r="D4" s="10">
        <f t="shared" si="2"/>
        <v>262</v>
      </c>
      <c r="E4" s="10">
        <f t="shared" si="2"/>
        <v>393</v>
      </c>
      <c r="F4" s="10">
        <f t="shared" si="2"/>
        <v>524</v>
      </c>
      <c r="G4" s="10">
        <f t="shared" si="2"/>
        <v>655</v>
      </c>
      <c r="H4" s="10">
        <f t="shared" si="2"/>
        <v>786</v>
      </c>
      <c r="I4" s="10">
        <f t="shared" si="2"/>
        <v>917</v>
      </c>
      <c r="J4" s="10">
        <f t="shared" si="2"/>
        <v>1048</v>
      </c>
      <c r="K4" s="10">
        <f t="shared" si="2"/>
        <v>1179</v>
      </c>
      <c r="L4" s="10">
        <f t="shared" si="2"/>
        <v>1310</v>
      </c>
      <c r="M4" s="10">
        <f t="shared" si="2"/>
        <v>1441</v>
      </c>
      <c r="N4" s="10">
        <f t="shared" si="2"/>
        <v>1572</v>
      </c>
      <c r="O4" s="10">
        <f t="shared" si="2"/>
        <v>1703</v>
      </c>
      <c r="P4" s="10">
        <f t="shared" si="2"/>
        <v>1834</v>
      </c>
      <c r="Q4" s="10">
        <f t="shared" si="2"/>
        <v>1965</v>
      </c>
      <c r="R4" s="10">
        <f t="shared" si="2"/>
        <v>2096</v>
      </c>
      <c r="S4" s="10">
        <f t="shared" si="2"/>
        <v>2227</v>
      </c>
      <c r="T4" s="10">
        <f t="shared" si="2"/>
        <v>2358</v>
      </c>
      <c r="U4" s="10">
        <f t="shared" si="2"/>
        <v>2489</v>
      </c>
      <c r="V4" s="10">
        <f t="shared" si="2"/>
        <v>2620</v>
      </c>
      <c r="W4" s="10">
        <f t="shared" si="2"/>
        <v>2751</v>
      </c>
      <c r="X4" s="10">
        <f t="shared" si="2"/>
        <v>2882</v>
      </c>
      <c r="Y4" s="10">
        <f t="shared" si="2"/>
        <v>3013</v>
      </c>
    </row>
    <row r="6">
      <c r="A6" s="7" t="s">
        <v>121</v>
      </c>
    </row>
    <row r="7">
      <c r="A7" s="7" t="s">
        <v>24</v>
      </c>
      <c r="B7" s="10">
        <f>'Calcs-1'!B3-'Calcs-1'!B7</f>
        <v>72</v>
      </c>
      <c r="C7" s="10">
        <f>'Calcs-1'!C3-'Calcs-1'!C7</f>
        <v>72</v>
      </c>
      <c r="D7" s="10">
        <f>'Calcs-1'!D3-'Calcs-1'!D7</f>
        <v>72</v>
      </c>
      <c r="E7" s="10">
        <f>'Calcs-1'!E3-'Calcs-1'!E7</f>
        <v>72</v>
      </c>
      <c r="F7" s="10">
        <f>'Calcs-1'!F3-'Calcs-1'!F7</f>
        <v>72</v>
      </c>
      <c r="G7" s="10">
        <f>'Calcs-1'!G3-'Calcs-1'!G7</f>
        <v>72</v>
      </c>
      <c r="H7" s="10">
        <f>'Calcs-1'!H3-'Calcs-1'!H7</f>
        <v>72</v>
      </c>
      <c r="I7" s="10">
        <f>'Calcs-1'!I3-'Calcs-1'!I7</f>
        <v>72</v>
      </c>
      <c r="J7" s="10">
        <f>'Calcs-1'!J3-'Calcs-1'!J7</f>
        <v>72</v>
      </c>
      <c r="K7" s="10">
        <f>'Calcs-1'!K3-'Calcs-1'!K7</f>
        <v>72</v>
      </c>
      <c r="L7" s="10">
        <f>'Calcs-1'!L3-'Calcs-1'!L7</f>
        <v>72</v>
      </c>
      <c r="M7" s="10">
        <f>'Calcs-1'!M3-'Calcs-1'!M7</f>
        <v>72</v>
      </c>
      <c r="N7" s="10">
        <f>'Calcs-1'!N3-'Calcs-1'!N7</f>
        <v>72</v>
      </c>
      <c r="O7" s="10">
        <f>'Calcs-1'!O3-'Calcs-1'!O7</f>
        <v>72</v>
      </c>
      <c r="P7" s="10">
        <f>'Calcs-1'!P3-'Calcs-1'!P7</f>
        <v>72</v>
      </c>
      <c r="Q7" s="10">
        <f>'Calcs-1'!Q3-'Calcs-1'!Q7</f>
        <v>72</v>
      </c>
      <c r="R7" s="10">
        <f>'Calcs-1'!R3-'Calcs-1'!R7</f>
        <v>72</v>
      </c>
      <c r="S7" s="10">
        <f>'Calcs-1'!S3-'Calcs-1'!S7</f>
        <v>72</v>
      </c>
      <c r="T7" s="10">
        <f>'Calcs-1'!T3-'Calcs-1'!T7</f>
        <v>72</v>
      </c>
      <c r="U7" s="10">
        <f>'Calcs-1'!U3-'Calcs-1'!U7</f>
        <v>72</v>
      </c>
      <c r="V7" s="10">
        <f>'Calcs-1'!V3-'Calcs-1'!V7</f>
        <v>72</v>
      </c>
      <c r="W7" s="10">
        <f>'Calcs-1'!W3-'Calcs-1'!W7</f>
        <v>72</v>
      </c>
      <c r="X7" s="10">
        <f>'Calcs-1'!X3-'Calcs-1'!X7</f>
        <v>72</v>
      </c>
      <c r="Y7" s="10">
        <f>'Calcs-1'!Y3-'Calcs-1'!Y7</f>
        <v>72</v>
      </c>
    </row>
    <row r="8">
      <c r="A8" s="7" t="s">
        <v>110</v>
      </c>
      <c r="B8" s="10">
        <f>'Calcs-1'!B4-'Calcs-1'!B8</f>
        <v>131</v>
      </c>
      <c r="C8" s="10">
        <f>'Calcs-1'!C4-'Calcs-1'!C8</f>
        <v>131</v>
      </c>
      <c r="D8" s="10">
        <f>'Calcs-1'!D4-'Calcs-1'!D8</f>
        <v>131</v>
      </c>
      <c r="E8" s="10">
        <f>'Calcs-1'!E4-'Calcs-1'!E8</f>
        <v>131</v>
      </c>
      <c r="F8" s="10">
        <f>'Calcs-1'!F4-'Calcs-1'!F8</f>
        <v>131</v>
      </c>
      <c r="G8" s="10">
        <f>'Calcs-1'!G4-'Calcs-1'!G8</f>
        <v>131</v>
      </c>
      <c r="H8" s="10">
        <f>'Calcs-1'!H4-'Calcs-1'!H8</f>
        <v>131</v>
      </c>
      <c r="I8" s="10">
        <f>'Calcs-1'!I4-'Calcs-1'!I8</f>
        <v>131</v>
      </c>
      <c r="J8" s="10">
        <f>'Calcs-1'!J4-'Calcs-1'!J8</f>
        <v>131</v>
      </c>
      <c r="K8" s="10">
        <f>'Calcs-1'!K4-'Calcs-1'!K8</f>
        <v>131</v>
      </c>
      <c r="L8" s="10">
        <f>'Calcs-1'!L4-'Calcs-1'!L8</f>
        <v>131</v>
      </c>
      <c r="M8" s="10">
        <f>'Calcs-1'!M4-'Calcs-1'!M8</f>
        <v>131</v>
      </c>
      <c r="N8" s="10">
        <f>'Calcs-1'!N4-'Calcs-1'!N8</f>
        <v>131</v>
      </c>
      <c r="O8" s="10">
        <f>'Calcs-1'!O4-'Calcs-1'!O8</f>
        <v>131</v>
      </c>
      <c r="P8" s="10">
        <f>'Calcs-1'!P4-'Calcs-1'!P8</f>
        <v>131</v>
      </c>
      <c r="Q8" s="10">
        <f>'Calcs-1'!Q4-'Calcs-1'!Q8</f>
        <v>131</v>
      </c>
      <c r="R8" s="10">
        <f>'Calcs-1'!R4-'Calcs-1'!R8</f>
        <v>131</v>
      </c>
      <c r="S8" s="10">
        <f>'Calcs-1'!S4-'Calcs-1'!S8</f>
        <v>131</v>
      </c>
      <c r="T8" s="10">
        <f>'Calcs-1'!T4-'Calcs-1'!T8</f>
        <v>131</v>
      </c>
      <c r="U8" s="10">
        <f>'Calcs-1'!U4-'Calcs-1'!U8</f>
        <v>131</v>
      </c>
      <c r="V8" s="10">
        <f>'Calcs-1'!V4-'Calcs-1'!V8</f>
        <v>131</v>
      </c>
      <c r="W8" s="10">
        <f>'Calcs-1'!W4-'Calcs-1'!W8</f>
        <v>131</v>
      </c>
      <c r="X8" s="10">
        <f>'Calcs-1'!X4-'Calcs-1'!X8</f>
        <v>131</v>
      </c>
      <c r="Y8" s="10">
        <f>'Calcs-1'!Y4-'Calcs-1'!Y8</f>
        <v>131</v>
      </c>
    </row>
    <row r="10">
      <c r="A10" s="7" t="s">
        <v>122</v>
      </c>
    </row>
    <row r="11">
      <c r="A11" s="7" t="s">
        <v>24</v>
      </c>
      <c r="B11" s="10">
        <f t="shared" ref="B11:Y11" si="3">B3+B7</f>
        <v>72</v>
      </c>
      <c r="C11" s="10">
        <f t="shared" si="3"/>
        <v>144</v>
      </c>
      <c r="D11" s="10">
        <f t="shared" si="3"/>
        <v>216</v>
      </c>
      <c r="E11" s="10">
        <f t="shared" si="3"/>
        <v>288</v>
      </c>
      <c r="F11" s="10">
        <f t="shared" si="3"/>
        <v>360</v>
      </c>
      <c r="G11" s="10">
        <f t="shared" si="3"/>
        <v>432</v>
      </c>
      <c r="H11" s="10">
        <f t="shared" si="3"/>
        <v>504</v>
      </c>
      <c r="I11" s="10">
        <f t="shared" si="3"/>
        <v>576</v>
      </c>
      <c r="J11" s="10">
        <f t="shared" si="3"/>
        <v>648</v>
      </c>
      <c r="K11" s="10">
        <f t="shared" si="3"/>
        <v>720</v>
      </c>
      <c r="L11" s="10">
        <f t="shared" si="3"/>
        <v>792</v>
      </c>
      <c r="M11" s="10">
        <f t="shared" si="3"/>
        <v>864</v>
      </c>
      <c r="N11" s="10">
        <f t="shared" si="3"/>
        <v>936</v>
      </c>
      <c r="O11" s="10">
        <f t="shared" si="3"/>
        <v>1008</v>
      </c>
      <c r="P11" s="10">
        <f t="shared" si="3"/>
        <v>1080</v>
      </c>
      <c r="Q11" s="10">
        <f t="shared" si="3"/>
        <v>1152</v>
      </c>
      <c r="R11" s="10">
        <f t="shared" si="3"/>
        <v>1224</v>
      </c>
      <c r="S11" s="10">
        <f t="shared" si="3"/>
        <v>1296</v>
      </c>
      <c r="T11" s="10">
        <f t="shared" si="3"/>
        <v>1368</v>
      </c>
      <c r="U11" s="10">
        <f t="shared" si="3"/>
        <v>1440</v>
      </c>
      <c r="V11" s="10">
        <f t="shared" si="3"/>
        <v>1512</v>
      </c>
      <c r="W11" s="10">
        <f t="shared" si="3"/>
        <v>1584</v>
      </c>
      <c r="X11" s="10">
        <f t="shared" si="3"/>
        <v>1656</v>
      </c>
      <c r="Y11" s="10">
        <f t="shared" si="3"/>
        <v>1728</v>
      </c>
    </row>
    <row r="12">
      <c r="A12" s="7" t="s">
        <v>110</v>
      </c>
      <c r="B12" s="10">
        <f t="shared" ref="B12:Y12" si="4">B4+B8</f>
        <v>131</v>
      </c>
      <c r="C12" s="10">
        <f t="shared" si="4"/>
        <v>262</v>
      </c>
      <c r="D12" s="10">
        <f t="shared" si="4"/>
        <v>393</v>
      </c>
      <c r="E12" s="10">
        <f t="shared" si="4"/>
        <v>524</v>
      </c>
      <c r="F12" s="10">
        <f t="shared" si="4"/>
        <v>655</v>
      </c>
      <c r="G12" s="10">
        <f t="shared" si="4"/>
        <v>786</v>
      </c>
      <c r="H12" s="10">
        <f t="shared" si="4"/>
        <v>917</v>
      </c>
      <c r="I12" s="10">
        <f t="shared" si="4"/>
        <v>1048</v>
      </c>
      <c r="J12" s="10">
        <f t="shared" si="4"/>
        <v>1179</v>
      </c>
      <c r="K12" s="10">
        <f t="shared" si="4"/>
        <v>1310</v>
      </c>
      <c r="L12" s="10">
        <f t="shared" si="4"/>
        <v>1441</v>
      </c>
      <c r="M12" s="10">
        <f t="shared" si="4"/>
        <v>1572</v>
      </c>
      <c r="N12" s="10">
        <f t="shared" si="4"/>
        <v>1703</v>
      </c>
      <c r="O12" s="10">
        <f t="shared" si="4"/>
        <v>1834</v>
      </c>
      <c r="P12" s="10">
        <f t="shared" si="4"/>
        <v>1965</v>
      </c>
      <c r="Q12" s="10">
        <f t="shared" si="4"/>
        <v>2096</v>
      </c>
      <c r="R12" s="10">
        <f t="shared" si="4"/>
        <v>2227</v>
      </c>
      <c r="S12" s="10">
        <f t="shared" si="4"/>
        <v>2358</v>
      </c>
      <c r="T12" s="10">
        <f t="shared" si="4"/>
        <v>2489</v>
      </c>
      <c r="U12" s="10">
        <f t="shared" si="4"/>
        <v>2620</v>
      </c>
      <c r="V12" s="10">
        <f t="shared" si="4"/>
        <v>2751</v>
      </c>
      <c r="W12" s="10">
        <f t="shared" si="4"/>
        <v>2882</v>
      </c>
      <c r="X12" s="10">
        <f t="shared" si="4"/>
        <v>3013</v>
      </c>
      <c r="Y12" s="10">
        <f t="shared" si="4"/>
        <v>3144</v>
      </c>
    </row>
    <row r="14">
      <c r="A14" s="7" t="s">
        <v>122</v>
      </c>
    </row>
    <row r="15">
      <c r="A15" s="7" t="s">
        <v>24</v>
      </c>
      <c r="B15" s="10">
        <f>B11*Assumptions!$C6</f>
        <v>1008000</v>
      </c>
      <c r="C15" s="10">
        <f>C11*Assumptions!$C6</f>
        <v>2016000</v>
      </c>
      <c r="D15" s="10">
        <f>D11*Assumptions!$C6</f>
        <v>3024000</v>
      </c>
      <c r="E15" s="10">
        <f>E11*Assumptions!$C6</f>
        <v>4032000</v>
      </c>
      <c r="F15" s="10">
        <f>F11*Assumptions!$C6</f>
        <v>5040000</v>
      </c>
      <c r="G15" s="10">
        <f>G11*Assumptions!$C6</f>
        <v>6048000</v>
      </c>
      <c r="H15" s="10">
        <f>H11*Assumptions!$C6</f>
        <v>7056000</v>
      </c>
      <c r="I15" s="10">
        <f>I11*Assumptions!$C6</f>
        <v>8064000</v>
      </c>
      <c r="J15" s="10">
        <f>J11*Assumptions!$C6</f>
        <v>9072000</v>
      </c>
      <c r="K15" s="10">
        <f>K11*Assumptions!$C6</f>
        <v>10080000</v>
      </c>
      <c r="L15" s="10">
        <f>L11*Assumptions!$C6</f>
        <v>11088000</v>
      </c>
      <c r="M15" s="10">
        <f>M11*Assumptions!$C6</f>
        <v>12096000</v>
      </c>
      <c r="N15" s="10">
        <f>N11*Assumptions!$C6</f>
        <v>13104000</v>
      </c>
      <c r="O15" s="10">
        <f>O11*Assumptions!$C6</f>
        <v>14112000</v>
      </c>
      <c r="P15" s="10">
        <f>P11*Assumptions!$C6</f>
        <v>15120000</v>
      </c>
      <c r="Q15" s="10">
        <f>Q11*Assumptions!$C6</f>
        <v>16128000</v>
      </c>
      <c r="R15" s="10">
        <f>R11*Assumptions!$C6</f>
        <v>17136000</v>
      </c>
      <c r="S15" s="10">
        <f>S11*Assumptions!$C6</f>
        <v>18144000</v>
      </c>
      <c r="T15" s="10">
        <f>T11*Assumptions!$C6</f>
        <v>19152000</v>
      </c>
      <c r="U15" s="10">
        <f>U11*Assumptions!$C6</f>
        <v>20160000</v>
      </c>
      <c r="V15" s="10">
        <f>V11*Assumptions!$C6</f>
        <v>21168000</v>
      </c>
      <c r="W15" s="10">
        <f>W11*Assumptions!$C6</f>
        <v>22176000</v>
      </c>
      <c r="X15" s="10">
        <f>X11*Assumptions!$C6</f>
        <v>23184000</v>
      </c>
      <c r="Y15" s="10">
        <f>Y11*Assumptions!$C6</f>
        <v>24192000</v>
      </c>
    </row>
    <row r="16">
      <c r="A16" s="7" t="s">
        <v>110</v>
      </c>
      <c r="B16" s="10">
        <f>B12*Assumptions!$C7</f>
        <v>78600</v>
      </c>
      <c r="C16" s="10">
        <f>C12*Assumptions!$C7</f>
        <v>157200</v>
      </c>
      <c r="D16" s="10">
        <f>D12*Assumptions!$C7</f>
        <v>235800</v>
      </c>
      <c r="E16" s="10">
        <f>E12*Assumptions!$C7</f>
        <v>314400</v>
      </c>
      <c r="F16" s="10">
        <f>F12*Assumptions!$C7</f>
        <v>393000</v>
      </c>
      <c r="G16" s="10">
        <f>G12*Assumptions!$C7</f>
        <v>471600</v>
      </c>
      <c r="H16" s="10">
        <f>H12*Assumptions!$C7</f>
        <v>550200</v>
      </c>
      <c r="I16" s="10">
        <f>I12*Assumptions!$C7</f>
        <v>628800</v>
      </c>
      <c r="J16" s="10">
        <f>J12*Assumptions!$C7</f>
        <v>707400</v>
      </c>
      <c r="K16" s="10">
        <f>K12*Assumptions!$C7</f>
        <v>786000</v>
      </c>
      <c r="L16" s="10">
        <f>L12*Assumptions!$C7</f>
        <v>864600</v>
      </c>
      <c r="M16" s="10">
        <f>M12*Assumptions!$C7</f>
        <v>943200</v>
      </c>
      <c r="N16" s="10">
        <f>N12*Assumptions!$C7</f>
        <v>1021800</v>
      </c>
      <c r="O16" s="10">
        <f>O12*Assumptions!$C7</f>
        <v>1100400</v>
      </c>
      <c r="P16" s="10">
        <f>P12*Assumptions!$C7</f>
        <v>1179000</v>
      </c>
      <c r="Q16" s="10">
        <f>Q12*Assumptions!$C7</f>
        <v>1257600</v>
      </c>
      <c r="R16" s="10">
        <f>R12*Assumptions!$C7</f>
        <v>1336200</v>
      </c>
      <c r="S16" s="10">
        <f>S12*Assumptions!$C7</f>
        <v>1414800</v>
      </c>
      <c r="T16" s="10">
        <f>T12*Assumptions!$C7</f>
        <v>1493400</v>
      </c>
      <c r="U16" s="10">
        <f>U12*Assumptions!$C7</f>
        <v>1572000</v>
      </c>
      <c r="V16" s="10">
        <f>V12*Assumptions!$C7</f>
        <v>1650600</v>
      </c>
      <c r="W16" s="10">
        <f>W12*Assumptions!$C7</f>
        <v>1729200</v>
      </c>
      <c r="X16" s="10">
        <f>X12*Assumptions!$C7</f>
        <v>1807800</v>
      </c>
      <c r="Y16" s="10">
        <f>Y12*Assumptions!$C7</f>
        <v>1886400</v>
      </c>
    </row>
    <row r="17">
      <c r="A17" s="7" t="s">
        <v>91</v>
      </c>
      <c r="B17" s="10">
        <f t="shared" ref="B17:Y17" si="5">SUM(B15:B16)</f>
        <v>1086600</v>
      </c>
      <c r="C17" s="10">
        <f t="shared" si="5"/>
        <v>2173200</v>
      </c>
      <c r="D17" s="10">
        <f t="shared" si="5"/>
        <v>3259800</v>
      </c>
      <c r="E17" s="10">
        <f t="shared" si="5"/>
        <v>4346400</v>
      </c>
      <c r="F17" s="10">
        <f t="shared" si="5"/>
        <v>5433000</v>
      </c>
      <c r="G17" s="10">
        <f t="shared" si="5"/>
        <v>6519600</v>
      </c>
      <c r="H17" s="10">
        <f t="shared" si="5"/>
        <v>7606200</v>
      </c>
      <c r="I17" s="10">
        <f t="shared" si="5"/>
        <v>8692800</v>
      </c>
      <c r="J17" s="10">
        <f t="shared" si="5"/>
        <v>9779400</v>
      </c>
      <c r="K17" s="10">
        <f t="shared" si="5"/>
        <v>10866000</v>
      </c>
      <c r="L17" s="10">
        <f t="shared" si="5"/>
        <v>11952600</v>
      </c>
      <c r="M17" s="10">
        <f t="shared" si="5"/>
        <v>13039200</v>
      </c>
      <c r="N17" s="10">
        <f t="shared" si="5"/>
        <v>14125800</v>
      </c>
      <c r="O17" s="10">
        <f t="shared" si="5"/>
        <v>15212400</v>
      </c>
      <c r="P17" s="10">
        <f t="shared" si="5"/>
        <v>16299000</v>
      </c>
      <c r="Q17" s="10">
        <f t="shared" si="5"/>
        <v>17385600</v>
      </c>
      <c r="R17" s="10">
        <f t="shared" si="5"/>
        <v>18472200</v>
      </c>
      <c r="S17" s="10">
        <f t="shared" si="5"/>
        <v>19558800</v>
      </c>
      <c r="T17" s="10">
        <f t="shared" si="5"/>
        <v>20645400</v>
      </c>
      <c r="U17" s="10">
        <f t="shared" si="5"/>
        <v>21732000</v>
      </c>
      <c r="V17" s="10">
        <f t="shared" si="5"/>
        <v>22818600</v>
      </c>
      <c r="W17" s="10">
        <f t="shared" si="5"/>
        <v>23905200</v>
      </c>
      <c r="X17" s="10">
        <f t="shared" si="5"/>
        <v>24991800</v>
      </c>
      <c r="Y17" s="10">
        <f t="shared" si="5"/>
        <v>26078400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 t="s">
        <v>65</v>
      </c>
      <c r="C1" s="7" t="s">
        <v>66</v>
      </c>
      <c r="D1" s="7" t="s">
        <v>67</v>
      </c>
      <c r="E1" s="7" t="s">
        <v>68</v>
      </c>
      <c r="F1" s="7" t="s">
        <v>69</v>
      </c>
      <c r="G1" s="7" t="s">
        <v>70</v>
      </c>
      <c r="H1" s="7" t="s">
        <v>71</v>
      </c>
      <c r="I1" s="7" t="s">
        <v>72</v>
      </c>
      <c r="J1" s="7" t="s">
        <v>73</v>
      </c>
      <c r="K1" s="7" t="s">
        <v>74</v>
      </c>
      <c r="L1" s="7" t="s">
        <v>75</v>
      </c>
      <c r="M1" s="7" t="s">
        <v>76</v>
      </c>
      <c r="N1" s="7" t="s">
        <v>77</v>
      </c>
      <c r="O1" s="7" t="s">
        <v>78</v>
      </c>
      <c r="P1" s="7" t="s">
        <v>79</v>
      </c>
      <c r="Q1" s="7" t="s">
        <v>80</v>
      </c>
      <c r="R1" s="7" t="s">
        <v>81</v>
      </c>
      <c r="S1" s="7" t="s">
        <v>82</v>
      </c>
      <c r="T1" s="7" t="s">
        <v>83</v>
      </c>
      <c r="U1" s="7" t="s">
        <v>84</v>
      </c>
      <c r="V1" s="7" t="s">
        <v>85</v>
      </c>
      <c r="W1" s="7" t="s">
        <v>86</v>
      </c>
      <c r="X1" s="7" t="s">
        <v>87</v>
      </c>
      <c r="Y1" s="7" t="s">
        <v>88</v>
      </c>
    </row>
    <row r="2">
      <c r="A2" s="5" t="s">
        <v>123</v>
      </c>
      <c r="B2" s="5"/>
      <c r="C2" s="5"/>
      <c r="D2" s="5"/>
      <c r="E2" s="5"/>
      <c r="F2" s="5"/>
      <c r="G2" s="5"/>
      <c r="H2" s="5"/>
      <c r="I2" s="5"/>
      <c r="J2" s="5"/>
      <c r="K2" s="5"/>
      <c r="L2" s="5"/>
      <c r="M2" s="5"/>
      <c r="N2" s="5"/>
      <c r="O2" s="5"/>
      <c r="P2" s="5"/>
      <c r="Q2" s="5"/>
      <c r="R2" s="5"/>
      <c r="S2" s="5"/>
      <c r="T2" s="5"/>
      <c r="U2" s="5"/>
      <c r="V2" s="5"/>
      <c r="W2" s="5"/>
      <c r="X2" s="5"/>
      <c r="Y2" s="5"/>
    </row>
    <row r="3">
      <c r="A3" s="5" t="s">
        <v>124</v>
      </c>
      <c r="B3" s="12">
        <f>Assumptions!B16</f>
        <v>16.5</v>
      </c>
      <c r="C3" s="12">
        <v>0.0</v>
      </c>
      <c r="D3" s="12">
        <v>0.0</v>
      </c>
      <c r="E3" s="12">
        <v>0.0</v>
      </c>
      <c r="F3" s="12">
        <v>0.0</v>
      </c>
      <c r="G3" s="12">
        <v>0.0</v>
      </c>
      <c r="H3" s="12">
        <v>0.0</v>
      </c>
      <c r="I3" s="12">
        <v>0.0</v>
      </c>
      <c r="J3" s="12">
        <v>0.0</v>
      </c>
      <c r="K3" s="12">
        <v>0.0</v>
      </c>
      <c r="L3" s="12">
        <v>0.0</v>
      </c>
      <c r="M3" s="12">
        <v>0.0</v>
      </c>
      <c r="N3" s="12">
        <v>0.0</v>
      </c>
      <c r="O3" s="12">
        <v>0.0</v>
      </c>
      <c r="P3" s="12">
        <v>0.0</v>
      </c>
      <c r="Q3" s="12">
        <v>0.0</v>
      </c>
      <c r="R3" s="12">
        <v>0.0</v>
      </c>
      <c r="S3" s="12">
        <v>0.0</v>
      </c>
      <c r="T3" s="12">
        <v>0.0</v>
      </c>
      <c r="U3" s="12">
        <v>0.0</v>
      </c>
      <c r="V3" s="12">
        <v>0.0</v>
      </c>
      <c r="W3" s="12">
        <v>0.0</v>
      </c>
      <c r="X3" s="12">
        <v>0.0</v>
      </c>
      <c r="Y3" s="12">
        <v>0.0</v>
      </c>
    </row>
    <row r="4">
      <c r="A4" s="5" t="s">
        <v>41</v>
      </c>
      <c r="B4" s="12">
        <f>Assumptions!B17</f>
        <v>72302</v>
      </c>
      <c r="C4" s="12">
        <v>0.0</v>
      </c>
      <c r="D4" s="12">
        <v>0.0</v>
      </c>
      <c r="E4" s="12">
        <v>0.0</v>
      </c>
      <c r="F4" s="12">
        <v>0.0</v>
      </c>
      <c r="G4" s="12">
        <v>0.0</v>
      </c>
      <c r="H4" s="12">
        <v>0.0</v>
      </c>
      <c r="I4" s="12">
        <v>0.0</v>
      </c>
      <c r="J4" s="12">
        <v>0.0</v>
      </c>
      <c r="K4" s="12">
        <v>0.0</v>
      </c>
      <c r="L4" s="12">
        <v>0.0</v>
      </c>
      <c r="M4" s="12">
        <v>0.0</v>
      </c>
      <c r="N4" s="12">
        <v>0.0</v>
      </c>
      <c r="O4" s="12">
        <v>0.0</v>
      </c>
      <c r="P4" s="12">
        <v>0.0</v>
      </c>
      <c r="Q4" s="12">
        <v>0.0</v>
      </c>
      <c r="R4" s="12">
        <v>0.0</v>
      </c>
      <c r="S4" s="12">
        <v>0.0</v>
      </c>
      <c r="T4" s="12">
        <v>0.0</v>
      </c>
      <c r="U4" s="12">
        <v>0.0</v>
      </c>
      <c r="V4" s="12">
        <v>0.0</v>
      </c>
      <c r="W4" s="12">
        <v>0.0</v>
      </c>
      <c r="X4" s="12">
        <v>0.0</v>
      </c>
      <c r="Y4" s="12">
        <v>0.0</v>
      </c>
    </row>
    <row r="5">
      <c r="A5" s="5"/>
      <c r="B5" s="5"/>
      <c r="C5" s="5"/>
      <c r="D5" s="5"/>
      <c r="E5" s="5"/>
      <c r="F5" s="5"/>
      <c r="G5" s="5"/>
      <c r="H5" s="5"/>
      <c r="I5" s="5"/>
      <c r="J5" s="5"/>
      <c r="K5" s="5"/>
      <c r="L5" s="5"/>
      <c r="M5" s="5"/>
      <c r="N5" s="5"/>
      <c r="O5" s="5"/>
      <c r="P5" s="5"/>
      <c r="Q5" s="5"/>
      <c r="R5" s="5"/>
      <c r="S5" s="5"/>
      <c r="T5" s="5"/>
      <c r="U5" s="5"/>
      <c r="V5" s="5"/>
      <c r="W5" s="5"/>
      <c r="X5" s="5"/>
      <c r="Y5" s="5"/>
    </row>
    <row r="6">
      <c r="A6" s="13" t="s">
        <v>125</v>
      </c>
      <c r="B6" s="5"/>
      <c r="C6" s="5"/>
      <c r="D6" s="5"/>
      <c r="E6" s="5"/>
      <c r="F6" s="5"/>
      <c r="G6" s="5"/>
      <c r="H6" s="5"/>
      <c r="I6" s="5"/>
      <c r="J6" s="5"/>
      <c r="K6" s="5"/>
      <c r="L6" s="5"/>
      <c r="M6" s="5"/>
      <c r="N6" s="5"/>
      <c r="O6" s="5"/>
      <c r="P6" s="5"/>
      <c r="Q6" s="5"/>
      <c r="R6" s="5"/>
      <c r="S6" s="5"/>
      <c r="T6" s="5"/>
      <c r="U6" s="5"/>
      <c r="V6" s="5"/>
      <c r="W6" s="5"/>
      <c r="X6" s="5"/>
      <c r="Y6" s="5"/>
    </row>
    <row r="7">
      <c r="A7" s="5" t="s">
        <v>126</v>
      </c>
      <c r="B7" s="12">
        <v>0.0</v>
      </c>
      <c r="C7" s="12">
        <f t="shared" ref="C7:Y7" si="1">B9</f>
        <v>72302</v>
      </c>
      <c r="D7" s="12">
        <f t="shared" si="1"/>
        <v>72302</v>
      </c>
      <c r="E7" s="12">
        <f t="shared" si="1"/>
        <v>72302</v>
      </c>
      <c r="F7" s="12">
        <f t="shared" si="1"/>
        <v>72302</v>
      </c>
      <c r="G7" s="12">
        <f t="shared" si="1"/>
        <v>72302</v>
      </c>
      <c r="H7" s="12">
        <f t="shared" si="1"/>
        <v>72302</v>
      </c>
      <c r="I7" s="12">
        <f t="shared" si="1"/>
        <v>72302</v>
      </c>
      <c r="J7" s="12">
        <f t="shared" si="1"/>
        <v>72302</v>
      </c>
      <c r="K7" s="12">
        <f t="shared" si="1"/>
        <v>72302</v>
      </c>
      <c r="L7" s="12">
        <f t="shared" si="1"/>
        <v>72302</v>
      </c>
      <c r="M7" s="12">
        <f t="shared" si="1"/>
        <v>72302</v>
      </c>
      <c r="N7" s="12">
        <f t="shared" si="1"/>
        <v>72302</v>
      </c>
      <c r="O7" s="12">
        <f t="shared" si="1"/>
        <v>72302</v>
      </c>
      <c r="P7" s="12">
        <f t="shared" si="1"/>
        <v>72302</v>
      </c>
      <c r="Q7" s="12">
        <f t="shared" si="1"/>
        <v>72302</v>
      </c>
      <c r="R7" s="12">
        <f t="shared" si="1"/>
        <v>72302</v>
      </c>
      <c r="S7" s="12">
        <f t="shared" si="1"/>
        <v>72302</v>
      </c>
      <c r="T7" s="12">
        <f t="shared" si="1"/>
        <v>72302</v>
      </c>
      <c r="U7" s="12">
        <f t="shared" si="1"/>
        <v>72302</v>
      </c>
      <c r="V7" s="12">
        <f t="shared" si="1"/>
        <v>72302</v>
      </c>
      <c r="W7" s="12">
        <f t="shared" si="1"/>
        <v>72302</v>
      </c>
      <c r="X7" s="12">
        <f t="shared" si="1"/>
        <v>72302</v>
      </c>
      <c r="Y7" s="12">
        <f t="shared" si="1"/>
        <v>72302</v>
      </c>
    </row>
    <row r="8">
      <c r="A8" s="5" t="s">
        <v>127</v>
      </c>
      <c r="B8" s="12">
        <f t="shared" ref="B8:Y8" si="2">B4</f>
        <v>72302</v>
      </c>
      <c r="C8" s="12">
        <f t="shared" si="2"/>
        <v>0</v>
      </c>
      <c r="D8" s="12">
        <f t="shared" si="2"/>
        <v>0</v>
      </c>
      <c r="E8" s="12">
        <f t="shared" si="2"/>
        <v>0</v>
      </c>
      <c r="F8" s="12">
        <f t="shared" si="2"/>
        <v>0</v>
      </c>
      <c r="G8" s="12">
        <f t="shared" si="2"/>
        <v>0</v>
      </c>
      <c r="H8" s="12">
        <f t="shared" si="2"/>
        <v>0</v>
      </c>
      <c r="I8" s="12">
        <f t="shared" si="2"/>
        <v>0</v>
      </c>
      <c r="J8" s="12">
        <f t="shared" si="2"/>
        <v>0</v>
      </c>
      <c r="K8" s="12">
        <f t="shared" si="2"/>
        <v>0</v>
      </c>
      <c r="L8" s="12">
        <f t="shared" si="2"/>
        <v>0</v>
      </c>
      <c r="M8" s="12">
        <f t="shared" si="2"/>
        <v>0</v>
      </c>
      <c r="N8" s="12">
        <f t="shared" si="2"/>
        <v>0</v>
      </c>
      <c r="O8" s="12">
        <f t="shared" si="2"/>
        <v>0</v>
      </c>
      <c r="P8" s="12">
        <f t="shared" si="2"/>
        <v>0</v>
      </c>
      <c r="Q8" s="12">
        <f t="shared" si="2"/>
        <v>0</v>
      </c>
      <c r="R8" s="12">
        <f t="shared" si="2"/>
        <v>0</v>
      </c>
      <c r="S8" s="12">
        <f t="shared" si="2"/>
        <v>0</v>
      </c>
      <c r="T8" s="12">
        <f t="shared" si="2"/>
        <v>0</v>
      </c>
      <c r="U8" s="12">
        <f t="shared" si="2"/>
        <v>0</v>
      </c>
      <c r="V8" s="12">
        <f t="shared" si="2"/>
        <v>0</v>
      </c>
      <c r="W8" s="12">
        <f t="shared" si="2"/>
        <v>0</v>
      </c>
      <c r="X8" s="12">
        <f t="shared" si="2"/>
        <v>0</v>
      </c>
      <c r="Y8" s="12">
        <f t="shared" si="2"/>
        <v>0</v>
      </c>
    </row>
    <row r="9">
      <c r="A9" s="5" t="s">
        <v>128</v>
      </c>
      <c r="B9" s="12">
        <f t="shared" ref="B9:Y9" si="3">B7+B8</f>
        <v>72302</v>
      </c>
      <c r="C9" s="12">
        <f t="shared" si="3"/>
        <v>72302</v>
      </c>
      <c r="D9" s="12">
        <f t="shared" si="3"/>
        <v>72302</v>
      </c>
      <c r="E9" s="12">
        <f t="shared" si="3"/>
        <v>72302</v>
      </c>
      <c r="F9" s="12">
        <f t="shared" si="3"/>
        <v>72302</v>
      </c>
      <c r="G9" s="12">
        <f t="shared" si="3"/>
        <v>72302</v>
      </c>
      <c r="H9" s="12">
        <f t="shared" si="3"/>
        <v>72302</v>
      </c>
      <c r="I9" s="12">
        <f t="shared" si="3"/>
        <v>72302</v>
      </c>
      <c r="J9" s="12">
        <f t="shared" si="3"/>
        <v>72302</v>
      </c>
      <c r="K9" s="12">
        <f t="shared" si="3"/>
        <v>72302</v>
      </c>
      <c r="L9" s="12">
        <f t="shared" si="3"/>
        <v>72302</v>
      </c>
      <c r="M9" s="12">
        <f t="shared" si="3"/>
        <v>72302</v>
      </c>
      <c r="N9" s="12">
        <f t="shared" si="3"/>
        <v>72302</v>
      </c>
      <c r="O9" s="12">
        <f t="shared" si="3"/>
        <v>72302</v>
      </c>
      <c r="P9" s="12">
        <f t="shared" si="3"/>
        <v>72302</v>
      </c>
      <c r="Q9" s="12">
        <f t="shared" si="3"/>
        <v>72302</v>
      </c>
      <c r="R9" s="12">
        <f t="shared" si="3"/>
        <v>72302</v>
      </c>
      <c r="S9" s="12">
        <f t="shared" si="3"/>
        <v>72302</v>
      </c>
      <c r="T9" s="12">
        <f t="shared" si="3"/>
        <v>72302</v>
      </c>
      <c r="U9" s="12">
        <f t="shared" si="3"/>
        <v>72302</v>
      </c>
      <c r="V9" s="12">
        <f t="shared" si="3"/>
        <v>72302</v>
      </c>
      <c r="W9" s="12">
        <f t="shared" si="3"/>
        <v>72302</v>
      </c>
      <c r="X9" s="12">
        <f t="shared" si="3"/>
        <v>72302</v>
      </c>
      <c r="Y9" s="12">
        <f t="shared" si="3"/>
        <v>72302</v>
      </c>
    </row>
    <row r="10">
      <c r="A10" s="5"/>
      <c r="B10" s="5"/>
      <c r="C10" s="5"/>
      <c r="D10" s="5"/>
      <c r="E10" s="5"/>
      <c r="F10" s="5"/>
      <c r="G10" s="5"/>
      <c r="H10" s="5"/>
      <c r="I10" s="5"/>
      <c r="J10" s="5"/>
      <c r="K10" s="5"/>
      <c r="L10" s="5"/>
      <c r="M10" s="5"/>
      <c r="N10" s="5"/>
      <c r="O10" s="5"/>
      <c r="P10" s="5"/>
      <c r="Q10" s="5"/>
      <c r="R10" s="5"/>
      <c r="S10" s="5"/>
      <c r="T10" s="5"/>
      <c r="U10" s="5"/>
      <c r="V10" s="5"/>
      <c r="W10" s="5"/>
      <c r="X10" s="5"/>
      <c r="Y10" s="5"/>
    </row>
    <row r="11">
      <c r="A11" s="13" t="s">
        <v>129</v>
      </c>
      <c r="B11" s="5"/>
      <c r="C11" s="5"/>
      <c r="D11" s="5"/>
      <c r="E11" s="5"/>
      <c r="F11" s="5"/>
      <c r="G11" s="5"/>
      <c r="H11" s="5"/>
      <c r="I11" s="5"/>
      <c r="J11" s="5"/>
      <c r="K11" s="5"/>
      <c r="L11" s="5"/>
      <c r="M11" s="5"/>
      <c r="N11" s="5"/>
      <c r="O11" s="5"/>
      <c r="P11" s="5"/>
      <c r="Q11" s="5"/>
      <c r="R11" s="5"/>
      <c r="S11" s="5"/>
      <c r="T11" s="5"/>
      <c r="U11" s="5"/>
      <c r="V11" s="5"/>
      <c r="W11" s="5"/>
      <c r="X11" s="5"/>
      <c r="Y11" s="5"/>
    </row>
    <row r="12">
      <c r="A12" s="5" t="s">
        <v>104</v>
      </c>
      <c r="B12" s="12">
        <v>0.0</v>
      </c>
      <c r="C12" s="14">
        <f t="shared" ref="C12:Y12" si="4">B14</f>
        <v>1192983</v>
      </c>
      <c r="D12" s="14">
        <f t="shared" si="4"/>
        <v>1192983</v>
      </c>
      <c r="E12" s="14">
        <f t="shared" si="4"/>
        <v>1192983</v>
      </c>
      <c r="F12" s="14">
        <f t="shared" si="4"/>
        <v>1192983</v>
      </c>
      <c r="G12" s="14">
        <f t="shared" si="4"/>
        <v>1192983</v>
      </c>
      <c r="H12" s="14">
        <f t="shared" si="4"/>
        <v>1192983</v>
      </c>
      <c r="I12" s="14">
        <f t="shared" si="4"/>
        <v>1192983</v>
      </c>
      <c r="J12" s="14">
        <f t="shared" si="4"/>
        <v>1192983</v>
      </c>
      <c r="K12" s="14">
        <f t="shared" si="4"/>
        <v>1192983</v>
      </c>
      <c r="L12" s="14">
        <f t="shared" si="4"/>
        <v>1192983</v>
      </c>
      <c r="M12" s="14">
        <f t="shared" si="4"/>
        <v>1192983</v>
      </c>
      <c r="N12" s="14">
        <f t="shared" si="4"/>
        <v>1192983</v>
      </c>
      <c r="O12" s="14">
        <f t="shared" si="4"/>
        <v>1192983</v>
      </c>
      <c r="P12" s="14">
        <f t="shared" si="4"/>
        <v>1192983</v>
      </c>
      <c r="Q12" s="14">
        <f t="shared" si="4"/>
        <v>1192983</v>
      </c>
      <c r="R12" s="14">
        <f t="shared" si="4"/>
        <v>1192983</v>
      </c>
      <c r="S12" s="14">
        <f t="shared" si="4"/>
        <v>1192983</v>
      </c>
      <c r="T12" s="14">
        <f t="shared" si="4"/>
        <v>1192983</v>
      </c>
      <c r="U12" s="14">
        <f t="shared" si="4"/>
        <v>1192983</v>
      </c>
      <c r="V12" s="14">
        <f t="shared" si="4"/>
        <v>1192983</v>
      </c>
      <c r="W12" s="14">
        <f t="shared" si="4"/>
        <v>1192983</v>
      </c>
      <c r="X12" s="14">
        <f t="shared" si="4"/>
        <v>1192983</v>
      </c>
      <c r="Y12" s="14">
        <f t="shared" si="4"/>
        <v>1192983</v>
      </c>
    </row>
    <row r="13">
      <c r="A13" s="5" t="s">
        <v>130</v>
      </c>
      <c r="B13" s="14">
        <f t="shared" ref="B13:Y13" si="5">B3*B4</f>
        <v>1192983</v>
      </c>
      <c r="C13" s="14">
        <f t="shared" si="5"/>
        <v>0</v>
      </c>
      <c r="D13" s="14">
        <f t="shared" si="5"/>
        <v>0</v>
      </c>
      <c r="E13" s="14">
        <f t="shared" si="5"/>
        <v>0</v>
      </c>
      <c r="F13" s="14">
        <f t="shared" si="5"/>
        <v>0</v>
      </c>
      <c r="G13" s="14">
        <f t="shared" si="5"/>
        <v>0</v>
      </c>
      <c r="H13" s="14">
        <f t="shared" si="5"/>
        <v>0</v>
      </c>
      <c r="I13" s="14">
        <f t="shared" si="5"/>
        <v>0</v>
      </c>
      <c r="J13" s="14">
        <f t="shared" si="5"/>
        <v>0</v>
      </c>
      <c r="K13" s="14">
        <f t="shared" si="5"/>
        <v>0</v>
      </c>
      <c r="L13" s="14">
        <f t="shared" si="5"/>
        <v>0</v>
      </c>
      <c r="M13" s="14">
        <f t="shared" si="5"/>
        <v>0</v>
      </c>
      <c r="N13" s="14">
        <f t="shared" si="5"/>
        <v>0</v>
      </c>
      <c r="O13" s="14">
        <f t="shared" si="5"/>
        <v>0</v>
      </c>
      <c r="P13" s="14">
        <f t="shared" si="5"/>
        <v>0</v>
      </c>
      <c r="Q13" s="14">
        <f t="shared" si="5"/>
        <v>0</v>
      </c>
      <c r="R13" s="14">
        <f t="shared" si="5"/>
        <v>0</v>
      </c>
      <c r="S13" s="14">
        <f t="shared" si="5"/>
        <v>0</v>
      </c>
      <c r="T13" s="14">
        <f t="shared" si="5"/>
        <v>0</v>
      </c>
      <c r="U13" s="14">
        <f t="shared" si="5"/>
        <v>0</v>
      </c>
      <c r="V13" s="14">
        <f t="shared" si="5"/>
        <v>0</v>
      </c>
      <c r="W13" s="14">
        <f t="shared" si="5"/>
        <v>0</v>
      </c>
      <c r="X13" s="14">
        <f t="shared" si="5"/>
        <v>0</v>
      </c>
      <c r="Y13" s="14">
        <f t="shared" si="5"/>
        <v>0</v>
      </c>
    </row>
    <row r="14">
      <c r="A14" s="5" t="s">
        <v>131</v>
      </c>
      <c r="B14" s="14">
        <f t="shared" ref="B14:Y14" si="6">B12+B13</f>
        <v>1192983</v>
      </c>
      <c r="C14" s="14">
        <f t="shared" si="6"/>
        <v>1192983</v>
      </c>
      <c r="D14" s="14">
        <f t="shared" si="6"/>
        <v>1192983</v>
      </c>
      <c r="E14" s="14">
        <f t="shared" si="6"/>
        <v>1192983</v>
      </c>
      <c r="F14" s="14">
        <f t="shared" si="6"/>
        <v>1192983</v>
      </c>
      <c r="G14" s="14">
        <f t="shared" si="6"/>
        <v>1192983</v>
      </c>
      <c r="H14" s="14">
        <f t="shared" si="6"/>
        <v>1192983</v>
      </c>
      <c r="I14" s="14">
        <f t="shared" si="6"/>
        <v>1192983</v>
      </c>
      <c r="J14" s="14">
        <f t="shared" si="6"/>
        <v>1192983</v>
      </c>
      <c r="K14" s="14">
        <f t="shared" si="6"/>
        <v>1192983</v>
      </c>
      <c r="L14" s="14">
        <f t="shared" si="6"/>
        <v>1192983</v>
      </c>
      <c r="M14" s="14">
        <f t="shared" si="6"/>
        <v>1192983</v>
      </c>
      <c r="N14" s="14">
        <f t="shared" si="6"/>
        <v>1192983</v>
      </c>
      <c r="O14" s="14">
        <f t="shared" si="6"/>
        <v>1192983</v>
      </c>
      <c r="P14" s="14">
        <f t="shared" si="6"/>
        <v>1192983</v>
      </c>
      <c r="Q14" s="14">
        <f t="shared" si="6"/>
        <v>1192983</v>
      </c>
      <c r="R14" s="14">
        <f t="shared" si="6"/>
        <v>1192983</v>
      </c>
      <c r="S14" s="14">
        <f t="shared" si="6"/>
        <v>1192983</v>
      </c>
      <c r="T14" s="14">
        <f t="shared" si="6"/>
        <v>1192983</v>
      </c>
      <c r="U14" s="14">
        <f t="shared" si="6"/>
        <v>1192983</v>
      </c>
      <c r="V14" s="14">
        <f t="shared" si="6"/>
        <v>1192983</v>
      </c>
      <c r="W14" s="14">
        <f t="shared" si="6"/>
        <v>1192983</v>
      </c>
      <c r="X14" s="14">
        <f t="shared" si="6"/>
        <v>1192983</v>
      </c>
      <c r="Y14" s="14">
        <f t="shared" si="6"/>
        <v>1192983</v>
      </c>
    </row>
    <row r="15">
      <c r="A15" s="5"/>
      <c r="B15" s="5"/>
      <c r="C15" s="5"/>
      <c r="D15" s="5"/>
      <c r="E15" s="5"/>
      <c r="F15" s="5"/>
      <c r="G15" s="5"/>
      <c r="H15" s="5"/>
      <c r="I15" s="5"/>
      <c r="J15" s="5"/>
      <c r="K15" s="5"/>
      <c r="L15" s="5"/>
      <c r="M15" s="5"/>
      <c r="N15" s="5"/>
      <c r="O15" s="5"/>
      <c r="P15" s="5"/>
      <c r="Q15" s="5"/>
      <c r="R15" s="5"/>
      <c r="S15" s="5"/>
      <c r="T15" s="5"/>
      <c r="U15" s="5"/>
      <c r="V15" s="5"/>
      <c r="W15" s="5"/>
      <c r="X15" s="5"/>
      <c r="Y15" s="5"/>
    </row>
    <row r="16">
      <c r="A16" s="5" t="s">
        <v>60</v>
      </c>
      <c r="B16" s="5"/>
      <c r="C16" s="5"/>
      <c r="D16" s="5"/>
      <c r="E16" s="5"/>
      <c r="F16" s="5"/>
      <c r="G16" s="5"/>
      <c r="H16" s="5"/>
      <c r="I16" s="5"/>
      <c r="J16" s="5"/>
      <c r="K16" s="5"/>
      <c r="L16" s="5"/>
      <c r="M16" s="5"/>
      <c r="N16" s="5"/>
      <c r="O16" s="5"/>
      <c r="P16" s="5"/>
      <c r="Q16" s="5"/>
      <c r="R16" s="5"/>
      <c r="S16" s="5"/>
      <c r="T16" s="5"/>
      <c r="U16" s="5"/>
      <c r="V16" s="5"/>
      <c r="W16" s="5"/>
      <c r="X16" s="5"/>
      <c r="Y16" s="5"/>
    </row>
    <row r="17">
      <c r="A17" s="5" t="s">
        <v>132</v>
      </c>
      <c r="B17" s="12">
        <v>0.0</v>
      </c>
      <c r="C17" s="12">
        <v>0.0</v>
      </c>
      <c r="D17" s="12">
        <v>0.0</v>
      </c>
      <c r="E17" s="12">
        <v>0.0</v>
      </c>
      <c r="F17" s="12">
        <f>Assumptions!B34</f>
        <v>13.5</v>
      </c>
      <c r="G17" s="15">
        <v>0.0</v>
      </c>
      <c r="H17" s="12">
        <v>0.0</v>
      </c>
      <c r="I17" s="12">
        <v>0.0</v>
      </c>
      <c r="J17" s="12">
        <f>Assumptions!C34</f>
        <v>15.5</v>
      </c>
      <c r="K17" s="12">
        <v>0.0</v>
      </c>
      <c r="L17" s="12">
        <v>0.0</v>
      </c>
      <c r="M17" s="15">
        <v>0.0</v>
      </c>
      <c r="N17" s="12">
        <v>0.0</v>
      </c>
      <c r="O17" s="12">
        <v>0.0</v>
      </c>
      <c r="P17" s="12">
        <v>0.0</v>
      </c>
      <c r="Q17" s="12">
        <v>0.0</v>
      </c>
      <c r="R17" s="12">
        <v>0.0</v>
      </c>
      <c r="S17" s="12" t="str">
        <f>Assumptions!D34</f>
        <v/>
      </c>
      <c r="T17" s="12">
        <v>0.0</v>
      </c>
      <c r="U17" s="12">
        <v>0.0</v>
      </c>
      <c r="V17" s="12">
        <v>0.0</v>
      </c>
      <c r="W17" s="12">
        <v>0.0</v>
      </c>
      <c r="X17" s="12">
        <v>0.0</v>
      </c>
      <c r="Y17" s="12" t="str">
        <f>Assumptions!E34</f>
        <v/>
      </c>
    </row>
    <row r="18">
      <c r="A18" s="5" t="s">
        <v>133</v>
      </c>
      <c r="B18" s="12">
        <v>0.0</v>
      </c>
      <c r="C18" s="12">
        <v>0.0</v>
      </c>
      <c r="D18" s="12">
        <v>0.0</v>
      </c>
      <c r="E18" s="12">
        <v>0.0</v>
      </c>
      <c r="F18" s="12">
        <f>F17*F9</f>
        <v>976077</v>
      </c>
      <c r="G18" s="16">
        <v>0.0</v>
      </c>
      <c r="H18" s="12">
        <v>0.0</v>
      </c>
      <c r="I18" s="12">
        <v>0.0</v>
      </c>
      <c r="J18" s="12">
        <f>J17*J9</f>
        <v>1120681</v>
      </c>
      <c r="K18" s="12">
        <v>0.0</v>
      </c>
      <c r="L18" s="12">
        <v>0.0</v>
      </c>
      <c r="M18" s="14">
        <f>M17*M9</f>
        <v>0</v>
      </c>
      <c r="N18" s="12">
        <v>0.0</v>
      </c>
      <c r="O18" s="12">
        <v>0.0</v>
      </c>
      <c r="P18" s="12">
        <v>0.0</v>
      </c>
      <c r="Q18" s="12">
        <v>0.0</v>
      </c>
      <c r="R18" s="12">
        <v>0.0</v>
      </c>
      <c r="S18" s="12">
        <f>S17*S9</f>
        <v>0</v>
      </c>
      <c r="T18" s="12">
        <v>0.0</v>
      </c>
      <c r="U18" s="12">
        <v>0.0</v>
      </c>
      <c r="V18" s="12">
        <v>0.0</v>
      </c>
      <c r="W18" s="12">
        <v>0.0</v>
      </c>
      <c r="X18" s="12">
        <v>0.0</v>
      </c>
      <c r="Y18" s="14">
        <f>Y17*Y9</f>
        <v>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 t="s">
        <v>65</v>
      </c>
      <c r="C1" s="7" t="s">
        <v>66</v>
      </c>
      <c r="D1" s="7" t="s">
        <v>67</v>
      </c>
      <c r="E1" s="7" t="s">
        <v>68</v>
      </c>
      <c r="F1" s="7" t="s">
        <v>69</v>
      </c>
      <c r="G1" s="7" t="s">
        <v>70</v>
      </c>
      <c r="H1" s="7" t="s">
        <v>71</v>
      </c>
      <c r="I1" s="7" t="s">
        <v>72</v>
      </c>
      <c r="J1" s="7" t="s">
        <v>73</v>
      </c>
      <c r="K1" s="7" t="s">
        <v>74</v>
      </c>
      <c r="L1" s="7" t="s">
        <v>75</v>
      </c>
      <c r="M1" s="7" t="s">
        <v>76</v>
      </c>
      <c r="N1" s="7" t="s">
        <v>77</v>
      </c>
      <c r="O1" s="7" t="s">
        <v>78</v>
      </c>
      <c r="P1" s="7" t="s">
        <v>79</v>
      </c>
      <c r="Q1" s="7" t="s">
        <v>80</v>
      </c>
      <c r="R1" s="7" t="s">
        <v>81</v>
      </c>
      <c r="S1" s="7" t="s">
        <v>82</v>
      </c>
      <c r="T1" s="7" t="s">
        <v>83</v>
      </c>
      <c r="U1" s="7" t="s">
        <v>84</v>
      </c>
      <c r="V1" s="7" t="s">
        <v>85</v>
      </c>
      <c r="W1" s="7" t="s">
        <v>86</v>
      </c>
      <c r="X1" s="7" t="s">
        <v>87</v>
      </c>
      <c r="Y1" s="7" t="s">
        <v>88</v>
      </c>
    </row>
    <row r="2">
      <c r="A2" s="7" t="s">
        <v>134</v>
      </c>
    </row>
    <row r="3">
      <c r="A3" s="7" t="s">
        <v>104</v>
      </c>
    </row>
    <row r="4">
      <c r="A4" s="7" t="s">
        <v>57</v>
      </c>
      <c r="B4" s="7">
        <v>0.0</v>
      </c>
      <c r="C4" s="10">
        <f t="shared" ref="C4:Y4" si="1">B19</f>
        <v>1050000</v>
      </c>
      <c r="D4" s="10">
        <f t="shared" si="1"/>
        <v>1050000</v>
      </c>
      <c r="E4" s="10">
        <f t="shared" si="1"/>
        <v>1050000</v>
      </c>
      <c r="F4" s="10">
        <f t="shared" si="1"/>
        <v>1050000</v>
      </c>
      <c r="G4" s="10">
        <f t="shared" si="1"/>
        <v>1050000</v>
      </c>
      <c r="H4" s="10">
        <f t="shared" si="1"/>
        <v>1050000</v>
      </c>
      <c r="I4" s="10">
        <f t="shared" si="1"/>
        <v>1050000</v>
      </c>
      <c r="J4" s="10">
        <f t="shared" si="1"/>
        <v>1050000</v>
      </c>
      <c r="K4" s="10">
        <f t="shared" si="1"/>
        <v>1050000</v>
      </c>
      <c r="L4" s="10">
        <f t="shared" si="1"/>
        <v>1050000</v>
      </c>
      <c r="M4" s="10">
        <f t="shared" si="1"/>
        <v>1050000</v>
      </c>
      <c r="N4" s="10">
        <f t="shared" si="1"/>
        <v>1050000</v>
      </c>
      <c r="O4" s="10">
        <f t="shared" si="1"/>
        <v>0</v>
      </c>
      <c r="P4" s="10">
        <f t="shared" si="1"/>
        <v>0</v>
      </c>
      <c r="Q4" s="10">
        <f t="shared" si="1"/>
        <v>0</v>
      </c>
      <c r="R4" s="10">
        <f t="shared" si="1"/>
        <v>0</v>
      </c>
      <c r="S4" s="10">
        <f t="shared" si="1"/>
        <v>0</v>
      </c>
      <c r="T4" s="10">
        <f t="shared" si="1"/>
        <v>0</v>
      </c>
      <c r="U4" s="10">
        <f t="shared" si="1"/>
        <v>0</v>
      </c>
      <c r="V4" s="10">
        <f t="shared" si="1"/>
        <v>0</v>
      </c>
      <c r="W4" s="10">
        <f t="shared" si="1"/>
        <v>0</v>
      </c>
      <c r="X4" s="10">
        <f t="shared" si="1"/>
        <v>0</v>
      </c>
      <c r="Y4" s="10">
        <f t="shared" si="1"/>
        <v>0</v>
      </c>
    </row>
    <row r="5">
      <c r="A5" s="7" t="s">
        <v>59</v>
      </c>
      <c r="B5" s="7">
        <v>0.0</v>
      </c>
      <c r="C5" s="10">
        <f t="shared" ref="C5:Y5" si="2">B20</f>
        <v>0</v>
      </c>
      <c r="D5" s="10">
        <f t="shared" si="2"/>
        <v>0</v>
      </c>
      <c r="E5" s="10">
        <f t="shared" si="2"/>
        <v>0</v>
      </c>
      <c r="F5" s="10">
        <f t="shared" si="2"/>
        <v>0</v>
      </c>
      <c r="G5" s="10">
        <f t="shared" si="2"/>
        <v>500000</v>
      </c>
      <c r="H5" s="10">
        <f t="shared" si="2"/>
        <v>500000</v>
      </c>
      <c r="I5" s="10">
        <f t="shared" si="2"/>
        <v>500000</v>
      </c>
      <c r="J5" s="10">
        <f t="shared" si="2"/>
        <v>500000</v>
      </c>
      <c r="K5" s="10">
        <f t="shared" si="2"/>
        <v>500000</v>
      </c>
      <c r="L5" s="10">
        <f t="shared" si="2"/>
        <v>500000</v>
      </c>
      <c r="M5" s="10">
        <f t="shared" si="2"/>
        <v>500000</v>
      </c>
      <c r="N5" s="10">
        <f t="shared" si="2"/>
        <v>500000</v>
      </c>
      <c r="O5" s="10">
        <f t="shared" si="2"/>
        <v>500000</v>
      </c>
      <c r="P5" s="10">
        <f t="shared" si="2"/>
        <v>500000</v>
      </c>
      <c r="Q5" s="10">
        <f t="shared" si="2"/>
        <v>500000</v>
      </c>
      <c r="R5" s="10">
        <f t="shared" si="2"/>
        <v>500000</v>
      </c>
      <c r="S5" s="10">
        <f t="shared" si="2"/>
        <v>500000</v>
      </c>
      <c r="T5" s="10">
        <f t="shared" si="2"/>
        <v>500000</v>
      </c>
      <c r="U5" s="10">
        <f t="shared" si="2"/>
        <v>0</v>
      </c>
      <c r="V5" s="10">
        <f t="shared" si="2"/>
        <v>0</v>
      </c>
      <c r="W5" s="10">
        <f t="shared" si="2"/>
        <v>0</v>
      </c>
      <c r="X5" s="10">
        <f t="shared" si="2"/>
        <v>0</v>
      </c>
      <c r="Y5" s="10">
        <f t="shared" si="2"/>
        <v>0</v>
      </c>
    </row>
    <row r="6">
      <c r="A6" s="7" t="s">
        <v>91</v>
      </c>
      <c r="B6" s="10">
        <f t="shared" ref="B6:Y6" si="3">SUM(B4:B5)</f>
        <v>0</v>
      </c>
      <c r="C6" s="10">
        <f t="shared" si="3"/>
        <v>1050000</v>
      </c>
      <c r="D6" s="10">
        <f t="shared" si="3"/>
        <v>1050000</v>
      </c>
      <c r="E6" s="10">
        <f t="shared" si="3"/>
        <v>1050000</v>
      </c>
      <c r="F6" s="10">
        <f t="shared" si="3"/>
        <v>1050000</v>
      </c>
      <c r="G6" s="10">
        <f t="shared" si="3"/>
        <v>1550000</v>
      </c>
      <c r="H6" s="10">
        <f t="shared" si="3"/>
        <v>1550000</v>
      </c>
      <c r="I6" s="10">
        <f t="shared" si="3"/>
        <v>1550000</v>
      </c>
      <c r="J6" s="10">
        <f t="shared" si="3"/>
        <v>1550000</v>
      </c>
      <c r="K6" s="10">
        <f t="shared" si="3"/>
        <v>1550000</v>
      </c>
      <c r="L6" s="10">
        <f t="shared" si="3"/>
        <v>1550000</v>
      </c>
      <c r="M6" s="10">
        <f t="shared" si="3"/>
        <v>1550000</v>
      </c>
      <c r="N6" s="10">
        <f t="shared" si="3"/>
        <v>1550000</v>
      </c>
      <c r="O6" s="10">
        <f t="shared" si="3"/>
        <v>500000</v>
      </c>
      <c r="P6" s="10">
        <f t="shared" si="3"/>
        <v>500000</v>
      </c>
      <c r="Q6" s="10">
        <f t="shared" si="3"/>
        <v>500000</v>
      </c>
      <c r="R6" s="10">
        <f t="shared" si="3"/>
        <v>500000</v>
      </c>
      <c r="S6" s="10">
        <f t="shared" si="3"/>
        <v>500000</v>
      </c>
      <c r="T6" s="10">
        <f t="shared" si="3"/>
        <v>500000</v>
      </c>
      <c r="U6" s="10">
        <f t="shared" si="3"/>
        <v>0</v>
      </c>
      <c r="V6" s="10">
        <f t="shared" si="3"/>
        <v>0</v>
      </c>
      <c r="W6" s="10">
        <f t="shared" si="3"/>
        <v>0</v>
      </c>
      <c r="X6" s="10">
        <f t="shared" si="3"/>
        <v>0</v>
      </c>
      <c r="Y6" s="10">
        <f t="shared" si="3"/>
        <v>0</v>
      </c>
    </row>
    <row r="8">
      <c r="A8" s="7" t="s">
        <v>135</v>
      </c>
    </row>
    <row r="9">
      <c r="A9" s="7" t="s">
        <v>57</v>
      </c>
      <c r="B9" s="10">
        <f>Assumptions!C29</f>
        <v>1050000</v>
      </c>
      <c r="C9" s="7">
        <v>0.0</v>
      </c>
      <c r="D9" s="7">
        <v>0.0</v>
      </c>
      <c r="E9" s="7">
        <v>0.0</v>
      </c>
      <c r="F9" s="7">
        <v>0.0</v>
      </c>
      <c r="G9" s="7">
        <v>0.0</v>
      </c>
      <c r="H9" s="7">
        <v>0.0</v>
      </c>
      <c r="I9" s="7">
        <v>0.0</v>
      </c>
      <c r="J9" s="7">
        <v>0.0</v>
      </c>
      <c r="K9" s="7">
        <v>0.0</v>
      </c>
      <c r="L9" s="7">
        <v>0.0</v>
      </c>
      <c r="M9" s="7">
        <v>0.0</v>
      </c>
      <c r="N9" s="7">
        <v>0.0</v>
      </c>
      <c r="O9" s="7">
        <v>0.0</v>
      </c>
      <c r="P9" s="7">
        <v>0.0</v>
      </c>
      <c r="Q9" s="7">
        <v>0.0</v>
      </c>
      <c r="R9" s="7">
        <v>0.0</v>
      </c>
      <c r="S9" s="7">
        <v>0.0</v>
      </c>
      <c r="T9" s="7">
        <v>0.0</v>
      </c>
      <c r="U9" s="7">
        <v>0.0</v>
      </c>
      <c r="V9" s="7">
        <v>0.0</v>
      </c>
      <c r="W9" s="7">
        <v>0.0</v>
      </c>
      <c r="X9" s="7">
        <v>0.0</v>
      </c>
      <c r="Y9" s="7">
        <v>0.0</v>
      </c>
    </row>
    <row r="10">
      <c r="A10" s="7" t="s">
        <v>59</v>
      </c>
      <c r="B10" s="7">
        <v>0.0</v>
      </c>
      <c r="C10" s="7">
        <v>0.0</v>
      </c>
      <c r="D10" s="7">
        <v>0.0</v>
      </c>
      <c r="E10" s="7">
        <v>0.0</v>
      </c>
      <c r="F10" s="10">
        <f>Assumptions!C30</f>
        <v>500000</v>
      </c>
      <c r="G10" s="7">
        <v>0.0</v>
      </c>
      <c r="H10" s="7">
        <v>0.0</v>
      </c>
      <c r="I10" s="7">
        <v>0.0</v>
      </c>
      <c r="J10" s="7">
        <v>0.0</v>
      </c>
      <c r="K10" s="7">
        <v>0.0</v>
      </c>
      <c r="L10" s="7">
        <v>0.0</v>
      </c>
      <c r="M10" s="7">
        <v>0.0</v>
      </c>
      <c r="N10" s="7">
        <v>0.0</v>
      </c>
      <c r="O10" s="7">
        <v>0.0</v>
      </c>
      <c r="P10" s="7">
        <v>0.0</v>
      </c>
      <c r="Q10" s="7">
        <v>0.0</v>
      </c>
      <c r="R10" s="7">
        <v>0.0</v>
      </c>
      <c r="S10" s="7">
        <v>0.0</v>
      </c>
      <c r="T10" s="7">
        <v>0.0</v>
      </c>
      <c r="U10" s="7">
        <v>0.0</v>
      </c>
      <c r="V10" s="7">
        <v>0.0</v>
      </c>
      <c r="W10" s="7">
        <v>0.0</v>
      </c>
      <c r="X10" s="7">
        <v>0.0</v>
      </c>
      <c r="Y10" s="7">
        <v>0.0</v>
      </c>
    </row>
    <row r="11">
      <c r="A11" s="7" t="s">
        <v>91</v>
      </c>
      <c r="B11" s="10">
        <f t="shared" ref="B11:Y11" si="4">SUM(B9:B10)</f>
        <v>1050000</v>
      </c>
      <c r="C11" s="10">
        <f t="shared" si="4"/>
        <v>0</v>
      </c>
      <c r="D11" s="10">
        <f t="shared" si="4"/>
        <v>0</v>
      </c>
      <c r="E11" s="10">
        <f t="shared" si="4"/>
        <v>0</v>
      </c>
      <c r="F11" s="10">
        <f t="shared" si="4"/>
        <v>500000</v>
      </c>
      <c r="G11" s="10">
        <f t="shared" si="4"/>
        <v>0</v>
      </c>
      <c r="H11" s="10">
        <f t="shared" si="4"/>
        <v>0</v>
      </c>
      <c r="I11" s="10">
        <f t="shared" si="4"/>
        <v>0</v>
      </c>
      <c r="J11" s="10">
        <f t="shared" si="4"/>
        <v>0</v>
      </c>
      <c r="K11" s="10">
        <f t="shared" si="4"/>
        <v>0</v>
      </c>
      <c r="L11" s="10">
        <f t="shared" si="4"/>
        <v>0</v>
      </c>
      <c r="M11" s="10">
        <f t="shared" si="4"/>
        <v>0</v>
      </c>
      <c r="N11" s="10">
        <f t="shared" si="4"/>
        <v>0</v>
      </c>
      <c r="O11" s="10">
        <f t="shared" si="4"/>
        <v>0</v>
      </c>
      <c r="P11" s="10">
        <f t="shared" si="4"/>
        <v>0</v>
      </c>
      <c r="Q11" s="10">
        <f t="shared" si="4"/>
        <v>0</v>
      </c>
      <c r="R11" s="10">
        <f t="shared" si="4"/>
        <v>0</v>
      </c>
      <c r="S11" s="10">
        <f t="shared" si="4"/>
        <v>0</v>
      </c>
      <c r="T11" s="10">
        <f t="shared" si="4"/>
        <v>0</v>
      </c>
      <c r="U11" s="10">
        <f t="shared" si="4"/>
        <v>0</v>
      </c>
      <c r="V11" s="10">
        <f t="shared" si="4"/>
        <v>0</v>
      </c>
      <c r="W11" s="10">
        <f t="shared" si="4"/>
        <v>0</v>
      </c>
      <c r="X11" s="10">
        <f t="shared" si="4"/>
        <v>0</v>
      </c>
      <c r="Y11" s="10">
        <f t="shared" si="4"/>
        <v>0</v>
      </c>
    </row>
    <row r="13">
      <c r="A13" s="7" t="s">
        <v>56</v>
      </c>
    </row>
    <row r="14">
      <c r="A14" s="7" t="s">
        <v>57</v>
      </c>
      <c r="B14" s="7">
        <v>0.0</v>
      </c>
      <c r="C14" s="7">
        <v>0.0</v>
      </c>
      <c r="D14" s="7">
        <v>0.0</v>
      </c>
      <c r="E14" s="7">
        <v>0.0</v>
      </c>
      <c r="F14" s="7">
        <v>0.0</v>
      </c>
      <c r="G14" s="7">
        <v>0.0</v>
      </c>
      <c r="H14" s="7">
        <v>0.0</v>
      </c>
      <c r="I14" s="7">
        <v>0.0</v>
      </c>
      <c r="J14" s="7">
        <v>0.0</v>
      </c>
      <c r="K14" s="7">
        <v>0.0</v>
      </c>
      <c r="L14" s="7">
        <v>0.0</v>
      </c>
      <c r="M14" s="7">
        <v>0.0</v>
      </c>
      <c r="N14" s="10">
        <f>Assumptions!C29</f>
        <v>1050000</v>
      </c>
      <c r="O14" s="7">
        <v>0.0</v>
      </c>
      <c r="P14" s="7">
        <v>0.0</v>
      </c>
      <c r="Q14" s="7">
        <v>0.0</v>
      </c>
      <c r="R14" s="7">
        <v>0.0</v>
      </c>
      <c r="S14" s="7">
        <v>0.0</v>
      </c>
      <c r="T14" s="7">
        <v>0.0</v>
      </c>
      <c r="U14" s="7">
        <v>0.0</v>
      </c>
      <c r="V14" s="7">
        <v>0.0</v>
      </c>
      <c r="W14" s="7">
        <v>0.0</v>
      </c>
      <c r="X14" s="7">
        <v>0.0</v>
      </c>
      <c r="Y14" s="7">
        <v>0.0</v>
      </c>
    </row>
    <row r="15">
      <c r="A15" s="7" t="s">
        <v>59</v>
      </c>
      <c r="B15" s="7">
        <v>0.0</v>
      </c>
      <c r="C15" s="7">
        <v>0.0</v>
      </c>
      <c r="D15" s="7">
        <v>0.0</v>
      </c>
      <c r="E15" s="7">
        <v>0.0</v>
      </c>
      <c r="F15" s="7">
        <v>0.0</v>
      </c>
      <c r="G15" s="7">
        <v>0.0</v>
      </c>
      <c r="H15" s="7">
        <v>0.0</v>
      </c>
      <c r="I15" s="7">
        <v>0.0</v>
      </c>
      <c r="J15" s="7">
        <v>0.0</v>
      </c>
      <c r="K15" s="7">
        <v>0.0</v>
      </c>
      <c r="L15" s="7">
        <v>0.0</v>
      </c>
      <c r="M15" s="7">
        <v>0.0</v>
      </c>
      <c r="N15" s="7">
        <v>0.0</v>
      </c>
      <c r="O15" s="7">
        <v>0.0</v>
      </c>
      <c r="P15" s="7">
        <v>0.0</v>
      </c>
      <c r="Q15" s="7">
        <v>0.0</v>
      </c>
      <c r="R15" s="7">
        <v>0.0</v>
      </c>
      <c r="S15" s="7">
        <v>0.0</v>
      </c>
      <c r="T15" s="10">
        <f>Assumptions!C30</f>
        <v>500000</v>
      </c>
      <c r="U15" s="7">
        <v>0.0</v>
      </c>
      <c r="V15" s="7">
        <v>0.0</v>
      </c>
      <c r="W15" s="7">
        <v>0.0</v>
      </c>
      <c r="X15" s="7">
        <v>0.0</v>
      </c>
      <c r="Y15" s="7">
        <v>0.0</v>
      </c>
    </row>
    <row r="16">
      <c r="A16" s="7" t="s">
        <v>91</v>
      </c>
      <c r="B16" s="10">
        <f t="shared" ref="B16:Y16" si="5">SUM(B14:B15)</f>
        <v>0</v>
      </c>
      <c r="C16" s="10">
        <f t="shared" si="5"/>
        <v>0</v>
      </c>
      <c r="D16" s="10">
        <f t="shared" si="5"/>
        <v>0</v>
      </c>
      <c r="E16" s="10">
        <f t="shared" si="5"/>
        <v>0</v>
      </c>
      <c r="F16" s="10">
        <f t="shared" si="5"/>
        <v>0</v>
      </c>
      <c r="G16" s="10">
        <f t="shared" si="5"/>
        <v>0</v>
      </c>
      <c r="H16" s="10">
        <f t="shared" si="5"/>
        <v>0</v>
      </c>
      <c r="I16" s="10">
        <f t="shared" si="5"/>
        <v>0</v>
      </c>
      <c r="J16" s="10">
        <f t="shared" si="5"/>
        <v>0</v>
      </c>
      <c r="K16" s="10">
        <f t="shared" si="5"/>
        <v>0</v>
      </c>
      <c r="L16" s="10">
        <f t="shared" si="5"/>
        <v>0</v>
      </c>
      <c r="M16" s="10">
        <f t="shared" si="5"/>
        <v>0</v>
      </c>
      <c r="N16" s="10">
        <f t="shared" si="5"/>
        <v>1050000</v>
      </c>
      <c r="O16" s="10">
        <f t="shared" si="5"/>
        <v>0</v>
      </c>
      <c r="P16" s="10">
        <f t="shared" si="5"/>
        <v>0</v>
      </c>
      <c r="Q16" s="10">
        <f t="shared" si="5"/>
        <v>0</v>
      </c>
      <c r="R16" s="10">
        <f t="shared" si="5"/>
        <v>0</v>
      </c>
      <c r="S16" s="10">
        <f t="shared" si="5"/>
        <v>0</v>
      </c>
      <c r="T16" s="10">
        <f t="shared" si="5"/>
        <v>500000</v>
      </c>
      <c r="U16" s="10">
        <f t="shared" si="5"/>
        <v>0</v>
      </c>
      <c r="V16" s="10">
        <f t="shared" si="5"/>
        <v>0</v>
      </c>
      <c r="W16" s="10">
        <f t="shared" si="5"/>
        <v>0</v>
      </c>
      <c r="X16" s="10">
        <f t="shared" si="5"/>
        <v>0</v>
      </c>
      <c r="Y16" s="10">
        <f t="shared" si="5"/>
        <v>0</v>
      </c>
    </row>
    <row r="18">
      <c r="A18" s="7" t="s">
        <v>108</v>
      </c>
    </row>
    <row r="19">
      <c r="A19" s="7" t="s">
        <v>57</v>
      </c>
      <c r="B19" s="10">
        <f t="shared" ref="B19:Y19" si="6">B4+B9-B14</f>
        <v>1050000</v>
      </c>
      <c r="C19" s="10">
        <f t="shared" si="6"/>
        <v>1050000</v>
      </c>
      <c r="D19" s="10">
        <f t="shared" si="6"/>
        <v>1050000</v>
      </c>
      <c r="E19" s="10">
        <f t="shared" si="6"/>
        <v>1050000</v>
      </c>
      <c r="F19" s="10">
        <f t="shared" si="6"/>
        <v>1050000</v>
      </c>
      <c r="G19" s="10">
        <f t="shared" si="6"/>
        <v>1050000</v>
      </c>
      <c r="H19" s="10">
        <f t="shared" si="6"/>
        <v>1050000</v>
      </c>
      <c r="I19" s="10">
        <f t="shared" si="6"/>
        <v>1050000</v>
      </c>
      <c r="J19" s="10">
        <f t="shared" si="6"/>
        <v>1050000</v>
      </c>
      <c r="K19" s="10">
        <f t="shared" si="6"/>
        <v>1050000</v>
      </c>
      <c r="L19" s="10">
        <f t="shared" si="6"/>
        <v>1050000</v>
      </c>
      <c r="M19" s="10">
        <f t="shared" si="6"/>
        <v>1050000</v>
      </c>
      <c r="N19" s="10">
        <f t="shared" si="6"/>
        <v>0</v>
      </c>
      <c r="O19" s="10">
        <f t="shared" si="6"/>
        <v>0</v>
      </c>
      <c r="P19" s="10">
        <f t="shared" si="6"/>
        <v>0</v>
      </c>
      <c r="Q19" s="10">
        <f t="shared" si="6"/>
        <v>0</v>
      </c>
      <c r="R19" s="10">
        <f t="shared" si="6"/>
        <v>0</v>
      </c>
      <c r="S19" s="10">
        <f t="shared" si="6"/>
        <v>0</v>
      </c>
      <c r="T19" s="10">
        <f t="shared" si="6"/>
        <v>0</v>
      </c>
      <c r="U19" s="10">
        <f t="shared" si="6"/>
        <v>0</v>
      </c>
      <c r="V19" s="10">
        <f t="shared" si="6"/>
        <v>0</v>
      </c>
      <c r="W19" s="10">
        <f t="shared" si="6"/>
        <v>0</v>
      </c>
      <c r="X19" s="10">
        <f t="shared" si="6"/>
        <v>0</v>
      </c>
      <c r="Y19" s="10">
        <f t="shared" si="6"/>
        <v>0</v>
      </c>
    </row>
    <row r="20">
      <c r="A20" s="7" t="s">
        <v>59</v>
      </c>
      <c r="B20" s="10">
        <f t="shared" ref="B20:Y20" si="7">B5+B10-B15</f>
        <v>0</v>
      </c>
      <c r="C20" s="10">
        <f t="shared" si="7"/>
        <v>0</v>
      </c>
      <c r="D20" s="10">
        <f t="shared" si="7"/>
        <v>0</v>
      </c>
      <c r="E20" s="10">
        <f t="shared" si="7"/>
        <v>0</v>
      </c>
      <c r="F20" s="10">
        <f t="shared" si="7"/>
        <v>500000</v>
      </c>
      <c r="G20" s="10">
        <f t="shared" si="7"/>
        <v>500000</v>
      </c>
      <c r="H20" s="10">
        <f t="shared" si="7"/>
        <v>500000</v>
      </c>
      <c r="I20" s="10">
        <f t="shared" si="7"/>
        <v>500000</v>
      </c>
      <c r="J20" s="10">
        <f t="shared" si="7"/>
        <v>500000</v>
      </c>
      <c r="K20" s="10">
        <f t="shared" si="7"/>
        <v>500000</v>
      </c>
      <c r="L20" s="10">
        <f t="shared" si="7"/>
        <v>500000</v>
      </c>
      <c r="M20" s="10">
        <f t="shared" si="7"/>
        <v>500000</v>
      </c>
      <c r="N20" s="10">
        <f t="shared" si="7"/>
        <v>500000</v>
      </c>
      <c r="O20" s="10">
        <f t="shared" si="7"/>
        <v>500000</v>
      </c>
      <c r="P20" s="10">
        <f t="shared" si="7"/>
        <v>500000</v>
      </c>
      <c r="Q20" s="10">
        <f t="shared" si="7"/>
        <v>500000</v>
      </c>
      <c r="R20" s="10">
        <f t="shared" si="7"/>
        <v>500000</v>
      </c>
      <c r="S20" s="10">
        <f t="shared" si="7"/>
        <v>500000</v>
      </c>
      <c r="T20" s="10">
        <f t="shared" si="7"/>
        <v>0</v>
      </c>
      <c r="U20" s="10">
        <f t="shared" si="7"/>
        <v>0</v>
      </c>
      <c r="V20" s="10">
        <f t="shared" si="7"/>
        <v>0</v>
      </c>
      <c r="W20" s="10">
        <f t="shared" si="7"/>
        <v>0</v>
      </c>
      <c r="X20" s="10">
        <f t="shared" si="7"/>
        <v>0</v>
      </c>
      <c r="Y20" s="10">
        <f t="shared" si="7"/>
        <v>0</v>
      </c>
    </row>
    <row r="21">
      <c r="A21" s="7" t="s">
        <v>91</v>
      </c>
      <c r="B21" s="10">
        <f t="shared" ref="B21:Y21" si="8">SUM(B19:B20)</f>
        <v>1050000</v>
      </c>
      <c r="C21" s="10">
        <f t="shared" si="8"/>
        <v>1050000</v>
      </c>
      <c r="D21" s="10">
        <f t="shared" si="8"/>
        <v>1050000</v>
      </c>
      <c r="E21" s="10">
        <f t="shared" si="8"/>
        <v>1050000</v>
      </c>
      <c r="F21" s="10">
        <f t="shared" si="8"/>
        <v>1550000</v>
      </c>
      <c r="G21" s="10">
        <f t="shared" si="8"/>
        <v>1550000</v>
      </c>
      <c r="H21" s="10">
        <f t="shared" si="8"/>
        <v>1550000</v>
      </c>
      <c r="I21" s="10">
        <f t="shared" si="8"/>
        <v>1550000</v>
      </c>
      <c r="J21" s="10">
        <f t="shared" si="8"/>
        <v>1550000</v>
      </c>
      <c r="K21" s="10">
        <f t="shared" si="8"/>
        <v>1550000</v>
      </c>
      <c r="L21" s="10">
        <f t="shared" si="8"/>
        <v>1550000</v>
      </c>
      <c r="M21" s="10">
        <f t="shared" si="8"/>
        <v>1550000</v>
      </c>
      <c r="N21" s="10">
        <f t="shared" si="8"/>
        <v>500000</v>
      </c>
      <c r="O21" s="10">
        <f t="shared" si="8"/>
        <v>500000</v>
      </c>
      <c r="P21" s="10">
        <f t="shared" si="8"/>
        <v>500000</v>
      </c>
      <c r="Q21" s="10">
        <f t="shared" si="8"/>
        <v>500000</v>
      </c>
      <c r="R21" s="10">
        <f t="shared" si="8"/>
        <v>500000</v>
      </c>
      <c r="S21" s="10">
        <f t="shared" si="8"/>
        <v>500000</v>
      </c>
      <c r="T21" s="10">
        <f t="shared" si="8"/>
        <v>0</v>
      </c>
      <c r="U21" s="10">
        <f t="shared" si="8"/>
        <v>0</v>
      </c>
      <c r="V21" s="10">
        <f t="shared" si="8"/>
        <v>0</v>
      </c>
      <c r="W21" s="10">
        <f t="shared" si="8"/>
        <v>0</v>
      </c>
      <c r="X21" s="10">
        <f t="shared" si="8"/>
        <v>0</v>
      </c>
      <c r="Y21" s="10">
        <f t="shared" si="8"/>
        <v>0</v>
      </c>
    </row>
    <row r="23">
      <c r="A23" s="7" t="s">
        <v>54</v>
      </c>
    </row>
    <row r="24">
      <c r="A24" s="7" t="s">
        <v>57</v>
      </c>
      <c r="B24" s="11">
        <f>B19*Assumptions!$D29/12</f>
        <v>9187.5</v>
      </c>
      <c r="C24" s="11">
        <f>C19*Assumptions!$D29/12</f>
        <v>9187.5</v>
      </c>
      <c r="D24" s="11">
        <f>D19*Assumptions!$D29/12</f>
        <v>9187.5</v>
      </c>
      <c r="E24" s="11">
        <f>E19*Assumptions!$D29/12</f>
        <v>9187.5</v>
      </c>
      <c r="F24" s="11">
        <f>F19*Assumptions!$D29/12</f>
        <v>9187.5</v>
      </c>
      <c r="G24" s="11">
        <f>G19*Assumptions!$D29/12</f>
        <v>9187.5</v>
      </c>
      <c r="H24" s="11">
        <f>H19*Assumptions!$D29/12</f>
        <v>9187.5</v>
      </c>
      <c r="I24" s="11">
        <f>I19*Assumptions!$D29/12</f>
        <v>9187.5</v>
      </c>
      <c r="J24" s="11">
        <f>J19*Assumptions!$D29/12</f>
        <v>9187.5</v>
      </c>
      <c r="K24" s="11">
        <f>K19*Assumptions!$D29/12</f>
        <v>9187.5</v>
      </c>
      <c r="L24" s="11">
        <f>L19*Assumptions!$D29/12</f>
        <v>9187.5</v>
      </c>
      <c r="M24" s="11">
        <f>M19*Assumptions!$D29/12</f>
        <v>9187.5</v>
      </c>
      <c r="N24" s="11">
        <f>N19*Assumptions!$D29/12</f>
        <v>0</v>
      </c>
      <c r="O24" s="11">
        <f>O19*Assumptions!$D29/12</f>
        <v>0</v>
      </c>
      <c r="P24" s="11">
        <f>P19*Assumptions!$D29/12</f>
        <v>0</v>
      </c>
      <c r="Q24" s="11">
        <f>Q19*Assumptions!$D29/12</f>
        <v>0</v>
      </c>
      <c r="R24" s="11">
        <f>R19*Assumptions!$D29/12</f>
        <v>0</v>
      </c>
      <c r="S24" s="11">
        <f>S19*Assumptions!$D29/12</f>
        <v>0</v>
      </c>
      <c r="T24" s="11">
        <f>T19*Assumptions!$D29/12</f>
        <v>0</v>
      </c>
      <c r="U24" s="11">
        <f>U19*Assumptions!$D29/12</f>
        <v>0</v>
      </c>
      <c r="V24" s="11">
        <f>V19*Assumptions!$D29/12</f>
        <v>0</v>
      </c>
      <c r="W24" s="11">
        <f>W19*Assumptions!$D29/12</f>
        <v>0</v>
      </c>
      <c r="X24" s="11">
        <f>X19*Assumptions!$D29/12</f>
        <v>0</v>
      </c>
      <c r="Y24" s="11">
        <f>Y19*Assumptions!$D29/12</f>
        <v>0</v>
      </c>
    </row>
    <row r="25">
      <c r="A25" s="7" t="s">
        <v>59</v>
      </c>
      <c r="B25" s="11">
        <f>B20*Assumptions!$D30/12</f>
        <v>0</v>
      </c>
      <c r="C25" s="11">
        <f>C20*Assumptions!$D30/12</f>
        <v>0</v>
      </c>
      <c r="D25" s="11">
        <f>D20*Assumptions!$D30/12</f>
        <v>0</v>
      </c>
      <c r="E25" s="11">
        <f>E20*Assumptions!$D30/12</f>
        <v>0</v>
      </c>
      <c r="F25" s="11">
        <f>F20*Assumptions!$D30/12</f>
        <v>6875</v>
      </c>
      <c r="G25" s="11">
        <f>G20*Assumptions!$D30/12</f>
        <v>6875</v>
      </c>
      <c r="H25" s="11">
        <f>H20*Assumptions!$D30/12</f>
        <v>6875</v>
      </c>
      <c r="I25" s="11">
        <f>I20*Assumptions!$D30/12</f>
        <v>6875</v>
      </c>
      <c r="J25" s="11">
        <f>J20*Assumptions!$D30/12</f>
        <v>6875</v>
      </c>
      <c r="K25" s="11">
        <f>K20*Assumptions!$D30/12</f>
        <v>6875</v>
      </c>
      <c r="L25" s="11">
        <f>L20*Assumptions!$D30/12</f>
        <v>6875</v>
      </c>
      <c r="M25" s="11">
        <f>M20*Assumptions!$D30/12</f>
        <v>6875</v>
      </c>
      <c r="N25" s="11">
        <f>N20*Assumptions!$D30/12</f>
        <v>6875</v>
      </c>
      <c r="O25" s="11">
        <f>O20*Assumptions!$D30/12</f>
        <v>6875</v>
      </c>
      <c r="P25" s="11">
        <f>P20*Assumptions!$D30/12</f>
        <v>6875</v>
      </c>
      <c r="Q25" s="11">
        <f>Q20*Assumptions!$D30/12</f>
        <v>6875</v>
      </c>
      <c r="R25" s="11">
        <f>R20*Assumptions!$D30/12</f>
        <v>6875</v>
      </c>
      <c r="S25" s="11">
        <f>S20*Assumptions!$D30/12</f>
        <v>6875</v>
      </c>
      <c r="T25" s="11">
        <f>T20*Assumptions!$D30/12</f>
        <v>0</v>
      </c>
      <c r="U25" s="11">
        <f>U20*Assumptions!$D30/12</f>
        <v>0</v>
      </c>
      <c r="V25" s="11">
        <f>V20*Assumptions!$D30/12</f>
        <v>0</v>
      </c>
      <c r="W25" s="11">
        <f>W20*Assumptions!$D30/12</f>
        <v>0</v>
      </c>
      <c r="X25" s="11">
        <f>X20*Assumptions!$D30/12</f>
        <v>0</v>
      </c>
      <c r="Y25" s="11">
        <f>Y20*Assumptions!$D30/12</f>
        <v>0</v>
      </c>
    </row>
    <row r="26">
      <c r="A26" s="7" t="s">
        <v>91</v>
      </c>
      <c r="B26" s="11">
        <f t="shared" ref="B26:Y26" si="9">SUM(B24:B25)</f>
        <v>9187.5</v>
      </c>
      <c r="C26" s="11">
        <f t="shared" si="9"/>
        <v>9187.5</v>
      </c>
      <c r="D26" s="11">
        <f t="shared" si="9"/>
        <v>9187.5</v>
      </c>
      <c r="E26" s="11">
        <f t="shared" si="9"/>
        <v>9187.5</v>
      </c>
      <c r="F26" s="11">
        <f t="shared" si="9"/>
        <v>16062.5</v>
      </c>
      <c r="G26" s="11">
        <f t="shared" si="9"/>
        <v>16062.5</v>
      </c>
      <c r="H26" s="11">
        <f t="shared" si="9"/>
        <v>16062.5</v>
      </c>
      <c r="I26" s="11">
        <f t="shared" si="9"/>
        <v>16062.5</v>
      </c>
      <c r="J26" s="11">
        <f t="shared" si="9"/>
        <v>16062.5</v>
      </c>
      <c r="K26" s="11">
        <f t="shared" si="9"/>
        <v>16062.5</v>
      </c>
      <c r="L26" s="11">
        <f t="shared" si="9"/>
        <v>16062.5</v>
      </c>
      <c r="M26" s="11">
        <f t="shared" si="9"/>
        <v>16062.5</v>
      </c>
      <c r="N26" s="11">
        <f t="shared" si="9"/>
        <v>6875</v>
      </c>
      <c r="O26" s="11">
        <f t="shared" si="9"/>
        <v>6875</v>
      </c>
      <c r="P26" s="11">
        <f t="shared" si="9"/>
        <v>6875</v>
      </c>
      <c r="Q26" s="11">
        <f t="shared" si="9"/>
        <v>6875</v>
      </c>
      <c r="R26" s="11">
        <f t="shared" si="9"/>
        <v>6875</v>
      </c>
      <c r="S26" s="11">
        <f t="shared" si="9"/>
        <v>6875</v>
      </c>
      <c r="T26" s="11">
        <f t="shared" si="9"/>
        <v>0</v>
      </c>
      <c r="U26" s="11">
        <f t="shared" si="9"/>
        <v>0</v>
      </c>
      <c r="V26" s="11">
        <f t="shared" si="9"/>
        <v>0</v>
      </c>
      <c r="W26" s="11">
        <f t="shared" si="9"/>
        <v>0</v>
      </c>
      <c r="X26" s="11">
        <f t="shared" si="9"/>
        <v>0</v>
      </c>
      <c r="Y26" s="11">
        <f t="shared" si="9"/>
        <v>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7" t="s">
        <v>65</v>
      </c>
      <c r="C1" s="7" t="s">
        <v>66</v>
      </c>
      <c r="D1" s="7" t="s">
        <v>67</v>
      </c>
      <c r="E1" s="7" t="s">
        <v>68</v>
      </c>
      <c r="F1" s="7" t="s">
        <v>69</v>
      </c>
      <c r="G1" s="7" t="s">
        <v>70</v>
      </c>
      <c r="H1" s="7" t="s">
        <v>71</v>
      </c>
      <c r="I1" s="7" t="s">
        <v>72</v>
      </c>
      <c r="J1" s="7" t="s">
        <v>73</v>
      </c>
      <c r="K1" s="7" t="s">
        <v>74</v>
      </c>
      <c r="L1" s="7" t="s">
        <v>75</v>
      </c>
      <c r="M1" s="7" t="s">
        <v>76</v>
      </c>
      <c r="N1" s="7" t="s">
        <v>77</v>
      </c>
      <c r="O1" s="7" t="s">
        <v>78</v>
      </c>
      <c r="P1" s="7" t="s">
        <v>79</v>
      </c>
      <c r="Q1" s="7" t="s">
        <v>80</v>
      </c>
      <c r="R1" s="7" t="s">
        <v>81</v>
      </c>
      <c r="S1" s="7" t="s">
        <v>82</v>
      </c>
      <c r="T1" s="7" t="s">
        <v>83</v>
      </c>
      <c r="U1" s="7" t="s">
        <v>84</v>
      </c>
      <c r="V1" s="7" t="s">
        <v>85</v>
      </c>
      <c r="W1" s="7" t="s">
        <v>86</v>
      </c>
      <c r="X1" s="7" t="s">
        <v>87</v>
      </c>
      <c r="Y1" s="7" t="s">
        <v>88</v>
      </c>
    </row>
    <row r="2">
      <c r="A2" s="5" t="s">
        <v>136</v>
      </c>
    </row>
    <row r="3">
      <c r="A3" s="5" t="s">
        <v>137</v>
      </c>
      <c r="B3" s="10">
        <f>Collections!B14</f>
        <v>4936400</v>
      </c>
      <c r="C3" s="10">
        <f>Collections!C14</f>
        <v>6787550</v>
      </c>
      <c r="D3" s="10">
        <f>Collections!D14</f>
        <v>10489850</v>
      </c>
      <c r="E3" s="10">
        <f>Collections!E14</f>
        <v>12341000</v>
      </c>
      <c r="F3" s="10">
        <f>Collections!F14</f>
        <v>12341000</v>
      </c>
      <c r="G3" s="10">
        <f>Collections!G14</f>
        <v>12341000</v>
      </c>
      <c r="H3" s="10">
        <f>Collections!H14</f>
        <v>12341000</v>
      </c>
      <c r="I3" s="10">
        <f>Collections!I14</f>
        <v>12341000</v>
      </c>
      <c r="J3" s="10">
        <f>Collections!J14</f>
        <v>12341000</v>
      </c>
      <c r="K3" s="10">
        <f>Collections!K14</f>
        <v>12341000</v>
      </c>
      <c r="L3" s="10">
        <f>Collections!L14</f>
        <v>12341000</v>
      </c>
      <c r="M3" s="10">
        <f>Collections!M14</f>
        <v>12341000</v>
      </c>
      <c r="N3" s="10">
        <f>Collections!N14</f>
        <v>12341000</v>
      </c>
      <c r="O3" s="10">
        <f>Collections!O14</f>
        <v>12341000</v>
      </c>
      <c r="P3" s="10">
        <f>Collections!P14</f>
        <v>12341000</v>
      </c>
      <c r="Q3" s="10">
        <f>Collections!Q14</f>
        <v>12341000</v>
      </c>
      <c r="R3" s="10">
        <f>Collections!R14</f>
        <v>12341000</v>
      </c>
      <c r="S3" s="10">
        <f>Collections!S14</f>
        <v>12341000</v>
      </c>
      <c r="T3" s="10">
        <f>Collections!T14</f>
        <v>12341000</v>
      </c>
      <c r="U3" s="10">
        <f>Collections!U14</f>
        <v>12341000</v>
      </c>
      <c r="V3" s="10">
        <f>Collections!V14</f>
        <v>12341000</v>
      </c>
      <c r="W3" s="10">
        <f>Collections!W14</f>
        <v>12341000</v>
      </c>
      <c r="X3" s="10">
        <f>Collections!X14</f>
        <v>12341000</v>
      </c>
      <c r="Y3" s="10">
        <f>Collections!Y14</f>
        <v>12341000</v>
      </c>
    </row>
    <row r="4">
      <c r="A4" s="5" t="s">
        <v>138</v>
      </c>
      <c r="B4" s="10">
        <f>'Loan and Interest'!B11</f>
        <v>1050000</v>
      </c>
      <c r="C4" s="10">
        <f>'Loan and Interest'!C11</f>
        <v>0</v>
      </c>
      <c r="D4" s="10">
        <f>'Loan and Interest'!D11</f>
        <v>0</v>
      </c>
      <c r="E4" s="10">
        <f>'Loan and Interest'!E11</f>
        <v>0</v>
      </c>
      <c r="F4" s="10">
        <f>'Loan and Interest'!F11</f>
        <v>500000</v>
      </c>
      <c r="G4" s="10">
        <f>'Loan and Interest'!G11</f>
        <v>0</v>
      </c>
      <c r="H4" s="10">
        <f>'Loan and Interest'!H11</f>
        <v>0</v>
      </c>
      <c r="I4" s="10">
        <f>'Loan and Interest'!I11</f>
        <v>0</v>
      </c>
      <c r="J4" s="10">
        <f>'Loan and Interest'!J11</f>
        <v>0</v>
      </c>
      <c r="K4" s="10">
        <f>'Loan and Interest'!K11</f>
        <v>0</v>
      </c>
      <c r="L4" s="10">
        <f>'Loan and Interest'!L11</f>
        <v>0</v>
      </c>
      <c r="M4" s="10">
        <f>'Loan and Interest'!M11</f>
        <v>0</v>
      </c>
      <c r="N4" s="10">
        <f>'Loan and Interest'!N11</f>
        <v>0</v>
      </c>
      <c r="O4" s="10">
        <f>'Loan and Interest'!O11</f>
        <v>0</v>
      </c>
      <c r="P4" s="10">
        <f>'Loan and Interest'!P11</f>
        <v>0</v>
      </c>
      <c r="Q4" s="10">
        <f>'Loan and Interest'!Q11</f>
        <v>0</v>
      </c>
      <c r="R4" s="10">
        <f>'Loan and Interest'!R11</f>
        <v>0</v>
      </c>
      <c r="S4" s="10">
        <f>'Loan and Interest'!S11</f>
        <v>0</v>
      </c>
      <c r="T4" s="10">
        <f>'Loan and Interest'!T11</f>
        <v>0</v>
      </c>
      <c r="U4" s="10">
        <f>'Loan and Interest'!U11</f>
        <v>0</v>
      </c>
      <c r="V4" s="10">
        <f>'Loan and Interest'!V11</f>
        <v>0</v>
      </c>
      <c r="W4" s="10">
        <f>'Loan and Interest'!W11</f>
        <v>0</v>
      </c>
      <c r="X4" s="10">
        <f>'Loan and Interest'!X11</f>
        <v>0</v>
      </c>
      <c r="Y4" s="10">
        <f>'Loan and Interest'!Y11</f>
        <v>0</v>
      </c>
    </row>
    <row r="5">
      <c r="A5" s="5" t="s">
        <v>139</v>
      </c>
      <c r="B5" s="11">
        <f>Capital!B13</f>
        <v>1192983</v>
      </c>
      <c r="C5" s="11">
        <f>Capital!C13</f>
        <v>0</v>
      </c>
      <c r="D5" s="11">
        <f>Capital!D13</f>
        <v>0</v>
      </c>
      <c r="E5" s="11">
        <f>Capital!E13</f>
        <v>0</v>
      </c>
      <c r="F5" s="11">
        <f>Capital!F13</f>
        <v>0</v>
      </c>
      <c r="G5" s="11">
        <f>Capital!G13</f>
        <v>0</v>
      </c>
      <c r="H5" s="11">
        <f>Capital!H13</f>
        <v>0</v>
      </c>
      <c r="I5" s="11">
        <f>Capital!I13</f>
        <v>0</v>
      </c>
      <c r="J5" s="11">
        <f>Capital!J13</f>
        <v>0</v>
      </c>
      <c r="K5" s="11">
        <f>Capital!K13</f>
        <v>0</v>
      </c>
      <c r="L5" s="11">
        <f>Capital!L13</f>
        <v>0</v>
      </c>
      <c r="M5" s="11">
        <f>Capital!M13</f>
        <v>0</v>
      </c>
      <c r="N5" s="11">
        <f>Capital!N13</f>
        <v>0</v>
      </c>
      <c r="O5" s="11">
        <f>Capital!O13</f>
        <v>0</v>
      </c>
      <c r="P5" s="11">
        <f>Capital!P13</f>
        <v>0</v>
      </c>
      <c r="Q5" s="11">
        <f>Capital!Q13</f>
        <v>0</v>
      </c>
      <c r="R5" s="11">
        <f>Capital!R13</f>
        <v>0</v>
      </c>
      <c r="S5" s="11">
        <f>Capital!S13</f>
        <v>0</v>
      </c>
      <c r="T5" s="11">
        <f>Capital!T13</f>
        <v>0</v>
      </c>
      <c r="U5" s="11">
        <f>Capital!U13</f>
        <v>0</v>
      </c>
      <c r="V5" s="11">
        <f>Capital!V13</f>
        <v>0</v>
      </c>
      <c r="W5" s="11">
        <f>Capital!W13</f>
        <v>0</v>
      </c>
      <c r="X5" s="11">
        <f>Capital!X13</f>
        <v>0</v>
      </c>
      <c r="Y5" s="11">
        <f>Capital!Y13</f>
        <v>0</v>
      </c>
    </row>
    <row r="6">
      <c r="A6" s="5" t="s">
        <v>91</v>
      </c>
      <c r="B6" s="10">
        <f t="shared" ref="B6:Y6" si="1">SUM(B3:B5)</f>
        <v>7179383</v>
      </c>
      <c r="C6" s="10">
        <f t="shared" si="1"/>
        <v>6787550</v>
      </c>
      <c r="D6" s="10">
        <f t="shared" si="1"/>
        <v>10489850</v>
      </c>
      <c r="E6" s="10">
        <f t="shared" si="1"/>
        <v>12341000</v>
      </c>
      <c r="F6" s="10">
        <f t="shared" si="1"/>
        <v>12841000</v>
      </c>
      <c r="G6" s="10">
        <f t="shared" si="1"/>
        <v>12341000</v>
      </c>
      <c r="H6" s="10">
        <f t="shared" si="1"/>
        <v>12341000</v>
      </c>
      <c r="I6" s="10">
        <f t="shared" si="1"/>
        <v>12341000</v>
      </c>
      <c r="J6" s="10">
        <f t="shared" si="1"/>
        <v>12341000</v>
      </c>
      <c r="K6" s="10">
        <f t="shared" si="1"/>
        <v>12341000</v>
      </c>
      <c r="L6" s="10">
        <f t="shared" si="1"/>
        <v>12341000</v>
      </c>
      <c r="M6" s="10">
        <f t="shared" si="1"/>
        <v>12341000</v>
      </c>
      <c r="N6" s="10">
        <f t="shared" si="1"/>
        <v>12341000</v>
      </c>
      <c r="O6" s="10">
        <f t="shared" si="1"/>
        <v>12341000</v>
      </c>
      <c r="P6" s="10">
        <f t="shared" si="1"/>
        <v>12341000</v>
      </c>
      <c r="Q6" s="10">
        <f t="shared" si="1"/>
        <v>12341000</v>
      </c>
      <c r="R6" s="10">
        <f t="shared" si="1"/>
        <v>12341000</v>
      </c>
      <c r="S6" s="10">
        <f t="shared" si="1"/>
        <v>12341000</v>
      </c>
      <c r="T6" s="10">
        <f t="shared" si="1"/>
        <v>12341000</v>
      </c>
      <c r="U6" s="10">
        <f t="shared" si="1"/>
        <v>12341000</v>
      </c>
      <c r="V6" s="10">
        <f t="shared" si="1"/>
        <v>12341000</v>
      </c>
      <c r="W6" s="10">
        <f t="shared" si="1"/>
        <v>12341000</v>
      </c>
      <c r="X6" s="10">
        <f t="shared" si="1"/>
        <v>12341000</v>
      </c>
      <c r="Y6" s="10">
        <f t="shared" si="1"/>
        <v>12341000</v>
      </c>
    </row>
    <row r="7">
      <c r="A7" s="5"/>
    </row>
    <row r="8">
      <c r="A8" s="5" t="s">
        <v>140</v>
      </c>
    </row>
    <row r="9">
      <c r="A9" s="5" t="s">
        <v>141</v>
      </c>
      <c r="B9" s="10">
        <f>'Fixed Asset Balance'!B10</f>
        <v>475502</v>
      </c>
      <c r="C9" s="10">
        <f>'Fixed Asset Balance'!C10</f>
        <v>45499</v>
      </c>
      <c r="D9" s="10">
        <f>'Fixed Asset Balance'!D10</f>
        <v>0</v>
      </c>
      <c r="E9" s="10">
        <f>'Fixed Asset Balance'!E10</f>
        <v>0</v>
      </c>
      <c r="F9" s="10">
        <f>'Fixed Asset Balance'!F10</f>
        <v>0</v>
      </c>
      <c r="G9" s="10">
        <f>'Fixed Asset Balance'!G10</f>
        <v>0</v>
      </c>
      <c r="H9" s="10">
        <f>'Fixed Asset Balance'!H10</f>
        <v>0</v>
      </c>
      <c r="I9" s="10">
        <f>'Fixed Asset Balance'!I10</f>
        <v>0</v>
      </c>
      <c r="J9" s="10">
        <f>'Fixed Asset Balance'!J10</f>
        <v>0</v>
      </c>
      <c r="K9" s="10">
        <f>'Fixed Asset Balance'!K10</f>
        <v>0</v>
      </c>
      <c r="L9" s="10">
        <f>'Fixed Asset Balance'!L10</f>
        <v>0</v>
      </c>
      <c r="M9" s="10">
        <f>'Fixed Asset Balance'!M10</f>
        <v>0</v>
      </c>
      <c r="N9" s="10">
        <f>'Fixed Asset Balance'!N10</f>
        <v>0</v>
      </c>
      <c r="O9" s="10">
        <f>'Fixed Asset Balance'!O10</f>
        <v>0</v>
      </c>
      <c r="P9" s="10">
        <f>'Fixed Asset Balance'!P10</f>
        <v>0</v>
      </c>
      <c r="Q9" s="10">
        <f>'Fixed Asset Balance'!Q10</f>
        <v>0</v>
      </c>
      <c r="R9" s="10">
        <f>'Fixed Asset Balance'!R10</f>
        <v>45499</v>
      </c>
      <c r="S9" s="10">
        <f>'Fixed Asset Balance'!S10</f>
        <v>0</v>
      </c>
      <c r="T9" s="10">
        <f>'Fixed Asset Balance'!T10</f>
        <v>475502</v>
      </c>
      <c r="U9" s="10">
        <f>'Fixed Asset Balance'!U10</f>
        <v>0</v>
      </c>
      <c r="V9" s="10">
        <f>'Fixed Asset Balance'!V10</f>
        <v>0</v>
      </c>
      <c r="W9" s="10">
        <f>'Fixed Asset Balance'!W10</f>
        <v>0</v>
      </c>
      <c r="X9" s="10">
        <f>'Fixed Asset Balance'!X10</f>
        <v>0</v>
      </c>
      <c r="Y9" s="10">
        <f>'Fixed Asset Balance'!Y10</f>
        <v>0</v>
      </c>
    </row>
    <row r="10">
      <c r="A10" s="5" t="s">
        <v>116</v>
      </c>
      <c r="B10" s="10">
        <f>Purchases!B10</f>
        <v>0</v>
      </c>
      <c r="C10" s="10">
        <f>Purchases!C10</f>
        <v>9615200</v>
      </c>
      <c r="D10" s="10">
        <f>Purchases!D10</f>
        <v>9615200</v>
      </c>
      <c r="E10" s="10">
        <f>Purchases!E10</f>
        <v>9615200</v>
      </c>
      <c r="F10" s="10">
        <f>Purchases!F10</f>
        <v>9615200</v>
      </c>
      <c r="G10" s="10">
        <f>Purchases!G10</f>
        <v>9615200</v>
      </c>
      <c r="H10" s="10">
        <f>Purchases!H10</f>
        <v>9615200</v>
      </c>
      <c r="I10" s="10">
        <f>Purchases!I10</f>
        <v>9615200</v>
      </c>
      <c r="J10" s="10">
        <f>Purchases!J10</f>
        <v>9615200</v>
      </c>
      <c r="K10" s="10">
        <f>Purchases!K10</f>
        <v>9615200</v>
      </c>
      <c r="L10" s="10">
        <f>Purchases!L10</f>
        <v>9615200</v>
      </c>
      <c r="M10" s="10">
        <f>Purchases!M10</f>
        <v>9615200</v>
      </c>
      <c r="N10" s="10">
        <f>Purchases!N10</f>
        <v>9615200</v>
      </c>
      <c r="O10" s="10">
        <f>Purchases!O10</f>
        <v>9615200</v>
      </c>
      <c r="P10" s="10">
        <f>Purchases!P10</f>
        <v>9615200</v>
      </c>
      <c r="Q10" s="10">
        <f>Purchases!Q10</f>
        <v>9615200</v>
      </c>
      <c r="R10" s="10">
        <f>Purchases!R10</f>
        <v>9615200</v>
      </c>
      <c r="S10" s="10">
        <f>Purchases!S10</f>
        <v>9615200</v>
      </c>
      <c r="T10" s="10">
        <f>Purchases!T10</f>
        <v>9615200</v>
      </c>
      <c r="U10" s="10">
        <f>Purchases!U10</f>
        <v>9615200</v>
      </c>
      <c r="V10" s="10">
        <f>Purchases!V10</f>
        <v>9615200</v>
      </c>
      <c r="W10" s="10">
        <f>Purchases!W10</f>
        <v>9615200</v>
      </c>
      <c r="X10" s="10">
        <f>Purchases!X10</f>
        <v>9615200</v>
      </c>
      <c r="Y10" s="10">
        <f>Purchases!Y10</f>
        <v>9615200</v>
      </c>
    </row>
    <row r="11">
      <c r="A11" s="5" t="s">
        <v>45</v>
      </c>
      <c r="B11" s="10">
        <f>'Expenses-payments'!B16</f>
        <v>35000</v>
      </c>
      <c r="C11" s="10">
        <f>'Expenses-payments'!C16</f>
        <v>72908</v>
      </c>
      <c r="D11" s="10">
        <f>'Expenses-payments'!D16</f>
        <v>102908</v>
      </c>
      <c r="E11" s="10">
        <f>'Expenses-payments'!E16</f>
        <v>72908</v>
      </c>
      <c r="F11" s="10">
        <f>'Expenses-payments'!F16</f>
        <v>72908</v>
      </c>
      <c r="G11" s="10">
        <f>'Expenses-payments'!G16</f>
        <v>102908</v>
      </c>
      <c r="H11" s="10">
        <f>'Expenses-payments'!H16</f>
        <v>72908</v>
      </c>
      <c r="I11" s="10">
        <f>'Expenses-payments'!I16</f>
        <v>72908</v>
      </c>
      <c r="J11" s="10">
        <f>'Expenses-payments'!J16</f>
        <v>102908</v>
      </c>
      <c r="K11" s="10">
        <f>'Expenses-payments'!K16</f>
        <v>72908</v>
      </c>
      <c r="L11" s="10">
        <f>'Expenses-payments'!L16</f>
        <v>72908</v>
      </c>
      <c r="M11" s="10">
        <f>'Expenses-payments'!M16</f>
        <v>102908</v>
      </c>
      <c r="N11" s="10">
        <f>'Expenses-payments'!N16</f>
        <v>72908</v>
      </c>
      <c r="O11" s="10">
        <f>'Expenses-payments'!O16</f>
        <v>72908</v>
      </c>
      <c r="P11" s="10">
        <f>'Expenses-payments'!P16</f>
        <v>102908</v>
      </c>
      <c r="Q11" s="10">
        <f>'Expenses-payments'!Q16</f>
        <v>72908</v>
      </c>
      <c r="R11" s="10">
        <f>'Expenses-payments'!R16</f>
        <v>72908</v>
      </c>
      <c r="S11" s="10">
        <f>'Expenses-payments'!S16</f>
        <v>102908</v>
      </c>
      <c r="T11" s="10">
        <f>'Expenses-payments'!T16</f>
        <v>72908</v>
      </c>
      <c r="U11" s="10">
        <f>'Expenses-payments'!U16</f>
        <v>72908</v>
      </c>
      <c r="V11" s="10">
        <f>'Expenses-payments'!V16</f>
        <v>102908</v>
      </c>
      <c r="W11" s="10">
        <f>'Expenses-payments'!W16</f>
        <v>72908</v>
      </c>
      <c r="X11" s="10">
        <f>'Expenses-payments'!X16</f>
        <v>72908</v>
      </c>
      <c r="Y11" s="10">
        <f>'Expenses-payments'!Y16</f>
        <v>102908</v>
      </c>
    </row>
    <row r="12">
      <c r="A12" s="5" t="s">
        <v>56</v>
      </c>
      <c r="B12" s="10">
        <f>'Loan and Interest'!B16</f>
        <v>0</v>
      </c>
      <c r="C12" s="10">
        <f>'Loan and Interest'!C16</f>
        <v>0</v>
      </c>
      <c r="D12" s="10">
        <f>'Loan and Interest'!D16</f>
        <v>0</v>
      </c>
      <c r="E12" s="10">
        <f>'Loan and Interest'!E16</f>
        <v>0</v>
      </c>
      <c r="F12" s="10">
        <f>'Loan and Interest'!F16</f>
        <v>0</v>
      </c>
      <c r="G12" s="10">
        <f>'Loan and Interest'!G16</f>
        <v>0</v>
      </c>
      <c r="H12" s="10">
        <f>'Loan and Interest'!H16</f>
        <v>0</v>
      </c>
      <c r="I12" s="10">
        <f>'Loan and Interest'!I16</f>
        <v>0</v>
      </c>
      <c r="J12" s="10">
        <f>'Loan and Interest'!J16</f>
        <v>0</v>
      </c>
      <c r="K12" s="10">
        <f>'Loan and Interest'!K16</f>
        <v>0</v>
      </c>
      <c r="L12" s="10">
        <f>'Loan and Interest'!L16</f>
        <v>0</v>
      </c>
      <c r="M12" s="10">
        <f>'Loan and Interest'!M16</f>
        <v>0</v>
      </c>
      <c r="N12" s="10">
        <f>'Loan and Interest'!N16</f>
        <v>1050000</v>
      </c>
      <c r="O12" s="10">
        <f>'Loan and Interest'!O16</f>
        <v>0</v>
      </c>
      <c r="P12" s="10">
        <f>'Loan and Interest'!P16</f>
        <v>0</v>
      </c>
      <c r="Q12" s="10">
        <f>'Loan and Interest'!Q16</f>
        <v>0</v>
      </c>
      <c r="R12" s="10">
        <f>'Loan and Interest'!R16</f>
        <v>0</v>
      </c>
      <c r="S12" s="10">
        <f>'Loan and Interest'!S16</f>
        <v>0</v>
      </c>
      <c r="T12" s="10">
        <f>'Loan and Interest'!T16</f>
        <v>500000</v>
      </c>
      <c r="U12" s="10">
        <f>'Loan and Interest'!U16</f>
        <v>0</v>
      </c>
      <c r="V12" s="10">
        <f>'Loan and Interest'!V16</f>
        <v>0</v>
      </c>
      <c r="W12" s="10">
        <f>'Loan and Interest'!W16</f>
        <v>0</v>
      </c>
      <c r="X12" s="10">
        <f>'Loan and Interest'!X16</f>
        <v>0</v>
      </c>
      <c r="Y12" s="10">
        <f>'Loan and Interest'!Y16</f>
        <v>0</v>
      </c>
    </row>
    <row r="13">
      <c r="A13" s="5" t="s">
        <v>142</v>
      </c>
      <c r="B13" s="11">
        <f>'Loan and Interest'!B26</f>
        <v>9187.5</v>
      </c>
      <c r="C13" s="11">
        <f>'Loan and Interest'!C26</f>
        <v>9187.5</v>
      </c>
      <c r="D13" s="11">
        <f>'Loan and Interest'!D26</f>
        <v>9187.5</v>
      </c>
      <c r="E13" s="11">
        <f>'Loan and Interest'!E26</f>
        <v>9187.5</v>
      </c>
      <c r="F13" s="11">
        <f>'Loan and Interest'!F26</f>
        <v>16062.5</v>
      </c>
      <c r="G13" s="11">
        <f>'Loan and Interest'!G26</f>
        <v>16062.5</v>
      </c>
      <c r="H13" s="11">
        <f>'Loan and Interest'!H26</f>
        <v>16062.5</v>
      </c>
      <c r="I13" s="11">
        <f>'Loan and Interest'!I26</f>
        <v>16062.5</v>
      </c>
      <c r="J13" s="11">
        <f>'Loan and Interest'!J26</f>
        <v>16062.5</v>
      </c>
      <c r="K13" s="11">
        <f>'Loan and Interest'!K26</f>
        <v>16062.5</v>
      </c>
      <c r="L13" s="11">
        <f>'Loan and Interest'!L26</f>
        <v>16062.5</v>
      </c>
      <c r="M13" s="11">
        <f>'Loan and Interest'!M26</f>
        <v>16062.5</v>
      </c>
      <c r="N13" s="11">
        <f>'Loan and Interest'!N26</f>
        <v>6875</v>
      </c>
      <c r="O13" s="11">
        <f>'Loan and Interest'!O26</f>
        <v>6875</v>
      </c>
      <c r="P13" s="11">
        <f>'Loan and Interest'!P26</f>
        <v>6875</v>
      </c>
      <c r="Q13" s="11">
        <f>'Loan and Interest'!Q26</f>
        <v>6875</v>
      </c>
      <c r="R13" s="11">
        <f>'Loan and Interest'!R26</f>
        <v>6875</v>
      </c>
      <c r="S13" s="11">
        <f>'Loan and Interest'!S26</f>
        <v>6875</v>
      </c>
      <c r="T13" s="11">
        <f>'Loan and Interest'!T26</f>
        <v>0</v>
      </c>
      <c r="U13" s="11">
        <f>'Loan and Interest'!U26</f>
        <v>0</v>
      </c>
      <c r="V13" s="11">
        <f>'Loan and Interest'!V26</f>
        <v>0</v>
      </c>
      <c r="W13" s="11">
        <f>'Loan and Interest'!W26</f>
        <v>0</v>
      </c>
      <c r="X13" s="11">
        <f>'Loan and Interest'!X26</f>
        <v>0</v>
      </c>
      <c r="Y13" s="11">
        <f>'Loan and Interest'!Y26</f>
        <v>0</v>
      </c>
    </row>
    <row r="14">
      <c r="A14" s="5" t="s">
        <v>133</v>
      </c>
      <c r="B14" s="10">
        <f>Capital!B18</f>
        <v>0</v>
      </c>
      <c r="C14" s="10">
        <f>Capital!C18</f>
        <v>0</v>
      </c>
      <c r="D14" s="10">
        <f>Capital!D18</f>
        <v>0</v>
      </c>
      <c r="E14" s="10">
        <f>Capital!E18</f>
        <v>0</v>
      </c>
      <c r="F14" s="10">
        <f>Capital!F18</f>
        <v>976077</v>
      </c>
      <c r="G14" s="11">
        <f>Capital!G18</f>
        <v>0</v>
      </c>
      <c r="H14" s="10">
        <f>Capital!H18</f>
        <v>0</v>
      </c>
      <c r="I14" s="10">
        <f>Capital!I18</f>
        <v>0</v>
      </c>
      <c r="J14" s="10">
        <f>Capital!J18</f>
        <v>1120681</v>
      </c>
      <c r="K14" s="10">
        <f>Capital!K18</f>
        <v>0</v>
      </c>
      <c r="L14" s="10">
        <f>Capital!L18</f>
        <v>0</v>
      </c>
      <c r="M14" s="11">
        <f>Capital!M18</f>
        <v>0</v>
      </c>
      <c r="N14" s="10">
        <f>Capital!N18</f>
        <v>0</v>
      </c>
      <c r="O14" s="10">
        <f>Capital!O18</f>
        <v>0</v>
      </c>
      <c r="P14" s="10">
        <f>Capital!P18</f>
        <v>0</v>
      </c>
      <c r="Q14" s="10">
        <f>Capital!Q18</f>
        <v>0</v>
      </c>
      <c r="R14" s="10">
        <f>Capital!R18</f>
        <v>0</v>
      </c>
      <c r="S14" s="10">
        <f>Capital!S18</f>
        <v>0</v>
      </c>
      <c r="T14" s="10">
        <f>Capital!T18</f>
        <v>0</v>
      </c>
      <c r="U14" s="10">
        <f>Capital!U18</f>
        <v>0</v>
      </c>
      <c r="V14" s="10">
        <f>Capital!V18</f>
        <v>0</v>
      </c>
      <c r="W14" s="10">
        <f>Capital!W18</f>
        <v>0</v>
      </c>
      <c r="X14" s="10">
        <f>Capital!X18</f>
        <v>0</v>
      </c>
      <c r="Y14" s="11">
        <f>Capital!Y18</f>
        <v>0</v>
      </c>
    </row>
    <row r="15">
      <c r="A15" s="5" t="s">
        <v>143</v>
      </c>
      <c r="B15" s="11">
        <f>'Sales and Costs'!B23</f>
        <v>1034288.562</v>
      </c>
      <c r="C15" s="11">
        <f>'Sales and Costs'!C23</f>
        <v>1033439.248</v>
      </c>
      <c r="D15" s="11">
        <f>'Sales and Costs'!D23</f>
        <v>1033439.248</v>
      </c>
      <c r="E15" s="11">
        <f>'Sales and Costs'!E23</f>
        <v>1033439.248</v>
      </c>
      <c r="F15" s="11">
        <f>'Sales and Costs'!F23</f>
        <v>1031514.248</v>
      </c>
      <c r="G15" s="11">
        <f>'Sales and Costs'!G23</f>
        <v>1031514.248</v>
      </c>
      <c r="H15" s="11">
        <f>'Sales and Costs'!H23</f>
        <v>1031514.248</v>
      </c>
      <c r="I15" s="11">
        <f>'Sales and Costs'!I23</f>
        <v>1031514.248</v>
      </c>
      <c r="J15" s="11">
        <f>'Sales and Costs'!J23</f>
        <v>1031514.248</v>
      </c>
      <c r="K15" s="11">
        <f>'Sales and Costs'!K23</f>
        <v>1031514.248</v>
      </c>
      <c r="L15" s="11">
        <f>'Sales and Costs'!L23</f>
        <v>1031514.248</v>
      </c>
      <c r="M15" s="11">
        <f>'Sales and Costs'!M23</f>
        <v>1031514.248</v>
      </c>
      <c r="N15" s="11">
        <f>'Sales and Costs'!N23</f>
        <v>1034086.748</v>
      </c>
      <c r="O15" s="11">
        <f>'Sales and Costs'!O23</f>
        <v>1034086.748</v>
      </c>
      <c r="P15" s="11">
        <f>'Sales and Costs'!P23</f>
        <v>1034086.748</v>
      </c>
      <c r="Q15" s="11">
        <f>'Sales and Costs'!Q23</f>
        <v>1034086.748</v>
      </c>
      <c r="R15" s="11">
        <f>'Sales and Costs'!R23</f>
        <v>1034086.748</v>
      </c>
      <c r="S15" s="11">
        <f>'Sales and Costs'!S23</f>
        <v>1034086.748</v>
      </c>
      <c r="T15" s="11">
        <f>'Sales and Costs'!T23</f>
        <v>1036011.748</v>
      </c>
      <c r="U15" s="11">
        <f>'Sales and Costs'!U23</f>
        <v>1036011.748</v>
      </c>
      <c r="V15" s="11">
        <f>'Sales and Costs'!V23</f>
        <v>1036011.748</v>
      </c>
      <c r="W15" s="11">
        <f>'Sales and Costs'!W23</f>
        <v>1036011.748</v>
      </c>
      <c r="X15" s="11">
        <f>'Sales and Costs'!X23</f>
        <v>1036011.748</v>
      </c>
      <c r="Y15" s="11">
        <f>'Sales and Costs'!Y23</f>
        <v>1036011.748</v>
      </c>
    </row>
    <row r="16">
      <c r="A16" s="5" t="s">
        <v>91</v>
      </c>
      <c r="B16" s="11">
        <f t="shared" ref="B16:Y16" si="2">SUM(B9:B15)</f>
        <v>1553978.062</v>
      </c>
      <c r="C16" s="11">
        <f t="shared" si="2"/>
        <v>10776233.75</v>
      </c>
      <c r="D16" s="11">
        <f t="shared" si="2"/>
        <v>10760734.75</v>
      </c>
      <c r="E16" s="11">
        <f t="shared" si="2"/>
        <v>10730734.75</v>
      </c>
      <c r="F16" s="11">
        <f t="shared" si="2"/>
        <v>11711761.75</v>
      </c>
      <c r="G16" s="11">
        <f t="shared" si="2"/>
        <v>10765684.75</v>
      </c>
      <c r="H16" s="11">
        <f t="shared" si="2"/>
        <v>10735684.75</v>
      </c>
      <c r="I16" s="11">
        <f t="shared" si="2"/>
        <v>10735684.75</v>
      </c>
      <c r="J16" s="11">
        <f t="shared" si="2"/>
        <v>11886365.75</v>
      </c>
      <c r="K16" s="11">
        <f t="shared" si="2"/>
        <v>10735684.75</v>
      </c>
      <c r="L16" s="11">
        <f t="shared" si="2"/>
        <v>10735684.75</v>
      </c>
      <c r="M16" s="11">
        <f t="shared" si="2"/>
        <v>10765684.75</v>
      </c>
      <c r="N16" s="11">
        <f t="shared" si="2"/>
        <v>11779069.75</v>
      </c>
      <c r="O16" s="11">
        <f t="shared" si="2"/>
        <v>10729069.75</v>
      </c>
      <c r="P16" s="11">
        <f t="shared" si="2"/>
        <v>10759069.75</v>
      </c>
      <c r="Q16" s="11">
        <f t="shared" si="2"/>
        <v>10729069.75</v>
      </c>
      <c r="R16" s="11">
        <f t="shared" si="2"/>
        <v>10774568.75</v>
      </c>
      <c r="S16" s="11">
        <f t="shared" si="2"/>
        <v>10759069.75</v>
      </c>
      <c r="T16" s="11">
        <f t="shared" si="2"/>
        <v>11699621.75</v>
      </c>
      <c r="U16" s="11">
        <f t="shared" si="2"/>
        <v>10724119.75</v>
      </c>
      <c r="V16" s="11">
        <f t="shared" si="2"/>
        <v>10754119.75</v>
      </c>
      <c r="W16" s="11">
        <f t="shared" si="2"/>
        <v>10724119.75</v>
      </c>
      <c r="X16" s="11">
        <f t="shared" si="2"/>
        <v>10724119.75</v>
      </c>
      <c r="Y16" s="11">
        <f t="shared" si="2"/>
        <v>10754119.75</v>
      </c>
    </row>
    <row r="17">
      <c r="A17" s="5"/>
    </row>
    <row r="18">
      <c r="A18" s="5" t="s">
        <v>144</v>
      </c>
      <c r="B18" s="11">
        <f t="shared" ref="B18:Y18" si="3">B6-B16</f>
        <v>5625404.938</v>
      </c>
      <c r="C18" s="11">
        <f t="shared" si="3"/>
        <v>-3988683.748</v>
      </c>
      <c r="D18" s="11">
        <f t="shared" si="3"/>
        <v>-270884.7476</v>
      </c>
      <c r="E18" s="11">
        <f t="shared" si="3"/>
        <v>1610265.252</v>
      </c>
      <c r="F18" s="11">
        <f t="shared" si="3"/>
        <v>1129238.252</v>
      </c>
      <c r="G18" s="11">
        <f t="shared" si="3"/>
        <v>1575315.252</v>
      </c>
      <c r="H18" s="11">
        <f t="shared" si="3"/>
        <v>1605315.252</v>
      </c>
      <c r="I18" s="11">
        <f t="shared" si="3"/>
        <v>1605315.252</v>
      </c>
      <c r="J18" s="11">
        <f t="shared" si="3"/>
        <v>454634.2524</v>
      </c>
      <c r="K18" s="11">
        <f t="shared" si="3"/>
        <v>1605315.252</v>
      </c>
      <c r="L18" s="11">
        <f t="shared" si="3"/>
        <v>1605315.252</v>
      </c>
      <c r="M18" s="11">
        <f t="shared" si="3"/>
        <v>1575315.252</v>
      </c>
      <c r="N18" s="11">
        <f t="shared" si="3"/>
        <v>561930.2524</v>
      </c>
      <c r="O18" s="11">
        <f t="shared" si="3"/>
        <v>1611930.252</v>
      </c>
      <c r="P18" s="11">
        <f t="shared" si="3"/>
        <v>1581930.252</v>
      </c>
      <c r="Q18" s="11">
        <f t="shared" si="3"/>
        <v>1611930.252</v>
      </c>
      <c r="R18" s="11">
        <f t="shared" si="3"/>
        <v>1566431.252</v>
      </c>
      <c r="S18" s="11">
        <f t="shared" si="3"/>
        <v>1581930.252</v>
      </c>
      <c r="T18" s="11">
        <f t="shared" si="3"/>
        <v>641378.2524</v>
      </c>
      <c r="U18" s="11">
        <f t="shared" si="3"/>
        <v>1616880.252</v>
      </c>
      <c r="V18" s="11">
        <f t="shared" si="3"/>
        <v>1586880.252</v>
      </c>
      <c r="W18" s="11">
        <f t="shared" si="3"/>
        <v>1616880.252</v>
      </c>
      <c r="X18" s="11">
        <f t="shared" si="3"/>
        <v>1616880.252</v>
      </c>
      <c r="Y18" s="11">
        <f t="shared" si="3"/>
        <v>1586880.252</v>
      </c>
    </row>
    <row r="19">
      <c r="A19" s="5"/>
    </row>
    <row r="20">
      <c r="A20" s="5" t="s">
        <v>145</v>
      </c>
    </row>
    <row r="21">
      <c r="A21" s="5" t="s">
        <v>146</v>
      </c>
      <c r="B21" s="7">
        <v>0.0</v>
      </c>
      <c r="C21" s="11">
        <f t="shared" ref="C21:Y21" si="4">B23</f>
        <v>5625404.938</v>
      </c>
      <c r="D21" s="11">
        <f t="shared" si="4"/>
        <v>1636721.19</v>
      </c>
      <c r="E21" s="11">
        <f t="shared" si="4"/>
        <v>1365836.443</v>
      </c>
      <c r="F21" s="11">
        <f t="shared" si="4"/>
        <v>2976101.695</v>
      </c>
      <c r="G21" s="11">
        <f t="shared" si="4"/>
        <v>4105339.948</v>
      </c>
      <c r="H21" s="11">
        <f t="shared" si="4"/>
        <v>5680655.2</v>
      </c>
      <c r="I21" s="11">
        <f t="shared" si="4"/>
        <v>7285970.452</v>
      </c>
      <c r="J21" s="11">
        <f t="shared" si="4"/>
        <v>8891285.705</v>
      </c>
      <c r="K21" s="11">
        <f t="shared" si="4"/>
        <v>9345919.957</v>
      </c>
      <c r="L21" s="11">
        <f t="shared" si="4"/>
        <v>10951235.21</v>
      </c>
      <c r="M21" s="11">
        <f t="shared" si="4"/>
        <v>12556550.46</v>
      </c>
      <c r="N21" s="11">
        <f t="shared" si="4"/>
        <v>14131865.71</v>
      </c>
      <c r="O21" s="11">
        <f t="shared" si="4"/>
        <v>14693795.97</v>
      </c>
      <c r="P21" s="11">
        <f t="shared" si="4"/>
        <v>16305726.22</v>
      </c>
      <c r="Q21" s="11">
        <f t="shared" si="4"/>
        <v>17887656.47</v>
      </c>
      <c r="R21" s="11">
        <f t="shared" si="4"/>
        <v>19499586.72</v>
      </c>
      <c r="S21" s="11">
        <f t="shared" si="4"/>
        <v>21066017.98</v>
      </c>
      <c r="T21" s="11">
        <f t="shared" si="4"/>
        <v>22647948.23</v>
      </c>
      <c r="U21" s="11">
        <f t="shared" si="4"/>
        <v>23289326.48</v>
      </c>
      <c r="V21" s="11">
        <f t="shared" si="4"/>
        <v>24906206.73</v>
      </c>
      <c r="W21" s="11">
        <f t="shared" si="4"/>
        <v>26493086.99</v>
      </c>
      <c r="X21" s="11">
        <f t="shared" si="4"/>
        <v>28109967.24</v>
      </c>
      <c r="Y21" s="11">
        <f t="shared" si="4"/>
        <v>29726847.49</v>
      </c>
    </row>
    <row r="22">
      <c r="A22" s="5" t="s">
        <v>144</v>
      </c>
      <c r="B22" s="11">
        <f t="shared" ref="B22:Y22" si="5">B18</f>
        <v>5625404.938</v>
      </c>
      <c r="C22" s="11">
        <f t="shared" si="5"/>
        <v>-3988683.748</v>
      </c>
      <c r="D22" s="11">
        <f t="shared" si="5"/>
        <v>-270884.7476</v>
      </c>
      <c r="E22" s="11">
        <f t="shared" si="5"/>
        <v>1610265.252</v>
      </c>
      <c r="F22" s="11">
        <f t="shared" si="5"/>
        <v>1129238.252</v>
      </c>
      <c r="G22" s="11">
        <f t="shared" si="5"/>
        <v>1575315.252</v>
      </c>
      <c r="H22" s="11">
        <f t="shared" si="5"/>
        <v>1605315.252</v>
      </c>
      <c r="I22" s="11">
        <f t="shared" si="5"/>
        <v>1605315.252</v>
      </c>
      <c r="J22" s="11">
        <f t="shared" si="5"/>
        <v>454634.2524</v>
      </c>
      <c r="K22" s="11">
        <f t="shared" si="5"/>
        <v>1605315.252</v>
      </c>
      <c r="L22" s="11">
        <f t="shared" si="5"/>
        <v>1605315.252</v>
      </c>
      <c r="M22" s="11">
        <f t="shared" si="5"/>
        <v>1575315.252</v>
      </c>
      <c r="N22" s="11">
        <f t="shared" si="5"/>
        <v>561930.2524</v>
      </c>
      <c r="O22" s="11">
        <f t="shared" si="5"/>
        <v>1611930.252</v>
      </c>
      <c r="P22" s="11">
        <f t="shared" si="5"/>
        <v>1581930.252</v>
      </c>
      <c r="Q22" s="11">
        <f t="shared" si="5"/>
        <v>1611930.252</v>
      </c>
      <c r="R22" s="11">
        <f t="shared" si="5"/>
        <v>1566431.252</v>
      </c>
      <c r="S22" s="11">
        <f t="shared" si="5"/>
        <v>1581930.252</v>
      </c>
      <c r="T22" s="11">
        <f t="shared" si="5"/>
        <v>641378.2524</v>
      </c>
      <c r="U22" s="11">
        <f t="shared" si="5"/>
        <v>1616880.252</v>
      </c>
      <c r="V22" s="11">
        <f t="shared" si="5"/>
        <v>1586880.252</v>
      </c>
      <c r="W22" s="11">
        <f t="shared" si="5"/>
        <v>1616880.252</v>
      </c>
      <c r="X22" s="11">
        <f t="shared" si="5"/>
        <v>1616880.252</v>
      </c>
      <c r="Y22" s="11">
        <f t="shared" si="5"/>
        <v>1586880.252</v>
      </c>
    </row>
    <row r="23">
      <c r="A23" s="5" t="s">
        <v>147</v>
      </c>
      <c r="B23" s="11">
        <f t="shared" ref="B23:Y23" si="6">B21+B22</f>
        <v>5625404.938</v>
      </c>
      <c r="C23" s="11">
        <f t="shared" si="6"/>
        <v>1636721.19</v>
      </c>
      <c r="D23" s="11">
        <f t="shared" si="6"/>
        <v>1365836.443</v>
      </c>
      <c r="E23" s="11">
        <f t="shared" si="6"/>
        <v>2976101.695</v>
      </c>
      <c r="F23" s="11">
        <f t="shared" si="6"/>
        <v>4105339.948</v>
      </c>
      <c r="G23" s="11">
        <f t="shared" si="6"/>
        <v>5680655.2</v>
      </c>
      <c r="H23" s="11">
        <f t="shared" si="6"/>
        <v>7285970.452</v>
      </c>
      <c r="I23" s="11">
        <f t="shared" si="6"/>
        <v>8891285.705</v>
      </c>
      <c r="J23" s="11">
        <f t="shared" si="6"/>
        <v>9345919.957</v>
      </c>
      <c r="K23" s="11">
        <f t="shared" si="6"/>
        <v>10951235.21</v>
      </c>
      <c r="L23" s="11">
        <f t="shared" si="6"/>
        <v>12556550.46</v>
      </c>
      <c r="M23" s="11">
        <f t="shared" si="6"/>
        <v>14131865.71</v>
      </c>
      <c r="N23" s="11">
        <f t="shared" si="6"/>
        <v>14693795.97</v>
      </c>
      <c r="O23" s="11">
        <f t="shared" si="6"/>
        <v>16305726.22</v>
      </c>
      <c r="P23" s="11">
        <f t="shared" si="6"/>
        <v>17887656.47</v>
      </c>
      <c r="Q23" s="11">
        <f t="shared" si="6"/>
        <v>19499586.72</v>
      </c>
      <c r="R23" s="11">
        <f t="shared" si="6"/>
        <v>21066017.98</v>
      </c>
      <c r="S23" s="11">
        <f t="shared" si="6"/>
        <v>22647948.23</v>
      </c>
      <c r="T23" s="11">
        <f t="shared" si="6"/>
        <v>23289326.48</v>
      </c>
      <c r="U23" s="11">
        <f t="shared" si="6"/>
        <v>24906206.73</v>
      </c>
      <c r="V23" s="11">
        <f t="shared" si="6"/>
        <v>26493086.99</v>
      </c>
      <c r="W23" s="11">
        <f t="shared" si="6"/>
        <v>28109967.24</v>
      </c>
      <c r="X23" s="11">
        <f t="shared" si="6"/>
        <v>29726847.49</v>
      </c>
      <c r="Y23" s="11">
        <f t="shared" si="6"/>
        <v>31313727.74</v>
      </c>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17"/>
    </row>
    <row r="202">
      <c r="A202" s="17"/>
    </row>
    <row r="203">
      <c r="A203" s="17"/>
    </row>
    <row r="204">
      <c r="A204" s="17"/>
    </row>
    <row r="205">
      <c r="A205" s="17"/>
    </row>
    <row r="206">
      <c r="A206" s="17"/>
    </row>
    <row r="207">
      <c r="A207" s="17"/>
    </row>
    <row r="208">
      <c r="A208" s="17"/>
    </row>
    <row r="209">
      <c r="A209" s="17"/>
    </row>
    <row r="210">
      <c r="A210" s="17"/>
    </row>
    <row r="211">
      <c r="A211" s="17"/>
    </row>
    <row r="212">
      <c r="A212" s="17"/>
    </row>
    <row r="213">
      <c r="A213" s="17"/>
    </row>
    <row r="214">
      <c r="A214" s="17"/>
    </row>
    <row r="215">
      <c r="A215" s="17"/>
    </row>
    <row r="216">
      <c r="A216" s="17"/>
    </row>
    <row r="217">
      <c r="A217" s="17"/>
    </row>
    <row r="218">
      <c r="A218" s="17"/>
    </row>
    <row r="219">
      <c r="A219" s="17"/>
    </row>
    <row r="220">
      <c r="A220" s="17"/>
    </row>
    <row r="221">
      <c r="A221" s="17"/>
    </row>
    <row r="222">
      <c r="A222" s="17"/>
    </row>
    <row r="223">
      <c r="A223" s="17"/>
    </row>
    <row r="224">
      <c r="A224" s="17"/>
    </row>
    <row r="225">
      <c r="A225" s="17"/>
    </row>
    <row r="226">
      <c r="A226" s="17"/>
    </row>
    <row r="227">
      <c r="A227" s="17"/>
    </row>
    <row r="228">
      <c r="A228" s="17"/>
    </row>
    <row r="229">
      <c r="A229" s="17"/>
    </row>
    <row r="230">
      <c r="A230" s="17"/>
    </row>
    <row r="231">
      <c r="A231" s="17"/>
    </row>
    <row r="232">
      <c r="A232" s="17"/>
    </row>
    <row r="233">
      <c r="A233" s="17"/>
    </row>
    <row r="234">
      <c r="A234" s="17"/>
    </row>
    <row r="235">
      <c r="A235" s="17"/>
    </row>
    <row r="236">
      <c r="A236" s="17"/>
    </row>
    <row r="237">
      <c r="A237" s="17"/>
    </row>
    <row r="238">
      <c r="A238" s="17"/>
    </row>
    <row r="239">
      <c r="A239" s="17"/>
    </row>
    <row r="240">
      <c r="A240" s="17"/>
    </row>
    <row r="241">
      <c r="A241" s="17"/>
    </row>
    <row r="242">
      <c r="A242" s="17"/>
    </row>
    <row r="243">
      <c r="A243" s="17"/>
    </row>
    <row r="244">
      <c r="A244" s="17"/>
    </row>
    <row r="245">
      <c r="A245" s="17"/>
    </row>
    <row r="246">
      <c r="A246" s="17"/>
    </row>
    <row r="247">
      <c r="A247" s="17"/>
    </row>
    <row r="248">
      <c r="A248" s="17"/>
    </row>
    <row r="249">
      <c r="A249" s="17"/>
    </row>
    <row r="250">
      <c r="A250" s="17"/>
    </row>
    <row r="251">
      <c r="A251" s="17"/>
    </row>
    <row r="252">
      <c r="A252" s="17"/>
    </row>
    <row r="253">
      <c r="A253" s="17"/>
    </row>
    <row r="254">
      <c r="A254" s="17"/>
    </row>
    <row r="255">
      <c r="A255" s="17"/>
    </row>
    <row r="256">
      <c r="A256" s="17"/>
    </row>
    <row r="257">
      <c r="A257" s="17"/>
    </row>
    <row r="258">
      <c r="A258" s="17"/>
    </row>
    <row r="259">
      <c r="A259" s="17"/>
    </row>
    <row r="260">
      <c r="A260" s="17"/>
    </row>
    <row r="261">
      <c r="A261" s="17"/>
    </row>
    <row r="262">
      <c r="A262" s="17"/>
    </row>
    <row r="263">
      <c r="A263" s="17"/>
    </row>
    <row r="264">
      <c r="A264" s="17"/>
    </row>
    <row r="265">
      <c r="A265" s="17"/>
    </row>
    <row r="266">
      <c r="A266" s="17"/>
    </row>
    <row r="267">
      <c r="A267" s="17"/>
    </row>
    <row r="268">
      <c r="A268" s="17"/>
    </row>
    <row r="269">
      <c r="A269" s="17"/>
    </row>
    <row r="270">
      <c r="A270" s="17"/>
    </row>
    <row r="271">
      <c r="A271" s="17"/>
    </row>
    <row r="272">
      <c r="A272" s="17"/>
    </row>
    <row r="273">
      <c r="A273" s="17"/>
    </row>
    <row r="274">
      <c r="A274" s="17"/>
    </row>
    <row r="275">
      <c r="A275" s="17"/>
    </row>
    <row r="276">
      <c r="A276" s="17"/>
    </row>
    <row r="277">
      <c r="A277" s="17"/>
    </row>
    <row r="278">
      <c r="A278" s="17"/>
    </row>
    <row r="279">
      <c r="A279" s="17"/>
    </row>
    <row r="280">
      <c r="A280" s="17"/>
    </row>
    <row r="281">
      <c r="A281" s="17"/>
    </row>
    <row r="282">
      <c r="A282" s="17"/>
    </row>
    <row r="283">
      <c r="A283" s="17"/>
    </row>
    <row r="284">
      <c r="A284" s="17"/>
    </row>
    <row r="285">
      <c r="A285" s="17"/>
    </row>
    <row r="286">
      <c r="A286" s="17"/>
    </row>
    <row r="287">
      <c r="A287" s="17"/>
    </row>
    <row r="288">
      <c r="A288" s="17"/>
    </row>
    <row r="289">
      <c r="A289" s="17"/>
    </row>
    <row r="290">
      <c r="A290" s="17"/>
    </row>
    <row r="291">
      <c r="A291" s="17"/>
    </row>
    <row r="292">
      <c r="A292" s="17"/>
    </row>
    <row r="293">
      <c r="A293" s="17"/>
    </row>
    <row r="294">
      <c r="A294" s="17"/>
    </row>
    <row r="295">
      <c r="A295" s="17"/>
    </row>
    <row r="296">
      <c r="A296" s="17"/>
    </row>
    <row r="297">
      <c r="A297" s="17"/>
    </row>
    <row r="298">
      <c r="A298" s="17"/>
    </row>
    <row r="299">
      <c r="A299" s="17"/>
    </row>
    <row r="300">
      <c r="A300" s="17"/>
    </row>
    <row r="301">
      <c r="A301" s="17"/>
    </row>
    <row r="302">
      <c r="A302" s="17"/>
    </row>
    <row r="303">
      <c r="A303" s="17"/>
    </row>
    <row r="304">
      <c r="A304" s="17"/>
    </row>
    <row r="305">
      <c r="A305" s="17"/>
    </row>
    <row r="306">
      <c r="A306" s="17"/>
    </row>
    <row r="307">
      <c r="A307" s="17"/>
    </row>
    <row r="308">
      <c r="A308" s="17"/>
    </row>
    <row r="309">
      <c r="A309" s="17"/>
    </row>
    <row r="310">
      <c r="A310" s="17"/>
    </row>
    <row r="311">
      <c r="A311" s="17"/>
    </row>
    <row r="312">
      <c r="A312" s="17"/>
    </row>
    <row r="313">
      <c r="A313" s="17"/>
    </row>
    <row r="314">
      <c r="A314" s="17"/>
    </row>
    <row r="315">
      <c r="A315" s="17"/>
    </row>
    <row r="316">
      <c r="A316" s="17"/>
    </row>
    <row r="317">
      <c r="A317" s="17"/>
    </row>
    <row r="318">
      <c r="A318" s="17"/>
    </row>
    <row r="319">
      <c r="A319" s="17"/>
    </row>
    <row r="320">
      <c r="A320" s="17"/>
    </row>
    <row r="321">
      <c r="A321" s="17"/>
    </row>
    <row r="322">
      <c r="A322" s="17"/>
    </row>
    <row r="323">
      <c r="A323" s="17"/>
    </row>
    <row r="324">
      <c r="A324" s="17"/>
    </row>
    <row r="325">
      <c r="A325" s="17"/>
    </row>
    <row r="326">
      <c r="A326" s="17"/>
    </row>
    <row r="327">
      <c r="A327" s="17"/>
    </row>
    <row r="328">
      <c r="A328" s="17"/>
    </row>
    <row r="329">
      <c r="A329" s="17"/>
    </row>
    <row r="330">
      <c r="A330" s="17"/>
    </row>
    <row r="331">
      <c r="A331" s="17"/>
    </row>
    <row r="332">
      <c r="A332" s="17"/>
    </row>
    <row r="333">
      <c r="A333" s="17"/>
    </row>
    <row r="334">
      <c r="A334" s="17"/>
    </row>
    <row r="335">
      <c r="A335" s="17"/>
    </row>
    <row r="336">
      <c r="A336" s="17"/>
    </row>
    <row r="337">
      <c r="A337" s="17"/>
    </row>
    <row r="338">
      <c r="A338" s="17"/>
    </row>
    <row r="339">
      <c r="A339" s="17"/>
    </row>
    <row r="340">
      <c r="A340" s="17"/>
    </row>
    <row r="341">
      <c r="A341" s="17"/>
    </row>
    <row r="342">
      <c r="A342" s="17"/>
    </row>
    <row r="343">
      <c r="A343" s="17"/>
    </row>
    <row r="344">
      <c r="A344" s="17"/>
    </row>
    <row r="345">
      <c r="A345" s="17"/>
    </row>
    <row r="346">
      <c r="A346" s="17"/>
    </row>
    <row r="347">
      <c r="A347" s="17"/>
    </row>
    <row r="348">
      <c r="A348" s="17"/>
    </row>
    <row r="349">
      <c r="A349" s="17"/>
    </row>
    <row r="350">
      <c r="A350" s="17"/>
    </row>
    <row r="351">
      <c r="A351" s="17"/>
    </row>
    <row r="352">
      <c r="A352" s="17"/>
    </row>
    <row r="353">
      <c r="A353" s="17"/>
    </row>
    <row r="354">
      <c r="A354" s="17"/>
    </row>
    <row r="355">
      <c r="A355" s="17"/>
    </row>
    <row r="356">
      <c r="A356" s="17"/>
    </row>
    <row r="357">
      <c r="A357" s="17"/>
    </row>
    <row r="358">
      <c r="A358" s="17"/>
    </row>
    <row r="359">
      <c r="A359" s="17"/>
    </row>
    <row r="360">
      <c r="A360" s="17"/>
    </row>
    <row r="361">
      <c r="A361" s="17"/>
    </row>
    <row r="362">
      <c r="A362" s="17"/>
    </row>
    <row r="363">
      <c r="A363" s="17"/>
    </row>
    <row r="364">
      <c r="A364" s="17"/>
    </row>
    <row r="365">
      <c r="A365" s="17"/>
    </row>
    <row r="366">
      <c r="A366" s="17"/>
    </row>
    <row r="367">
      <c r="A367" s="17"/>
    </row>
    <row r="368">
      <c r="A368" s="17"/>
    </row>
    <row r="369">
      <c r="A369" s="17"/>
    </row>
    <row r="370">
      <c r="A370" s="17"/>
    </row>
    <row r="371">
      <c r="A371" s="17"/>
    </row>
    <row r="372">
      <c r="A372" s="17"/>
    </row>
    <row r="373">
      <c r="A373" s="17"/>
    </row>
    <row r="374">
      <c r="A374" s="17"/>
    </row>
    <row r="375">
      <c r="A375" s="17"/>
    </row>
    <row r="376">
      <c r="A376" s="17"/>
    </row>
    <row r="377">
      <c r="A377" s="17"/>
    </row>
    <row r="378">
      <c r="A378" s="17"/>
    </row>
    <row r="379">
      <c r="A379" s="17"/>
    </row>
    <row r="380">
      <c r="A380" s="17"/>
    </row>
    <row r="381">
      <c r="A381" s="17"/>
    </row>
    <row r="382">
      <c r="A382" s="17"/>
    </row>
    <row r="383">
      <c r="A383" s="17"/>
    </row>
    <row r="384">
      <c r="A384" s="17"/>
    </row>
    <row r="385">
      <c r="A385" s="17"/>
    </row>
    <row r="386">
      <c r="A386" s="17"/>
    </row>
    <row r="387">
      <c r="A387" s="17"/>
    </row>
    <row r="388">
      <c r="A388" s="17"/>
    </row>
    <row r="389">
      <c r="A389" s="17"/>
    </row>
    <row r="390">
      <c r="A390" s="17"/>
    </row>
    <row r="391">
      <c r="A391" s="17"/>
    </row>
    <row r="392">
      <c r="A392" s="17"/>
    </row>
    <row r="393">
      <c r="A393" s="17"/>
    </row>
    <row r="394">
      <c r="A394" s="17"/>
    </row>
    <row r="395">
      <c r="A395" s="17"/>
    </row>
    <row r="396">
      <c r="A396" s="17"/>
    </row>
    <row r="397">
      <c r="A397" s="17"/>
    </row>
    <row r="398">
      <c r="A398" s="17"/>
    </row>
    <row r="399">
      <c r="A399" s="17"/>
    </row>
    <row r="400">
      <c r="A400" s="17"/>
    </row>
    <row r="401">
      <c r="A401" s="17"/>
    </row>
    <row r="402">
      <c r="A402" s="17"/>
    </row>
    <row r="403">
      <c r="A403" s="17"/>
    </row>
    <row r="404">
      <c r="A404" s="17"/>
    </row>
    <row r="405">
      <c r="A405" s="17"/>
    </row>
    <row r="406">
      <c r="A406" s="17"/>
    </row>
    <row r="407">
      <c r="A407" s="17"/>
    </row>
    <row r="408">
      <c r="A408" s="17"/>
    </row>
    <row r="409">
      <c r="A409" s="17"/>
    </row>
    <row r="410">
      <c r="A410" s="17"/>
    </row>
    <row r="411">
      <c r="A411" s="17"/>
    </row>
    <row r="412">
      <c r="A412" s="17"/>
    </row>
    <row r="413">
      <c r="A413" s="17"/>
    </row>
    <row r="414">
      <c r="A414" s="17"/>
    </row>
    <row r="415">
      <c r="A415" s="17"/>
    </row>
    <row r="416">
      <c r="A416" s="17"/>
    </row>
    <row r="417">
      <c r="A417" s="17"/>
    </row>
    <row r="418">
      <c r="A418" s="17"/>
    </row>
    <row r="419">
      <c r="A419" s="17"/>
    </row>
    <row r="420">
      <c r="A420" s="17"/>
    </row>
    <row r="421">
      <c r="A421" s="17"/>
    </row>
    <row r="422">
      <c r="A422" s="17"/>
    </row>
    <row r="423">
      <c r="A423" s="17"/>
    </row>
    <row r="424">
      <c r="A424" s="17"/>
    </row>
    <row r="425">
      <c r="A425" s="17"/>
    </row>
    <row r="426">
      <c r="A426" s="17"/>
    </row>
    <row r="427">
      <c r="A427" s="17"/>
    </row>
    <row r="428">
      <c r="A428" s="17"/>
    </row>
    <row r="429">
      <c r="A429" s="17"/>
    </row>
    <row r="430">
      <c r="A430" s="17"/>
    </row>
    <row r="431">
      <c r="A431" s="17"/>
    </row>
    <row r="432">
      <c r="A432" s="17"/>
    </row>
    <row r="433">
      <c r="A433" s="17"/>
    </row>
    <row r="434">
      <c r="A434" s="17"/>
    </row>
    <row r="435">
      <c r="A435" s="17"/>
    </row>
    <row r="436">
      <c r="A436" s="17"/>
    </row>
    <row r="437">
      <c r="A437" s="17"/>
    </row>
    <row r="438">
      <c r="A438" s="17"/>
    </row>
    <row r="439">
      <c r="A439" s="17"/>
    </row>
    <row r="440">
      <c r="A440" s="17"/>
    </row>
    <row r="441">
      <c r="A441" s="17"/>
    </row>
    <row r="442">
      <c r="A442" s="17"/>
    </row>
    <row r="443">
      <c r="A443" s="17"/>
    </row>
    <row r="444">
      <c r="A444" s="17"/>
    </row>
    <row r="445">
      <c r="A445" s="17"/>
    </row>
    <row r="446">
      <c r="A446" s="17"/>
    </row>
    <row r="447">
      <c r="A447" s="17"/>
    </row>
    <row r="448">
      <c r="A448" s="17"/>
    </row>
    <row r="449">
      <c r="A449" s="17"/>
    </row>
    <row r="450">
      <c r="A450" s="17"/>
    </row>
    <row r="451">
      <c r="A451" s="17"/>
    </row>
    <row r="452">
      <c r="A452" s="17"/>
    </row>
    <row r="453">
      <c r="A453" s="17"/>
    </row>
    <row r="454">
      <c r="A454" s="17"/>
    </row>
    <row r="455">
      <c r="A455" s="17"/>
    </row>
    <row r="456">
      <c r="A456" s="17"/>
    </row>
    <row r="457">
      <c r="A457" s="17"/>
    </row>
    <row r="458">
      <c r="A458" s="17"/>
    </row>
    <row r="459">
      <c r="A459" s="17"/>
    </row>
    <row r="460">
      <c r="A460" s="17"/>
    </row>
    <row r="461">
      <c r="A461" s="17"/>
    </row>
    <row r="462">
      <c r="A462" s="17"/>
    </row>
    <row r="463">
      <c r="A463" s="17"/>
    </row>
    <row r="464">
      <c r="A464" s="17"/>
    </row>
    <row r="465">
      <c r="A465" s="17"/>
    </row>
    <row r="466">
      <c r="A466" s="17"/>
    </row>
    <row r="467">
      <c r="A467" s="17"/>
    </row>
    <row r="468">
      <c r="A468" s="17"/>
    </row>
    <row r="469">
      <c r="A469" s="17"/>
    </row>
    <row r="470">
      <c r="A470" s="17"/>
    </row>
    <row r="471">
      <c r="A471" s="17"/>
    </row>
    <row r="472">
      <c r="A472" s="17"/>
    </row>
    <row r="473">
      <c r="A473" s="17"/>
    </row>
    <row r="474">
      <c r="A474" s="17"/>
    </row>
    <row r="475">
      <c r="A475" s="17"/>
    </row>
    <row r="476">
      <c r="A476" s="17"/>
    </row>
    <row r="477">
      <c r="A477" s="17"/>
    </row>
    <row r="478">
      <c r="A478" s="17"/>
    </row>
    <row r="479">
      <c r="A479" s="17"/>
    </row>
    <row r="480">
      <c r="A480" s="17"/>
    </row>
    <row r="481">
      <c r="A481" s="17"/>
    </row>
    <row r="482">
      <c r="A482" s="17"/>
    </row>
    <row r="483">
      <c r="A483" s="17"/>
    </row>
    <row r="484">
      <c r="A484" s="17"/>
    </row>
    <row r="485">
      <c r="A485" s="17"/>
    </row>
    <row r="486">
      <c r="A486" s="17"/>
    </row>
    <row r="487">
      <c r="A487" s="17"/>
    </row>
    <row r="488">
      <c r="A488" s="17"/>
    </row>
    <row r="489">
      <c r="A489" s="17"/>
    </row>
    <row r="490">
      <c r="A490" s="17"/>
    </row>
    <row r="491">
      <c r="A491" s="17"/>
    </row>
    <row r="492">
      <c r="A492" s="17"/>
    </row>
    <row r="493">
      <c r="A493" s="17"/>
    </row>
    <row r="494">
      <c r="A494" s="17"/>
    </row>
    <row r="495">
      <c r="A495" s="17"/>
    </row>
    <row r="496">
      <c r="A496" s="17"/>
    </row>
    <row r="497">
      <c r="A497" s="17"/>
    </row>
    <row r="498">
      <c r="A498" s="17"/>
    </row>
    <row r="499">
      <c r="A499" s="17"/>
    </row>
    <row r="500">
      <c r="A500" s="17"/>
    </row>
    <row r="501">
      <c r="A501" s="17"/>
    </row>
    <row r="502">
      <c r="A502" s="17"/>
    </row>
    <row r="503">
      <c r="A503" s="17"/>
    </row>
    <row r="504">
      <c r="A504" s="17"/>
    </row>
    <row r="505">
      <c r="A505" s="17"/>
    </row>
    <row r="506">
      <c r="A506" s="17"/>
    </row>
    <row r="507">
      <c r="A507" s="17"/>
    </row>
    <row r="508">
      <c r="A508" s="17"/>
    </row>
    <row r="509">
      <c r="A509" s="17"/>
    </row>
    <row r="510">
      <c r="A510" s="17"/>
    </row>
    <row r="511">
      <c r="A511" s="17"/>
    </row>
    <row r="512">
      <c r="A512" s="17"/>
    </row>
    <row r="513">
      <c r="A513" s="17"/>
    </row>
    <row r="514">
      <c r="A514" s="17"/>
    </row>
    <row r="515">
      <c r="A515" s="17"/>
    </row>
    <row r="516">
      <c r="A516" s="17"/>
    </row>
    <row r="517">
      <c r="A517" s="17"/>
    </row>
    <row r="518">
      <c r="A518" s="17"/>
    </row>
    <row r="519">
      <c r="A519" s="17"/>
    </row>
    <row r="520">
      <c r="A520" s="17"/>
    </row>
    <row r="521">
      <c r="A521" s="17"/>
    </row>
    <row r="522">
      <c r="A522" s="17"/>
    </row>
    <row r="523">
      <c r="A523" s="17"/>
    </row>
    <row r="524">
      <c r="A524" s="17"/>
    </row>
    <row r="525">
      <c r="A525" s="17"/>
    </row>
    <row r="526">
      <c r="A526" s="17"/>
    </row>
    <row r="527">
      <c r="A527" s="17"/>
    </row>
    <row r="528">
      <c r="A528" s="17"/>
    </row>
    <row r="529">
      <c r="A529" s="17"/>
    </row>
    <row r="530">
      <c r="A530" s="17"/>
    </row>
    <row r="531">
      <c r="A531" s="17"/>
    </row>
    <row r="532">
      <c r="A532" s="17"/>
    </row>
    <row r="533">
      <c r="A533" s="17"/>
    </row>
    <row r="534">
      <c r="A534" s="17"/>
    </row>
    <row r="535">
      <c r="A535" s="17"/>
    </row>
    <row r="536">
      <c r="A536" s="17"/>
    </row>
    <row r="537">
      <c r="A537" s="17"/>
    </row>
    <row r="538">
      <c r="A538" s="17"/>
    </row>
    <row r="539">
      <c r="A539" s="17"/>
    </row>
    <row r="540">
      <c r="A540" s="17"/>
    </row>
    <row r="541">
      <c r="A541" s="17"/>
    </row>
    <row r="542">
      <c r="A542" s="17"/>
    </row>
    <row r="543">
      <c r="A543" s="17"/>
    </row>
    <row r="544">
      <c r="A544" s="17"/>
    </row>
    <row r="545">
      <c r="A545" s="17"/>
    </row>
    <row r="546">
      <c r="A546" s="17"/>
    </row>
    <row r="547">
      <c r="A547" s="17"/>
    </row>
    <row r="548">
      <c r="A548" s="17"/>
    </row>
    <row r="549">
      <c r="A549" s="17"/>
    </row>
    <row r="550">
      <c r="A550" s="17"/>
    </row>
    <row r="551">
      <c r="A551" s="17"/>
    </row>
    <row r="552">
      <c r="A552" s="17"/>
    </row>
    <row r="553">
      <c r="A553" s="17"/>
    </row>
    <row r="554">
      <c r="A554" s="17"/>
    </row>
    <row r="555">
      <c r="A555" s="17"/>
    </row>
    <row r="556">
      <c r="A556" s="17"/>
    </row>
    <row r="557">
      <c r="A557" s="17"/>
    </row>
    <row r="558">
      <c r="A558" s="17"/>
    </row>
    <row r="559">
      <c r="A559" s="17"/>
    </row>
    <row r="560">
      <c r="A560" s="17"/>
    </row>
    <row r="561">
      <c r="A561" s="17"/>
    </row>
    <row r="562">
      <c r="A562" s="17"/>
    </row>
    <row r="563">
      <c r="A563" s="17"/>
    </row>
    <row r="564">
      <c r="A564" s="17"/>
    </row>
    <row r="565">
      <c r="A565" s="17"/>
    </row>
    <row r="566">
      <c r="A566" s="17"/>
    </row>
    <row r="567">
      <c r="A567" s="17"/>
    </row>
    <row r="568">
      <c r="A568" s="17"/>
    </row>
    <row r="569">
      <c r="A569" s="17"/>
    </row>
    <row r="570">
      <c r="A570" s="17"/>
    </row>
    <row r="571">
      <c r="A571" s="17"/>
    </row>
    <row r="572">
      <c r="A572" s="17"/>
    </row>
    <row r="573">
      <c r="A573" s="17"/>
    </row>
    <row r="574">
      <c r="A574" s="17"/>
    </row>
    <row r="575">
      <c r="A575" s="17"/>
    </row>
    <row r="576">
      <c r="A576" s="17"/>
    </row>
    <row r="577">
      <c r="A577" s="17"/>
    </row>
    <row r="578">
      <c r="A578" s="17"/>
    </row>
    <row r="579">
      <c r="A579" s="17"/>
    </row>
    <row r="580">
      <c r="A580" s="17"/>
    </row>
    <row r="581">
      <c r="A581" s="17"/>
    </row>
    <row r="582">
      <c r="A582" s="17"/>
    </row>
    <row r="583">
      <c r="A583" s="17"/>
    </row>
    <row r="584">
      <c r="A584" s="17"/>
    </row>
    <row r="585">
      <c r="A585" s="17"/>
    </row>
    <row r="586">
      <c r="A586" s="17"/>
    </row>
    <row r="587">
      <c r="A587" s="17"/>
    </row>
    <row r="588">
      <c r="A588" s="17"/>
    </row>
    <row r="589">
      <c r="A589" s="17"/>
    </row>
    <row r="590">
      <c r="A590" s="17"/>
    </row>
    <row r="591">
      <c r="A591" s="17"/>
    </row>
    <row r="592">
      <c r="A592" s="17"/>
    </row>
    <row r="593">
      <c r="A593" s="17"/>
    </row>
    <row r="594">
      <c r="A594" s="17"/>
    </row>
    <row r="595">
      <c r="A595" s="17"/>
    </row>
    <row r="596">
      <c r="A596" s="17"/>
    </row>
    <row r="597">
      <c r="A597" s="17"/>
    </row>
    <row r="598">
      <c r="A598" s="17"/>
    </row>
    <row r="599">
      <c r="A599" s="17"/>
    </row>
    <row r="600">
      <c r="A600" s="17"/>
    </row>
    <row r="601">
      <c r="A601" s="17"/>
    </row>
    <row r="602">
      <c r="A602" s="17"/>
    </row>
    <row r="603">
      <c r="A603" s="17"/>
    </row>
    <row r="604">
      <c r="A604" s="17"/>
    </row>
    <row r="605">
      <c r="A605" s="17"/>
    </row>
    <row r="606">
      <c r="A606" s="17"/>
    </row>
    <row r="607">
      <c r="A607" s="17"/>
    </row>
    <row r="608">
      <c r="A608" s="17"/>
    </row>
    <row r="609">
      <c r="A609" s="17"/>
    </row>
    <row r="610">
      <c r="A610" s="17"/>
    </row>
    <row r="611">
      <c r="A611" s="17"/>
    </row>
    <row r="612">
      <c r="A612" s="17"/>
    </row>
    <row r="613">
      <c r="A613" s="17"/>
    </row>
    <row r="614">
      <c r="A614" s="17"/>
    </row>
    <row r="615">
      <c r="A615" s="17"/>
    </row>
    <row r="616">
      <c r="A616" s="17"/>
    </row>
    <row r="617">
      <c r="A617" s="17"/>
    </row>
    <row r="618">
      <c r="A618" s="17"/>
    </row>
    <row r="619">
      <c r="A619" s="17"/>
    </row>
    <row r="620">
      <c r="A620" s="17"/>
    </row>
    <row r="621">
      <c r="A621" s="17"/>
    </row>
    <row r="622">
      <c r="A622" s="17"/>
    </row>
    <row r="623">
      <c r="A623" s="17"/>
    </row>
    <row r="624">
      <c r="A624" s="17"/>
    </row>
    <row r="625">
      <c r="A625" s="17"/>
    </row>
    <row r="626">
      <c r="A626" s="17"/>
    </row>
    <row r="627">
      <c r="A627" s="17"/>
    </row>
    <row r="628">
      <c r="A628" s="17"/>
    </row>
    <row r="629">
      <c r="A629" s="17"/>
    </row>
    <row r="630">
      <c r="A630" s="17"/>
    </row>
    <row r="631">
      <c r="A631" s="17"/>
    </row>
    <row r="632">
      <c r="A632" s="17"/>
    </row>
    <row r="633">
      <c r="A633" s="17"/>
    </row>
    <row r="634">
      <c r="A634" s="17"/>
    </row>
    <row r="635">
      <c r="A635" s="17"/>
    </row>
    <row r="636">
      <c r="A636" s="17"/>
    </row>
    <row r="637">
      <c r="A637" s="17"/>
    </row>
    <row r="638">
      <c r="A638" s="17"/>
    </row>
    <row r="639">
      <c r="A639" s="17"/>
    </row>
    <row r="640">
      <c r="A640" s="17"/>
    </row>
    <row r="641">
      <c r="A641" s="17"/>
    </row>
    <row r="642">
      <c r="A642" s="17"/>
    </row>
    <row r="643">
      <c r="A643" s="17"/>
    </row>
    <row r="644">
      <c r="A644" s="17"/>
    </row>
    <row r="645">
      <c r="A645" s="17"/>
    </row>
    <row r="646">
      <c r="A646" s="17"/>
    </row>
    <row r="647">
      <c r="A647" s="17"/>
    </row>
    <row r="648">
      <c r="A648" s="17"/>
    </row>
    <row r="649">
      <c r="A649" s="17"/>
    </row>
    <row r="650">
      <c r="A650" s="17"/>
    </row>
    <row r="651">
      <c r="A651" s="17"/>
    </row>
    <row r="652">
      <c r="A652" s="17"/>
    </row>
    <row r="653">
      <c r="A653" s="17"/>
    </row>
    <row r="654">
      <c r="A654" s="17"/>
    </row>
    <row r="655">
      <c r="A655" s="17"/>
    </row>
    <row r="656">
      <c r="A656" s="17"/>
    </row>
    <row r="657">
      <c r="A657" s="17"/>
    </row>
    <row r="658">
      <c r="A658" s="17"/>
    </row>
    <row r="659">
      <c r="A659" s="17"/>
    </row>
    <row r="660">
      <c r="A660" s="17"/>
    </row>
    <row r="661">
      <c r="A661" s="17"/>
    </row>
    <row r="662">
      <c r="A662" s="17"/>
    </row>
    <row r="663">
      <c r="A663" s="17"/>
    </row>
    <row r="664">
      <c r="A664" s="17"/>
    </row>
    <row r="665">
      <c r="A665" s="17"/>
    </row>
    <row r="666">
      <c r="A666" s="17"/>
    </row>
    <row r="667">
      <c r="A667" s="17"/>
    </row>
    <row r="668">
      <c r="A668" s="17"/>
    </row>
    <row r="669">
      <c r="A669" s="17"/>
    </row>
    <row r="670">
      <c r="A670" s="17"/>
    </row>
    <row r="671">
      <c r="A671" s="17"/>
    </row>
    <row r="672">
      <c r="A672" s="17"/>
    </row>
    <row r="673">
      <c r="A673" s="17"/>
    </row>
    <row r="674">
      <c r="A674" s="17"/>
    </row>
    <row r="675">
      <c r="A675" s="17"/>
    </row>
    <row r="676">
      <c r="A676" s="17"/>
    </row>
    <row r="677">
      <c r="A677" s="17"/>
    </row>
    <row r="678">
      <c r="A678" s="17"/>
    </row>
    <row r="679">
      <c r="A679" s="17"/>
    </row>
    <row r="680">
      <c r="A680" s="17"/>
    </row>
    <row r="681">
      <c r="A681" s="17"/>
    </row>
    <row r="682">
      <c r="A682" s="17"/>
    </row>
    <row r="683">
      <c r="A683" s="17"/>
    </row>
    <row r="684">
      <c r="A684" s="17"/>
    </row>
    <row r="685">
      <c r="A685" s="17"/>
    </row>
    <row r="686">
      <c r="A686" s="17"/>
    </row>
    <row r="687">
      <c r="A687" s="17"/>
    </row>
    <row r="688">
      <c r="A688" s="17"/>
    </row>
    <row r="689">
      <c r="A689" s="17"/>
    </row>
    <row r="690">
      <c r="A690" s="17"/>
    </row>
    <row r="691">
      <c r="A691" s="17"/>
    </row>
    <row r="692">
      <c r="A692" s="17"/>
    </row>
    <row r="693">
      <c r="A693" s="17"/>
    </row>
    <row r="694">
      <c r="A694" s="17"/>
    </row>
    <row r="695">
      <c r="A695" s="17"/>
    </row>
    <row r="696">
      <c r="A696" s="17"/>
    </row>
    <row r="697">
      <c r="A697" s="17"/>
    </row>
    <row r="698">
      <c r="A698" s="17"/>
    </row>
    <row r="699">
      <c r="A699" s="17"/>
    </row>
    <row r="700">
      <c r="A700" s="17"/>
    </row>
    <row r="701">
      <c r="A701" s="17"/>
    </row>
    <row r="702">
      <c r="A702" s="17"/>
    </row>
    <row r="703">
      <c r="A703" s="17"/>
    </row>
    <row r="704">
      <c r="A704" s="17"/>
    </row>
    <row r="705">
      <c r="A705" s="17"/>
    </row>
    <row r="706">
      <c r="A706" s="17"/>
    </row>
    <row r="707">
      <c r="A707" s="17"/>
    </row>
    <row r="708">
      <c r="A708" s="17"/>
    </row>
    <row r="709">
      <c r="A709" s="17"/>
    </row>
    <row r="710">
      <c r="A710" s="17"/>
    </row>
    <row r="711">
      <c r="A711" s="17"/>
    </row>
    <row r="712">
      <c r="A712" s="17"/>
    </row>
    <row r="713">
      <c r="A713" s="17"/>
    </row>
    <row r="714">
      <c r="A714" s="17"/>
    </row>
    <row r="715">
      <c r="A715" s="17"/>
    </row>
    <row r="716">
      <c r="A716" s="17"/>
    </row>
    <row r="717">
      <c r="A717" s="17"/>
    </row>
    <row r="718">
      <c r="A718" s="17"/>
    </row>
    <row r="719">
      <c r="A719" s="17"/>
    </row>
    <row r="720">
      <c r="A720" s="17"/>
    </row>
    <row r="721">
      <c r="A721" s="17"/>
    </row>
    <row r="722">
      <c r="A722" s="17"/>
    </row>
    <row r="723">
      <c r="A723" s="17"/>
    </row>
    <row r="724">
      <c r="A724" s="17"/>
    </row>
    <row r="725">
      <c r="A725" s="17"/>
    </row>
    <row r="726">
      <c r="A726" s="17"/>
    </row>
    <row r="727">
      <c r="A727" s="17"/>
    </row>
    <row r="728">
      <c r="A728" s="17"/>
    </row>
    <row r="729">
      <c r="A729" s="17"/>
    </row>
    <row r="730">
      <c r="A730" s="17"/>
    </row>
    <row r="731">
      <c r="A731" s="17"/>
    </row>
    <row r="732">
      <c r="A732" s="17"/>
    </row>
    <row r="733">
      <c r="A733" s="17"/>
    </row>
    <row r="734">
      <c r="A734" s="17"/>
    </row>
    <row r="735">
      <c r="A735" s="17"/>
    </row>
    <row r="736">
      <c r="A736" s="17"/>
    </row>
    <row r="737">
      <c r="A737" s="17"/>
    </row>
    <row r="738">
      <c r="A738" s="17"/>
    </row>
    <row r="739">
      <c r="A739" s="17"/>
    </row>
    <row r="740">
      <c r="A740" s="17"/>
    </row>
    <row r="741">
      <c r="A741" s="17"/>
    </row>
    <row r="742">
      <c r="A742" s="17"/>
    </row>
    <row r="743">
      <c r="A743" s="17"/>
    </row>
    <row r="744">
      <c r="A744" s="17"/>
    </row>
    <row r="745">
      <c r="A745" s="17"/>
    </row>
    <row r="746">
      <c r="A746" s="17"/>
    </row>
    <row r="747">
      <c r="A747" s="17"/>
    </row>
    <row r="748">
      <c r="A748" s="17"/>
    </row>
    <row r="749">
      <c r="A749" s="17"/>
    </row>
    <row r="750">
      <c r="A750" s="17"/>
    </row>
    <row r="751">
      <c r="A751" s="17"/>
    </row>
    <row r="752">
      <c r="A752" s="17"/>
    </row>
    <row r="753">
      <c r="A753" s="17"/>
    </row>
    <row r="754">
      <c r="A754" s="17"/>
    </row>
    <row r="755">
      <c r="A755" s="17"/>
    </row>
    <row r="756">
      <c r="A756" s="17"/>
    </row>
    <row r="757">
      <c r="A757" s="17"/>
    </row>
    <row r="758">
      <c r="A758" s="17"/>
    </row>
    <row r="759">
      <c r="A759" s="17"/>
    </row>
    <row r="760">
      <c r="A760" s="17"/>
    </row>
    <row r="761">
      <c r="A761" s="17"/>
    </row>
    <row r="762">
      <c r="A762" s="17"/>
    </row>
    <row r="763">
      <c r="A763" s="17"/>
    </row>
    <row r="764">
      <c r="A764" s="17"/>
    </row>
    <row r="765">
      <c r="A765" s="17"/>
    </row>
    <row r="766">
      <c r="A766" s="17"/>
    </row>
    <row r="767">
      <c r="A767" s="17"/>
    </row>
    <row r="768">
      <c r="A768" s="17"/>
    </row>
    <row r="769">
      <c r="A769" s="17"/>
    </row>
    <row r="770">
      <c r="A770" s="17"/>
    </row>
    <row r="771">
      <c r="A771" s="17"/>
    </row>
    <row r="772">
      <c r="A772" s="17"/>
    </row>
    <row r="773">
      <c r="A773" s="17"/>
    </row>
    <row r="774">
      <c r="A774" s="17"/>
    </row>
    <row r="775">
      <c r="A775" s="17"/>
    </row>
    <row r="776">
      <c r="A776" s="17"/>
    </row>
    <row r="777">
      <c r="A777" s="17"/>
    </row>
    <row r="778">
      <c r="A778" s="17"/>
    </row>
    <row r="779">
      <c r="A779" s="17"/>
    </row>
    <row r="780">
      <c r="A780" s="17"/>
    </row>
    <row r="781">
      <c r="A781" s="17"/>
    </row>
    <row r="782">
      <c r="A782" s="17"/>
    </row>
    <row r="783">
      <c r="A783" s="17"/>
    </row>
    <row r="784">
      <c r="A784" s="17"/>
    </row>
    <row r="785">
      <c r="A785" s="17"/>
    </row>
    <row r="786">
      <c r="A786" s="17"/>
    </row>
    <row r="787">
      <c r="A787" s="17"/>
    </row>
    <row r="788">
      <c r="A788" s="17"/>
    </row>
    <row r="789">
      <c r="A789" s="17"/>
    </row>
    <row r="790">
      <c r="A790" s="17"/>
    </row>
    <row r="791">
      <c r="A791" s="17"/>
    </row>
    <row r="792">
      <c r="A792" s="17"/>
    </row>
    <row r="793">
      <c r="A793" s="17"/>
    </row>
    <row r="794">
      <c r="A794" s="17"/>
    </row>
    <row r="795">
      <c r="A795" s="17"/>
    </row>
    <row r="796">
      <c r="A796" s="17"/>
    </row>
    <row r="797">
      <c r="A797" s="17"/>
    </row>
    <row r="798">
      <c r="A798" s="17"/>
    </row>
    <row r="799">
      <c r="A799" s="17"/>
    </row>
    <row r="800">
      <c r="A800" s="17"/>
    </row>
    <row r="801">
      <c r="A801" s="17"/>
    </row>
    <row r="802">
      <c r="A802" s="17"/>
    </row>
    <row r="803">
      <c r="A803" s="17"/>
    </row>
    <row r="804">
      <c r="A804" s="17"/>
    </row>
    <row r="805">
      <c r="A805" s="17"/>
    </row>
    <row r="806">
      <c r="A806" s="17"/>
    </row>
    <row r="807">
      <c r="A807" s="17"/>
    </row>
    <row r="808">
      <c r="A808" s="17"/>
    </row>
    <row r="809">
      <c r="A809" s="17"/>
    </row>
    <row r="810">
      <c r="A810" s="17"/>
    </row>
    <row r="811">
      <c r="A811" s="17"/>
    </row>
    <row r="812">
      <c r="A812" s="17"/>
    </row>
    <row r="813">
      <c r="A813" s="17"/>
    </row>
    <row r="814">
      <c r="A814" s="17"/>
    </row>
    <row r="815">
      <c r="A815" s="17"/>
    </row>
    <row r="816">
      <c r="A816" s="17"/>
    </row>
    <row r="817">
      <c r="A817" s="17"/>
    </row>
    <row r="818">
      <c r="A818" s="17"/>
    </row>
    <row r="819">
      <c r="A819" s="17"/>
    </row>
    <row r="820">
      <c r="A820" s="17"/>
    </row>
    <row r="821">
      <c r="A821" s="17"/>
    </row>
    <row r="822">
      <c r="A822" s="17"/>
    </row>
    <row r="823">
      <c r="A823" s="17"/>
    </row>
    <row r="824">
      <c r="A824" s="17"/>
    </row>
    <row r="825">
      <c r="A825" s="17"/>
    </row>
    <row r="826">
      <c r="A826" s="17"/>
    </row>
    <row r="827">
      <c r="A827" s="17"/>
    </row>
    <row r="828">
      <c r="A828" s="17"/>
    </row>
    <row r="829">
      <c r="A829" s="17"/>
    </row>
    <row r="830">
      <c r="A830" s="17"/>
    </row>
    <row r="831">
      <c r="A831" s="17"/>
    </row>
    <row r="832">
      <c r="A832" s="17"/>
    </row>
    <row r="833">
      <c r="A833" s="17"/>
    </row>
    <row r="834">
      <c r="A834" s="17"/>
    </row>
    <row r="835">
      <c r="A835" s="17"/>
    </row>
    <row r="836">
      <c r="A836" s="17"/>
    </row>
    <row r="837">
      <c r="A837" s="17"/>
    </row>
    <row r="838">
      <c r="A838" s="17"/>
    </row>
    <row r="839">
      <c r="A839" s="17"/>
    </row>
    <row r="840">
      <c r="A840" s="17"/>
    </row>
    <row r="841">
      <c r="A841" s="17"/>
    </row>
    <row r="842">
      <c r="A842" s="17"/>
    </row>
    <row r="843">
      <c r="A843" s="17"/>
    </row>
    <row r="844">
      <c r="A844" s="17"/>
    </row>
    <row r="845">
      <c r="A845" s="17"/>
    </row>
    <row r="846">
      <c r="A846" s="17"/>
    </row>
    <row r="847">
      <c r="A847" s="17"/>
    </row>
    <row r="848">
      <c r="A848" s="17"/>
    </row>
    <row r="849">
      <c r="A849" s="17"/>
    </row>
    <row r="850">
      <c r="A850" s="17"/>
    </row>
    <row r="851">
      <c r="A851" s="17"/>
    </row>
    <row r="852">
      <c r="A852" s="17"/>
    </row>
    <row r="853">
      <c r="A853" s="17"/>
    </row>
    <row r="854">
      <c r="A854" s="17"/>
    </row>
    <row r="855">
      <c r="A855" s="17"/>
    </row>
    <row r="856">
      <c r="A856" s="17"/>
    </row>
    <row r="857">
      <c r="A857" s="17"/>
    </row>
    <row r="858">
      <c r="A858" s="17"/>
    </row>
    <row r="859">
      <c r="A859" s="17"/>
    </row>
    <row r="860">
      <c r="A860" s="17"/>
    </row>
    <row r="861">
      <c r="A861" s="17"/>
    </row>
    <row r="862">
      <c r="A862" s="17"/>
    </row>
    <row r="863">
      <c r="A863" s="17"/>
    </row>
    <row r="864">
      <c r="A864" s="17"/>
    </row>
    <row r="865">
      <c r="A865" s="17"/>
    </row>
    <row r="866">
      <c r="A866" s="17"/>
    </row>
    <row r="867">
      <c r="A867" s="17"/>
    </row>
    <row r="868">
      <c r="A868" s="17"/>
    </row>
    <row r="869">
      <c r="A869" s="17"/>
    </row>
    <row r="870">
      <c r="A870" s="17"/>
    </row>
    <row r="871">
      <c r="A871" s="17"/>
    </row>
    <row r="872">
      <c r="A872" s="17"/>
    </row>
    <row r="873">
      <c r="A873" s="17"/>
    </row>
    <row r="874">
      <c r="A874" s="17"/>
    </row>
    <row r="875">
      <c r="A875" s="17"/>
    </row>
    <row r="876">
      <c r="A876" s="17"/>
    </row>
    <row r="877">
      <c r="A877" s="17"/>
    </row>
    <row r="878">
      <c r="A878" s="17"/>
    </row>
    <row r="879">
      <c r="A879" s="17"/>
    </row>
    <row r="880">
      <c r="A880" s="17"/>
    </row>
    <row r="881">
      <c r="A881" s="17"/>
    </row>
    <row r="882">
      <c r="A882" s="17"/>
    </row>
    <row r="883">
      <c r="A883" s="17"/>
    </row>
    <row r="884">
      <c r="A884" s="17"/>
    </row>
    <row r="885">
      <c r="A885" s="17"/>
    </row>
    <row r="886">
      <c r="A886" s="17"/>
    </row>
    <row r="887">
      <c r="A887" s="17"/>
    </row>
    <row r="888">
      <c r="A888" s="17"/>
    </row>
    <row r="889">
      <c r="A889" s="17"/>
    </row>
    <row r="890">
      <c r="A890" s="17"/>
    </row>
    <row r="891">
      <c r="A891" s="17"/>
    </row>
    <row r="892">
      <c r="A892" s="17"/>
    </row>
    <row r="893">
      <c r="A893" s="17"/>
    </row>
    <row r="894">
      <c r="A894" s="17"/>
    </row>
    <row r="895">
      <c r="A895" s="17"/>
    </row>
    <row r="896">
      <c r="A896" s="17"/>
    </row>
    <row r="897">
      <c r="A897" s="17"/>
    </row>
    <row r="898">
      <c r="A898" s="17"/>
    </row>
    <row r="899">
      <c r="A899" s="17"/>
    </row>
    <row r="900">
      <c r="A900" s="17"/>
    </row>
    <row r="901">
      <c r="A901" s="17"/>
    </row>
    <row r="902">
      <c r="A902" s="17"/>
    </row>
    <row r="903">
      <c r="A903" s="17"/>
    </row>
    <row r="904">
      <c r="A904" s="17"/>
    </row>
    <row r="905">
      <c r="A905" s="17"/>
    </row>
    <row r="906">
      <c r="A906" s="17"/>
    </row>
    <row r="907">
      <c r="A907" s="17"/>
    </row>
    <row r="908">
      <c r="A908" s="17"/>
    </row>
    <row r="909">
      <c r="A909" s="17"/>
    </row>
    <row r="910">
      <c r="A910" s="17"/>
    </row>
    <row r="911">
      <c r="A911" s="17"/>
    </row>
    <row r="912">
      <c r="A912" s="17"/>
    </row>
    <row r="913">
      <c r="A913" s="17"/>
    </row>
    <row r="914">
      <c r="A914" s="17"/>
    </row>
    <row r="915">
      <c r="A915" s="17"/>
    </row>
    <row r="916">
      <c r="A916" s="17"/>
    </row>
    <row r="917">
      <c r="A917" s="17"/>
    </row>
    <row r="918">
      <c r="A918" s="17"/>
    </row>
    <row r="919">
      <c r="A919" s="17"/>
    </row>
    <row r="920">
      <c r="A920" s="17"/>
    </row>
    <row r="921">
      <c r="A921" s="17"/>
    </row>
    <row r="922">
      <c r="A922" s="17"/>
    </row>
    <row r="923">
      <c r="A923" s="17"/>
    </row>
    <row r="924">
      <c r="A924" s="17"/>
    </row>
    <row r="925">
      <c r="A925" s="17"/>
    </row>
    <row r="926">
      <c r="A926" s="17"/>
    </row>
    <row r="927">
      <c r="A927" s="17"/>
    </row>
    <row r="928">
      <c r="A928" s="17"/>
    </row>
    <row r="929">
      <c r="A929" s="17"/>
    </row>
    <row r="930">
      <c r="A930" s="17"/>
    </row>
    <row r="931">
      <c r="A931" s="17"/>
    </row>
    <row r="932">
      <c r="A932" s="17"/>
    </row>
    <row r="933">
      <c r="A933" s="17"/>
    </row>
    <row r="934">
      <c r="A934" s="17"/>
    </row>
    <row r="935">
      <c r="A935" s="17"/>
    </row>
    <row r="936">
      <c r="A936" s="17"/>
    </row>
    <row r="937">
      <c r="A937" s="17"/>
    </row>
    <row r="938">
      <c r="A938" s="17"/>
    </row>
    <row r="939">
      <c r="A939" s="17"/>
    </row>
    <row r="940">
      <c r="A940" s="17"/>
    </row>
    <row r="941">
      <c r="A941" s="17"/>
    </row>
    <row r="942">
      <c r="A942" s="17"/>
    </row>
    <row r="943">
      <c r="A943" s="17"/>
    </row>
    <row r="944">
      <c r="A944" s="17"/>
    </row>
    <row r="945">
      <c r="A945" s="17"/>
    </row>
    <row r="946">
      <c r="A946" s="17"/>
    </row>
    <row r="947">
      <c r="A947" s="17"/>
    </row>
    <row r="948">
      <c r="A948" s="17"/>
    </row>
    <row r="949">
      <c r="A949" s="17"/>
    </row>
    <row r="950">
      <c r="A950" s="17"/>
    </row>
    <row r="951">
      <c r="A951" s="17"/>
    </row>
    <row r="952">
      <c r="A952" s="17"/>
    </row>
    <row r="953">
      <c r="A953" s="17"/>
    </row>
    <row r="954">
      <c r="A954" s="17"/>
    </row>
    <row r="955">
      <c r="A955" s="17"/>
    </row>
    <row r="956">
      <c r="A956" s="17"/>
    </row>
    <row r="957">
      <c r="A957" s="17"/>
    </row>
    <row r="958">
      <c r="A958" s="17"/>
    </row>
    <row r="959">
      <c r="A959" s="17"/>
    </row>
    <row r="960">
      <c r="A960" s="17"/>
    </row>
    <row r="961">
      <c r="A961" s="17"/>
    </row>
    <row r="962">
      <c r="A962" s="17"/>
    </row>
    <row r="963">
      <c r="A963" s="17"/>
    </row>
    <row r="964">
      <c r="A964" s="17"/>
    </row>
    <row r="965">
      <c r="A965" s="17"/>
    </row>
    <row r="966">
      <c r="A966" s="17"/>
    </row>
    <row r="967">
      <c r="A967" s="17"/>
    </row>
    <row r="968">
      <c r="A968" s="17"/>
    </row>
    <row r="969">
      <c r="A969" s="17"/>
    </row>
    <row r="970">
      <c r="A970" s="17"/>
    </row>
    <row r="971">
      <c r="A971" s="17"/>
    </row>
    <row r="972">
      <c r="A972" s="17"/>
    </row>
    <row r="973">
      <c r="A973" s="17"/>
    </row>
    <row r="974">
      <c r="A974" s="17"/>
    </row>
    <row r="975">
      <c r="A975" s="17"/>
    </row>
    <row r="976">
      <c r="A976" s="17"/>
    </row>
    <row r="977">
      <c r="A977" s="17"/>
    </row>
    <row r="978">
      <c r="A978" s="17"/>
    </row>
    <row r="979">
      <c r="A979" s="17"/>
    </row>
    <row r="980">
      <c r="A980" s="17"/>
    </row>
    <row r="981">
      <c r="A981" s="17"/>
    </row>
    <row r="982">
      <c r="A982" s="17"/>
    </row>
    <row r="983">
      <c r="A983" s="17"/>
    </row>
    <row r="984">
      <c r="A984" s="17"/>
    </row>
    <row r="985">
      <c r="A985" s="17"/>
    </row>
    <row r="986">
      <c r="A986" s="17"/>
    </row>
    <row r="987">
      <c r="A987" s="17"/>
    </row>
    <row r="988">
      <c r="A988" s="17"/>
    </row>
    <row r="989">
      <c r="A989" s="17"/>
    </row>
    <row r="990">
      <c r="A990" s="17"/>
    </row>
    <row r="991">
      <c r="A991" s="17"/>
    </row>
    <row r="992">
      <c r="A992" s="17"/>
    </row>
    <row r="993">
      <c r="A993" s="17"/>
    </row>
    <row r="994">
      <c r="A994" s="17"/>
    </row>
    <row r="995">
      <c r="A995" s="17"/>
    </row>
    <row r="996">
      <c r="A996" s="17"/>
    </row>
    <row r="997">
      <c r="A997" s="17"/>
    </row>
    <row r="998">
      <c r="A998" s="17"/>
    </row>
    <row r="999">
      <c r="A999" s="17"/>
    </row>
    <row r="1000">
      <c r="A1000" s="17"/>
    </row>
    <row r="1001">
      <c r="A1001" s="17"/>
    </row>
    <row r="1002">
      <c r="A1002" s="17"/>
    </row>
    <row r="1003">
      <c r="A1003" s="1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7" t="s">
        <v>65</v>
      </c>
      <c r="C1" s="7" t="s">
        <v>66</v>
      </c>
      <c r="D1" s="7" t="s">
        <v>67</v>
      </c>
      <c r="E1" s="7" t="s">
        <v>68</v>
      </c>
      <c r="F1" s="7" t="s">
        <v>69</v>
      </c>
      <c r="G1" s="7" t="s">
        <v>70</v>
      </c>
      <c r="H1" s="7" t="s">
        <v>71</v>
      </c>
      <c r="I1" s="7" t="s">
        <v>72</v>
      </c>
      <c r="J1" s="7" t="s">
        <v>73</v>
      </c>
      <c r="K1" s="7" t="s">
        <v>74</v>
      </c>
      <c r="L1" s="7" t="s">
        <v>75</v>
      </c>
      <c r="M1" s="7" t="s">
        <v>76</v>
      </c>
      <c r="N1" s="7" t="s">
        <v>77</v>
      </c>
      <c r="O1" s="7" t="s">
        <v>78</v>
      </c>
      <c r="P1" s="7" t="s">
        <v>79</v>
      </c>
      <c r="Q1" s="7" t="s">
        <v>80</v>
      </c>
      <c r="R1" s="7" t="s">
        <v>81</v>
      </c>
      <c r="S1" s="7" t="s">
        <v>82</v>
      </c>
      <c r="T1" s="7" t="s">
        <v>83</v>
      </c>
      <c r="U1" s="7" t="s">
        <v>84</v>
      </c>
      <c r="V1" s="7" t="s">
        <v>85</v>
      </c>
      <c r="W1" s="7" t="s">
        <v>86</v>
      </c>
      <c r="X1" s="7" t="s">
        <v>87</v>
      </c>
      <c r="Y1" s="7" t="s">
        <v>88</v>
      </c>
    </row>
    <row r="2">
      <c r="A2" s="5" t="s">
        <v>148</v>
      </c>
    </row>
    <row r="3">
      <c r="A3" s="5" t="s">
        <v>149</v>
      </c>
      <c r="B3" s="11">
        <f>'Fixed Asset Balance'!B20-Depreciation!B20</f>
        <v>449085.2222</v>
      </c>
      <c r="C3" s="11">
        <f>'Fixed Asset Balance'!C20-Depreciation!C20</f>
        <v>465134.1778</v>
      </c>
      <c r="D3" s="11">
        <f>'Fixed Asset Balance'!D20-Depreciation!D20</f>
        <v>435684.1333</v>
      </c>
      <c r="E3" s="11">
        <f>'Fixed Asset Balance'!E20-Depreciation!E20</f>
        <v>406234.0889</v>
      </c>
      <c r="F3" s="11">
        <f>'Fixed Asset Balance'!F20-Depreciation!F20</f>
        <v>376784.0444</v>
      </c>
      <c r="G3" s="11">
        <f>'Fixed Asset Balance'!G20-Depreciation!G20</f>
        <v>347334</v>
      </c>
      <c r="H3" s="11">
        <f>'Fixed Asset Balance'!H20-Depreciation!H20</f>
        <v>317883.9556</v>
      </c>
      <c r="I3" s="11">
        <f>'Fixed Asset Balance'!I20-Depreciation!I20</f>
        <v>288433.9111</v>
      </c>
      <c r="J3" s="11">
        <f>'Fixed Asset Balance'!J20-Depreciation!J20</f>
        <v>258983.8667</v>
      </c>
      <c r="K3" s="11">
        <f>'Fixed Asset Balance'!K20-Depreciation!K20</f>
        <v>229533.8222</v>
      </c>
      <c r="L3" s="11">
        <f>'Fixed Asset Balance'!L20-Depreciation!L20</f>
        <v>200083.7778</v>
      </c>
      <c r="M3" s="11">
        <f>'Fixed Asset Balance'!M20-Depreciation!M20</f>
        <v>170633.7333</v>
      </c>
      <c r="N3" s="11">
        <f>'Fixed Asset Balance'!N20-Depreciation!N20</f>
        <v>141183.6889</v>
      </c>
      <c r="O3" s="11">
        <f>'Fixed Asset Balance'!O20-Depreciation!O20</f>
        <v>111733.6444</v>
      </c>
      <c r="P3" s="11">
        <f>'Fixed Asset Balance'!P20-Depreciation!P20</f>
        <v>82283.6</v>
      </c>
      <c r="Q3" s="11">
        <f>'Fixed Asset Balance'!Q20-Depreciation!Q20</f>
        <v>52833.55556</v>
      </c>
      <c r="R3" s="11">
        <f>'Fixed Asset Balance'!R20-Depreciation!R20</f>
        <v>68882.51111</v>
      </c>
      <c r="S3" s="11">
        <f>'Fixed Asset Balance'!S20-Depreciation!S20</f>
        <v>39432.46667</v>
      </c>
      <c r="T3" s="11">
        <f>'Fixed Asset Balance'!T20-Depreciation!T20</f>
        <v>485484.4222</v>
      </c>
      <c r="U3" s="11">
        <f>'Fixed Asset Balance'!U20-Depreciation!U20</f>
        <v>456034.3778</v>
      </c>
      <c r="V3" s="11">
        <f>'Fixed Asset Balance'!V20-Depreciation!V20</f>
        <v>426584.3333</v>
      </c>
      <c r="W3" s="11">
        <f>'Fixed Asset Balance'!W20-Depreciation!W20</f>
        <v>397134.2889</v>
      </c>
      <c r="X3" s="11">
        <f>'Fixed Asset Balance'!X20-Depreciation!X20</f>
        <v>367684.2444</v>
      </c>
      <c r="Y3" s="11">
        <f>'Fixed Asset Balance'!Y20-Depreciation!Y20</f>
        <v>338234.2</v>
      </c>
    </row>
    <row r="4">
      <c r="A4" s="5" t="s">
        <v>145</v>
      </c>
      <c r="B4" s="11">
        <f>'Cash Detail'!B23</f>
        <v>5625404.938</v>
      </c>
      <c r="C4" s="11">
        <f>'Cash Detail'!C23</f>
        <v>1636721.19</v>
      </c>
      <c r="D4" s="11">
        <f>'Cash Detail'!D23</f>
        <v>1365836.443</v>
      </c>
      <c r="E4" s="11">
        <f>'Cash Detail'!E23</f>
        <v>2976101.695</v>
      </c>
      <c r="F4" s="11">
        <f>'Cash Detail'!F23</f>
        <v>4105339.948</v>
      </c>
      <c r="G4" s="11">
        <f>'Cash Detail'!G23</f>
        <v>5680655.2</v>
      </c>
      <c r="H4" s="11">
        <f>'Cash Detail'!H23</f>
        <v>7285970.452</v>
      </c>
      <c r="I4" s="11">
        <f>'Cash Detail'!I23</f>
        <v>8891285.705</v>
      </c>
      <c r="J4" s="11">
        <f>'Cash Detail'!J23</f>
        <v>9345919.957</v>
      </c>
      <c r="K4" s="11">
        <f>'Cash Detail'!K23</f>
        <v>10951235.21</v>
      </c>
      <c r="L4" s="11">
        <f>'Cash Detail'!L23</f>
        <v>12556550.46</v>
      </c>
      <c r="M4" s="11">
        <f>'Cash Detail'!M23</f>
        <v>14131865.71</v>
      </c>
      <c r="N4" s="11">
        <f>'Cash Detail'!N23</f>
        <v>14693795.97</v>
      </c>
      <c r="O4" s="11">
        <f>'Cash Detail'!O23</f>
        <v>16305726.22</v>
      </c>
      <c r="P4" s="11">
        <f>'Cash Detail'!P23</f>
        <v>17887656.47</v>
      </c>
      <c r="Q4" s="11">
        <f>'Cash Detail'!Q23</f>
        <v>19499586.72</v>
      </c>
      <c r="R4" s="11">
        <f>'Cash Detail'!R23</f>
        <v>21066017.98</v>
      </c>
      <c r="S4" s="11">
        <f>'Cash Detail'!S23</f>
        <v>22647948.23</v>
      </c>
      <c r="T4" s="11">
        <f>'Cash Detail'!T23</f>
        <v>23289326.48</v>
      </c>
      <c r="U4" s="11">
        <f>'Cash Detail'!U23</f>
        <v>24906206.73</v>
      </c>
      <c r="V4" s="11">
        <f>'Cash Detail'!V23</f>
        <v>26493086.99</v>
      </c>
      <c r="W4" s="11">
        <f>'Cash Detail'!W23</f>
        <v>28109967.24</v>
      </c>
      <c r="X4" s="11">
        <f>'Cash Detail'!X23</f>
        <v>29726847.49</v>
      </c>
      <c r="Y4" s="11">
        <f>'Cash Detail'!Y23</f>
        <v>31313727.74</v>
      </c>
    </row>
    <row r="5">
      <c r="A5" s="5" t="s">
        <v>150</v>
      </c>
      <c r="B5" s="10">
        <f>Stocks!B17</f>
        <v>1086600</v>
      </c>
      <c r="C5" s="10">
        <f>Stocks!C17</f>
        <v>2173200</v>
      </c>
      <c r="D5" s="10">
        <f>Stocks!D17</f>
        <v>3259800</v>
      </c>
      <c r="E5" s="10">
        <f>Stocks!E17</f>
        <v>4346400</v>
      </c>
      <c r="F5" s="10">
        <f>Stocks!F17</f>
        <v>5433000</v>
      </c>
      <c r="G5" s="10">
        <f>Stocks!G17</f>
        <v>6519600</v>
      </c>
      <c r="H5" s="10">
        <f>Stocks!H17</f>
        <v>7606200</v>
      </c>
      <c r="I5" s="10">
        <f>Stocks!I17</f>
        <v>8692800</v>
      </c>
      <c r="J5" s="10">
        <f>Stocks!J17</f>
        <v>9779400</v>
      </c>
      <c r="K5" s="10">
        <f>Stocks!K17</f>
        <v>10866000</v>
      </c>
      <c r="L5" s="10">
        <f>Stocks!L17</f>
        <v>11952600</v>
      </c>
      <c r="M5" s="10">
        <f>Stocks!M17</f>
        <v>13039200</v>
      </c>
      <c r="N5" s="10">
        <f>Stocks!N17</f>
        <v>14125800</v>
      </c>
      <c r="O5" s="10">
        <f>Stocks!O17</f>
        <v>15212400</v>
      </c>
      <c r="P5" s="10">
        <f>Stocks!P17</f>
        <v>16299000</v>
      </c>
      <c r="Q5" s="10">
        <f>Stocks!Q17</f>
        <v>17385600</v>
      </c>
      <c r="R5" s="10">
        <f>Stocks!R17</f>
        <v>18472200</v>
      </c>
      <c r="S5" s="10">
        <f>Stocks!S17</f>
        <v>19558800</v>
      </c>
      <c r="T5" s="10">
        <f>Stocks!T17</f>
        <v>20645400</v>
      </c>
      <c r="U5" s="10">
        <f>Stocks!U17</f>
        <v>21732000</v>
      </c>
      <c r="V5" s="10">
        <f>Stocks!V17</f>
        <v>22818600</v>
      </c>
      <c r="W5" s="10">
        <f>Stocks!W17</f>
        <v>23905200</v>
      </c>
      <c r="X5" s="10">
        <f>Stocks!X17</f>
        <v>24991800</v>
      </c>
      <c r="Y5" s="10">
        <f>Stocks!Y17</f>
        <v>26078400</v>
      </c>
    </row>
    <row r="6">
      <c r="A6" s="5" t="s">
        <v>151</v>
      </c>
      <c r="B6" s="10">
        <f>Collections!B21</f>
        <v>7404600</v>
      </c>
      <c r="C6" s="10">
        <f>Collections!C21</f>
        <v>12958050</v>
      </c>
      <c r="D6" s="10">
        <f>Collections!D21</f>
        <v>14809200</v>
      </c>
      <c r="E6" s="10">
        <f>Collections!E21</f>
        <v>14809200</v>
      </c>
      <c r="F6" s="10">
        <f>Collections!F21</f>
        <v>14809200</v>
      </c>
      <c r="G6" s="10">
        <f>Collections!G21</f>
        <v>14809200</v>
      </c>
      <c r="H6" s="10">
        <f>Collections!H21</f>
        <v>14809200</v>
      </c>
      <c r="I6" s="10">
        <f>Collections!I21</f>
        <v>14809200</v>
      </c>
      <c r="J6" s="10">
        <f>Collections!J21</f>
        <v>14809200</v>
      </c>
      <c r="K6" s="10">
        <f>Collections!K21</f>
        <v>14809200</v>
      </c>
      <c r="L6" s="10">
        <f>Collections!L21</f>
        <v>14809200</v>
      </c>
      <c r="M6" s="10">
        <f>Collections!M21</f>
        <v>14809200</v>
      </c>
      <c r="N6" s="10">
        <f>Collections!N21</f>
        <v>14809200</v>
      </c>
      <c r="O6" s="10">
        <f>Collections!O21</f>
        <v>14809200</v>
      </c>
      <c r="P6" s="10">
        <f>Collections!P21</f>
        <v>14809200</v>
      </c>
      <c r="Q6" s="10">
        <f>Collections!Q21</f>
        <v>14809200</v>
      </c>
      <c r="R6" s="10">
        <f>Collections!R21</f>
        <v>14809200</v>
      </c>
      <c r="S6" s="10">
        <f>Collections!S21</f>
        <v>14809200</v>
      </c>
      <c r="T6" s="10">
        <f>Collections!T21</f>
        <v>14809200</v>
      </c>
      <c r="U6" s="10">
        <f>Collections!U21</f>
        <v>14809200</v>
      </c>
      <c r="V6" s="10">
        <f>Collections!V21</f>
        <v>14809200</v>
      </c>
      <c r="W6" s="10">
        <f>Collections!W21</f>
        <v>14809200</v>
      </c>
      <c r="X6" s="10">
        <f>Collections!X21</f>
        <v>14809200</v>
      </c>
      <c r="Y6" s="10">
        <f>Collections!Y21</f>
        <v>14809200</v>
      </c>
    </row>
    <row r="7">
      <c r="A7" s="5" t="s">
        <v>152</v>
      </c>
      <c r="B7" s="11">
        <f t="shared" ref="B7:Y7" si="1">SUM(B3:B6)</f>
        <v>14565690.16</v>
      </c>
      <c r="C7" s="11">
        <f t="shared" si="1"/>
        <v>17233105.37</v>
      </c>
      <c r="D7" s="11">
        <f t="shared" si="1"/>
        <v>19870520.58</v>
      </c>
      <c r="E7" s="11">
        <f t="shared" si="1"/>
        <v>22537935.78</v>
      </c>
      <c r="F7" s="11">
        <f t="shared" si="1"/>
        <v>24724323.99</v>
      </c>
      <c r="G7" s="11">
        <f t="shared" si="1"/>
        <v>27356789.2</v>
      </c>
      <c r="H7" s="11">
        <f t="shared" si="1"/>
        <v>30019254.41</v>
      </c>
      <c r="I7" s="11">
        <f t="shared" si="1"/>
        <v>32681719.62</v>
      </c>
      <c r="J7" s="11">
        <f t="shared" si="1"/>
        <v>34193503.82</v>
      </c>
      <c r="K7" s="11">
        <f t="shared" si="1"/>
        <v>36855969.03</v>
      </c>
      <c r="L7" s="11">
        <f t="shared" si="1"/>
        <v>39518434.24</v>
      </c>
      <c r="M7" s="11">
        <f t="shared" si="1"/>
        <v>42150899.45</v>
      </c>
      <c r="N7" s="11">
        <f t="shared" si="1"/>
        <v>43769979.66</v>
      </c>
      <c r="O7" s="11">
        <f t="shared" si="1"/>
        <v>46439059.86</v>
      </c>
      <c r="P7" s="11">
        <f t="shared" si="1"/>
        <v>49078140.07</v>
      </c>
      <c r="Q7" s="11">
        <f t="shared" si="1"/>
        <v>51747220.28</v>
      </c>
      <c r="R7" s="11">
        <f t="shared" si="1"/>
        <v>54416300.49</v>
      </c>
      <c r="S7" s="11">
        <f t="shared" si="1"/>
        <v>57055380.7</v>
      </c>
      <c r="T7" s="11">
        <f t="shared" si="1"/>
        <v>59229410.9</v>
      </c>
      <c r="U7" s="11">
        <f t="shared" si="1"/>
        <v>61903441.11</v>
      </c>
      <c r="V7" s="11">
        <f t="shared" si="1"/>
        <v>64547471.32</v>
      </c>
      <c r="W7" s="11">
        <f t="shared" si="1"/>
        <v>67221501.53</v>
      </c>
      <c r="X7" s="11">
        <f t="shared" si="1"/>
        <v>69895531.74</v>
      </c>
      <c r="Y7" s="11">
        <f t="shared" si="1"/>
        <v>72539561.94</v>
      </c>
    </row>
    <row r="8">
      <c r="A8" s="5"/>
    </row>
    <row r="9">
      <c r="A9" s="5" t="s">
        <v>153</v>
      </c>
    </row>
    <row r="10">
      <c r="A10" s="5" t="s">
        <v>117</v>
      </c>
      <c r="B10" s="10">
        <f>Purchases!B15</f>
        <v>9615200</v>
      </c>
      <c r="C10" s="10">
        <f>Purchases!C15</f>
        <v>9615200</v>
      </c>
      <c r="D10" s="10">
        <f>Purchases!D15</f>
        <v>9615200</v>
      </c>
      <c r="E10" s="10">
        <f>Purchases!E15</f>
        <v>9615200</v>
      </c>
      <c r="F10" s="10">
        <f>Purchases!F15</f>
        <v>9615200</v>
      </c>
      <c r="G10" s="10">
        <f>Purchases!G15</f>
        <v>9615200</v>
      </c>
      <c r="H10" s="10">
        <f>Purchases!H15</f>
        <v>9615200</v>
      </c>
      <c r="I10" s="10">
        <f>Purchases!I15</f>
        <v>9615200</v>
      </c>
      <c r="J10" s="10">
        <f>Purchases!J15</f>
        <v>9615200</v>
      </c>
      <c r="K10" s="10">
        <f>Purchases!K15</f>
        <v>9615200</v>
      </c>
      <c r="L10" s="10">
        <f>Purchases!L15</f>
        <v>9615200</v>
      </c>
      <c r="M10" s="10">
        <f>Purchases!M15</f>
        <v>9615200</v>
      </c>
      <c r="N10" s="10">
        <f>Purchases!N15</f>
        <v>9615200</v>
      </c>
      <c r="O10" s="10">
        <f>Purchases!O15</f>
        <v>9615200</v>
      </c>
      <c r="P10" s="10">
        <f>Purchases!P15</f>
        <v>9615200</v>
      </c>
      <c r="Q10" s="10">
        <f>Purchases!Q15</f>
        <v>9615200</v>
      </c>
      <c r="R10" s="10">
        <f>Purchases!R15</f>
        <v>9615200</v>
      </c>
      <c r="S10" s="10">
        <f>Purchases!S15</f>
        <v>9615200</v>
      </c>
      <c r="T10" s="10">
        <f>Purchases!T15</f>
        <v>9615200</v>
      </c>
      <c r="U10" s="10">
        <f>Purchases!U15</f>
        <v>9615200</v>
      </c>
      <c r="V10" s="10">
        <f>Purchases!V15</f>
        <v>9615200</v>
      </c>
      <c r="W10" s="10">
        <f>Purchases!W15</f>
        <v>9615200</v>
      </c>
      <c r="X10" s="10">
        <f>Purchases!X15</f>
        <v>9615200</v>
      </c>
      <c r="Y10" s="10">
        <f>Purchases!Y15</f>
        <v>9615200</v>
      </c>
    </row>
    <row r="11">
      <c r="A11" s="5" t="s">
        <v>154</v>
      </c>
      <c r="B11" s="10">
        <f>'Expenses-payments'!B24</f>
        <v>47908</v>
      </c>
      <c r="C11" s="10">
        <f>'Expenses-payments'!C24</f>
        <v>57908</v>
      </c>
      <c r="D11" s="10">
        <f>'Expenses-payments'!D24</f>
        <v>37908</v>
      </c>
      <c r="E11" s="10">
        <f>'Expenses-payments'!E24</f>
        <v>47908</v>
      </c>
      <c r="F11" s="10">
        <f>'Expenses-payments'!F24</f>
        <v>57908</v>
      </c>
      <c r="G11" s="10">
        <f>'Expenses-payments'!G24</f>
        <v>37908</v>
      </c>
      <c r="H11" s="10">
        <f>'Expenses-payments'!H24</f>
        <v>47908</v>
      </c>
      <c r="I11" s="10">
        <f>'Expenses-payments'!I24</f>
        <v>57908</v>
      </c>
      <c r="J11" s="10">
        <f>'Expenses-payments'!J24</f>
        <v>37908</v>
      </c>
      <c r="K11" s="10">
        <f>'Expenses-payments'!K24</f>
        <v>47908</v>
      </c>
      <c r="L11" s="10">
        <f>'Expenses-payments'!L24</f>
        <v>57908</v>
      </c>
      <c r="M11" s="10">
        <f>'Expenses-payments'!M24</f>
        <v>37908</v>
      </c>
      <c r="N11" s="10">
        <f>'Expenses-payments'!N24</f>
        <v>47908</v>
      </c>
      <c r="O11" s="10">
        <f>'Expenses-payments'!O24</f>
        <v>57908</v>
      </c>
      <c r="P11" s="10">
        <f>'Expenses-payments'!P24</f>
        <v>37908</v>
      </c>
      <c r="Q11" s="10">
        <f>'Expenses-payments'!Q24</f>
        <v>47908</v>
      </c>
      <c r="R11" s="10">
        <f>'Expenses-payments'!R24</f>
        <v>57908</v>
      </c>
      <c r="S11" s="10">
        <f>'Expenses-payments'!S24</f>
        <v>37908</v>
      </c>
      <c r="T11" s="10">
        <f>'Expenses-payments'!T24</f>
        <v>47908</v>
      </c>
      <c r="U11" s="10">
        <f>'Expenses-payments'!U24</f>
        <v>57908</v>
      </c>
      <c r="V11" s="10">
        <f>'Expenses-payments'!V24</f>
        <v>37908</v>
      </c>
      <c r="W11" s="10">
        <f>'Expenses-payments'!W24</f>
        <v>47908</v>
      </c>
      <c r="X11" s="10">
        <f>'Expenses-payments'!X24</f>
        <v>57908</v>
      </c>
      <c r="Y11" s="10">
        <f>'Expenses-payments'!Y24</f>
        <v>37908</v>
      </c>
    </row>
    <row r="12">
      <c r="A12" s="5" t="s">
        <v>155</v>
      </c>
      <c r="B12" s="10">
        <f>'Loan and Interest'!B21</f>
        <v>1050000</v>
      </c>
      <c r="C12" s="10">
        <f>'Loan and Interest'!C21</f>
        <v>1050000</v>
      </c>
      <c r="D12" s="10">
        <f>'Loan and Interest'!D21</f>
        <v>1050000</v>
      </c>
      <c r="E12" s="10">
        <f>'Loan and Interest'!E21</f>
        <v>1050000</v>
      </c>
      <c r="F12" s="10">
        <f>'Loan and Interest'!F21</f>
        <v>1550000</v>
      </c>
      <c r="G12" s="10">
        <f>'Loan and Interest'!G21</f>
        <v>1550000</v>
      </c>
      <c r="H12" s="10">
        <f>'Loan and Interest'!H21</f>
        <v>1550000</v>
      </c>
      <c r="I12" s="10">
        <f>'Loan and Interest'!I21</f>
        <v>1550000</v>
      </c>
      <c r="J12" s="10">
        <f>'Loan and Interest'!J21</f>
        <v>1550000</v>
      </c>
      <c r="K12" s="10">
        <f>'Loan and Interest'!K21</f>
        <v>1550000</v>
      </c>
      <c r="L12" s="10">
        <f>'Loan and Interest'!L21</f>
        <v>1550000</v>
      </c>
      <c r="M12" s="10">
        <f>'Loan and Interest'!M21</f>
        <v>1550000</v>
      </c>
      <c r="N12" s="10">
        <f>'Loan and Interest'!N21</f>
        <v>500000</v>
      </c>
      <c r="O12" s="10">
        <f>'Loan and Interest'!O21</f>
        <v>500000</v>
      </c>
      <c r="P12" s="10">
        <f>'Loan and Interest'!P21</f>
        <v>500000</v>
      </c>
      <c r="Q12" s="10">
        <f>'Loan and Interest'!Q21</f>
        <v>500000</v>
      </c>
      <c r="R12" s="10">
        <f>'Loan and Interest'!R21</f>
        <v>500000</v>
      </c>
      <c r="S12" s="10">
        <f>'Loan and Interest'!S21</f>
        <v>500000</v>
      </c>
      <c r="T12" s="10">
        <f>'Loan and Interest'!T21</f>
        <v>0</v>
      </c>
      <c r="U12" s="10">
        <f>'Loan and Interest'!U21</f>
        <v>0</v>
      </c>
      <c r="V12" s="10">
        <f>'Loan and Interest'!V21</f>
        <v>0</v>
      </c>
      <c r="W12" s="10">
        <f>'Loan and Interest'!W21</f>
        <v>0</v>
      </c>
      <c r="X12" s="10">
        <f>'Loan and Interest'!X21</f>
        <v>0</v>
      </c>
      <c r="Y12" s="10">
        <f>'Loan and Interest'!Y21</f>
        <v>0</v>
      </c>
    </row>
    <row r="13">
      <c r="A13" s="5" t="s">
        <v>156</v>
      </c>
      <c r="B13" s="10">
        <f t="shared" ref="B13:Y13" si="2">SUM(B10:B12)</f>
        <v>10713108</v>
      </c>
      <c r="C13" s="10">
        <f t="shared" si="2"/>
        <v>10723108</v>
      </c>
      <c r="D13" s="10">
        <f t="shared" si="2"/>
        <v>10703108</v>
      </c>
      <c r="E13" s="10">
        <f t="shared" si="2"/>
        <v>10713108</v>
      </c>
      <c r="F13" s="10">
        <f t="shared" si="2"/>
        <v>11223108</v>
      </c>
      <c r="G13" s="10">
        <f t="shared" si="2"/>
        <v>11203108</v>
      </c>
      <c r="H13" s="10">
        <f t="shared" si="2"/>
        <v>11213108</v>
      </c>
      <c r="I13" s="10">
        <f t="shared" si="2"/>
        <v>11223108</v>
      </c>
      <c r="J13" s="10">
        <f t="shared" si="2"/>
        <v>11203108</v>
      </c>
      <c r="K13" s="10">
        <f t="shared" si="2"/>
        <v>11213108</v>
      </c>
      <c r="L13" s="10">
        <f t="shared" si="2"/>
        <v>11223108</v>
      </c>
      <c r="M13" s="10">
        <f t="shared" si="2"/>
        <v>11203108</v>
      </c>
      <c r="N13" s="10">
        <f t="shared" si="2"/>
        <v>10163108</v>
      </c>
      <c r="O13" s="10">
        <f t="shared" si="2"/>
        <v>10173108</v>
      </c>
      <c r="P13" s="10">
        <f t="shared" si="2"/>
        <v>10153108</v>
      </c>
      <c r="Q13" s="10">
        <f t="shared" si="2"/>
        <v>10163108</v>
      </c>
      <c r="R13" s="10">
        <f t="shared" si="2"/>
        <v>10173108</v>
      </c>
      <c r="S13" s="10">
        <f t="shared" si="2"/>
        <v>10153108</v>
      </c>
      <c r="T13" s="10">
        <f t="shared" si="2"/>
        <v>9663108</v>
      </c>
      <c r="U13" s="10">
        <f t="shared" si="2"/>
        <v>9673108</v>
      </c>
      <c r="V13" s="10">
        <f t="shared" si="2"/>
        <v>9653108</v>
      </c>
      <c r="W13" s="10">
        <f t="shared" si="2"/>
        <v>9663108</v>
      </c>
      <c r="X13" s="10">
        <f t="shared" si="2"/>
        <v>9673108</v>
      </c>
      <c r="Y13" s="10">
        <f t="shared" si="2"/>
        <v>9653108</v>
      </c>
    </row>
    <row r="14">
      <c r="A14" s="5"/>
    </row>
    <row r="15">
      <c r="A15" s="5" t="s">
        <v>157</v>
      </c>
      <c r="B15" s="11">
        <f t="shared" ref="B15:Y15" si="3">B7-B13</f>
        <v>3852582.16</v>
      </c>
      <c r="C15" s="11">
        <f t="shared" si="3"/>
        <v>6509997.368</v>
      </c>
      <c r="D15" s="11">
        <f t="shared" si="3"/>
        <v>9167412.576</v>
      </c>
      <c r="E15" s="11">
        <f t="shared" si="3"/>
        <v>11824827.78</v>
      </c>
      <c r="F15" s="11">
        <f t="shared" si="3"/>
        <v>13501215.99</v>
      </c>
      <c r="G15" s="11">
        <f t="shared" si="3"/>
        <v>16153681.2</v>
      </c>
      <c r="H15" s="11">
        <f t="shared" si="3"/>
        <v>18806146.41</v>
      </c>
      <c r="I15" s="11">
        <f t="shared" si="3"/>
        <v>21458611.62</v>
      </c>
      <c r="J15" s="11">
        <f t="shared" si="3"/>
        <v>22990395.82</v>
      </c>
      <c r="K15" s="11">
        <f t="shared" si="3"/>
        <v>25642861.03</v>
      </c>
      <c r="L15" s="11">
        <f t="shared" si="3"/>
        <v>28295326.24</v>
      </c>
      <c r="M15" s="11">
        <f t="shared" si="3"/>
        <v>30947791.45</v>
      </c>
      <c r="N15" s="11">
        <f t="shared" si="3"/>
        <v>33606871.66</v>
      </c>
      <c r="O15" s="11">
        <f t="shared" si="3"/>
        <v>36265951.86</v>
      </c>
      <c r="P15" s="11">
        <f t="shared" si="3"/>
        <v>38925032.07</v>
      </c>
      <c r="Q15" s="11">
        <f t="shared" si="3"/>
        <v>41584112.28</v>
      </c>
      <c r="R15" s="11">
        <f t="shared" si="3"/>
        <v>44243192.49</v>
      </c>
      <c r="S15" s="11">
        <f t="shared" si="3"/>
        <v>46902272.7</v>
      </c>
      <c r="T15" s="11">
        <f t="shared" si="3"/>
        <v>49566302.9</v>
      </c>
      <c r="U15" s="11">
        <f t="shared" si="3"/>
        <v>52230333.11</v>
      </c>
      <c r="V15" s="11">
        <f t="shared" si="3"/>
        <v>54894363.32</v>
      </c>
      <c r="W15" s="11">
        <f t="shared" si="3"/>
        <v>57558393.53</v>
      </c>
      <c r="X15" s="11">
        <f t="shared" si="3"/>
        <v>60222423.74</v>
      </c>
      <c r="Y15" s="11">
        <f t="shared" si="3"/>
        <v>62886453.94</v>
      </c>
    </row>
    <row r="16">
      <c r="A16" s="5"/>
    </row>
    <row r="17">
      <c r="A17" s="5" t="s">
        <v>158</v>
      </c>
    </row>
    <row r="18">
      <c r="A18" s="5" t="s">
        <v>159</v>
      </c>
      <c r="B18" s="11">
        <f>Capital!B14</f>
        <v>1192983</v>
      </c>
      <c r="C18" s="11">
        <f>Capital!C14</f>
        <v>1192983</v>
      </c>
      <c r="D18" s="11">
        <f>Capital!D14</f>
        <v>1192983</v>
      </c>
      <c r="E18" s="11">
        <f>Capital!E14</f>
        <v>1192983</v>
      </c>
      <c r="F18" s="11">
        <f>Capital!F14</f>
        <v>1192983</v>
      </c>
      <c r="G18" s="11">
        <f>Capital!G14</f>
        <v>1192983</v>
      </c>
      <c r="H18" s="11">
        <f>Capital!H14</f>
        <v>1192983</v>
      </c>
      <c r="I18" s="11">
        <f>Capital!I14</f>
        <v>1192983</v>
      </c>
      <c r="J18" s="11">
        <f>Capital!J14</f>
        <v>1192983</v>
      </c>
      <c r="K18" s="11">
        <f>Capital!K14</f>
        <v>1192983</v>
      </c>
      <c r="L18" s="11">
        <f>Capital!L14</f>
        <v>1192983</v>
      </c>
      <c r="M18" s="11">
        <f>Capital!M14</f>
        <v>1192983</v>
      </c>
      <c r="N18" s="11">
        <f>Capital!N14</f>
        <v>1192983</v>
      </c>
      <c r="O18" s="11">
        <f>Capital!O14</f>
        <v>1192983</v>
      </c>
      <c r="P18" s="11">
        <f>Capital!P14</f>
        <v>1192983</v>
      </c>
      <c r="Q18" s="11">
        <f>Capital!Q14</f>
        <v>1192983</v>
      </c>
      <c r="R18" s="11">
        <f>Capital!R14</f>
        <v>1192983</v>
      </c>
      <c r="S18" s="11">
        <f>Capital!S14</f>
        <v>1192983</v>
      </c>
      <c r="T18" s="11">
        <f>Capital!T14</f>
        <v>1192983</v>
      </c>
      <c r="U18" s="11">
        <f>Capital!U14</f>
        <v>1192983</v>
      </c>
      <c r="V18" s="11">
        <f>Capital!V14</f>
        <v>1192983</v>
      </c>
      <c r="W18" s="11">
        <f>Capital!W14</f>
        <v>1192983</v>
      </c>
      <c r="X18" s="11">
        <f>Capital!X14</f>
        <v>1192983</v>
      </c>
      <c r="Y18" s="11">
        <f>Capital!Y14</f>
        <v>1192983</v>
      </c>
    </row>
    <row r="19">
      <c r="A19" s="5" t="s">
        <v>91</v>
      </c>
      <c r="B19" s="11">
        <f t="shared" ref="B19:Y19" si="4">B18</f>
        <v>1192983</v>
      </c>
      <c r="C19" s="11">
        <f t="shared" si="4"/>
        <v>1192983</v>
      </c>
      <c r="D19" s="11">
        <f t="shared" si="4"/>
        <v>1192983</v>
      </c>
      <c r="E19" s="11">
        <f t="shared" si="4"/>
        <v>1192983</v>
      </c>
      <c r="F19" s="11">
        <f t="shared" si="4"/>
        <v>1192983</v>
      </c>
      <c r="G19" s="11">
        <f t="shared" si="4"/>
        <v>1192983</v>
      </c>
      <c r="H19" s="11">
        <f t="shared" si="4"/>
        <v>1192983</v>
      </c>
      <c r="I19" s="11">
        <f t="shared" si="4"/>
        <v>1192983</v>
      </c>
      <c r="J19" s="11">
        <f t="shared" si="4"/>
        <v>1192983</v>
      </c>
      <c r="K19" s="11">
        <f t="shared" si="4"/>
        <v>1192983</v>
      </c>
      <c r="L19" s="11">
        <f t="shared" si="4"/>
        <v>1192983</v>
      </c>
      <c r="M19" s="11">
        <f t="shared" si="4"/>
        <v>1192983</v>
      </c>
      <c r="N19" s="11">
        <f t="shared" si="4"/>
        <v>1192983</v>
      </c>
      <c r="O19" s="11">
        <f t="shared" si="4"/>
        <v>1192983</v>
      </c>
      <c r="P19" s="11">
        <f t="shared" si="4"/>
        <v>1192983</v>
      </c>
      <c r="Q19" s="11">
        <f t="shared" si="4"/>
        <v>1192983</v>
      </c>
      <c r="R19" s="11">
        <f t="shared" si="4"/>
        <v>1192983</v>
      </c>
      <c r="S19" s="11">
        <f t="shared" si="4"/>
        <v>1192983</v>
      </c>
      <c r="T19" s="11">
        <f t="shared" si="4"/>
        <v>1192983</v>
      </c>
      <c r="U19" s="11">
        <f t="shared" si="4"/>
        <v>1192983</v>
      </c>
      <c r="V19" s="11">
        <f t="shared" si="4"/>
        <v>1192983</v>
      </c>
      <c r="W19" s="11">
        <f t="shared" si="4"/>
        <v>1192983</v>
      </c>
      <c r="X19" s="11">
        <f t="shared" si="4"/>
        <v>1192983</v>
      </c>
      <c r="Y19" s="11">
        <f t="shared" si="4"/>
        <v>1192983</v>
      </c>
    </row>
    <row r="20">
      <c r="A20" s="5"/>
    </row>
    <row r="21">
      <c r="A21" s="13" t="s">
        <v>160</v>
      </c>
    </row>
    <row r="22">
      <c r="A22" s="5" t="s">
        <v>161</v>
      </c>
      <c r="B22" s="7">
        <v>0.0</v>
      </c>
      <c r="C22" s="11">
        <f t="shared" ref="C22:Y22" si="5">B25</f>
        <v>2659599.16</v>
      </c>
      <c r="D22" s="11">
        <f t="shared" si="5"/>
        <v>5317014.368</v>
      </c>
      <c r="E22" s="11">
        <f t="shared" si="5"/>
        <v>7974429.576</v>
      </c>
      <c r="F22" s="11">
        <f t="shared" si="5"/>
        <v>10631844.78</v>
      </c>
      <c r="G22" s="11">
        <f t="shared" si="5"/>
        <v>12308232.99</v>
      </c>
      <c r="H22" s="11">
        <f t="shared" si="5"/>
        <v>14960698.2</v>
      </c>
      <c r="I22" s="11">
        <f t="shared" si="5"/>
        <v>17613163.41</v>
      </c>
      <c r="J22" s="11">
        <f t="shared" si="5"/>
        <v>20265628.62</v>
      </c>
      <c r="K22" s="11">
        <f t="shared" si="5"/>
        <v>21797412.82</v>
      </c>
      <c r="L22" s="11">
        <f t="shared" si="5"/>
        <v>24449878.03</v>
      </c>
      <c r="M22" s="11">
        <f t="shared" si="5"/>
        <v>27102343.24</v>
      </c>
      <c r="N22" s="11">
        <f t="shared" si="5"/>
        <v>29754808.45</v>
      </c>
      <c r="O22" s="11">
        <f t="shared" si="5"/>
        <v>32413888.66</v>
      </c>
      <c r="P22" s="11">
        <f t="shared" si="5"/>
        <v>35072968.86</v>
      </c>
      <c r="Q22" s="11">
        <f t="shared" si="5"/>
        <v>37732049.07</v>
      </c>
      <c r="R22" s="11">
        <f t="shared" si="5"/>
        <v>40391129.28</v>
      </c>
      <c r="S22" s="11">
        <f t="shared" si="5"/>
        <v>43050209.49</v>
      </c>
      <c r="T22" s="11">
        <f t="shared" si="5"/>
        <v>45709289.7</v>
      </c>
      <c r="U22" s="11">
        <f t="shared" si="5"/>
        <v>48373319.9</v>
      </c>
      <c r="V22" s="11">
        <f t="shared" si="5"/>
        <v>51037350.11</v>
      </c>
      <c r="W22" s="11">
        <f t="shared" si="5"/>
        <v>53701380.32</v>
      </c>
      <c r="X22" s="11">
        <f t="shared" si="5"/>
        <v>56365410.53</v>
      </c>
      <c r="Y22" s="11">
        <f t="shared" si="5"/>
        <v>59029440.74</v>
      </c>
    </row>
    <row r="23">
      <c r="A23" s="5" t="s">
        <v>162</v>
      </c>
      <c r="B23" s="11">
        <f>'Sales and Costs'!B25</f>
        <v>2659599.16</v>
      </c>
      <c r="C23" s="11">
        <f>'Sales and Costs'!C25</f>
        <v>2657415.208</v>
      </c>
      <c r="D23" s="11">
        <f>'Sales and Costs'!D25</f>
        <v>2657415.208</v>
      </c>
      <c r="E23" s="11">
        <f>'Sales and Costs'!E25</f>
        <v>2657415.208</v>
      </c>
      <c r="F23" s="11">
        <f>'Sales and Costs'!F25</f>
        <v>2652465.208</v>
      </c>
      <c r="G23" s="11">
        <f>'Sales and Costs'!G25</f>
        <v>2652465.208</v>
      </c>
      <c r="H23" s="11">
        <f>'Sales and Costs'!H25</f>
        <v>2652465.208</v>
      </c>
      <c r="I23" s="11">
        <f>'Sales and Costs'!I25</f>
        <v>2652465.208</v>
      </c>
      <c r="J23" s="11">
        <f>'Sales and Costs'!J25</f>
        <v>2652465.208</v>
      </c>
      <c r="K23" s="11">
        <f>'Sales and Costs'!K25</f>
        <v>2652465.208</v>
      </c>
      <c r="L23" s="11">
        <f>'Sales and Costs'!L25</f>
        <v>2652465.208</v>
      </c>
      <c r="M23" s="11">
        <f>'Sales and Costs'!M25</f>
        <v>2652465.208</v>
      </c>
      <c r="N23" s="11">
        <f>'Sales and Costs'!N25</f>
        <v>2659080.208</v>
      </c>
      <c r="O23" s="11">
        <f>'Sales and Costs'!O25</f>
        <v>2659080.208</v>
      </c>
      <c r="P23" s="11">
        <f>'Sales and Costs'!P25</f>
        <v>2659080.208</v>
      </c>
      <c r="Q23" s="11">
        <f>'Sales and Costs'!Q25</f>
        <v>2659080.208</v>
      </c>
      <c r="R23" s="11">
        <f>'Sales and Costs'!R25</f>
        <v>2659080.208</v>
      </c>
      <c r="S23" s="11">
        <f>'Sales and Costs'!S25</f>
        <v>2659080.208</v>
      </c>
      <c r="T23" s="11">
        <f>'Sales and Costs'!T25</f>
        <v>2664030.208</v>
      </c>
      <c r="U23" s="11">
        <f>'Sales and Costs'!U25</f>
        <v>2664030.208</v>
      </c>
      <c r="V23" s="11">
        <f>'Sales and Costs'!V25</f>
        <v>2664030.208</v>
      </c>
      <c r="W23" s="11">
        <f>'Sales and Costs'!W25</f>
        <v>2664030.208</v>
      </c>
      <c r="X23" s="11">
        <f>'Sales and Costs'!X25</f>
        <v>2664030.208</v>
      </c>
      <c r="Y23" s="11">
        <f>'Sales and Costs'!Y25</f>
        <v>2664030.208</v>
      </c>
    </row>
    <row r="24">
      <c r="A24" s="5" t="s">
        <v>133</v>
      </c>
      <c r="B24" s="10">
        <f>Capital!B18</f>
        <v>0</v>
      </c>
      <c r="C24" s="10">
        <f>Capital!C18</f>
        <v>0</v>
      </c>
      <c r="D24" s="10">
        <f>Capital!D18</f>
        <v>0</v>
      </c>
      <c r="E24" s="10">
        <f>Capital!E18</f>
        <v>0</v>
      </c>
      <c r="F24" s="10">
        <f>Capital!F18</f>
        <v>976077</v>
      </c>
      <c r="G24" s="11">
        <f>Capital!G18</f>
        <v>0</v>
      </c>
      <c r="H24" s="10">
        <f>Capital!H18</f>
        <v>0</v>
      </c>
      <c r="I24" s="10">
        <f>Capital!I18</f>
        <v>0</v>
      </c>
      <c r="J24" s="10">
        <f>Capital!J18</f>
        <v>1120681</v>
      </c>
      <c r="K24" s="10">
        <f>Capital!K18</f>
        <v>0</v>
      </c>
      <c r="L24" s="10">
        <f>Capital!L18</f>
        <v>0</v>
      </c>
      <c r="M24" s="11">
        <f>Capital!M18</f>
        <v>0</v>
      </c>
      <c r="N24" s="10">
        <f>Capital!N18</f>
        <v>0</v>
      </c>
      <c r="O24" s="10">
        <f>Capital!O18</f>
        <v>0</v>
      </c>
      <c r="P24" s="10">
        <f>Capital!P18</f>
        <v>0</v>
      </c>
      <c r="Q24" s="10">
        <f>Capital!Q18</f>
        <v>0</v>
      </c>
      <c r="R24" s="10">
        <f>Capital!R18</f>
        <v>0</v>
      </c>
      <c r="S24" s="10">
        <f>Capital!S18</f>
        <v>0</v>
      </c>
      <c r="T24" s="10">
        <f>Capital!T18</f>
        <v>0</v>
      </c>
      <c r="U24" s="10">
        <f>Capital!U18</f>
        <v>0</v>
      </c>
      <c r="V24" s="10">
        <f>Capital!V18</f>
        <v>0</v>
      </c>
      <c r="W24" s="10">
        <f>Capital!W18</f>
        <v>0</v>
      </c>
      <c r="X24" s="10">
        <f>Capital!X18</f>
        <v>0</v>
      </c>
      <c r="Y24" s="11">
        <f>Capital!Y18</f>
        <v>0</v>
      </c>
    </row>
    <row r="25">
      <c r="A25" s="5" t="s">
        <v>160</v>
      </c>
      <c r="B25" s="11">
        <f t="shared" ref="B25:Y25" si="6">B22+B23-B24</f>
        <v>2659599.16</v>
      </c>
      <c r="C25" s="11">
        <f t="shared" si="6"/>
        <v>5317014.368</v>
      </c>
      <c r="D25" s="11">
        <f t="shared" si="6"/>
        <v>7974429.576</v>
      </c>
      <c r="E25" s="11">
        <f t="shared" si="6"/>
        <v>10631844.78</v>
      </c>
      <c r="F25" s="11">
        <f t="shared" si="6"/>
        <v>12308232.99</v>
      </c>
      <c r="G25" s="11">
        <f t="shared" si="6"/>
        <v>14960698.2</v>
      </c>
      <c r="H25" s="11">
        <f t="shared" si="6"/>
        <v>17613163.41</v>
      </c>
      <c r="I25" s="11">
        <f t="shared" si="6"/>
        <v>20265628.62</v>
      </c>
      <c r="J25" s="11">
        <f t="shared" si="6"/>
        <v>21797412.82</v>
      </c>
      <c r="K25" s="11">
        <f t="shared" si="6"/>
        <v>24449878.03</v>
      </c>
      <c r="L25" s="11">
        <f t="shared" si="6"/>
        <v>27102343.24</v>
      </c>
      <c r="M25" s="11">
        <f t="shared" si="6"/>
        <v>29754808.45</v>
      </c>
      <c r="N25" s="11">
        <f t="shared" si="6"/>
        <v>32413888.66</v>
      </c>
      <c r="O25" s="11">
        <f t="shared" si="6"/>
        <v>35072968.86</v>
      </c>
      <c r="P25" s="11">
        <f t="shared" si="6"/>
        <v>37732049.07</v>
      </c>
      <c r="Q25" s="11">
        <f t="shared" si="6"/>
        <v>40391129.28</v>
      </c>
      <c r="R25" s="11">
        <f t="shared" si="6"/>
        <v>43050209.49</v>
      </c>
      <c r="S25" s="11">
        <f t="shared" si="6"/>
        <v>45709289.7</v>
      </c>
      <c r="T25" s="11">
        <f t="shared" si="6"/>
        <v>48373319.9</v>
      </c>
      <c r="U25" s="11">
        <f t="shared" si="6"/>
        <v>51037350.11</v>
      </c>
      <c r="V25" s="11">
        <f t="shared" si="6"/>
        <v>53701380.32</v>
      </c>
      <c r="W25" s="11">
        <f t="shared" si="6"/>
        <v>56365410.53</v>
      </c>
      <c r="X25" s="11">
        <f t="shared" si="6"/>
        <v>59029440.74</v>
      </c>
      <c r="Y25" s="11">
        <f t="shared" si="6"/>
        <v>61693470.94</v>
      </c>
    </row>
    <row r="26">
      <c r="A26" s="5"/>
    </row>
    <row r="27">
      <c r="A27" s="5" t="s">
        <v>91</v>
      </c>
      <c r="B27" s="11">
        <f t="shared" ref="B27:Y27" si="7">B25+B19</f>
        <v>3852582.16</v>
      </c>
      <c r="C27" s="11">
        <f t="shared" si="7"/>
        <v>6509997.368</v>
      </c>
      <c r="D27" s="11">
        <f t="shared" si="7"/>
        <v>9167412.576</v>
      </c>
      <c r="E27" s="11">
        <f t="shared" si="7"/>
        <v>11824827.78</v>
      </c>
      <c r="F27" s="11">
        <f t="shared" si="7"/>
        <v>13501215.99</v>
      </c>
      <c r="G27" s="11">
        <f t="shared" si="7"/>
        <v>16153681.2</v>
      </c>
      <c r="H27" s="11">
        <f t="shared" si="7"/>
        <v>18806146.41</v>
      </c>
      <c r="I27" s="11">
        <f t="shared" si="7"/>
        <v>21458611.62</v>
      </c>
      <c r="J27" s="11">
        <f t="shared" si="7"/>
        <v>22990395.82</v>
      </c>
      <c r="K27" s="11">
        <f t="shared" si="7"/>
        <v>25642861.03</v>
      </c>
      <c r="L27" s="11">
        <f t="shared" si="7"/>
        <v>28295326.24</v>
      </c>
      <c r="M27" s="11">
        <f t="shared" si="7"/>
        <v>30947791.45</v>
      </c>
      <c r="N27" s="11">
        <f t="shared" si="7"/>
        <v>33606871.66</v>
      </c>
      <c r="O27" s="11">
        <f t="shared" si="7"/>
        <v>36265951.86</v>
      </c>
      <c r="P27" s="11">
        <f t="shared" si="7"/>
        <v>38925032.07</v>
      </c>
      <c r="Q27" s="11">
        <f t="shared" si="7"/>
        <v>41584112.28</v>
      </c>
      <c r="R27" s="11">
        <f t="shared" si="7"/>
        <v>44243192.49</v>
      </c>
      <c r="S27" s="11">
        <f t="shared" si="7"/>
        <v>46902272.7</v>
      </c>
      <c r="T27" s="11">
        <f t="shared" si="7"/>
        <v>49566302.9</v>
      </c>
      <c r="U27" s="11">
        <f t="shared" si="7"/>
        <v>52230333.11</v>
      </c>
      <c r="V27" s="11">
        <f t="shared" si="7"/>
        <v>54894363.32</v>
      </c>
      <c r="W27" s="11">
        <f t="shared" si="7"/>
        <v>57558393.53</v>
      </c>
      <c r="X27" s="11">
        <f t="shared" si="7"/>
        <v>60222423.74</v>
      </c>
      <c r="Y27" s="11">
        <f t="shared" si="7"/>
        <v>62886453.94</v>
      </c>
    </row>
    <row r="28">
      <c r="A28" s="5"/>
    </row>
    <row r="29">
      <c r="A29" s="5" t="s">
        <v>163</v>
      </c>
      <c r="B29" s="11">
        <f t="shared" ref="B29:Y29" si="8">B27-B15</f>
        <v>-0.0000000004656612873</v>
      </c>
      <c r="C29" s="11">
        <f t="shared" si="8"/>
        <v>0</v>
      </c>
      <c r="D29" s="11">
        <f t="shared" si="8"/>
        <v>0.000000003725290298</v>
      </c>
      <c r="E29" s="11">
        <f t="shared" si="8"/>
        <v>0</v>
      </c>
      <c r="F29" s="11">
        <f t="shared" si="8"/>
        <v>0.000000003725290298</v>
      </c>
      <c r="G29" s="11">
        <f t="shared" si="8"/>
        <v>0.000000003725290298</v>
      </c>
      <c r="H29" s="11">
        <f t="shared" si="8"/>
        <v>0.000000003725290298</v>
      </c>
      <c r="I29" s="11">
        <f t="shared" si="8"/>
        <v>0.000000007450580597</v>
      </c>
      <c r="J29" s="11">
        <f t="shared" si="8"/>
        <v>0.000000003725290298</v>
      </c>
      <c r="K29" s="11">
        <f t="shared" si="8"/>
        <v>0.000000007450580597</v>
      </c>
      <c r="L29" s="11">
        <f t="shared" si="8"/>
        <v>0.0000000111758709</v>
      </c>
      <c r="M29" s="11">
        <f t="shared" si="8"/>
        <v>0.000000007450580597</v>
      </c>
      <c r="N29" s="11">
        <f t="shared" si="8"/>
        <v>0.000000007450580597</v>
      </c>
      <c r="O29" s="11">
        <f t="shared" si="8"/>
        <v>0.000000007450580597</v>
      </c>
      <c r="P29" s="11">
        <f t="shared" si="8"/>
        <v>0.00000001490116119</v>
      </c>
      <c r="Q29" s="11">
        <f t="shared" si="8"/>
        <v>0.00000001490116119</v>
      </c>
      <c r="R29" s="11">
        <f t="shared" si="8"/>
        <v>0.00000002235174179</v>
      </c>
      <c r="S29" s="11">
        <f t="shared" si="8"/>
        <v>0.00000002235174179</v>
      </c>
      <c r="T29" s="11">
        <f t="shared" si="8"/>
        <v>0.00000002980232239</v>
      </c>
      <c r="U29" s="11">
        <f t="shared" si="8"/>
        <v>0.00000002980232239</v>
      </c>
      <c r="V29" s="11">
        <f t="shared" si="8"/>
        <v>0.00000002980232239</v>
      </c>
      <c r="W29" s="11">
        <f t="shared" si="8"/>
        <v>0.00000002980232239</v>
      </c>
      <c r="X29" s="11">
        <f t="shared" si="8"/>
        <v>0.00000004470348358</v>
      </c>
      <c r="Y29" s="11">
        <f t="shared" si="8"/>
        <v>0.00000004470348358</v>
      </c>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17"/>
    </row>
    <row r="202">
      <c r="A202" s="17"/>
    </row>
    <row r="203">
      <c r="A203" s="17"/>
    </row>
    <row r="204">
      <c r="A204" s="17"/>
    </row>
    <row r="205">
      <c r="A205" s="17"/>
    </row>
    <row r="206">
      <c r="A206" s="17"/>
    </row>
    <row r="207">
      <c r="A207" s="17"/>
    </row>
    <row r="208">
      <c r="A208" s="17"/>
    </row>
    <row r="209">
      <c r="A209" s="17"/>
    </row>
    <row r="210">
      <c r="A210" s="17"/>
    </row>
    <row r="211">
      <c r="A211" s="17"/>
    </row>
    <row r="212">
      <c r="A212" s="17"/>
    </row>
    <row r="213">
      <c r="A213" s="17"/>
    </row>
    <row r="214">
      <c r="A214" s="17"/>
    </row>
    <row r="215">
      <c r="A215" s="17"/>
    </row>
    <row r="216">
      <c r="A216" s="17"/>
    </row>
    <row r="217">
      <c r="A217" s="17"/>
    </row>
    <row r="218">
      <c r="A218" s="17"/>
    </row>
    <row r="219">
      <c r="A219" s="17"/>
    </row>
    <row r="220">
      <c r="A220" s="17"/>
    </row>
    <row r="221">
      <c r="A221" s="17"/>
    </row>
    <row r="222">
      <c r="A222" s="17"/>
    </row>
    <row r="223">
      <c r="A223" s="17"/>
    </row>
    <row r="224">
      <c r="A224" s="17"/>
    </row>
    <row r="225">
      <c r="A225" s="17"/>
    </row>
    <row r="226">
      <c r="A226" s="17"/>
    </row>
    <row r="227">
      <c r="A227" s="17"/>
    </row>
    <row r="228">
      <c r="A228" s="17"/>
    </row>
    <row r="229">
      <c r="A229" s="17"/>
    </row>
    <row r="230">
      <c r="A230" s="17"/>
    </row>
    <row r="231">
      <c r="A231" s="17"/>
    </row>
    <row r="232">
      <c r="A232" s="17"/>
    </row>
    <row r="233">
      <c r="A233" s="17"/>
    </row>
    <row r="234">
      <c r="A234" s="17"/>
    </row>
    <row r="235">
      <c r="A235" s="17"/>
    </row>
    <row r="236">
      <c r="A236" s="17"/>
    </row>
    <row r="237">
      <c r="A237" s="17"/>
    </row>
    <row r="238">
      <c r="A238" s="17"/>
    </row>
    <row r="239">
      <c r="A239" s="17"/>
    </row>
    <row r="240">
      <c r="A240" s="17"/>
    </row>
    <row r="241">
      <c r="A241" s="17"/>
    </row>
    <row r="242">
      <c r="A242" s="17"/>
    </row>
    <row r="243">
      <c r="A243" s="17"/>
    </row>
    <row r="244">
      <c r="A244" s="17"/>
    </row>
    <row r="245">
      <c r="A245" s="17"/>
    </row>
    <row r="246">
      <c r="A246" s="17"/>
    </row>
    <row r="247">
      <c r="A247" s="17"/>
    </row>
    <row r="248">
      <c r="A248" s="17"/>
    </row>
    <row r="249">
      <c r="A249" s="17"/>
    </row>
    <row r="250">
      <c r="A250" s="17"/>
    </row>
    <row r="251">
      <c r="A251" s="17"/>
    </row>
    <row r="252">
      <c r="A252" s="17"/>
    </row>
    <row r="253">
      <c r="A253" s="17"/>
    </row>
    <row r="254">
      <c r="A254" s="17"/>
    </row>
    <row r="255">
      <c r="A255" s="17"/>
    </row>
    <row r="256">
      <c r="A256" s="17"/>
    </row>
    <row r="257">
      <c r="A257" s="17"/>
    </row>
    <row r="258">
      <c r="A258" s="17"/>
    </row>
    <row r="259">
      <c r="A259" s="17"/>
    </row>
    <row r="260">
      <c r="A260" s="17"/>
    </row>
    <row r="261">
      <c r="A261" s="17"/>
    </row>
    <row r="262">
      <c r="A262" s="17"/>
    </row>
    <row r="263">
      <c r="A263" s="17"/>
    </row>
    <row r="264">
      <c r="A264" s="17"/>
    </row>
    <row r="265">
      <c r="A265" s="17"/>
    </row>
    <row r="266">
      <c r="A266" s="17"/>
    </row>
    <row r="267">
      <c r="A267" s="17"/>
    </row>
    <row r="268">
      <c r="A268" s="17"/>
    </row>
    <row r="269">
      <c r="A269" s="17"/>
    </row>
    <row r="270">
      <c r="A270" s="17"/>
    </row>
    <row r="271">
      <c r="A271" s="17"/>
    </row>
    <row r="272">
      <c r="A272" s="17"/>
    </row>
    <row r="273">
      <c r="A273" s="17"/>
    </row>
    <row r="274">
      <c r="A274" s="17"/>
    </row>
    <row r="275">
      <c r="A275" s="17"/>
    </row>
    <row r="276">
      <c r="A276" s="17"/>
    </row>
    <row r="277">
      <c r="A277" s="17"/>
    </row>
    <row r="278">
      <c r="A278" s="17"/>
    </row>
    <row r="279">
      <c r="A279" s="17"/>
    </row>
    <row r="280">
      <c r="A280" s="17"/>
    </row>
    <row r="281">
      <c r="A281" s="17"/>
    </row>
    <row r="282">
      <c r="A282" s="17"/>
    </row>
    <row r="283">
      <c r="A283" s="17"/>
    </row>
    <row r="284">
      <c r="A284" s="17"/>
    </row>
    <row r="285">
      <c r="A285" s="17"/>
    </row>
    <row r="286">
      <c r="A286" s="17"/>
    </row>
    <row r="287">
      <c r="A287" s="17"/>
    </row>
    <row r="288">
      <c r="A288" s="17"/>
    </row>
    <row r="289">
      <c r="A289" s="17"/>
    </row>
    <row r="290">
      <c r="A290" s="17"/>
    </row>
    <row r="291">
      <c r="A291" s="17"/>
    </row>
    <row r="292">
      <c r="A292" s="17"/>
    </row>
    <row r="293">
      <c r="A293" s="17"/>
    </row>
    <row r="294">
      <c r="A294" s="17"/>
    </row>
    <row r="295">
      <c r="A295" s="17"/>
    </row>
    <row r="296">
      <c r="A296" s="17"/>
    </row>
    <row r="297">
      <c r="A297" s="17"/>
    </row>
    <row r="298">
      <c r="A298" s="17"/>
    </row>
    <row r="299">
      <c r="A299" s="17"/>
    </row>
    <row r="300">
      <c r="A300" s="17"/>
    </row>
    <row r="301">
      <c r="A301" s="17"/>
    </row>
    <row r="302">
      <c r="A302" s="17"/>
    </row>
    <row r="303">
      <c r="A303" s="17"/>
    </row>
    <row r="304">
      <c r="A304" s="17"/>
    </row>
    <row r="305">
      <c r="A305" s="17"/>
    </row>
    <row r="306">
      <c r="A306" s="17"/>
    </row>
    <row r="307">
      <c r="A307" s="17"/>
    </row>
    <row r="308">
      <c r="A308" s="17"/>
    </row>
    <row r="309">
      <c r="A309" s="17"/>
    </row>
    <row r="310">
      <c r="A310" s="17"/>
    </row>
    <row r="311">
      <c r="A311" s="17"/>
    </row>
    <row r="312">
      <c r="A312" s="17"/>
    </row>
    <row r="313">
      <c r="A313" s="17"/>
    </row>
    <row r="314">
      <c r="A314" s="17"/>
    </row>
    <row r="315">
      <c r="A315" s="17"/>
    </row>
    <row r="316">
      <c r="A316" s="17"/>
    </row>
    <row r="317">
      <c r="A317" s="17"/>
    </row>
    <row r="318">
      <c r="A318" s="17"/>
    </row>
    <row r="319">
      <c r="A319" s="17"/>
    </row>
    <row r="320">
      <c r="A320" s="17"/>
    </row>
    <row r="321">
      <c r="A321" s="17"/>
    </row>
    <row r="322">
      <c r="A322" s="17"/>
    </row>
    <row r="323">
      <c r="A323" s="17"/>
    </row>
    <row r="324">
      <c r="A324" s="17"/>
    </row>
    <row r="325">
      <c r="A325" s="17"/>
    </row>
    <row r="326">
      <c r="A326" s="17"/>
    </row>
    <row r="327">
      <c r="A327" s="17"/>
    </row>
    <row r="328">
      <c r="A328" s="17"/>
    </row>
    <row r="329">
      <c r="A329" s="17"/>
    </row>
    <row r="330">
      <c r="A330" s="17"/>
    </row>
    <row r="331">
      <c r="A331" s="17"/>
    </row>
    <row r="332">
      <c r="A332" s="17"/>
    </row>
    <row r="333">
      <c r="A333" s="17"/>
    </row>
    <row r="334">
      <c r="A334" s="17"/>
    </row>
    <row r="335">
      <c r="A335" s="17"/>
    </row>
    <row r="336">
      <c r="A336" s="17"/>
    </row>
    <row r="337">
      <c r="A337" s="17"/>
    </row>
    <row r="338">
      <c r="A338" s="17"/>
    </row>
    <row r="339">
      <c r="A339" s="17"/>
    </row>
    <row r="340">
      <c r="A340" s="17"/>
    </row>
    <row r="341">
      <c r="A341" s="17"/>
    </row>
    <row r="342">
      <c r="A342" s="17"/>
    </row>
    <row r="343">
      <c r="A343" s="17"/>
    </row>
    <row r="344">
      <c r="A344" s="17"/>
    </row>
    <row r="345">
      <c r="A345" s="17"/>
    </row>
    <row r="346">
      <c r="A346" s="17"/>
    </row>
    <row r="347">
      <c r="A347" s="17"/>
    </row>
    <row r="348">
      <c r="A348" s="17"/>
    </row>
    <row r="349">
      <c r="A349" s="17"/>
    </row>
    <row r="350">
      <c r="A350" s="17"/>
    </row>
    <row r="351">
      <c r="A351" s="17"/>
    </row>
    <row r="352">
      <c r="A352" s="17"/>
    </row>
    <row r="353">
      <c r="A353" s="17"/>
    </row>
    <row r="354">
      <c r="A354" s="17"/>
    </row>
    <row r="355">
      <c r="A355" s="17"/>
    </row>
    <row r="356">
      <c r="A356" s="17"/>
    </row>
    <row r="357">
      <c r="A357" s="17"/>
    </row>
    <row r="358">
      <c r="A358" s="17"/>
    </row>
    <row r="359">
      <c r="A359" s="17"/>
    </row>
    <row r="360">
      <c r="A360" s="17"/>
    </row>
    <row r="361">
      <c r="A361" s="17"/>
    </row>
    <row r="362">
      <c r="A362" s="17"/>
    </row>
    <row r="363">
      <c r="A363" s="17"/>
    </row>
    <row r="364">
      <c r="A364" s="17"/>
    </row>
    <row r="365">
      <c r="A365" s="17"/>
    </row>
    <row r="366">
      <c r="A366" s="17"/>
    </row>
    <row r="367">
      <c r="A367" s="17"/>
    </row>
    <row r="368">
      <c r="A368" s="17"/>
    </row>
    <row r="369">
      <c r="A369" s="17"/>
    </row>
    <row r="370">
      <c r="A370" s="17"/>
    </row>
    <row r="371">
      <c r="A371" s="17"/>
    </row>
    <row r="372">
      <c r="A372" s="17"/>
    </row>
    <row r="373">
      <c r="A373" s="17"/>
    </row>
    <row r="374">
      <c r="A374" s="17"/>
    </row>
    <row r="375">
      <c r="A375" s="17"/>
    </row>
    <row r="376">
      <c r="A376" s="17"/>
    </row>
    <row r="377">
      <c r="A377" s="17"/>
    </row>
    <row r="378">
      <c r="A378" s="17"/>
    </row>
    <row r="379">
      <c r="A379" s="17"/>
    </row>
    <row r="380">
      <c r="A380" s="17"/>
    </row>
    <row r="381">
      <c r="A381" s="17"/>
    </row>
    <row r="382">
      <c r="A382" s="17"/>
    </row>
    <row r="383">
      <c r="A383" s="17"/>
    </row>
    <row r="384">
      <c r="A384" s="17"/>
    </row>
    <row r="385">
      <c r="A385" s="17"/>
    </row>
    <row r="386">
      <c r="A386" s="17"/>
    </row>
    <row r="387">
      <c r="A387" s="17"/>
    </row>
    <row r="388">
      <c r="A388" s="17"/>
    </row>
    <row r="389">
      <c r="A389" s="17"/>
    </row>
    <row r="390">
      <c r="A390" s="17"/>
    </row>
    <row r="391">
      <c r="A391" s="17"/>
    </row>
    <row r="392">
      <c r="A392" s="17"/>
    </row>
    <row r="393">
      <c r="A393" s="17"/>
    </row>
    <row r="394">
      <c r="A394" s="17"/>
    </row>
    <row r="395">
      <c r="A395" s="17"/>
    </row>
    <row r="396">
      <c r="A396" s="17"/>
    </row>
    <row r="397">
      <c r="A397" s="17"/>
    </row>
    <row r="398">
      <c r="A398" s="17"/>
    </row>
    <row r="399">
      <c r="A399" s="17"/>
    </row>
    <row r="400">
      <c r="A400" s="17"/>
    </row>
    <row r="401">
      <c r="A401" s="17"/>
    </row>
    <row r="402">
      <c r="A402" s="17"/>
    </row>
    <row r="403">
      <c r="A403" s="17"/>
    </row>
    <row r="404">
      <c r="A404" s="17"/>
    </row>
    <row r="405">
      <c r="A405" s="17"/>
    </row>
    <row r="406">
      <c r="A406" s="17"/>
    </row>
    <row r="407">
      <c r="A407" s="17"/>
    </row>
    <row r="408">
      <c r="A408" s="17"/>
    </row>
    <row r="409">
      <c r="A409" s="17"/>
    </row>
    <row r="410">
      <c r="A410" s="17"/>
    </row>
    <row r="411">
      <c r="A411" s="17"/>
    </row>
    <row r="412">
      <c r="A412" s="17"/>
    </row>
    <row r="413">
      <c r="A413" s="17"/>
    </row>
    <row r="414">
      <c r="A414" s="17"/>
    </row>
    <row r="415">
      <c r="A415" s="17"/>
    </row>
    <row r="416">
      <c r="A416" s="17"/>
    </row>
    <row r="417">
      <c r="A417" s="17"/>
    </row>
    <row r="418">
      <c r="A418" s="17"/>
    </row>
    <row r="419">
      <c r="A419" s="17"/>
    </row>
    <row r="420">
      <c r="A420" s="17"/>
    </row>
    <row r="421">
      <c r="A421" s="17"/>
    </row>
    <row r="422">
      <c r="A422" s="17"/>
    </row>
    <row r="423">
      <c r="A423" s="17"/>
    </row>
    <row r="424">
      <c r="A424" s="17"/>
    </row>
    <row r="425">
      <c r="A425" s="17"/>
    </row>
    <row r="426">
      <c r="A426" s="17"/>
    </row>
    <row r="427">
      <c r="A427" s="17"/>
    </row>
    <row r="428">
      <c r="A428" s="17"/>
    </row>
    <row r="429">
      <c r="A429" s="17"/>
    </row>
    <row r="430">
      <c r="A430" s="17"/>
    </row>
    <row r="431">
      <c r="A431" s="17"/>
    </row>
    <row r="432">
      <c r="A432" s="17"/>
    </row>
    <row r="433">
      <c r="A433" s="17"/>
    </row>
    <row r="434">
      <c r="A434" s="17"/>
    </row>
    <row r="435">
      <c r="A435" s="17"/>
    </row>
    <row r="436">
      <c r="A436" s="17"/>
    </row>
    <row r="437">
      <c r="A437" s="17"/>
    </row>
    <row r="438">
      <c r="A438" s="17"/>
    </row>
    <row r="439">
      <c r="A439" s="17"/>
    </row>
    <row r="440">
      <c r="A440" s="17"/>
    </row>
    <row r="441">
      <c r="A441" s="17"/>
    </row>
    <row r="442">
      <c r="A442" s="17"/>
    </row>
    <row r="443">
      <c r="A443" s="17"/>
    </row>
    <row r="444">
      <c r="A444" s="17"/>
    </row>
    <row r="445">
      <c r="A445" s="17"/>
    </row>
    <row r="446">
      <c r="A446" s="17"/>
    </row>
    <row r="447">
      <c r="A447" s="17"/>
    </row>
    <row r="448">
      <c r="A448" s="17"/>
    </row>
    <row r="449">
      <c r="A449" s="17"/>
    </row>
    <row r="450">
      <c r="A450" s="17"/>
    </row>
    <row r="451">
      <c r="A451" s="17"/>
    </row>
    <row r="452">
      <c r="A452" s="17"/>
    </row>
    <row r="453">
      <c r="A453" s="17"/>
    </row>
    <row r="454">
      <c r="A454" s="17"/>
    </row>
    <row r="455">
      <c r="A455" s="17"/>
    </row>
    <row r="456">
      <c r="A456" s="17"/>
    </row>
    <row r="457">
      <c r="A457" s="17"/>
    </row>
    <row r="458">
      <c r="A458" s="17"/>
    </row>
    <row r="459">
      <c r="A459" s="17"/>
    </row>
    <row r="460">
      <c r="A460" s="17"/>
    </row>
    <row r="461">
      <c r="A461" s="17"/>
    </row>
    <row r="462">
      <c r="A462" s="17"/>
    </row>
    <row r="463">
      <c r="A463" s="17"/>
    </row>
    <row r="464">
      <c r="A464" s="17"/>
    </row>
    <row r="465">
      <c r="A465" s="17"/>
    </row>
    <row r="466">
      <c r="A466" s="17"/>
    </row>
    <row r="467">
      <c r="A467" s="17"/>
    </row>
    <row r="468">
      <c r="A468" s="17"/>
    </row>
    <row r="469">
      <c r="A469" s="17"/>
    </row>
    <row r="470">
      <c r="A470" s="17"/>
    </row>
    <row r="471">
      <c r="A471" s="17"/>
    </row>
    <row r="472">
      <c r="A472" s="17"/>
    </row>
    <row r="473">
      <c r="A473" s="17"/>
    </row>
    <row r="474">
      <c r="A474" s="17"/>
    </row>
    <row r="475">
      <c r="A475" s="17"/>
    </row>
    <row r="476">
      <c r="A476" s="17"/>
    </row>
    <row r="477">
      <c r="A477" s="17"/>
    </row>
    <row r="478">
      <c r="A478" s="17"/>
    </row>
    <row r="479">
      <c r="A479" s="17"/>
    </row>
    <row r="480">
      <c r="A480" s="17"/>
    </row>
    <row r="481">
      <c r="A481" s="17"/>
    </row>
    <row r="482">
      <c r="A482" s="17"/>
    </row>
    <row r="483">
      <c r="A483" s="17"/>
    </row>
    <row r="484">
      <c r="A484" s="17"/>
    </row>
    <row r="485">
      <c r="A485" s="17"/>
    </row>
    <row r="486">
      <c r="A486" s="17"/>
    </row>
    <row r="487">
      <c r="A487" s="17"/>
    </row>
    <row r="488">
      <c r="A488" s="17"/>
    </row>
    <row r="489">
      <c r="A489" s="17"/>
    </row>
    <row r="490">
      <c r="A490" s="17"/>
    </row>
    <row r="491">
      <c r="A491" s="17"/>
    </row>
    <row r="492">
      <c r="A492" s="17"/>
    </row>
    <row r="493">
      <c r="A493" s="17"/>
    </row>
    <row r="494">
      <c r="A494" s="17"/>
    </row>
    <row r="495">
      <c r="A495" s="17"/>
    </row>
    <row r="496">
      <c r="A496" s="17"/>
    </row>
    <row r="497">
      <c r="A497" s="17"/>
    </row>
    <row r="498">
      <c r="A498" s="17"/>
    </row>
    <row r="499">
      <c r="A499" s="17"/>
    </row>
    <row r="500">
      <c r="A500" s="17"/>
    </row>
    <row r="501">
      <c r="A501" s="17"/>
    </row>
    <row r="502">
      <c r="A502" s="17"/>
    </row>
    <row r="503">
      <c r="A503" s="17"/>
    </row>
    <row r="504">
      <c r="A504" s="17"/>
    </row>
    <row r="505">
      <c r="A505" s="17"/>
    </row>
    <row r="506">
      <c r="A506" s="17"/>
    </row>
    <row r="507">
      <c r="A507" s="17"/>
    </row>
    <row r="508">
      <c r="A508" s="17"/>
    </row>
    <row r="509">
      <c r="A509" s="17"/>
    </row>
    <row r="510">
      <c r="A510" s="17"/>
    </row>
    <row r="511">
      <c r="A511" s="17"/>
    </row>
    <row r="512">
      <c r="A512" s="17"/>
    </row>
    <row r="513">
      <c r="A513" s="17"/>
    </row>
    <row r="514">
      <c r="A514" s="17"/>
    </row>
    <row r="515">
      <c r="A515" s="17"/>
    </row>
    <row r="516">
      <c r="A516" s="17"/>
    </row>
    <row r="517">
      <c r="A517" s="17"/>
    </row>
    <row r="518">
      <c r="A518" s="17"/>
    </row>
    <row r="519">
      <c r="A519" s="17"/>
    </row>
    <row r="520">
      <c r="A520" s="17"/>
    </row>
    <row r="521">
      <c r="A521" s="17"/>
    </row>
    <row r="522">
      <c r="A522" s="17"/>
    </row>
    <row r="523">
      <c r="A523" s="17"/>
    </row>
    <row r="524">
      <c r="A524" s="17"/>
    </row>
    <row r="525">
      <c r="A525" s="17"/>
    </row>
    <row r="526">
      <c r="A526" s="17"/>
    </row>
    <row r="527">
      <c r="A527" s="17"/>
    </row>
    <row r="528">
      <c r="A528" s="17"/>
    </row>
    <row r="529">
      <c r="A529" s="17"/>
    </row>
    <row r="530">
      <c r="A530" s="17"/>
    </row>
    <row r="531">
      <c r="A531" s="17"/>
    </row>
    <row r="532">
      <c r="A532" s="17"/>
    </row>
    <row r="533">
      <c r="A533" s="17"/>
    </row>
    <row r="534">
      <c r="A534" s="17"/>
    </row>
    <row r="535">
      <c r="A535" s="17"/>
    </row>
    <row r="536">
      <c r="A536" s="17"/>
    </row>
    <row r="537">
      <c r="A537" s="17"/>
    </row>
    <row r="538">
      <c r="A538" s="17"/>
    </row>
    <row r="539">
      <c r="A539" s="17"/>
    </row>
    <row r="540">
      <c r="A540" s="17"/>
    </row>
    <row r="541">
      <c r="A541" s="17"/>
    </row>
    <row r="542">
      <c r="A542" s="17"/>
    </row>
    <row r="543">
      <c r="A543" s="17"/>
    </row>
    <row r="544">
      <c r="A544" s="17"/>
    </row>
    <row r="545">
      <c r="A545" s="17"/>
    </row>
    <row r="546">
      <c r="A546" s="17"/>
    </row>
    <row r="547">
      <c r="A547" s="17"/>
    </row>
    <row r="548">
      <c r="A548" s="17"/>
    </row>
    <row r="549">
      <c r="A549" s="17"/>
    </row>
    <row r="550">
      <c r="A550" s="17"/>
    </row>
    <row r="551">
      <c r="A551" s="17"/>
    </row>
    <row r="552">
      <c r="A552" s="17"/>
    </row>
    <row r="553">
      <c r="A553" s="17"/>
    </row>
    <row r="554">
      <c r="A554" s="17"/>
    </row>
    <row r="555">
      <c r="A555" s="17"/>
    </row>
    <row r="556">
      <c r="A556" s="17"/>
    </row>
    <row r="557">
      <c r="A557" s="17"/>
    </row>
    <row r="558">
      <c r="A558" s="17"/>
    </row>
    <row r="559">
      <c r="A559" s="17"/>
    </row>
    <row r="560">
      <c r="A560" s="17"/>
    </row>
    <row r="561">
      <c r="A561" s="17"/>
    </row>
    <row r="562">
      <c r="A562" s="17"/>
    </row>
    <row r="563">
      <c r="A563" s="17"/>
    </row>
    <row r="564">
      <c r="A564" s="17"/>
    </row>
    <row r="565">
      <c r="A565" s="17"/>
    </row>
    <row r="566">
      <c r="A566" s="17"/>
    </row>
    <row r="567">
      <c r="A567" s="17"/>
    </row>
    <row r="568">
      <c r="A568" s="17"/>
    </row>
    <row r="569">
      <c r="A569" s="17"/>
    </row>
    <row r="570">
      <c r="A570" s="17"/>
    </row>
    <row r="571">
      <c r="A571" s="17"/>
    </row>
    <row r="572">
      <c r="A572" s="17"/>
    </row>
    <row r="573">
      <c r="A573" s="17"/>
    </row>
    <row r="574">
      <c r="A574" s="17"/>
    </row>
    <row r="575">
      <c r="A575" s="17"/>
    </row>
    <row r="576">
      <c r="A576" s="17"/>
    </row>
    <row r="577">
      <c r="A577" s="17"/>
    </row>
    <row r="578">
      <c r="A578" s="17"/>
    </row>
    <row r="579">
      <c r="A579" s="17"/>
    </row>
    <row r="580">
      <c r="A580" s="17"/>
    </row>
    <row r="581">
      <c r="A581" s="17"/>
    </row>
    <row r="582">
      <c r="A582" s="17"/>
    </row>
    <row r="583">
      <c r="A583" s="17"/>
    </row>
    <row r="584">
      <c r="A584" s="17"/>
    </row>
    <row r="585">
      <c r="A585" s="17"/>
    </row>
    <row r="586">
      <c r="A586" s="17"/>
    </row>
    <row r="587">
      <c r="A587" s="17"/>
    </row>
    <row r="588">
      <c r="A588" s="17"/>
    </row>
    <row r="589">
      <c r="A589" s="17"/>
    </row>
    <row r="590">
      <c r="A590" s="17"/>
    </row>
    <row r="591">
      <c r="A591" s="17"/>
    </row>
    <row r="592">
      <c r="A592" s="17"/>
    </row>
    <row r="593">
      <c r="A593" s="17"/>
    </row>
    <row r="594">
      <c r="A594" s="17"/>
    </row>
    <row r="595">
      <c r="A595" s="17"/>
    </row>
    <row r="596">
      <c r="A596" s="17"/>
    </row>
    <row r="597">
      <c r="A597" s="17"/>
    </row>
    <row r="598">
      <c r="A598" s="17"/>
    </row>
    <row r="599">
      <c r="A599" s="17"/>
    </row>
    <row r="600">
      <c r="A600" s="17"/>
    </row>
    <row r="601">
      <c r="A601" s="17"/>
    </row>
    <row r="602">
      <c r="A602" s="17"/>
    </row>
    <row r="603">
      <c r="A603" s="17"/>
    </row>
    <row r="604">
      <c r="A604" s="17"/>
    </row>
    <row r="605">
      <c r="A605" s="17"/>
    </row>
    <row r="606">
      <c r="A606" s="17"/>
    </row>
    <row r="607">
      <c r="A607" s="17"/>
    </row>
    <row r="608">
      <c r="A608" s="17"/>
    </row>
    <row r="609">
      <c r="A609" s="17"/>
    </row>
    <row r="610">
      <c r="A610" s="17"/>
    </row>
    <row r="611">
      <c r="A611" s="17"/>
    </row>
    <row r="612">
      <c r="A612" s="17"/>
    </row>
    <row r="613">
      <c r="A613" s="17"/>
    </row>
    <row r="614">
      <c r="A614" s="17"/>
    </row>
    <row r="615">
      <c r="A615" s="17"/>
    </row>
    <row r="616">
      <c r="A616" s="17"/>
    </row>
    <row r="617">
      <c r="A617" s="17"/>
    </row>
    <row r="618">
      <c r="A618" s="17"/>
    </row>
    <row r="619">
      <c r="A619" s="17"/>
    </row>
    <row r="620">
      <c r="A620" s="17"/>
    </row>
    <row r="621">
      <c r="A621" s="17"/>
    </row>
    <row r="622">
      <c r="A622" s="17"/>
    </row>
    <row r="623">
      <c r="A623" s="17"/>
    </row>
    <row r="624">
      <c r="A624" s="17"/>
    </row>
    <row r="625">
      <c r="A625" s="17"/>
    </row>
    <row r="626">
      <c r="A626" s="17"/>
    </row>
    <row r="627">
      <c r="A627" s="17"/>
    </row>
    <row r="628">
      <c r="A628" s="17"/>
    </row>
    <row r="629">
      <c r="A629" s="17"/>
    </row>
    <row r="630">
      <c r="A630" s="17"/>
    </row>
    <row r="631">
      <c r="A631" s="17"/>
    </row>
    <row r="632">
      <c r="A632" s="17"/>
    </row>
    <row r="633">
      <c r="A633" s="17"/>
    </row>
    <row r="634">
      <c r="A634" s="17"/>
    </row>
    <row r="635">
      <c r="A635" s="17"/>
    </row>
    <row r="636">
      <c r="A636" s="17"/>
    </row>
    <row r="637">
      <c r="A637" s="17"/>
    </row>
    <row r="638">
      <c r="A638" s="17"/>
    </row>
    <row r="639">
      <c r="A639" s="17"/>
    </row>
    <row r="640">
      <c r="A640" s="17"/>
    </row>
    <row r="641">
      <c r="A641" s="17"/>
    </row>
    <row r="642">
      <c r="A642" s="17"/>
    </row>
    <row r="643">
      <c r="A643" s="17"/>
    </row>
    <row r="644">
      <c r="A644" s="17"/>
    </row>
    <row r="645">
      <c r="A645" s="17"/>
    </row>
    <row r="646">
      <c r="A646" s="17"/>
    </row>
    <row r="647">
      <c r="A647" s="17"/>
    </row>
    <row r="648">
      <c r="A648" s="17"/>
    </row>
    <row r="649">
      <c r="A649" s="17"/>
    </row>
    <row r="650">
      <c r="A650" s="17"/>
    </row>
    <row r="651">
      <c r="A651" s="17"/>
    </row>
    <row r="652">
      <c r="A652" s="17"/>
    </row>
    <row r="653">
      <c r="A653" s="17"/>
    </row>
    <row r="654">
      <c r="A654" s="17"/>
    </row>
    <row r="655">
      <c r="A655" s="17"/>
    </row>
    <row r="656">
      <c r="A656" s="17"/>
    </row>
    <row r="657">
      <c r="A657" s="17"/>
    </row>
    <row r="658">
      <c r="A658" s="17"/>
    </row>
    <row r="659">
      <c r="A659" s="17"/>
    </row>
    <row r="660">
      <c r="A660" s="17"/>
    </row>
    <row r="661">
      <c r="A661" s="17"/>
    </row>
    <row r="662">
      <c r="A662" s="17"/>
    </row>
    <row r="663">
      <c r="A663" s="17"/>
    </row>
    <row r="664">
      <c r="A664" s="17"/>
    </row>
    <row r="665">
      <c r="A665" s="17"/>
    </row>
    <row r="666">
      <c r="A666" s="17"/>
    </row>
    <row r="667">
      <c r="A667" s="17"/>
    </row>
    <row r="668">
      <c r="A668" s="17"/>
    </row>
    <row r="669">
      <c r="A669" s="17"/>
    </row>
    <row r="670">
      <c r="A670" s="17"/>
    </row>
    <row r="671">
      <c r="A671" s="17"/>
    </row>
    <row r="672">
      <c r="A672" s="17"/>
    </row>
    <row r="673">
      <c r="A673" s="17"/>
    </row>
    <row r="674">
      <c r="A674" s="17"/>
    </row>
    <row r="675">
      <c r="A675" s="17"/>
    </row>
    <row r="676">
      <c r="A676" s="17"/>
    </row>
    <row r="677">
      <c r="A677" s="17"/>
    </row>
    <row r="678">
      <c r="A678" s="17"/>
    </row>
    <row r="679">
      <c r="A679" s="17"/>
    </row>
    <row r="680">
      <c r="A680" s="17"/>
    </row>
    <row r="681">
      <c r="A681" s="17"/>
    </row>
    <row r="682">
      <c r="A682" s="17"/>
    </row>
    <row r="683">
      <c r="A683" s="17"/>
    </row>
    <row r="684">
      <c r="A684" s="17"/>
    </row>
    <row r="685">
      <c r="A685" s="17"/>
    </row>
    <row r="686">
      <c r="A686" s="17"/>
    </row>
    <row r="687">
      <c r="A687" s="17"/>
    </row>
    <row r="688">
      <c r="A688" s="17"/>
    </row>
    <row r="689">
      <c r="A689" s="17"/>
    </row>
    <row r="690">
      <c r="A690" s="17"/>
    </row>
    <row r="691">
      <c r="A691" s="17"/>
    </row>
    <row r="692">
      <c r="A692" s="17"/>
    </row>
    <row r="693">
      <c r="A693" s="17"/>
    </row>
    <row r="694">
      <c r="A694" s="17"/>
    </row>
    <row r="695">
      <c r="A695" s="17"/>
    </row>
    <row r="696">
      <c r="A696" s="17"/>
    </row>
    <row r="697">
      <c r="A697" s="17"/>
    </row>
    <row r="698">
      <c r="A698" s="17"/>
    </row>
    <row r="699">
      <c r="A699" s="17"/>
    </row>
    <row r="700">
      <c r="A700" s="17"/>
    </row>
    <row r="701">
      <c r="A701" s="17"/>
    </row>
    <row r="702">
      <c r="A702" s="17"/>
    </row>
    <row r="703">
      <c r="A703" s="17"/>
    </row>
    <row r="704">
      <c r="A704" s="17"/>
    </row>
    <row r="705">
      <c r="A705" s="17"/>
    </row>
    <row r="706">
      <c r="A706" s="17"/>
    </row>
    <row r="707">
      <c r="A707" s="17"/>
    </row>
    <row r="708">
      <c r="A708" s="17"/>
    </row>
    <row r="709">
      <c r="A709" s="17"/>
    </row>
    <row r="710">
      <c r="A710" s="17"/>
    </row>
    <row r="711">
      <c r="A711" s="17"/>
    </row>
    <row r="712">
      <c r="A712" s="17"/>
    </row>
    <row r="713">
      <c r="A713" s="17"/>
    </row>
    <row r="714">
      <c r="A714" s="17"/>
    </row>
    <row r="715">
      <c r="A715" s="17"/>
    </row>
    <row r="716">
      <c r="A716" s="17"/>
    </row>
    <row r="717">
      <c r="A717" s="17"/>
    </row>
    <row r="718">
      <c r="A718" s="17"/>
    </row>
    <row r="719">
      <c r="A719" s="17"/>
    </row>
    <row r="720">
      <c r="A720" s="17"/>
    </row>
    <row r="721">
      <c r="A721" s="17"/>
    </row>
    <row r="722">
      <c r="A722" s="17"/>
    </row>
    <row r="723">
      <c r="A723" s="17"/>
    </row>
    <row r="724">
      <c r="A724" s="17"/>
    </row>
    <row r="725">
      <c r="A725" s="17"/>
    </row>
    <row r="726">
      <c r="A726" s="17"/>
    </row>
    <row r="727">
      <c r="A727" s="17"/>
    </row>
    <row r="728">
      <c r="A728" s="17"/>
    </row>
    <row r="729">
      <c r="A729" s="17"/>
    </row>
    <row r="730">
      <c r="A730" s="17"/>
    </row>
    <row r="731">
      <c r="A731" s="17"/>
    </row>
    <row r="732">
      <c r="A732" s="17"/>
    </row>
    <row r="733">
      <c r="A733" s="17"/>
    </row>
    <row r="734">
      <c r="A734" s="17"/>
    </row>
    <row r="735">
      <c r="A735" s="17"/>
    </row>
    <row r="736">
      <c r="A736" s="17"/>
    </row>
    <row r="737">
      <c r="A737" s="17"/>
    </row>
    <row r="738">
      <c r="A738" s="17"/>
    </row>
    <row r="739">
      <c r="A739" s="17"/>
    </row>
    <row r="740">
      <c r="A740" s="17"/>
    </row>
    <row r="741">
      <c r="A741" s="17"/>
    </row>
    <row r="742">
      <c r="A742" s="17"/>
    </row>
    <row r="743">
      <c r="A743" s="17"/>
    </row>
    <row r="744">
      <c r="A744" s="17"/>
    </row>
    <row r="745">
      <c r="A745" s="17"/>
    </row>
    <row r="746">
      <c r="A746" s="17"/>
    </row>
    <row r="747">
      <c r="A747" s="17"/>
    </row>
    <row r="748">
      <c r="A748" s="17"/>
    </row>
    <row r="749">
      <c r="A749" s="17"/>
    </row>
    <row r="750">
      <c r="A750" s="17"/>
    </row>
    <row r="751">
      <c r="A751" s="17"/>
    </row>
    <row r="752">
      <c r="A752" s="17"/>
    </row>
    <row r="753">
      <c r="A753" s="17"/>
    </row>
    <row r="754">
      <c r="A754" s="17"/>
    </row>
    <row r="755">
      <c r="A755" s="17"/>
    </row>
    <row r="756">
      <c r="A756" s="17"/>
    </row>
    <row r="757">
      <c r="A757" s="17"/>
    </row>
    <row r="758">
      <c r="A758" s="17"/>
    </row>
    <row r="759">
      <c r="A759" s="17"/>
    </row>
    <row r="760">
      <c r="A760" s="17"/>
    </row>
    <row r="761">
      <c r="A761" s="17"/>
    </row>
    <row r="762">
      <c r="A762" s="17"/>
    </row>
    <row r="763">
      <c r="A763" s="17"/>
    </row>
    <row r="764">
      <c r="A764" s="17"/>
    </row>
    <row r="765">
      <c r="A765" s="17"/>
    </row>
    <row r="766">
      <c r="A766" s="17"/>
    </row>
    <row r="767">
      <c r="A767" s="17"/>
    </row>
    <row r="768">
      <c r="A768" s="17"/>
    </row>
    <row r="769">
      <c r="A769" s="17"/>
    </row>
    <row r="770">
      <c r="A770" s="17"/>
    </row>
    <row r="771">
      <c r="A771" s="17"/>
    </row>
    <row r="772">
      <c r="A772" s="17"/>
    </row>
    <row r="773">
      <c r="A773" s="17"/>
    </row>
    <row r="774">
      <c r="A774" s="17"/>
    </row>
    <row r="775">
      <c r="A775" s="17"/>
    </row>
    <row r="776">
      <c r="A776" s="17"/>
    </row>
    <row r="777">
      <c r="A777" s="17"/>
    </row>
    <row r="778">
      <c r="A778" s="17"/>
    </row>
    <row r="779">
      <c r="A779" s="17"/>
    </row>
    <row r="780">
      <c r="A780" s="17"/>
    </row>
    <row r="781">
      <c r="A781" s="17"/>
    </row>
    <row r="782">
      <c r="A782" s="17"/>
    </row>
    <row r="783">
      <c r="A783" s="17"/>
    </row>
    <row r="784">
      <c r="A784" s="17"/>
    </row>
    <row r="785">
      <c r="A785" s="17"/>
    </row>
    <row r="786">
      <c r="A786" s="17"/>
    </row>
    <row r="787">
      <c r="A787" s="17"/>
    </row>
    <row r="788">
      <c r="A788" s="17"/>
    </row>
    <row r="789">
      <c r="A789" s="17"/>
    </row>
    <row r="790">
      <c r="A790" s="17"/>
    </row>
    <row r="791">
      <c r="A791" s="17"/>
    </row>
    <row r="792">
      <c r="A792" s="17"/>
    </row>
    <row r="793">
      <c r="A793" s="17"/>
    </row>
    <row r="794">
      <c r="A794" s="17"/>
    </row>
    <row r="795">
      <c r="A795" s="17"/>
    </row>
    <row r="796">
      <c r="A796" s="17"/>
    </row>
    <row r="797">
      <c r="A797" s="17"/>
    </row>
    <row r="798">
      <c r="A798" s="17"/>
    </row>
    <row r="799">
      <c r="A799" s="17"/>
    </row>
    <row r="800">
      <c r="A800" s="17"/>
    </row>
    <row r="801">
      <c r="A801" s="17"/>
    </row>
    <row r="802">
      <c r="A802" s="17"/>
    </row>
    <row r="803">
      <c r="A803" s="17"/>
    </row>
    <row r="804">
      <c r="A804" s="17"/>
    </row>
    <row r="805">
      <c r="A805" s="17"/>
    </row>
    <row r="806">
      <c r="A806" s="17"/>
    </row>
    <row r="807">
      <c r="A807" s="17"/>
    </row>
    <row r="808">
      <c r="A808" s="17"/>
    </row>
    <row r="809">
      <c r="A809" s="17"/>
    </row>
    <row r="810">
      <c r="A810" s="17"/>
    </row>
    <row r="811">
      <c r="A811" s="17"/>
    </row>
    <row r="812">
      <c r="A812" s="17"/>
    </row>
    <row r="813">
      <c r="A813" s="17"/>
    </row>
    <row r="814">
      <c r="A814" s="17"/>
    </row>
    <row r="815">
      <c r="A815" s="17"/>
    </row>
    <row r="816">
      <c r="A816" s="17"/>
    </row>
    <row r="817">
      <c r="A817" s="17"/>
    </row>
    <row r="818">
      <c r="A818" s="17"/>
    </row>
    <row r="819">
      <c r="A819" s="17"/>
    </row>
    <row r="820">
      <c r="A820" s="17"/>
    </row>
    <row r="821">
      <c r="A821" s="17"/>
    </row>
    <row r="822">
      <c r="A822" s="17"/>
    </row>
    <row r="823">
      <c r="A823" s="17"/>
    </row>
    <row r="824">
      <c r="A824" s="17"/>
    </row>
    <row r="825">
      <c r="A825" s="17"/>
    </row>
    <row r="826">
      <c r="A826" s="17"/>
    </row>
    <row r="827">
      <c r="A827" s="17"/>
    </row>
    <row r="828">
      <c r="A828" s="17"/>
    </row>
    <row r="829">
      <c r="A829" s="17"/>
    </row>
    <row r="830">
      <c r="A830" s="17"/>
    </row>
    <row r="831">
      <c r="A831" s="17"/>
    </row>
    <row r="832">
      <c r="A832" s="17"/>
    </row>
    <row r="833">
      <c r="A833" s="17"/>
    </row>
    <row r="834">
      <c r="A834" s="17"/>
    </row>
    <row r="835">
      <c r="A835" s="17"/>
    </row>
    <row r="836">
      <c r="A836" s="17"/>
    </row>
    <row r="837">
      <c r="A837" s="17"/>
    </row>
    <row r="838">
      <c r="A838" s="17"/>
    </row>
    <row r="839">
      <c r="A839" s="17"/>
    </row>
    <row r="840">
      <c r="A840" s="17"/>
    </row>
    <row r="841">
      <c r="A841" s="17"/>
    </row>
    <row r="842">
      <c r="A842" s="17"/>
    </row>
    <row r="843">
      <c r="A843" s="17"/>
    </row>
    <row r="844">
      <c r="A844" s="17"/>
    </row>
    <row r="845">
      <c r="A845" s="17"/>
    </row>
    <row r="846">
      <c r="A846" s="17"/>
    </row>
    <row r="847">
      <c r="A847" s="17"/>
    </row>
    <row r="848">
      <c r="A848" s="17"/>
    </row>
    <row r="849">
      <c r="A849" s="17"/>
    </row>
    <row r="850">
      <c r="A850" s="17"/>
    </row>
    <row r="851">
      <c r="A851" s="17"/>
    </row>
    <row r="852">
      <c r="A852" s="17"/>
    </row>
    <row r="853">
      <c r="A853" s="17"/>
    </row>
    <row r="854">
      <c r="A854" s="17"/>
    </row>
    <row r="855">
      <c r="A855" s="17"/>
    </row>
    <row r="856">
      <c r="A856" s="17"/>
    </row>
    <row r="857">
      <c r="A857" s="17"/>
    </row>
    <row r="858">
      <c r="A858" s="17"/>
    </row>
    <row r="859">
      <c r="A859" s="17"/>
    </row>
    <row r="860">
      <c r="A860" s="17"/>
    </row>
    <row r="861">
      <c r="A861" s="17"/>
    </row>
    <row r="862">
      <c r="A862" s="17"/>
    </row>
    <row r="863">
      <c r="A863" s="17"/>
    </row>
    <row r="864">
      <c r="A864" s="17"/>
    </row>
    <row r="865">
      <c r="A865" s="17"/>
    </row>
    <row r="866">
      <c r="A866" s="17"/>
    </row>
    <row r="867">
      <c r="A867" s="17"/>
    </row>
    <row r="868">
      <c r="A868" s="17"/>
    </row>
    <row r="869">
      <c r="A869" s="17"/>
    </row>
    <row r="870">
      <c r="A870" s="17"/>
    </row>
    <row r="871">
      <c r="A871" s="17"/>
    </row>
    <row r="872">
      <c r="A872" s="17"/>
    </row>
    <row r="873">
      <c r="A873" s="17"/>
    </row>
    <row r="874">
      <c r="A874" s="17"/>
    </row>
    <row r="875">
      <c r="A875" s="17"/>
    </row>
    <row r="876">
      <c r="A876" s="17"/>
    </row>
    <row r="877">
      <c r="A877" s="17"/>
    </row>
    <row r="878">
      <c r="A878" s="17"/>
    </row>
    <row r="879">
      <c r="A879" s="17"/>
    </row>
    <row r="880">
      <c r="A880" s="17"/>
    </row>
    <row r="881">
      <c r="A881" s="17"/>
    </row>
    <row r="882">
      <c r="A882" s="17"/>
    </row>
    <row r="883">
      <c r="A883" s="17"/>
    </row>
    <row r="884">
      <c r="A884" s="17"/>
    </row>
    <row r="885">
      <c r="A885" s="17"/>
    </row>
    <row r="886">
      <c r="A886" s="17"/>
    </row>
    <row r="887">
      <c r="A887" s="17"/>
    </row>
    <row r="888">
      <c r="A888" s="17"/>
    </row>
    <row r="889">
      <c r="A889" s="17"/>
    </row>
    <row r="890">
      <c r="A890" s="17"/>
    </row>
    <row r="891">
      <c r="A891" s="17"/>
    </row>
    <row r="892">
      <c r="A892" s="17"/>
    </row>
    <row r="893">
      <c r="A893" s="17"/>
    </row>
    <row r="894">
      <c r="A894" s="17"/>
    </row>
    <row r="895">
      <c r="A895" s="17"/>
    </row>
    <row r="896">
      <c r="A896" s="17"/>
    </row>
    <row r="897">
      <c r="A897" s="17"/>
    </row>
    <row r="898">
      <c r="A898" s="17"/>
    </row>
    <row r="899">
      <c r="A899" s="17"/>
    </row>
    <row r="900">
      <c r="A900" s="17"/>
    </row>
    <row r="901">
      <c r="A901" s="17"/>
    </row>
    <row r="902">
      <c r="A902" s="17"/>
    </row>
    <row r="903">
      <c r="A903" s="17"/>
    </row>
    <row r="904">
      <c r="A904" s="17"/>
    </row>
    <row r="905">
      <c r="A905" s="17"/>
    </row>
    <row r="906">
      <c r="A906" s="17"/>
    </row>
    <row r="907">
      <c r="A907" s="17"/>
    </row>
    <row r="908">
      <c r="A908" s="17"/>
    </row>
    <row r="909">
      <c r="A909" s="17"/>
    </row>
    <row r="910">
      <c r="A910" s="17"/>
    </row>
    <row r="911">
      <c r="A911" s="17"/>
    </row>
    <row r="912">
      <c r="A912" s="17"/>
    </row>
    <row r="913">
      <c r="A913" s="17"/>
    </row>
    <row r="914">
      <c r="A914" s="17"/>
    </row>
    <row r="915">
      <c r="A915" s="17"/>
    </row>
    <row r="916">
      <c r="A916" s="17"/>
    </row>
    <row r="917">
      <c r="A917" s="17"/>
    </row>
    <row r="918">
      <c r="A918" s="17"/>
    </row>
    <row r="919">
      <c r="A919" s="17"/>
    </row>
    <row r="920">
      <c r="A920" s="17"/>
    </row>
    <row r="921">
      <c r="A921" s="17"/>
    </row>
    <row r="922">
      <c r="A922" s="17"/>
    </row>
    <row r="923">
      <c r="A923" s="17"/>
    </row>
    <row r="924">
      <c r="A924" s="17"/>
    </row>
    <row r="925">
      <c r="A925" s="17"/>
    </row>
    <row r="926">
      <c r="A926" s="17"/>
    </row>
    <row r="927">
      <c r="A927" s="17"/>
    </row>
    <row r="928">
      <c r="A928" s="17"/>
    </row>
    <row r="929">
      <c r="A929" s="17"/>
    </row>
    <row r="930">
      <c r="A930" s="17"/>
    </row>
    <row r="931">
      <c r="A931" s="17"/>
    </row>
    <row r="932">
      <c r="A932" s="17"/>
    </row>
    <row r="933">
      <c r="A933" s="17"/>
    </row>
    <row r="934">
      <c r="A934" s="17"/>
    </row>
    <row r="935">
      <c r="A935" s="17"/>
    </row>
    <row r="936">
      <c r="A936" s="17"/>
    </row>
    <row r="937">
      <c r="A937" s="17"/>
    </row>
    <row r="938">
      <c r="A938" s="17"/>
    </row>
    <row r="939">
      <c r="A939" s="17"/>
    </row>
    <row r="940">
      <c r="A940" s="17"/>
    </row>
    <row r="941">
      <c r="A941" s="17"/>
    </row>
    <row r="942">
      <c r="A942" s="17"/>
    </row>
    <row r="943">
      <c r="A943" s="17"/>
    </row>
    <row r="944">
      <c r="A944" s="17"/>
    </row>
    <row r="945">
      <c r="A945" s="17"/>
    </row>
    <row r="946">
      <c r="A946" s="17"/>
    </row>
    <row r="947">
      <c r="A947" s="17"/>
    </row>
    <row r="948">
      <c r="A948" s="17"/>
    </row>
    <row r="949">
      <c r="A949" s="17"/>
    </row>
    <row r="950">
      <c r="A950" s="17"/>
    </row>
    <row r="951">
      <c r="A951" s="17"/>
    </row>
    <row r="952">
      <c r="A952" s="17"/>
    </row>
    <row r="953">
      <c r="A953" s="17"/>
    </row>
    <row r="954">
      <c r="A954" s="17"/>
    </row>
    <row r="955">
      <c r="A955" s="17"/>
    </row>
    <row r="956">
      <c r="A956" s="17"/>
    </row>
    <row r="957">
      <c r="A957" s="17"/>
    </row>
    <row r="958">
      <c r="A958" s="17"/>
    </row>
    <row r="959">
      <c r="A959" s="17"/>
    </row>
    <row r="960">
      <c r="A960" s="17"/>
    </row>
    <row r="961">
      <c r="A961" s="17"/>
    </row>
    <row r="962">
      <c r="A962" s="17"/>
    </row>
    <row r="963">
      <c r="A963" s="17"/>
    </row>
    <row r="964">
      <c r="A964" s="17"/>
    </row>
    <row r="965">
      <c r="A965" s="17"/>
    </row>
    <row r="966">
      <c r="A966" s="17"/>
    </row>
    <row r="967">
      <c r="A967" s="17"/>
    </row>
    <row r="968">
      <c r="A968" s="17"/>
    </row>
    <row r="969">
      <c r="A969" s="17"/>
    </row>
    <row r="970">
      <c r="A970" s="17"/>
    </row>
    <row r="971">
      <c r="A971" s="17"/>
    </row>
    <row r="972">
      <c r="A972" s="17"/>
    </row>
    <row r="973">
      <c r="A973" s="17"/>
    </row>
    <row r="974">
      <c r="A974" s="17"/>
    </row>
    <row r="975">
      <c r="A975" s="17"/>
    </row>
    <row r="976">
      <c r="A976" s="17"/>
    </row>
    <row r="977">
      <c r="A977" s="17"/>
    </row>
    <row r="978">
      <c r="A978" s="17"/>
    </row>
    <row r="979">
      <c r="A979" s="17"/>
    </row>
    <row r="980">
      <c r="A980" s="17"/>
    </row>
    <row r="981">
      <c r="A981" s="17"/>
    </row>
    <row r="982">
      <c r="A982" s="17"/>
    </row>
    <row r="983">
      <c r="A983" s="17"/>
    </row>
    <row r="984">
      <c r="A984" s="17"/>
    </row>
    <row r="985">
      <c r="A985" s="17"/>
    </row>
    <row r="986">
      <c r="A986" s="17"/>
    </row>
    <row r="987">
      <c r="A987" s="17"/>
    </row>
    <row r="988">
      <c r="A988" s="17"/>
    </row>
    <row r="989">
      <c r="A989" s="17"/>
    </row>
    <row r="990">
      <c r="A990" s="17"/>
    </row>
    <row r="991">
      <c r="A991" s="17"/>
    </row>
    <row r="992">
      <c r="A992" s="17"/>
    </row>
    <row r="993">
      <c r="A993" s="17"/>
    </row>
    <row r="994">
      <c r="A994" s="17"/>
    </row>
    <row r="995">
      <c r="A995" s="17"/>
    </row>
    <row r="996">
      <c r="A996" s="17"/>
    </row>
    <row r="997">
      <c r="A997" s="17"/>
    </row>
    <row r="998">
      <c r="A998" s="17"/>
    </row>
    <row r="999">
      <c r="A999" s="17"/>
    </row>
    <row r="1000">
      <c r="A1000"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21</v>
      </c>
      <c r="B1" s="7" t="s">
        <v>22</v>
      </c>
      <c r="C1" s="7" t="s">
        <v>23</v>
      </c>
    </row>
    <row r="2">
      <c r="A2" s="7" t="s">
        <v>24</v>
      </c>
      <c r="B2" s="7">
        <v>562.0</v>
      </c>
      <c r="C2" s="7">
        <v>20000.0</v>
      </c>
    </row>
    <row r="3">
      <c r="A3" s="7" t="s">
        <v>25</v>
      </c>
      <c r="B3" s="7">
        <v>1101.0</v>
      </c>
      <c r="C3" s="7">
        <v>1000.0</v>
      </c>
    </row>
    <row r="5">
      <c r="A5" s="7" t="s">
        <v>26</v>
      </c>
      <c r="B5" s="7" t="s">
        <v>22</v>
      </c>
      <c r="C5" s="7" t="s">
        <v>27</v>
      </c>
      <c r="D5" s="7" t="s">
        <v>28</v>
      </c>
    </row>
    <row r="6">
      <c r="A6" s="7" t="s">
        <v>24</v>
      </c>
      <c r="B6" s="7">
        <v>634.0</v>
      </c>
      <c r="C6" s="7">
        <v>14000.0</v>
      </c>
      <c r="D6" s="7" t="s">
        <v>29</v>
      </c>
    </row>
    <row r="7">
      <c r="A7" s="7" t="s">
        <v>25</v>
      </c>
      <c r="B7" s="7">
        <v>1232.0</v>
      </c>
      <c r="C7" s="7">
        <v>600.0</v>
      </c>
      <c r="D7" s="7" t="s">
        <v>29</v>
      </c>
    </row>
    <row r="9">
      <c r="A9" s="7" t="s">
        <v>21</v>
      </c>
      <c r="B9" s="7" t="s">
        <v>30</v>
      </c>
    </row>
    <row r="10">
      <c r="A10" s="7" t="s">
        <v>31</v>
      </c>
      <c r="B10" s="8">
        <v>0.15</v>
      </c>
      <c r="C10" s="7" t="s">
        <v>29</v>
      </c>
    </row>
    <row r="11">
      <c r="A11" s="7" t="s">
        <v>32</v>
      </c>
      <c r="B11" s="8">
        <v>0.3</v>
      </c>
      <c r="C11" s="7" t="s">
        <v>33</v>
      </c>
    </row>
    <row r="12">
      <c r="A12" s="7" t="s">
        <v>34</v>
      </c>
      <c r="B12" s="8">
        <v>0.15</v>
      </c>
      <c r="C12" s="7" t="s">
        <v>35</v>
      </c>
    </row>
    <row r="13">
      <c r="A13" s="7" t="s">
        <v>36</v>
      </c>
      <c r="B13" s="8">
        <v>0.4</v>
      </c>
      <c r="C13" s="7" t="s">
        <v>37</v>
      </c>
    </row>
    <row r="15">
      <c r="A15" s="7" t="s">
        <v>38</v>
      </c>
      <c r="B15" s="7" t="s">
        <v>39</v>
      </c>
    </row>
    <row r="16">
      <c r="A16" s="7" t="s">
        <v>40</v>
      </c>
      <c r="B16" s="7">
        <v>16.5</v>
      </c>
    </row>
    <row r="17">
      <c r="A17" s="7" t="s">
        <v>41</v>
      </c>
      <c r="B17" s="7">
        <v>72302.0</v>
      </c>
    </row>
    <row r="19">
      <c r="A19" s="7" t="s">
        <v>42</v>
      </c>
    </row>
    <row r="20">
      <c r="A20" s="7" t="s">
        <v>43</v>
      </c>
      <c r="B20" s="7">
        <v>2.0</v>
      </c>
      <c r="C20" s="7">
        <v>15350.0</v>
      </c>
      <c r="D20" s="7" t="s">
        <v>44</v>
      </c>
    </row>
    <row r="22">
      <c r="A22" s="7" t="s">
        <v>45</v>
      </c>
    </row>
    <row r="23">
      <c r="A23" s="7" t="s">
        <v>46</v>
      </c>
      <c r="B23" s="7">
        <v>35000.0</v>
      </c>
      <c r="C23" s="7" t="s">
        <v>37</v>
      </c>
    </row>
    <row r="24">
      <c r="A24" s="7" t="s">
        <v>47</v>
      </c>
      <c r="B24" s="7">
        <v>2708.0</v>
      </c>
      <c r="C24" s="7" t="s">
        <v>44</v>
      </c>
    </row>
    <row r="25">
      <c r="A25" s="7" t="s">
        <v>48</v>
      </c>
      <c r="B25" s="7">
        <v>10000.0</v>
      </c>
      <c r="C25" s="7" t="s">
        <v>49</v>
      </c>
    </row>
    <row r="26">
      <c r="A26" s="7" t="s">
        <v>50</v>
      </c>
      <c r="B26" s="7">
        <v>4500.0</v>
      </c>
      <c r="C26" s="7" t="s">
        <v>29</v>
      </c>
    </row>
    <row r="28">
      <c r="A28" s="7" t="s">
        <v>51</v>
      </c>
      <c r="B28" s="7" t="s">
        <v>52</v>
      </c>
      <c r="C28" s="7" t="s">
        <v>53</v>
      </c>
      <c r="D28" s="7" t="s">
        <v>54</v>
      </c>
      <c r="E28" s="7" t="s">
        <v>28</v>
      </c>
      <c r="F28" s="7" t="s">
        <v>55</v>
      </c>
      <c r="G28" s="7" t="s">
        <v>56</v>
      </c>
    </row>
    <row r="29">
      <c r="A29" s="7" t="s">
        <v>57</v>
      </c>
      <c r="B29" s="7">
        <v>1.0</v>
      </c>
      <c r="C29" s="7">
        <v>1050000.0</v>
      </c>
      <c r="D29" s="9">
        <v>0.105</v>
      </c>
      <c r="E29" s="7" t="s">
        <v>58</v>
      </c>
      <c r="F29" s="7">
        <v>12.0</v>
      </c>
      <c r="G29" s="10">
        <f t="shared" ref="G29:G30" si="1">F29+B29</f>
        <v>13</v>
      </c>
    </row>
    <row r="30">
      <c r="A30" s="7" t="s">
        <v>59</v>
      </c>
      <c r="B30" s="7">
        <v>5.0</v>
      </c>
      <c r="C30" s="7">
        <v>500000.0</v>
      </c>
      <c r="D30" s="9">
        <v>0.165</v>
      </c>
      <c r="E30" s="7" t="s">
        <v>58</v>
      </c>
      <c r="F30" s="7">
        <v>14.0</v>
      </c>
      <c r="G30" s="10">
        <f t="shared" si="1"/>
        <v>19</v>
      </c>
    </row>
    <row r="32">
      <c r="A32" s="7" t="s">
        <v>60</v>
      </c>
    </row>
    <row r="33">
      <c r="A33" s="7" t="s">
        <v>61</v>
      </c>
      <c r="B33" s="7">
        <v>5.0</v>
      </c>
      <c r="C33" s="7">
        <v>9.0</v>
      </c>
    </row>
    <row r="34">
      <c r="A34" s="7" t="s">
        <v>62</v>
      </c>
      <c r="B34" s="7">
        <v>13.5</v>
      </c>
      <c r="C34" s="7">
        <v>15.5</v>
      </c>
    </row>
    <row r="36">
      <c r="A36" s="7" t="s">
        <v>63</v>
      </c>
      <c r="B36" s="8">
        <v>0.28</v>
      </c>
      <c r="C36" s="7" t="s">
        <v>64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 t="s">
        <v>65</v>
      </c>
      <c r="C1" s="7" t="s">
        <v>66</v>
      </c>
      <c r="D1" s="7" t="s">
        <v>67</v>
      </c>
      <c r="E1" s="7" t="s">
        <v>68</v>
      </c>
      <c r="F1" s="7" t="s">
        <v>69</v>
      </c>
      <c r="G1" s="7" t="s">
        <v>70</v>
      </c>
      <c r="H1" s="7" t="s">
        <v>71</v>
      </c>
      <c r="I1" s="7" t="s">
        <v>72</v>
      </c>
      <c r="J1" s="7" t="s">
        <v>73</v>
      </c>
      <c r="K1" s="7" t="s">
        <v>74</v>
      </c>
      <c r="L1" s="7" t="s">
        <v>75</v>
      </c>
      <c r="M1" s="7" t="s">
        <v>76</v>
      </c>
      <c r="N1" s="7" t="s">
        <v>77</v>
      </c>
      <c r="O1" s="7" t="s">
        <v>78</v>
      </c>
      <c r="P1" s="7" t="s">
        <v>79</v>
      </c>
      <c r="Q1" s="7" t="s">
        <v>80</v>
      </c>
      <c r="R1" s="7" t="s">
        <v>81</v>
      </c>
      <c r="S1" s="7" t="s">
        <v>82</v>
      </c>
      <c r="T1" s="7" t="s">
        <v>83</v>
      </c>
      <c r="U1" s="7" t="s">
        <v>84</v>
      </c>
      <c r="V1" s="7" t="s">
        <v>85</v>
      </c>
      <c r="W1" s="7" t="s">
        <v>86</v>
      </c>
      <c r="X1" s="7" t="s">
        <v>87</v>
      </c>
      <c r="Y1" s="7" t="s">
        <v>88</v>
      </c>
    </row>
    <row r="2">
      <c r="A2" s="7" t="s">
        <v>89</v>
      </c>
    </row>
    <row r="3">
      <c r="A3" s="7" t="s">
        <v>46</v>
      </c>
      <c r="B3" s="10">
        <f>Assumptions!$B23</f>
        <v>35000</v>
      </c>
      <c r="C3" s="10">
        <f>Assumptions!$B23</f>
        <v>35000</v>
      </c>
      <c r="D3" s="10">
        <f>Assumptions!$B23</f>
        <v>35000</v>
      </c>
      <c r="E3" s="10">
        <f>Assumptions!$B23</f>
        <v>35000</v>
      </c>
      <c r="F3" s="10">
        <f>Assumptions!$B23</f>
        <v>35000</v>
      </c>
      <c r="G3" s="10">
        <f>Assumptions!$B23</f>
        <v>35000</v>
      </c>
      <c r="H3" s="10">
        <f>Assumptions!$B23</f>
        <v>35000</v>
      </c>
      <c r="I3" s="10">
        <f>Assumptions!$B23</f>
        <v>35000</v>
      </c>
      <c r="J3" s="10">
        <f>Assumptions!$B23</f>
        <v>35000</v>
      </c>
      <c r="K3" s="10">
        <f>Assumptions!$B23</f>
        <v>35000</v>
      </c>
      <c r="L3" s="10">
        <f>Assumptions!$B23</f>
        <v>35000</v>
      </c>
      <c r="M3" s="10">
        <f>Assumptions!$B23</f>
        <v>35000</v>
      </c>
      <c r="N3" s="10">
        <f>Assumptions!$B23</f>
        <v>35000</v>
      </c>
      <c r="O3" s="10">
        <f>Assumptions!$B23</f>
        <v>35000</v>
      </c>
      <c r="P3" s="10">
        <f>Assumptions!$B23</f>
        <v>35000</v>
      </c>
      <c r="Q3" s="10">
        <f>Assumptions!$B23</f>
        <v>35000</v>
      </c>
      <c r="R3" s="10">
        <f>Assumptions!$B23</f>
        <v>35000</v>
      </c>
      <c r="S3" s="10">
        <f>Assumptions!$B23</f>
        <v>35000</v>
      </c>
      <c r="T3" s="10">
        <f>Assumptions!$B23</f>
        <v>35000</v>
      </c>
      <c r="U3" s="10">
        <f>Assumptions!$B23</f>
        <v>35000</v>
      </c>
      <c r="V3" s="10">
        <f>Assumptions!$B23</f>
        <v>35000</v>
      </c>
      <c r="W3" s="10">
        <f>Assumptions!$B23</f>
        <v>35000</v>
      </c>
      <c r="X3" s="10">
        <f>Assumptions!$B23</f>
        <v>35000</v>
      </c>
      <c r="Y3" s="10">
        <f>Assumptions!$B23</f>
        <v>35000</v>
      </c>
    </row>
    <row r="4">
      <c r="A4" s="7" t="s">
        <v>47</v>
      </c>
      <c r="B4" s="10">
        <f>Assumptions!$B24</f>
        <v>2708</v>
      </c>
      <c r="C4" s="10">
        <f>Assumptions!$B24</f>
        <v>2708</v>
      </c>
      <c r="D4" s="10">
        <f>Assumptions!$B24</f>
        <v>2708</v>
      </c>
      <c r="E4" s="10">
        <f>Assumptions!$B24</f>
        <v>2708</v>
      </c>
      <c r="F4" s="10">
        <f>Assumptions!$B24</f>
        <v>2708</v>
      </c>
      <c r="G4" s="10">
        <f>Assumptions!$B24</f>
        <v>2708</v>
      </c>
      <c r="H4" s="10">
        <f>Assumptions!$B24</f>
        <v>2708</v>
      </c>
      <c r="I4" s="10">
        <f>Assumptions!$B24</f>
        <v>2708</v>
      </c>
      <c r="J4" s="10">
        <f>Assumptions!$B24</f>
        <v>2708</v>
      </c>
      <c r="K4" s="10">
        <f>Assumptions!$B24</f>
        <v>2708</v>
      </c>
      <c r="L4" s="10">
        <f>Assumptions!$B24</f>
        <v>2708</v>
      </c>
      <c r="M4" s="10">
        <f>Assumptions!$B24</f>
        <v>2708</v>
      </c>
      <c r="N4" s="10">
        <f>Assumptions!$B24</f>
        <v>2708</v>
      </c>
      <c r="O4" s="10">
        <f>Assumptions!$B24</f>
        <v>2708</v>
      </c>
      <c r="P4" s="10">
        <f>Assumptions!$B24</f>
        <v>2708</v>
      </c>
      <c r="Q4" s="10">
        <f>Assumptions!$B24</f>
        <v>2708</v>
      </c>
      <c r="R4" s="10">
        <f>Assumptions!$B24</f>
        <v>2708</v>
      </c>
      <c r="S4" s="10">
        <f>Assumptions!$B24</f>
        <v>2708</v>
      </c>
      <c r="T4" s="10">
        <f>Assumptions!$B24</f>
        <v>2708</v>
      </c>
      <c r="U4" s="10">
        <f>Assumptions!$B24</f>
        <v>2708</v>
      </c>
      <c r="V4" s="10">
        <f>Assumptions!$B24</f>
        <v>2708</v>
      </c>
      <c r="W4" s="10">
        <f>Assumptions!$B24</f>
        <v>2708</v>
      </c>
      <c r="X4" s="10">
        <f>Assumptions!$B24</f>
        <v>2708</v>
      </c>
      <c r="Y4" s="10">
        <f>Assumptions!$B24</f>
        <v>2708</v>
      </c>
    </row>
    <row r="5">
      <c r="A5" s="7" t="s">
        <v>48</v>
      </c>
      <c r="B5" s="10">
        <f>Assumptions!$B25</f>
        <v>10000</v>
      </c>
      <c r="C5" s="10">
        <f>Assumptions!$B25</f>
        <v>10000</v>
      </c>
      <c r="D5" s="10">
        <f>Assumptions!$B25</f>
        <v>10000</v>
      </c>
      <c r="E5" s="10">
        <f>Assumptions!$B25</f>
        <v>10000</v>
      </c>
      <c r="F5" s="10">
        <f>Assumptions!$B25</f>
        <v>10000</v>
      </c>
      <c r="G5" s="10">
        <f>Assumptions!$B25</f>
        <v>10000</v>
      </c>
      <c r="H5" s="10">
        <f>Assumptions!$B25</f>
        <v>10000</v>
      </c>
      <c r="I5" s="10">
        <f>Assumptions!$B25</f>
        <v>10000</v>
      </c>
      <c r="J5" s="10">
        <f>Assumptions!$B25</f>
        <v>10000</v>
      </c>
      <c r="K5" s="10">
        <f>Assumptions!$B25</f>
        <v>10000</v>
      </c>
      <c r="L5" s="10">
        <f>Assumptions!$B25</f>
        <v>10000</v>
      </c>
      <c r="M5" s="10">
        <f>Assumptions!$B25</f>
        <v>10000</v>
      </c>
      <c r="N5" s="10">
        <f>Assumptions!$B25</f>
        <v>10000</v>
      </c>
      <c r="O5" s="10">
        <f>Assumptions!$B25</f>
        <v>10000</v>
      </c>
      <c r="P5" s="10">
        <f>Assumptions!$B25</f>
        <v>10000</v>
      </c>
      <c r="Q5" s="10">
        <f>Assumptions!$B25</f>
        <v>10000</v>
      </c>
      <c r="R5" s="10">
        <f>Assumptions!$B25</f>
        <v>10000</v>
      </c>
      <c r="S5" s="10">
        <f>Assumptions!$B25</f>
        <v>10000</v>
      </c>
      <c r="T5" s="10">
        <f>Assumptions!$B25</f>
        <v>10000</v>
      </c>
      <c r="U5" s="10">
        <f>Assumptions!$B25</f>
        <v>10000</v>
      </c>
      <c r="V5" s="10">
        <f>Assumptions!$B25</f>
        <v>10000</v>
      </c>
      <c r="W5" s="10">
        <f>Assumptions!$B25</f>
        <v>10000</v>
      </c>
      <c r="X5" s="10">
        <f>Assumptions!$B25</f>
        <v>10000</v>
      </c>
      <c r="Y5" s="10">
        <f>Assumptions!$B25</f>
        <v>10000</v>
      </c>
    </row>
    <row r="6">
      <c r="A6" s="7" t="s">
        <v>50</v>
      </c>
      <c r="B6" s="10">
        <f>Assumptions!$B26</f>
        <v>4500</v>
      </c>
      <c r="C6" s="10">
        <f>Assumptions!$B26</f>
        <v>4500</v>
      </c>
      <c r="D6" s="10">
        <f>Assumptions!$B26</f>
        <v>4500</v>
      </c>
      <c r="E6" s="10">
        <f>Assumptions!$B26</f>
        <v>4500</v>
      </c>
      <c r="F6" s="10">
        <f>Assumptions!$B26</f>
        <v>4500</v>
      </c>
      <c r="G6" s="10">
        <f>Assumptions!$B26</f>
        <v>4500</v>
      </c>
      <c r="H6" s="10">
        <f>Assumptions!$B26</f>
        <v>4500</v>
      </c>
      <c r="I6" s="10">
        <f>Assumptions!$B26</f>
        <v>4500</v>
      </c>
      <c r="J6" s="10">
        <f>Assumptions!$B26</f>
        <v>4500</v>
      </c>
      <c r="K6" s="10">
        <f>Assumptions!$B26</f>
        <v>4500</v>
      </c>
      <c r="L6" s="10">
        <f>Assumptions!$B26</f>
        <v>4500</v>
      </c>
      <c r="M6" s="10">
        <f>Assumptions!$B26</f>
        <v>4500</v>
      </c>
      <c r="N6" s="10">
        <f>Assumptions!$B26</f>
        <v>4500</v>
      </c>
      <c r="O6" s="10">
        <f>Assumptions!$B26</f>
        <v>4500</v>
      </c>
      <c r="P6" s="10">
        <f>Assumptions!$B26</f>
        <v>4500</v>
      </c>
      <c r="Q6" s="10">
        <f>Assumptions!$B26</f>
        <v>4500</v>
      </c>
      <c r="R6" s="10">
        <f>Assumptions!$B26</f>
        <v>4500</v>
      </c>
      <c r="S6" s="10">
        <f>Assumptions!$B26</f>
        <v>4500</v>
      </c>
      <c r="T6" s="10">
        <f>Assumptions!$B26</f>
        <v>4500</v>
      </c>
      <c r="U6" s="10">
        <f>Assumptions!$B26</f>
        <v>4500</v>
      </c>
      <c r="V6" s="10">
        <f>Assumptions!$B26</f>
        <v>4500</v>
      </c>
      <c r="W6" s="10">
        <f>Assumptions!$B26</f>
        <v>4500</v>
      </c>
      <c r="X6" s="10">
        <f>Assumptions!$B26</f>
        <v>4500</v>
      </c>
      <c r="Y6" s="10">
        <f>Assumptions!$B26</f>
        <v>4500</v>
      </c>
    </row>
    <row r="7">
      <c r="A7" s="7" t="s">
        <v>90</v>
      </c>
      <c r="B7" s="10">
        <f>Assumptions!$B20*Assumptions!$C20</f>
        <v>30700</v>
      </c>
      <c r="C7" s="10">
        <f>Assumptions!$B20*Assumptions!$C20</f>
        <v>30700</v>
      </c>
      <c r="D7" s="10">
        <f>Assumptions!$B20*Assumptions!$C20</f>
        <v>30700</v>
      </c>
      <c r="E7" s="10">
        <f>Assumptions!$B20*Assumptions!$C20</f>
        <v>30700</v>
      </c>
      <c r="F7" s="10">
        <f>Assumptions!$B20*Assumptions!$C20</f>
        <v>30700</v>
      </c>
      <c r="G7" s="10">
        <f>Assumptions!$B20*Assumptions!$C20</f>
        <v>30700</v>
      </c>
      <c r="H7" s="10">
        <f>Assumptions!$B20*Assumptions!$C20</f>
        <v>30700</v>
      </c>
      <c r="I7" s="10">
        <f>Assumptions!$B20*Assumptions!$C20</f>
        <v>30700</v>
      </c>
      <c r="J7" s="10">
        <f>Assumptions!$B20*Assumptions!$C20</f>
        <v>30700</v>
      </c>
      <c r="K7" s="10">
        <f>Assumptions!$B20*Assumptions!$C20</f>
        <v>30700</v>
      </c>
      <c r="L7" s="10">
        <f>Assumptions!$B20*Assumptions!$C20</f>
        <v>30700</v>
      </c>
      <c r="M7" s="10">
        <f>Assumptions!$B20*Assumptions!$C20</f>
        <v>30700</v>
      </c>
      <c r="N7" s="10">
        <f>Assumptions!$B20*Assumptions!$C20</f>
        <v>30700</v>
      </c>
      <c r="O7" s="10">
        <f>Assumptions!$B20*Assumptions!$C20</f>
        <v>30700</v>
      </c>
      <c r="P7" s="10">
        <f>Assumptions!$B20*Assumptions!$C20</f>
        <v>30700</v>
      </c>
      <c r="Q7" s="10">
        <f>Assumptions!$B20*Assumptions!$C20</f>
        <v>30700</v>
      </c>
      <c r="R7" s="10">
        <f>Assumptions!$B20*Assumptions!$C20</f>
        <v>30700</v>
      </c>
      <c r="S7" s="10">
        <f>Assumptions!$B20*Assumptions!$C20</f>
        <v>30700</v>
      </c>
      <c r="T7" s="10">
        <f>Assumptions!$B20*Assumptions!$C20</f>
        <v>30700</v>
      </c>
      <c r="U7" s="10">
        <f>Assumptions!$B20*Assumptions!$C20</f>
        <v>30700</v>
      </c>
      <c r="V7" s="10">
        <f>Assumptions!$B20*Assumptions!$C20</f>
        <v>30700</v>
      </c>
      <c r="W7" s="10">
        <f>Assumptions!$B20*Assumptions!$C20</f>
        <v>30700</v>
      </c>
      <c r="X7" s="10">
        <f>Assumptions!$B20*Assumptions!$C20</f>
        <v>30700</v>
      </c>
      <c r="Y7" s="10">
        <f>Assumptions!$B20*Assumptions!$C20</f>
        <v>30700</v>
      </c>
    </row>
    <row r="8">
      <c r="A8" s="7" t="s">
        <v>91</v>
      </c>
      <c r="B8" s="10">
        <f t="shared" ref="B8:Y8" si="1">SUM(B3:B7)</f>
        <v>82908</v>
      </c>
      <c r="C8" s="10">
        <f t="shared" si="1"/>
        <v>82908</v>
      </c>
      <c r="D8" s="10">
        <f t="shared" si="1"/>
        <v>82908</v>
      </c>
      <c r="E8" s="10">
        <f t="shared" si="1"/>
        <v>82908</v>
      </c>
      <c r="F8" s="10">
        <f t="shared" si="1"/>
        <v>82908</v>
      </c>
      <c r="G8" s="10">
        <f t="shared" si="1"/>
        <v>82908</v>
      </c>
      <c r="H8" s="10">
        <f t="shared" si="1"/>
        <v>82908</v>
      </c>
      <c r="I8" s="10">
        <f t="shared" si="1"/>
        <v>82908</v>
      </c>
      <c r="J8" s="10">
        <f t="shared" si="1"/>
        <v>82908</v>
      </c>
      <c r="K8" s="10">
        <f t="shared" si="1"/>
        <v>82908</v>
      </c>
      <c r="L8" s="10">
        <f t="shared" si="1"/>
        <v>82908</v>
      </c>
      <c r="M8" s="10">
        <f t="shared" si="1"/>
        <v>82908</v>
      </c>
      <c r="N8" s="10">
        <f t="shared" si="1"/>
        <v>82908</v>
      </c>
      <c r="O8" s="10">
        <f t="shared" si="1"/>
        <v>82908</v>
      </c>
      <c r="P8" s="10">
        <f t="shared" si="1"/>
        <v>82908</v>
      </c>
      <c r="Q8" s="10">
        <f t="shared" si="1"/>
        <v>82908</v>
      </c>
      <c r="R8" s="10">
        <f t="shared" si="1"/>
        <v>82908</v>
      </c>
      <c r="S8" s="10">
        <f t="shared" si="1"/>
        <v>82908</v>
      </c>
      <c r="T8" s="10">
        <f t="shared" si="1"/>
        <v>82908</v>
      </c>
      <c r="U8" s="10">
        <f t="shared" si="1"/>
        <v>82908</v>
      </c>
      <c r="V8" s="10">
        <f t="shared" si="1"/>
        <v>82908</v>
      </c>
      <c r="W8" s="10">
        <f t="shared" si="1"/>
        <v>82908</v>
      </c>
      <c r="X8" s="10">
        <f t="shared" si="1"/>
        <v>82908</v>
      </c>
      <c r="Y8" s="10">
        <f t="shared" si="1"/>
        <v>82908</v>
      </c>
    </row>
    <row r="10">
      <c r="A10" s="7" t="s">
        <v>92</v>
      </c>
    </row>
    <row r="11">
      <c r="A11" s="7" t="s">
        <v>46</v>
      </c>
      <c r="B11" s="10">
        <f t="shared" ref="B11:Y11" si="2">B3</f>
        <v>35000</v>
      </c>
      <c r="C11" s="10">
        <f t="shared" si="2"/>
        <v>35000</v>
      </c>
      <c r="D11" s="10">
        <f t="shared" si="2"/>
        <v>35000</v>
      </c>
      <c r="E11" s="10">
        <f t="shared" si="2"/>
        <v>35000</v>
      </c>
      <c r="F11" s="10">
        <f t="shared" si="2"/>
        <v>35000</v>
      </c>
      <c r="G11" s="10">
        <f t="shared" si="2"/>
        <v>35000</v>
      </c>
      <c r="H11" s="10">
        <f t="shared" si="2"/>
        <v>35000</v>
      </c>
      <c r="I11" s="10">
        <f t="shared" si="2"/>
        <v>35000</v>
      </c>
      <c r="J11" s="10">
        <f t="shared" si="2"/>
        <v>35000</v>
      </c>
      <c r="K11" s="10">
        <f t="shared" si="2"/>
        <v>35000</v>
      </c>
      <c r="L11" s="10">
        <f t="shared" si="2"/>
        <v>35000</v>
      </c>
      <c r="M11" s="10">
        <f t="shared" si="2"/>
        <v>35000</v>
      </c>
      <c r="N11" s="10">
        <f t="shared" si="2"/>
        <v>35000</v>
      </c>
      <c r="O11" s="10">
        <f t="shared" si="2"/>
        <v>35000</v>
      </c>
      <c r="P11" s="10">
        <f t="shared" si="2"/>
        <v>35000</v>
      </c>
      <c r="Q11" s="10">
        <f t="shared" si="2"/>
        <v>35000</v>
      </c>
      <c r="R11" s="10">
        <f t="shared" si="2"/>
        <v>35000</v>
      </c>
      <c r="S11" s="10">
        <f t="shared" si="2"/>
        <v>35000</v>
      </c>
      <c r="T11" s="10">
        <f t="shared" si="2"/>
        <v>35000</v>
      </c>
      <c r="U11" s="10">
        <f t="shared" si="2"/>
        <v>35000</v>
      </c>
      <c r="V11" s="10">
        <f t="shared" si="2"/>
        <v>35000</v>
      </c>
      <c r="W11" s="10">
        <f t="shared" si="2"/>
        <v>35000</v>
      </c>
      <c r="X11" s="10">
        <f t="shared" si="2"/>
        <v>35000</v>
      </c>
      <c r="Y11" s="10">
        <f t="shared" si="2"/>
        <v>35000</v>
      </c>
    </row>
    <row r="12">
      <c r="A12" s="7" t="s">
        <v>47</v>
      </c>
      <c r="B12" s="7">
        <v>0.0</v>
      </c>
      <c r="C12" s="10">
        <f t="shared" ref="C12:Y12" si="3">B4</f>
        <v>2708</v>
      </c>
      <c r="D12" s="10">
        <f t="shared" si="3"/>
        <v>2708</v>
      </c>
      <c r="E12" s="10">
        <f t="shared" si="3"/>
        <v>2708</v>
      </c>
      <c r="F12" s="10">
        <f t="shared" si="3"/>
        <v>2708</v>
      </c>
      <c r="G12" s="10">
        <f t="shared" si="3"/>
        <v>2708</v>
      </c>
      <c r="H12" s="10">
        <f t="shared" si="3"/>
        <v>2708</v>
      </c>
      <c r="I12" s="10">
        <f t="shared" si="3"/>
        <v>2708</v>
      </c>
      <c r="J12" s="10">
        <f t="shared" si="3"/>
        <v>2708</v>
      </c>
      <c r="K12" s="10">
        <f t="shared" si="3"/>
        <v>2708</v>
      </c>
      <c r="L12" s="10">
        <f t="shared" si="3"/>
        <v>2708</v>
      </c>
      <c r="M12" s="10">
        <f t="shared" si="3"/>
        <v>2708</v>
      </c>
      <c r="N12" s="10">
        <f t="shared" si="3"/>
        <v>2708</v>
      </c>
      <c r="O12" s="10">
        <f t="shared" si="3"/>
        <v>2708</v>
      </c>
      <c r="P12" s="10">
        <f t="shared" si="3"/>
        <v>2708</v>
      </c>
      <c r="Q12" s="10">
        <f t="shared" si="3"/>
        <v>2708</v>
      </c>
      <c r="R12" s="10">
        <f t="shared" si="3"/>
        <v>2708</v>
      </c>
      <c r="S12" s="10">
        <f t="shared" si="3"/>
        <v>2708</v>
      </c>
      <c r="T12" s="10">
        <f t="shared" si="3"/>
        <v>2708</v>
      </c>
      <c r="U12" s="10">
        <f t="shared" si="3"/>
        <v>2708</v>
      </c>
      <c r="V12" s="10">
        <f t="shared" si="3"/>
        <v>2708</v>
      </c>
      <c r="W12" s="10">
        <f t="shared" si="3"/>
        <v>2708</v>
      </c>
      <c r="X12" s="10">
        <f t="shared" si="3"/>
        <v>2708</v>
      </c>
      <c r="Y12" s="10">
        <f t="shared" si="3"/>
        <v>2708</v>
      </c>
    </row>
    <row r="13">
      <c r="A13" s="7" t="s">
        <v>48</v>
      </c>
      <c r="B13" s="7">
        <v>0.0</v>
      </c>
      <c r="C13" s="7">
        <v>0.0</v>
      </c>
      <c r="D13" s="10">
        <f>B5+C5+D5</f>
        <v>30000</v>
      </c>
      <c r="E13" s="7">
        <v>0.0</v>
      </c>
      <c r="F13" s="7">
        <v>0.0</v>
      </c>
      <c r="G13" s="10">
        <f>E5+F5+G5</f>
        <v>30000</v>
      </c>
      <c r="H13" s="7">
        <v>0.0</v>
      </c>
      <c r="I13" s="7">
        <v>0.0</v>
      </c>
      <c r="J13" s="10">
        <f>H5+I5+J5</f>
        <v>30000</v>
      </c>
      <c r="K13" s="7">
        <v>0.0</v>
      </c>
      <c r="L13" s="7">
        <v>0.0</v>
      </c>
      <c r="M13" s="10">
        <f>K5+L5+M5</f>
        <v>30000</v>
      </c>
      <c r="N13" s="7">
        <v>0.0</v>
      </c>
      <c r="O13" s="7">
        <v>0.0</v>
      </c>
      <c r="P13" s="10">
        <f>N5+O5+P5</f>
        <v>30000</v>
      </c>
      <c r="Q13" s="7">
        <v>0.0</v>
      </c>
      <c r="R13" s="7">
        <v>0.0</v>
      </c>
      <c r="S13" s="10">
        <f>Q5+R5+S5</f>
        <v>30000</v>
      </c>
      <c r="T13" s="7">
        <v>0.0</v>
      </c>
      <c r="U13" s="7">
        <v>0.0</v>
      </c>
      <c r="V13" s="10">
        <f>T5+U5+V5</f>
        <v>30000</v>
      </c>
      <c r="W13" s="7">
        <v>0.0</v>
      </c>
      <c r="X13" s="7">
        <v>0.0</v>
      </c>
      <c r="Y13" s="10">
        <f>W5+X5+Y5</f>
        <v>30000</v>
      </c>
    </row>
    <row r="14">
      <c r="A14" s="7" t="s">
        <v>50</v>
      </c>
      <c r="B14" s="7">
        <v>0.0</v>
      </c>
      <c r="C14" s="10">
        <f t="shared" ref="C14:Y14" si="4">B6</f>
        <v>4500</v>
      </c>
      <c r="D14" s="10">
        <f t="shared" si="4"/>
        <v>4500</v>
      </c>
      <c r="E14" s="10">
        <f t="shared" si="4"/>
        <v>4500</v>
      </c>
      <c r="F14" s="10">
        <f t="shared" si="4"/>
        <v>4500</v>
      </c>
      <c r="G14" s="10">
        <f t="shared" si="4"/>
        <v>4500</v>
      </c>
      <c r="H14" s="10">
        <f t="shared" si="4"/>
        <v>4500</v>
      </c>
      <c r="I14" s="10">
        <f t="shared" si="4"/>
        <v>4500</v>
      </c>
      <c r="J14" s="10">
        <f t="shared" si="4"/>
        <v>4500</v>
      </c>
      <c r="K14" s="10">
        <f t="shared" si="4"/>
        <v>4500</v>
      </c>
      <c r="L14" s="10">
        <f t="shared" si="4"/>
        <v>4500</v>
      </c>
      <c r="M14" s="10">
        <f t="shared" si="4"/>
        <v>4500</v>
      </c>
      <c r="N14" s="10">
        <f t="shared" si="4"/>
        <v>4500</v>
      </c>
      <c r="O14" s="10">
        <f t="shared" si="4"/>
        <v>4500</v>
      </c>
      <c r="P14" s="10">
        <f t="shared" si="4"/>
        <v>4500</v>
      </c>
      <c r="Q14" s="10">
        <f t="shared" si="4"/>
        <v>4500</v>
      </c>
      <c r="R14" s="10">
        <f t="shared" si="4"/>
        <v>4500</v>
      </c>
      <c r="S14" s="10">
        <f t="shared" si="4"/>
        <v>4500</v>
      </c>
      <c r="T14" s="10">
        <f t="shared" si="4"/>
        <v>4500</v>
      </c>
      <c r="U14" s="10">
        <f t="shared" si="4"/>
        <v>4500</v>
      </c>
      <c r="V14" s="10">
        <f t="shared" si="4"/>
        <v>4500</v>
      </c>
      <c r="W14" s="10">
        <f t="shared" si="4"/>
        <v>4500</v>
      </c>
      <c r="X14" s="10">
        <f t="shared" si="4"/>
        <v>4500</v>
      </c>
      <c r="Y14" s="10">
        <f t="shared" si="4"/>
        <v>4500</v>
      </c>
    </row>
    <row r="15">
      <c r="A15" s="7" t="s">
        <v>90</v>
      </c>
      <c r="B15" s="7">
        <v>0.0</v>
      </c>
      <c r="C15" s="10">
        <f t="shared" ref="C15:Y15" si="5">B7</f>
        <v>30700</v>
      </c>
      <c r="D15" s="10">
        <f t="shared" si="5"/>
        <v>30700</v>
      </c>
      <c r="E15" s="10">
        <f t="shared" si="5"/>
        <v>30700</v>
      </c>
      <c r="F15" s="10">
        <f t="shared" si="5"/>
        <v>30700</v>
      </c>
      <c r="G15" s="10">
        <f t="shared" si="5"/>
        <v>30700</v>
      </c>
      <c r="H15" s="10">
        <f t="shared" si="5"/>
        <v>30700</v>
      </c>
      <c r="I15" s="10">
        <f t="shared" si="5"/>
        <v>30700</v>
      </c>
      <c r="J15" s="10">
        <f t="shared" si="5"/>
        <v>30700</v>
      </c>
      <c r="K15" s="10">
        <f t="shared" si="5"/>
        <v>30700</v>
      </c>
      <c r="L15" s="10">
        <f t="shared" si="5"/>
        <v>30700</v>
      </c>
      <c r="M15" s="10">
        <f t="shared" si="5"/>
        <v>30700</v>
      </c>
      <c r="N15" s="10">
        <f t="shared" si="5"/>
        <v>30700</v>
      </c>
      <c r="O15" s="10">
        <f t="shared" si="5"/>
        <v>30700</v>
      </c>
      <c r="P15" s="10">
        <f t="shared" si="5"/>
        <v>30700</v>
      </c>
      <c r="Q15" s="10">
        <f t="shared" si="5"/>
        <v>30700</v>
      </c>
      <c r="R15" s="10">
        <f t="shared" si="5"/>
        <v>30700</v>
      </c>
      <c r="S15" s="10">
        <f t="shared" si="5"/>
        <v>30700</v>
      </c>
      <c r="T15" s="10">
        <f t="shared" si="5"/>
        <v>30700</v>
      </c>
      <c r="U15" s="10">
        <f t="shared" si="5"/>
        <v>30700</v>
      </c>
      <c r="V15" s="10">
        <f t="shared" si="5"/>
        <v>30700</v>
      </c>
      <c r="W15" s="10">
        <f t="shared" si="5"/>
        <v>30700</v>
      </c>
      <c r="X15" s="10">
        <f t="shared" si="5"/>
        <v>30700</v>
      </c>
      <c r="Y15" s="10">
        <f t="shared" si="5"/>
        <v>30700</v>
      </c>
    </row>
    <row r="16">
      <c r="A16" s="7" t="s">
        <v>91</v>
      </c>
      <c r="B16" s="10">
        <f t="shared" ref="B16:Y16" si="6">SUM(B11:B15)</f>
        <v>35000</v>
      </c>
      <c r="C16" s="10">
        <f t="shared" si="6"/>
        <v>72908</v>
      </c>
      <c r="D16" s="10">
        <f t="shared" si="6"/>
        <v>102908</v>
      </c>
      <c r="E16" s="10">
        <f t="shared" si="6"/>
        <v>72908</v>
      </c>
      <c r="F16" s="10">
        <f t="shared" si="6"/>
        <v>72908</v>
      </c>
      <c r="G16" s="10">
        <f t="shared" si="6"/>
        <v>102908</v>
      </c>
      <c r="H16" s="10">
        <f t="shared" si="6"/>
        <v>72908</v>
      </c>
      <c r="I16" s="10">
        <f t="shared" si="6"/>
        <v>72908</v>
      </c>
      <c r="J16" s="10">
        <f t="shared" si="6"/>
        <v>102908</v>
      </c>
      <c r="K16" s="10">
        <f t="shared" si="6"/>
        <v>72908</v>
      </c>
      <c r="L16" s="10">
        <f t="shared" si="6"/>
        <v>72908</v>
      </c>
      <c r="M16" s="10">
        <f t="shared" si="6"/>
        <v>102908</v>
      </c>
      <c r="N16" s="10">
        <f t="shared" si="6"/>
        <v>72908</v>
      </c>
      <c r="O16" s="10">
        <f t="shared" si="6"/>
        <v>72908</v>
      </c>
      <c r="P16" s="10">
        <f t="shared" si="6"/>
        <v>102908</v>
      </c>
      <c r="Q16" s="10">
        <f t="shared" si="6"/>
        <v>72908</v>
      </c>
      <c r="R16" s="10">
        <f t="shared" si="6"/>
        <v>72908</v>
      </c>
      <c r="S16" s="10">
        <f t="shared" si="6"/>
        <v>102908</v>
      </c>
      <c r="T16" s="10">
        <f t="shared" si="6"/>
        <v>72908</v>
      </c>
      <c r="U16" s="10">
        <f t="shared" si="6"/>
        <v>72908</v>
      </c>
      <c r="V16" s="10">
        <f t="shared" si="6"/>
        <v>102908</v>
      </c>
      <c r="W16" s="10">
        <f t="shared" si="6"/>
        <v>72908</v>
      </c>
      <c r="X16" s="10">
        <f t="shared" si="6"/>
        <v>72908</v>
      </c>
      <c r="Y16" s="10">
        <f t="shared" si="6"/>
        <v>102908</v>
      </c>
    </row>
    <row r="18">
      <c r="A18" s="7" t="s">
        <v>93</v>
      </c>
    </row>
    <row r="19">
      <c r="A19" s="7" t="s">
        <v>46</v>
      </c>
      <c r="B19" s="10">
        <f t="shared" ref="B19:B23" si="8">B3-B11</f>
        <v>0</v>
      </c>
      <c r="C19" s="10">
        <f t="shared" ref="C19:Y19" si="7">B19+C3-C11</f>
        <v>0</v>
      </c>
      <c r="D19" s="10">
        <f t="shared" si="7"/>
        <v>0</v>
      </c>
      <c r="E19" s="10">
        <f t="shared" si="7"/>
        <v>0</v>
      </c>
      <c r="F19" s="10">
        <f t="shared" si="7"/>
        <v>0</v>
      </c>
      <c r="G19" s="10">
        <f t="shared" si="7"/>
        <v>0</v>
      </c>
      <c r="H19" s="10">
        <f t="shared" si="7"/>
        <v>0</v>
      </c>
      <c r="I19" s="10">
        <f t="shared" si="7"/>
        <v>0</v>
      </c>
      <c r="J19" s="10">
        <f t="shared" si="7"/>
        <v>0</v>
      </c>
      <c r="K19" s="10">
        <f t="shared" si="7"/>
        <v>0</v>
      </c>
      <c r="L19" s="10">
        <f t="shared" si="7"/>
        <v>0</v>
      </c>
      <c r="M19" s="10">
        <f t="shared" si="7"/>
        <v>0</v>
      </c>
      <c r="N19" s="10">
        <f t="shared" si="7"/>
        <v>0</v>
      </c>
      <c r="O19" s="10">
        <f t="shared" si="7"/>
        <v>0</v>
      </c>
      <c r="P19" s="10">
        <f t="shared" si="7"/>
        <v>0</v>
      </c>
      <c r="Q19" s="10">
        <f t="shared" si="7"/>
        <v>0</v>
      </c>
      <c r="R19" s="10">
        <f t="shared" si="7"/>
        <v>0</v>
      </c>
      <c r="S19" s="10">
        <f t="shared" si="7"/>
        <v>0</v>
      </c>
      <c r="T19" s="10">
        <f t="shared" si="7"/>
        <v>0</v>
      </c>
      <c r="U19" s="10">
        <f t="shared" si="7"/>
        <v>0</v>
      </c>
      <c r="V19" s="10">
        <f t="shared" si="7"/>
        <v>0</v>
      </c>
      <c r="W19" s="10">
        <f t="shared" si="7"/>
        <v>0</v>
      </c>
      <c r="X19" s="10">
        <f t="shared" si="7"/>
        <v>0</v>
      </c>
      <c r="Y19" s="10">
        <f t="shared" si="7"/>
        <v>0</v>
      </c>
    </row>
    <row r="20">
      <c r="A20" s="7" t="s">
        <v>47</v>
      </c>
      <c r="B20" s="10">
        <f t="shared" si="8"/>
        <v>2708</v>
      </c>
      <c r="C20" s="10">
        <f t="shared" ref="C20:Y20" si="9">B20+C4-C12</f>
        <v>2708</v>
      </c>
      <c r="D20" s="10">
        <f t="shared" si="9"/>
        <v>2708</v>
      </c>
      <c r="E20" s="10">
        <f t="shared" si="9"/>
        <v>2708</v>
      </c>
      <c r="F20" s="10">
        <f t="shared" si="9"/>
        <v>2708</v>
      </c>
      <c r="G20" s="10">
        <f t="shared" si="9"/>
        <v>2708</v>
      </c>
      <c r="H20" s="10">
        <f t="shared" si="9"/>
        <v>2708</v>
      </c>
      <c r="I20" s="10">
        <f t="shared" si="9"/>
        <v>2708</v>
      </c>
      <c r="J20" s="10">
        <f t="shared" si="9"/>
        <v>2708</v>
      </c>
      <c r="K20" s="10">
        <f t="shared" si="9"/>
        <v>2708</v>
      </c>
      <c r="L20" s="10">
        <f t="shared" si="9"/>
        <v>2708</v>
      </c>
      <c r="M20" s="10">
        <f t="shared" si="9"/>
        <v>2708</v>
      </c>
      <c r="N20" s="10">
        <f t="shared" si="9"/>
        <v>2708</v>
      </c>
      <c r="O20" s="10">
        <f t="shared" si="9"/>
        <v>2708</v>
      </c>
      <c r="P20" s="10">
        <f t="shared" si="9"/>
        <v>2708</v>
      </c>
      <c r="Q20" s="10">
        <f t="shared" si="9"/>
        <v>2708</v>
      </c>
      <c r="R20" s="10">
        <f t="shared" si="9"/>
        <v>2708</v>
      </c>
      <c r="S20" s="10">
        <f t="shared" si="9"/>
        <v>2708</v>
      </c>
      <c r="T20" s="10">
        <f t="shared" si="9"/>
        <v>2708</v>
      </c>
      <c r="U20" s="10">
        <f t="shared" si="9"/>
        <v>2708</v>
      </c>
      <c r="V20" s="10">
        <f t="shared" si="9"/>
        <v>2708</v>
      </c>
      <c r="W20" s="10">
        <f t="shared" si="9"/>
        <v>2708</v>
      </c>
      <c r="X20" s="10">
        <f t="shared" si="9"/>
        <v>2708</v>
      </c>
      <c r="Y20" s="10">
        <f t="shared" si="9"/>
        <v>2708</v>
      </c>
    </row>
    <row r="21">
      <c r="A21" s="7" t="s">
        <v>48</v>
      </c>
      <c r="B21" s="10">
        <f t="shared" si="8"/>
        <v>10000</v>
      </c>
      <c r="C21" s="10">
        <f t="shared" ref="C21:Y21" si="10">B21+C5-C13</f>
        <v>20000</v>
      </c>
      <c r="D21" s="10">
        <f t="shared" si="10"/>
        <v>0</v>
      </c>
      <c r="E21" s="10">
        <f t="shared" si="10"/>
        <v>10000</v>
      </c>
      <c r="F21" s="10">
        <f t="shared" si="10"/>
        <v>20000</v>
      </c>
      <c r="G21" s="10">
        <f t="shared" si="10"/>
        <v>0</v>
      </c>
      <c r="H21" s="10">
        <f t="shared" si="10"/>
        <v>10000</v>
      </c>
      <c r="I21" s="10">
        <f t="shared" si="10"/>
        <v>20000</v>
      </c>
      <c r="J21" s="10">
        <f t="shared" si="10"/>
        <v>0</v>
      </c>
      <c r="K21" s="10">
        <f t="shared" si="10"/>
        <v>10000</v>
      </c>
      <c r="L21" s="10">
        <f t="shared" si="10"/>
        <v>20000</v>
      </c>
      <c r="M21" s="10">
        <f t="shared" si="10"/>
        <v>0</v>
      </c>
      <c r="N21" s="10">
        <f t="shared" si="10"/>
        <v>10000</v>
      </c>
      <c r="O21" s="10">
        <f t="shared" si="10"/>
        <v>20000</v>
      </c>
      <c r="P21" s="10">
        <f t="shared" si="10"/>
        <v>0</v>
      </c>
      <c r="Q21" s="10">
        <f t="shared" si="10"/>
        <v>10000</v>
      </c>
      <c r="R21" s="10">
        <f t="shared" si="10"/>
        <v>20000</v>
      </c>
      <c r="S21" s="10">
        <f t="shared" si="10"/>
        <v>0</v>
      </c>
      <c r="T21" s="10">
        <f t="shared" si="10"/>
        <v>10000</v>
      </c>
      <c r="U21" s="10">
        <f t="shared" si="10"/>
        <v>20000</v>
      </c>
      <c r="V21" s="10">
        <f t="shared" si="10"/>
        <v>0</v>
      </c>
      <c r="W21" s="10">
        <f t="shared" si="10"/>
        <v>10000</v>
      </c>
      <c r="X21" s="10">
        <f t="shared" si="10"/>
        <v>20000</v>
      </c>
      <c r="Y21" s="10">
        <f t="shared" si="10"/>
        <v>0</v>
      </c>
    </row>
    <row r="22">
      <c r="A22" s="7" t="s">
        <v>50</v>
      </c>
      <c r="B22" s="10">
        <f t="shared" si="8"/>
        <v>4500</v>
      </c>
      <c r="C22" s="10">
        <f t="shared" ref="C22:Y22" si="11">B22+C6-C14</f>
        <v>4500</v>
      </c>
      <c r="D22" s="10">
        <f t="shared" si="11"/>
        <v>4500</v>
      </c>
      <c r="E22" s="10">
        <f t="shared" si="11"/>
        <v>4500</v>
      </c>
      <c r="F22" s="10">
        <f t="shared" si="11"/>
        <v>4500</v>
      </c>
      <c r="G22" s="10">
        <f t="shared" si="11"/>
        <v>4500</v>
      </c>
      <c r="H22" s="10">
        <f t="shared" si="11"/>
        <v>4500</v>
      </c>
      <c r="I22" s="10">
        <f t="shared" si="11"/>
        <v>4500</v>
      </c>
      <c r="J22" s="10">
        <f t="shared" si="11"/>
        <v>4500</v>
      </c>
      <c r="K22" s="10">
        <f t="shared" si="11"/>
        <v>4500</v>
      </c>
      <c r="L22" s="10">
        <f t="shared" si="11"/>
        <v>4500</v>
      </c>
      <c r="M22" s="10">
        <f t="shared" si="11"/>
        <v>4500</v>
      </c>
      <c r="N22" s="10">
        <f t="shared" si="11"/>
        <v>4500</v>
      </c>
      <c r="O22" s="10">
        <f t="shared" si="11"/>
        <v>4500</v>
      </c>
      <c r="P22" s="10">
        <f t="shared" si="11"/>
        <v>4500</v>
      </c>
      <c r="Q22" s="10">
        <f t="shared" si="11"/>
        <v>4500</v>
      </c>
      <c r="R22" s="10">
        <f t="shared" si="11"/>
        <v>4500</v>
      </c>
      <c r="S22" s="10">
        <f t="shared" si="11"/>
        <v>4500</v>
      </c>
      <c r="T22" s="10">
        <f t="shared" si="11"/>
        <v>4500</v>
      </c>
      <c r="U22" s="10">
        <f t="shared" si="11"/>
        <v>4500</v>
      </c>
      <c r="V22" s="10">
        <f t="shared" si="11"/>
        <v>4500</v>
      </c>
      <c r="W22" s="10">
        <f t="shared" si="11"/>
        <v>4500</v>
      </c>
      <c r="X22" s="10">
        <f t="shared" si="11"/>
        <v>4500</v>
      </c>
      <c r="Y22" s="10">
        <f t="shared" si="11"/>
        <v>4500</v>
      </c>
    </row>
    <row r="23">
      <c r="A23" s="7" t="s">
        <v>90</v>
      </c>
      <c r="B23" s="10">
        <f t="shared" si="8"/>
        <v>30700</v>
      </c>
      <c r="C23" s="10">
        <f t="shared" ref="C23:Y23" si="12">B23+C7-C15</f>
        <v>30700</v>
      </c>
      <c r="D23" s="10">
        <f t="shared" si="12"/>
        <v>30700</v>
      </c>
      <c r="E23" s="10">
        <f t="shared" si="12"/>
        <v>30700</v>
      </c>
      <c r="F23" s="10">
        <f t="shared" si="12"/>
        <v>30700</v>
      </c>
      <c r="G23" s="10">
        <f t="shared" si="12"/>
        <v>30700</v>
      </c>
      <c r="H23" s="10">
        <f t="shared" si="12"/>
        <v>30700</v>
      </c>
      <c r="I23" s="10">
        <f t="shared" si="12"/>
        <v>30700</v>
      </c>
      <c r="J23" s="10">
        <f t="shared" si="12"/>
        <v>30700</v>
      </c>
      <c r="K23" s="10">
        <f t="shared" si="12"/>
        <v>30700</v>
      </c>
      <c r="L23" s="10">
        <f t="shared" si="12"/>
        <v>30700</v>
      </c>
      <c r="M23" s="10">
        <f t="shared" si="12"/>
        <v>30700</v>
      </c>
      <c r="N23" s="10">
        <f t="shared" si="12"/>
        <v>30700</v>
      </c>
      <c r="O23" s="10">
        <f t="shared" si="12"/>
        <v>30700</v>
      </c>
      <c r="P23" s="10">
        <f t="shared" si="12"/>
        <v>30700</v>
      </c>
      <c r="Q23" s="10">
        <f t="shared" si="12"/>
        <v>30700</v>
      </c>
      <c r="R23" s="10">
        <f t="shared" si="12"/>
        <v>30700</v>
      </c>
      <c r="S23" s="10">
        <f t="shared" si="12"/>
        <v>30700</v>
      </c>
      <c r="T23" s="10">
        <f t="shared" si="12"/>
        <v>30700</v>
      </c>
      <c r="U23" s="10">
        <f t="shared" si="12"/>
        <v>30700</v>
      </c>
      <c r="V23" s="10">
        <f t="shared" si="12"/>
        <v>30700</v>
      </c>
      <c r="W23" s="10">
        <f t="shared" si="12"/>
        <v>30700</v>
      </c>
      <c r="X23" s="10">
        <f t="shared" si="12"/>
        <v>30700</v>
      </c>
      <c r="Y23" s="10">
        <f t="shared" si="12"/>
        <v>30700</v>
      </c>
    </row>
    <row r="24">
      <c r="A24" s="7" t="s">
        <v>91</v>
      </c>
      <c r="B24" s="10">
        <f t="shared" ref="B24:Y24" si="13">SUM(B19:B23)</f>
        <v>47908</v>
      </c>
      <c r="C24" s="10">
        <f t="shared" si="13"/>
        <v>57908</v>
      </c>
      <c r="D24" s="10">
        <f t="shared" si="13"/>
        <v>37908</v>
      </c>
      <c r="E24" s="10">
        <f t="shared" si="13"/>
        <v>47908</v>
      </c>
      <c r="F24" s="10">
        <f t="shared" si="13"/>
        <v>57908</v>
      </c>
      <c r="G24" s="10">
        <f t="shared" si="13"/>
        <v>37908</v>
      </c>
      <c r="H24" s="10">
        <f t="shared" si="13"/>
        <v>47908</v>
      </c>
      <c r="I24" s="10">
        <f t="shared" si="13"/>
        <v>57908</v>
      </c>
      <c r="J24" s="10">
        <f t="shared" si="13"/>
        <v>37908</v>
      </c>
      <c r="K24" s="10">
        <f t="shared" si="13"/>
        <v>47908</v>
      </c>
      <c r="L24" s="10">
        <f t="shared" si="13"/>
        <v>57908</v>
      </c>
      <c r="M24" s="10">
        <f t="shared" si="13"/>
        <v>37908</v>
      </c>
      <c r="N24" s="10">
        <f t="shared" si="13"/>
        <v>47908</v>
      </c>
      <c r="O24" s="10">
        <f t="shared" si="13"/>
        <v>57908</v>
      </c>
      <c r="P24" s="10">
        <f t="shared" si="13"/>
        <v>37908</v>
      </c>
      <c r="Q24" s="10">
        <f t="shared" si="13"/>
        <v>47908</v>
      </c>
      <c r="R24" s="10">
        <f t="shared" si="13"/>
        <v>57908</v>
      </c>
      <c r="S24" s="10">
        <f t="shared" si="13"/>
        <v>37908</v>
      </c>
      <c r="T24" s="10">
        <f t="shared" si="13"/>
        <v>47908</v>
      </c>
      <c r="U24" s="10">
        <f t="shared" si="13"/>
        <v>57908</v>
      </c>
      <c r="V24" s="10">
        <f t="shared" si="13"/>
        <v>37908</v>
      </c>
      <c r="W24" s="10">
        <f t="shared" si="13"/>
        <v>47908</v>
      </c>
      <c r="X24" s="10">
        <f t="shared" si="13"/>
        <v>57908</v>
      </c>
      <c r="Y24" s="10">
        <f t="shared" si="13"/>
        <v>37908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94</v>
      </c>
      <c r="B1" s="7" t="s">
        <v>95</v>
      </c>
      <c r="C1" s="7" t="s">
        <v>96</v>
      </c>
      <c r="D1" s="7" t="s">
        <v>97</v>
      </c>
      <c r="E1" s="7" t="s">
        <v>98</v>
      </c>
      <c r="F1" s="7" t="s">
        <v>99</v>
      </c>
      <c r="G1" s="7" t="s">
        <v>100</v>
      </c>
      <c r="H1" s="7" t="s">
        <v>101</v>
      </c>
    </row>
    <row r="2">
      <c r="B2" s="7" t="s">
        <v>102</v>
      </c>
      <c r="D2" s="7">
        <v>1.0</v>
      </c>
      <c r="E2" s="7">
        <v>475502.0</v>
      </c>
      <c r="F2" s="7">
        <v>18.0</v>
      </c>
      <c r="G2" s="10">
        <f t="shared" ref="G2:G5" si="1">F2+D2</f>
        <v>19</v>
      </c>
      <c r="H2" s="10">
        <f t="shared" ref="H2:H5" si="2">E2/F2*F2</f>
        <v>475502</v>
      </c>
    </row>
    <row r="3">
      <c r="B3" s="7" t="s">
        <v>103</v>
      </c>
      <c r="D3" s="7">
        <v>2.0</v>
      </c>
      <c r="E3" s="7">
        <v>45499.0</v>
      </c>
      <c r="F3" s="7">
        <v>15.0</v>
      </c>
      <c r="G3" s="10">
        <f t="shared" si="1"/>
        <v>17</v>
      </c>
      <c r="H3" s="10">
        <f t="shared" si="2"/>
        <v>45499</v>
      </c>
    </row>
    <row r="4">
      <c r="B4" s="7" t="s">
        <v>102</v>
      </c>
      <c r="D4" s="7">
        <v>19.0</v>
      </c>
      <c r="E4" s="7">
        <v>475502.0</v>
      </c>
      <c r="F4" s="7">
        <v>18.0</v>
      </c>
      <c r="G4" s="10">
        <f t="shared" si="1"/>
        <v>37</v>
      </c>
      <c r="H4" s="10">
        <f t="shared" si="2"/>
        <v>475502</v>
      </c>
    </row>
    <row r="5">
      <c r="B5" s="7" t="s">
        <v>103</v>
      </c>
      <c r="D5" s="7">
        <v>17.0</v>
      </c>
      <c r="E5" s="7">
        <v>45499.0</v>
      </c>
      <c r="F5" s="7">
        <v>15.0</v>
      </c>
      <c r="G5" s="10">
        <f t="shared" si="1"/>
        <v>32</v>
      </c>
      <c r="H5" s="10">
        <f t="shared" si="2"/>
        <v>45499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 t="s">
        <v>65</v>
      </c>
      <c r="C1" s="7" t="s">
        <v>66</v>
      </c>
      <c r="D1" s="7" t="s">
        <v>67</v>
      </c>
      <c r="E1" s="7" t="s">
        <v>68</v>
      </c>
      <c r="F1" s="7" t="s">
        <v>69</v>
      </c>
      <c r="G1" s="7" t="s">
        <v>70</v>
      </c>
      <c r="H1" s="7" t="s">
        <v>71</v>
      </c>
      <c r="I1" s="7" t="s">
        <v>72</v>
      </c>
      <c r="J1" s="7" t="s">
        <v>73</v>
      </c>
      <c r="K1" s="7" t="s">
        <v>74</v>
      </c>
      <c r="L1" s="7" t="s">
        <v>75</v>
      </c>
      <c r="M1" s="7" t="s">
        <v>76</v>
      </c>
      <c r="N1" s="7" t="s">
        <v>77</v>
      </c>
      <c r="O1" s="7" t="s">
        <v>78</v>
      </c>
      <c r="P1" s="7" t="s">
        <v>79</v>
      </c>
      <c r="Q1" s="7" t="s">
        <v>80</v>
      </c>
      <c r="R1" s="7" t="s">
        <v>81</v>
      </c>
      <c r="S1" s="7" t="s">
        <v>82</v>
      </c>
      <c r="T1" s="7" t="s">
        <v>83</v>
      </c>
      <c r="U1" s="7" t="s">
        <v>84</v>
      </c>
      <c r="V1" s="7" t="s">
        <v>85</v>
      </c>
      <c r="W1" s="7" t="s">
        <v>86</v>
      </c>
      <c r="X1" s="7" t="s">
        <v>87</v>
      </c>
      <c r="Y1" s="7" t="s">
        <v>88</v>
      </c>
    </row>
    <row r="2">
      <c r="A2" s="7" t="s">
        <v>104</v>
      </c>
    </row>
    <row r="3">
      <c r="A3" s="7" t="s">
        <v>105</v>
      </c>
      <c r="B3" s="7">
        <v>0.0</v>
      </c>
      <c r="C3" s="10">
        <f t="shared" ref="C3:Y3" si="1">B18</f>
        <v>475502</v>
      </c>
      <c r="D3" s="10">
        <f t="shared" si="1"/>
        <v>475502</v>
      </c>
      <c r="E3" s="10">
        <f t="shared" si="1"/>
        <v>475502</v>
      </c>
      <c r="F3" s="10">
        <f t="shared" si="1"/>
        <v>475502</v>
      </c>
      <c r="G3" s="10">
        <f t="shared" si="1"/>
        <v>475502</v>
      </c>
      <c r="H3" s="10">
        <f t="shared" si="1"/>
        <v>475502</v>
      </c>
      <c r="I3" s="10">
        <f t="shared" si="1"/>
        <v>475502</v>
      </c>
      <c r="J3" s="10">
        <f t="shared" si="1"/>
        <v>475502</v>
      </c>
      <c r="K3" s="10">
        <f t="shared" si="1"/>
        <v>475502</v>
      </c>
      <c r="L3" s="10">
        <f t="shared" si="1"/>
        <v>475502</v>
      </c>
      <c r="M3" s="10">
        <f t="shared" si="1"/>
        <v>475502</v>
      </c>
      <c r="N3" s="10">
        <f t="shared" si="1"/>
        <v>475502</v>
      </c>
      <c r="O3" s="10">
        <f t="shared" si="1"/>
        <v>475502</v>
      </c>
      <c r="P3" s="10">
        <f t="shared" si="1"/>
        <v>475502</v>
      </c>
      <c r="Q3" s="10">
        <f t="shared" si="1"/>
        <v>475502</v>
      </c>
      <c r="R3" s="10">
        <f t="shared" si="1"/>
        <v>475502</v>
      </c>
      <c r="S3" s="10">
        <f t="shared" si="1"/>
        <v>475502</v>
      </c>
      <c r="T3" s="10">
        <f t="shared" si="1"/>
        <v>475502</v>
      </c>
      <c r="U3" s="10">
        <f t="shared" si="1"/>
        <v>475502</v>
      </c>
      <c r="V3" s="10">
        <f t="shared" si="1"/>
        <v>475502</v>
      </c>
      <c r="W3" s="10">
        <f t="shared" si="1"/>
        <v>475502</v>
      </c>
      <c r="X3" s="10">
        <f t="shared" si="1"/>
        <v>475502</v>
      </c>
      <c r="Y3" s="10">
        <f t="shared" si="1"/>
        <v>475502</v>
      </c>
    </row>
    <row r="4">
      <c r="A4" s="7" t="s">
        <v>103</v>
      </c>
      <c r="B4" s="7">
        <v>0.0</v>
      </c>
      <c r="C4" s="10">
        <f t="shared" ref="C4:Y4" si="2">B19</f>
        <v>0</v>
      </c>
      <c r="D4" s="10">
        <f t="shared" si="2"/>
        <v>45499</v>
      </c>
      <c r="E4" s="10">
        <f t="shared" si="2"/>
        <v>45499</v>
      </c>
      <c r="F4" s="10">
        <f t="shared" si="2"/>
        <v>45499</v>
      </c>
      <c r="G4" s="10">
        <f t="shared" si="2"/>
        <v>45499</v>
      </c>
      <c r="H4" s="10">
        <f t="shared" si="2"/>
        <v>45499</v>
      </c>
      <c r="I4" s="10">
        <f t="shared" si="2"/>
        <v>45499</v>
      </c>
      <c r="J4" s="10">
        <f t="shared" si="2"/>
        <v>45499</v>
      </c>
      <c r="K4" s="10">
        <f t="shared" si="2"/>
        <v>45499</v>
      </c>
      <c r="L4" s="10">
        <f t="shared" si="2"/>
        <v>45499</v>
      </c>
      <c r="M4" s="10">
        <f t="shared" si="2"/>
        <v>45499</v>
      </c>
      <c r="N4" s="10">
        <f t="shared" si="2"/>
        <v>45499</v>
      </c>
      <c r="O4" s="10">
        <f t="shared" si="2"/>
        <v>45499</v>
      </c>
      <c r="P4" s="10">
        <f t="shared" si="2"/>
        <v>45499</v>
      </c>
      <c r="Q4" s="10">
        <f t="shared" si="2"/>
        <v>45499</v>
      </c>
      <c r="R4" s="10">
        <f t="shared" si="2"/>
        <v>45499</v>
      </c>
      <c r="S4" s="10">
        <f t="shared" si="2"/>
        <v>45499</v>
      </c>
      <c r="T4" s="10">
        <f t="shared" si="2"/>
        <v>45499</v>
      </c>
      <c r="U4" s="10">
        <f t="shared" si="2"/>
        <v>45499</v>
      </c>
      <c r="V4" s="10">
        <f t="shared" si="2"/>
        <v>45499</v>
      </c>
      <c r="W4" s="10">
        <f t="shared" si="2"/>
        <v>45499</v>
      </c>
      <c r="X4" s="10">
        <f t="shared" si="2"/>
        <v>45499</v>
      </c>
      <c r="Y4" s="10">
        <f t="shared" si="2"/>
        <v>45499</v>
      </c>
    </row>
    <row r="5">
      <c r="A5" s="7" t="s">
        <v>91</v>
      </c>
      <c r="B5" s="10">
        <f t="shared" ref="B5:Y5" si="3">SUM(B3:B4)</f>
        <v>0</v>
      </c>
      <c r="C5" s="10">
        <f t="shared" si="3"/>
        <v>475502</v>
      </c>
      <c r="D5" s="10">
        <f t="shared" si="3"/>
        <v>521001</v>
      </c>
      <c r="E5" s="10">
        <f t="shared" si="3"/>
        <v>521001</v>
      </c>
      <c r="F5" s="10">
        <f t="shared" si="3"/>
        <v>521001</v>
      </c>
      <c r="G5" s="10">
        <f t="shared" si="3"/>
        <v>521001</v>
      </c>
      <c r="H5" s="10">
        <f t="shared" si="3"/>
        <v>521001</v>
      </c>
      <c r="I5" s="10">
        <f t="shared" si="3"/>
        <v>521001</v>
      </c>
      <c r="J5" s="10">
        <f t="shared" si="3"/>
        <v>521001</v>
      </c>
      <c r="K5" s="10">
        <f t="shared" si="3"/>
        <v>521001</v>
      </c>
      <c r="L5" s="10">
        <f t="shared" si="3"/>
        <v>521001</v>
      </c>
      <c r="M5" s="10">
        <f t="shared" si="3"/>
        <v>521001</v>
      </c>
      <c r="N5" s="10">
        <f t="shared" si="3"/>
        <v>521001</v>
      </c>
      <c r="O5" s="10">
        <f t="shared" si="3"/>
        <v>521001</v>
      </c>
      <c r="P5" s="10">
        <f t="shared" si="3"/>
        <v>521001</v>
      </c>
      <c r="Q5" s="10">
        <f t="shared" si="3"/>
        <v>521001</v>
      </c>
      <c r="R5" s="10">
        <f t="shared" si="3"/>
        <v>521001</v>
      </c>
      <c r="S5" s="10">
        <f t="shared" si="3"/>
        <v>521001</v>
      </c>
      <c r="T5" s="10">
        <f t="shared" si="3"/>
        <v>521001</v>
      </c>
      <c r="U5" s="10">
        <f t="shared" si="3"/>
        <v>521001</v>
      </c>
      <c r="V5" s="10">
        <f t="shared" si="3"/>
        <v>521001</v>
      </c>
      <c r="W5" s="10">
        <f t="shared" si="3"/>
        <v>521001</v>
      </c>
      <c r="X5" s="10">
        <f t="shared" si="3"/>
        <v>521001</v>
      </c>
      <c r="Y5" s="10">
        <f t="shared" si="3"/>
        <v>521001</v>
      </c>
    </row>
    <row r="7">
      <c r="A7" s="7" t="s">
        <v>106</v>
      </c>
    </row>
    <row r="8">
      <c r="A8" s="7" t="s">
        <v>105</v>
      </c>
      <c r="B8" s="10">
        <f>FAR!E2</f>
        <v>475502</v>
      </c>
      <c r="C8" s="7">
        <v>0.0</v>
      </c>
      <c r="D8" s="7">
        <v>0.0</v>
      </c>
      <c r="E8" s="7">
        <v>0.0</v>
      </c>
      <c r="F8" s="7">
        <v>0.0</v>
      </c>
      <c r="G8" s="7">
        <v>0.0</v>
      </c>
      <c r="H8" s="7">
        <v>0.0</v>
      </c>
      <c r="I8" s="7">
        <v>0.0</v>
      </c>
      <c r="J8" s="7">
        <v>0.0</v>
      </c>
      <c r="K8" s="7">
        <v>0.0</v>
      </c>
      <c r="L8" s="7">
        <v>0.0</v>
      </c>
      <c r="M8" s="7">
        <v>0.0</v>
      </c>
      <c r="N8" s="7">
        <v>0.0</v>
      </c>
      <c r="O8" s="7">
        <v>0.0</v>
      </c>
      <c r="P8" s="7">
        <v>0.0</v>
      </c>
      <c r="Q8" s="7">
        <v>0.0</v>
      </c>
      <c r="R8" s="7">
        <v>0.0</v>
      </c>
      <c r="S8" s="7">
        <v>0.0</v>
      </c>
      <c r="T8" s="10">
        <f>FAR!E4</f>
        <v>475502</v>
      </c>
      <c r="U8" s="7">
        <v>0.0</v>
      </c>
      <c r="V8" s="7">
        <v>0.0</v>
      </c>
      <c r="W8" s="7">
        <v>0.0</v>
      </c>
      <c r="X8" s="7">
        <v>0.0</v>
      </c>
      <c r="Y8" s="7">
        <v>0.0</v>
      </c>
    </row>
    <row r="9">
      <c r="A9" s="7" t="s">
        <v>103</v>
      </c>
      <c r="B9" s="7">
        <v>0.0</v>
      </c>
      <c r="C9" s="10">
        <f>FAR!E3</f>
        <v>45499</v>
      </c>
      <c r="D9" s="7">
        <v>0.0</v>
      </c>
      <c r="E9" s="7">
        <v>0.0</v>
      </c>
      <c r="F9" s="7">
        <v>0.0</v>
      </c>
      <c r="G9" s="7">
        <v>0.0</v>
      </c>
      <c r="H9" s="7">
        <v>0.0</v>
      </c>
      <c r="I9" s="7">
        <v>0.0</v>
      </c>
      <c r="J9" s="7">
        <v>0.0</v>
      </c>
      <c r="K9" s="7">
        <v>0.0</v>
      </c>
      <c r="L9" s="7">
        <v>0.0</v>
      </c>
      <c r="M9" s="7">
        <v>0.0</v>
      </c>
      <c r="N9" s="7">
        <v>0.0</v>
      </c>
      <c r="O9" s="7">
        <v>0.0</v>
      </c>
      <c r="P9" s="7">
        <v>0.0</v>
      </c>
      <c r="Q9" s="7">
        <v>0.0</v>
      </c>
      <c r="R9" s="10">
        <f>FAR!E5</f>
        <v>45499</v>
      </c>
      <c r="S9" s="7">
        <v>0.0</v>
      </c>
      <c r="T9" s="7">
        <v>0.0</v>
      </c>
      <c r="U9" s="7">
        <v>0.0</v>
      </c>
      <c r="V9" s="7">
        <v>0.0</v>
      </c>
      <c r="W9" s="7">
        <v>0.0</v>
      </c>
      <c r="X9" s="7">
        <v>0.0</v>
      </c>
      <c r="Y9" s="7">
        <v>0.0</v>
      </c>
    </row>
    <row r="10">
      <c r="A10" s="7" t="s">
        <v>91</v>
      </c>
      <c r="B10" s="10">
        <f t="shared" ref="B10:Y10" si="4">SUM(B8:B9)</f>
        <v>475502</v>
      </c>
      <c r="C10" s="10">
        <f t="shared" si="4"/>
        <v>45499</v>
      </c>
      <c r="D10" s="10">
        <f t="shared" si="4"/>
        <v>0</v>
      </c>
      <c r="E10" s="10">
        <f t="shared" si="4"/>
        <v>0</v>
      </c>
      <c r="F10" s="10">
        <f t="shared" si="4"/>
        <v>0</v>
      </c>
      <c r="G10" s="10">
        <f t="shared" si="4"/>
        <v>0</v>
      </c>
      <c r="H10" s="10">
        <f t="shared" si="4"/>
        <v>0</v>
      </c>
      <c r="I10" s="10">
        <f t="shared" si="4"/>
        <v>0</v>
      </c>
      <c r="J10" s="10">
        <f t="shared" si="4"/>
        <v>0</v>
      </c>
      <c r="K10" s="10">
        <f t="shared" si="4"/>
        <v>0</v>
      </c>
      <c r="L10" s="10">
        <f t="shared" si="4"/>
        <v>0</v>
      </c>
      <c r="M10" s="10">
        <f t="shared" si="4"/>
        <v>0</v>
      </c>
      <c r="N10" s="10">
        <f t="shared" si="4"/>
        <v>0</v>
      </c>
      <c r="O10" s="10">
        <f t="shared" si="4"/>
        <v>0</v>
      </c>
      <c r="P10" s="10">
        <f t="shared" si="4"/>
        <v>0</v>
      </c>
      <c r="Q10" s="10">
        <f t="shared" si="4"/>
        <v>0</v>
      </c>
      <c r="R10" s="10">
        <f t="shared" si="4"/>
        <v>45499</v>
      </c>
      <c r="S10" s="10">
        <f t="shared" si="4"/>
        <v>0</v>
      </c>
      <c r="T10" s="10">
        <f t="shared" si="4"/>
        <v>475502</v>
      </c>
      <c r="U10" s="10">
        <f t="shared" si="4"/>
        <v>0</v>
      </c>
      <c r="V10" s="10">
        <f t="shared" si="4"/>
        <v>0</v>
      </c>
      <c r="W10" s="10">
        <f t="shared" si="4"/>
        <v>0</v>
      </c>
      <c r="X10" s="10">
        <f t="shared" si="4"/>
        <v>0</v>
      </c>
      <c r="Y10" s="10">
        <f t="shared" si="4"/>
        <v>0</v>
      </c>
    </row>
    <row r="12">
      <c r="A12" s="7" t="s">
        <v>107</v>
      </c>
    </row>
    <row r="13">
      <c r="A13" s="7" t="s">
        <v>105</v>
      </c>
      <c r="B13" s="7">
        <v>0.0</v>
      </c>
      <c r="C13" s="7">
        <v>0.0</v>
      </c>
      <c r="D13" s="7">
        <v>0.0</v>
      </c>
      <c r="E13" s="7">
        <v>0.0</v>
      </c>
      <c r="F13" s="7">
        <v>0.0</v>
      </c>
      <c r="G13" s="7">
        <v>0.0</v>
      </c>
      <c r="H13" s="7">
        <v>0.0</v>
      </c>
      <c r="I13" s="7">
        <v>0.0</v>
      </c>
      <c r="J13" s="7">
        <v>0.0</v>
      </c>
      <c r="K13" s="7">
        <v>0.0</v>
      </c>
      <c r="L13" s="7">
        <v>0.0</v>
      </c>
      <c r="M13" s="7">
        <v>0.0</v>
      </c>
      <c r="N13" s="7">
        <v>0.0</v>
      </c>
      <c r="O13" s="7">
        <v>0.0</v>
      </c>
      <c r="P13" s="7">
        <v>0.0</v>
      </c>
      <c r="Q13" s="7">
        <v>0.0</v>
      </c>
      <c r="R13" s="7">
        <v>0.0</v>
      </c>
      <c r="S13" s="7">
        <v>0.0</v>
      </c>
      <c r="T13" s="10">
        <f>FAR!E2</f>
        <v>475502</v>
      </c>
      <c r="U13" s="7">
        <v>0.0</v>
      </c>
      <c r="V13" s="7">
        <v>0.0</v>
      </c>
      <c r="W13" s="7">
        <v>0.0</v>
      </c>
      <c r="X13" s="7">
        <v>0.0</v>
      </c>
      <c r="Y13" s="7">
        <v>0.0</v>
      </c>
    </row>
    <row r="14">
      <c r="A14" s="7" t="s">
        <v>103</v>
      </c>
      <c r="B14" s="7">
        <v>0.0</v>
      </c>
      <c r="C14" s="7">
        <v>0.0</v>
      </c>
      <c r="D14" s="7">
        <v>0.0</v>
      </c>
      <c r="E14" s="7">
        <v>0.0</v>
      </c>
      <c r="F14" s="7">
        <v>0.0</v>
      </c>
      <c r="G14" s="7">
        <v>0.0</v>
      </c>
      <c r="H14" s="7">
        <v>0.0</v>
      </c>
      <c r="I14" s="7">
        <v>0.0</v>
      </c>
      <c r="J14" s="7">
        <v>0.0</v>
      </c>
      <c r="K14" s="7">
        <v>0.0</v>
      </c>
      <c r="L14" s="7">
        <v>0.0</v>
      </c>
      <c r="M14" s="7">
        <v>0.0</v>
      </c>
      <c r="N14" s="7">
        <v>0.0</v>
      </c>
      <c r="O14" s="7">
        <v>0.0</v>
      </c>
      <c r="P14" s="7">
        <v>0.0</v>
      </c>
      <c r="Q14" s="7">
        <v>0.0</v>
      </c>
      <c r="R14" s="10">
        <f>FAR!E3</f>
        <v>45499</v>
      </c>
      <c r="S14" s="7">
        <v>0.0</v>
      </c>
      <c r="T14" s="7">
        <v>0.0</v>
      </c>
      <c r="U14" s="7">
        <v>0.0</v>
      </c>
      <c r="V14" s="7">
        <v>0.0</v>
      </c>
      <c r="W14" s="7">
        <v>0.0</v>
      </c>
      <c r="X14" s="7">
        <v>0.0</v>
      </c>
      <c r="Y14" s="7">
        <v>0.0</v>
      </c>
    </row>
    <row r="15">
      <c r="A15" s="7" t="s">
        <v>91</v>
      </c>
      <c r="B15" s="10">
        <f t="shared" ref="B15:Y15" si="5">SUM(B13:B14)</f>
        <v>0</v>
      </c>
      <c r="C15" s="10">
        <f t="shared" si="5"/>
        <v>0</v>
      </c>
      <c r="D15" s="10">
        <f t="shared" si="5"/>
        <v>0</v>
      </c>
      <c r="E15" s="10">
        <f t="shared" si="5"/>
        <v>0</v>
      </c>
      <c r="F15" s="10">
        <f t="shared" si="5"/>
        <v>0</v>
      </c>
      <c r="G15" s="10">
        <f t="shared" si="5"/>
        <v>0</v>
      </c>
      <c r="H15" s="10">
        <f t="shared" si="5"/>
        <v>0</v>
      </c>
      <c r="I15" s="10">
        <f t="shared" si="5"/>
        <v>0</v>
      </c>
      <c r="J15" s="10">
        <f t="shared" si="5"/>
        <v>0</v>
      </c>
      <c r="K15" s="10">
        <f t="shared" si="5"/>
        <v>0</v>
      </c>
      <c r="L15" s="10">
        <f t="shared" si="5"/>
        <v>0</v>
      </c>
      <c r="M15" s="10">
        <f t="shared" si="5"/>
        <v>0</v>
      </c>
      <c r="N15" s="10">
        <f t="shared" si="5"/>
        <v>0</v>
      </c>
      <c r="O15" s="10">
        <f t="shared" si="5"/>
        <v>0</v>
      </c>
      <c r="P15" s="10">
        <f t="shared" si="5"/>
        <v>0</v>
      </c>
      <c r="Q15" s="10">
        <f t="shared" si="5"/>
        <v>0</v>
      </c>
      <c r="R15" s="10">
        <f t="shared" si="5"/>
        <v>45499</v>
      </c>
      <c r="S15" s="10">
        <f t="shared" si="5"/>
        <v>0</v>
      </c>
      <c r="T15" s="10">
        <f t="shared" si="5"/>
        <v>475502</v>
      </c>
      <c r="U15" s="10">
        <f t="shared" si="5"/>
        <v>0</v>
      </c>
      <c r="V15" s="10">
        <f t="shared" si="5"/>
        <v>0</v>
      </c>
      <c r="W15" s="10">
        <f t="shared" si="5"/>
        <v>0</v>
      </c>
      <c r="X15" s="10">
        <f t="shared" si="5"/>
        <v>0</v>
      </c>
      <c r="Y15" s="10">
        <f t="shared" si="5"/>
        <v>0</v>
      </c>
    </row>
    <row r="17">
      <c r="A17" s="7" t="s">
        <v>108</v>
      </c>
    </row>
    <row r="18">
      <c r="A18" s="7" t="s">
        <v>105</v>
      </c>
      <c r="B18" s="10">
        <f t="shared" ref="B18:Y18" si="6">B3+B8-B13</f>
        <v>475502</v>
      </c>
      <c r="C18" s="10">
        <f t="shared" si="6"/>
        <v>475502</v>
      </c>
      <c r="D18" s="10">
        <f t="shared" si="6"/>
        <v>475502</v>
      </c>
      <c r="E18" s="10">
        <f t="shared" si="6"/>
        <v>475502</v>
      </c>
      <c r="F18" s="10">
        <f t="shared" si="6"/>
        <v>475502</v>
      </c>
      <c r="G18" s="10">
        <f t="shared" si="6"/>
        <v>475502</v>
      </c>
      <c r="H18" s="10">
        <f t="shared" si="6"/>
        <v>475502</v>
      </c>
      <c r="I18" s="10">
        <f t="shared" si="6"/>
        <v>475502</v>
      </c>
      <c r="J18" s="10">
        <f t="shared" si="6"/>
        <v>475502</v>
      </c>
      <c r="K18" s="10">
        <f t="shared" si="6"/>
        <v>475502</v>
      </c>
      <c r="L18" s="10">
        <f t="shared" si="6"/>
        <v>475502</v>
      </c>
      <c r="M18" s="10">
        <f t="shared" si="6"/>
        <v>475502</v>
      </c>
      <c r="N18" s="10">
        <f t="shared" si="6"/>
        <v>475502</v>
      </c>
      <c r="O18" s="10">
        <f t="shared" si="6"/>
        <v>475502</v>
      </c>
      <c r="P18" s="10">
        <f t="shared" si="6"/>
        <v>475502</v>
      </c>
      <c r="Q18" s="10">
        <f t="shared" si="6"/>
        <v>475502</v>
      </c>
      <c r="R18" s="10">
        <f t="shared" si="6"/>
        <v>475502</v>
      </c>
      <c r="S18" s="10">
        <f t="shared" si="6"/>
        <v>475502</v>
      </c>
      <c r="T18" s="10">
        <f t="shared" si="6"/>
        <v>475502</v>
      </c>
      <c r="U18" s="10">
        <f t="shared" si="6"/>
        <v>475502</v>
      </c>
      <c r="V18" s="10">
        <f t="shared" si="6"/>
        <v>475502</v>
      </c>
      <c r="W18" s="10">
        <f t="shared" si="6"/>
        <v>475502</v>
      </c>
      <c r="X18" s="10">
        <f t="shared" si="6"/>
        <v>475502</v>
      </c>
      <c r="Y18" s="10">
        <f t="shared" si="6"/>
        <v>475502</v>
      </c>
    </row>
    <row r="19">
      <c r="A19" s="7" t="s">
        <v>103</v>
      </c>
      <c r="B19" s="10">
        <f t="shared" ref="B19:Y19" si="7">B4+B9-B14</f>
        <v>0</v>
      </c>
      <c r="C19" s="10">
        <f t="shared" si="7"/>
        <v>45499</v>
      </c>
      <c r="D19" s="10">
        <f t="shared" si="7"/>
        <v>45499</v>
      </c>
      <c r="E19" s="10">
        <f t="shared" si="7"/>
        <v>45499</v>
      </c>
      <c r="F19" s="10">
        <f t="shared" si="7"/>
        <v>45499</v>
      </c>
      <c r="G19" s="10">
        <f t="shared" si="7"/>
        <v>45499</v>
      </c>
      <c r="H19" s="10">
        <f t="shared" si="7"/>
        <v>45499</v>
      </c>
      <c r="I19" s="10">
        <f t="shared" si="7"/>
        <v>45499</v>
      </c>
      <c r="J19" s="10">
        <f t="shared" si="7"/>
        <v>45499</v>
      </c>
      <c r="K19" s="10">
        <f t="shared" si="7"/>
        <v>45499</v>
      </c>
      <c r="L19" s="10">
        <f t="shared" si="7"/>
        <v>45499</v>
      </c>
      <c r="M19" s="10">
        <f t="shared" si="7"/>
        <v>45499</v>
      </c>
      <c r="N19" s="10">
        <f t="shared" si="7"/>
        <v>45499</v>
      </c>
      <c r="O19" s="10">
        <f t="shared" si="7"/>
        <v>45499</v>
      </c>
      <c r="P19" s="10">
        <f t="shared" si="7"/>
        <v>45499</v>
      </c>
      <c r="Q19" s="10">
        <f t="shared" si="7"/>
        <v>45499</v>
      </c>
      <c r="R19" s="10">
        <f t="shared" si="7"/>
        <v>45499</v>
      </c>
      <c r="S19" s="10">
        <f t="shared" si="7"/>
        <v>45499</v>
      </c>
      <c r="T19" s="10">
        <f t="shared" si="7"/>
        <v>45499</v>
      </c>
      <c r="U19" s="10">
        <f t="shared" si="7"/>
        <v>45499</v>
      </c>
      <c r="V19" s="10">
        <f t="shared" si="7"/>
        <v>45499</v>
      </c>
      <c r="W19" s="10">
        <f t="shared" si="7"/>
        <v>45499</v>
      </c>
      <c r="X19" s="10">
        <f t="shared" si="7"/>
        <v>45499</v>
      </c>
      <c r="Y19" s="10">
        <f t="shared" si="7"/>
        <v>45499</v>
      </c>
    </row>
    <row r="20">
      <c r="A20" s="7" t="s">
        <v>91</v>
      </c>
      <c r="B20" s="10">
        <f t="shared" ref="B20:Y20" si="8">SUM(B18:B19)</f>
        <v>475502</v>
      </c>
      <c r="C20" s="10">
        <f t="shared" si="8"/>
        <v>521001</v>
      </c>
      <c r="D20" s="10">
        <f t="shared" si="8"/>
        <v>521001</v>
      </c>
      <c r="E20" s="10">
        <f t="shared" si="8"/>
        <v>521001</v>
      </c>
      <c r="F20" s="10">
        <f t="shared" si="8"/>
        <v>521001</v>
      </c>
      <c r="G20" s="10">
        <f t="shared" si="8"/>
        <v>521001</v>
      </c>
      <c r="H20" s="10">
        <f t="shared" si="8"/>
        <v>521001</v>
      </c>
      <c r="I20" s="10">
        <f t="shared" si="8"/>
        <v>521001</v>
      </c>
      <c r="J20" s="10">
        <f t="shared" si="8"/>
        <v>521001</v>
      </c>
      <c r="K20" s="10">
        <f t="shared" si="8"/>
        <v>521001</v>
      </c>
      <c r="L20" s="10">
        <f t="shared" si="8"/>
        <v>521001</v>
      </c>
      <c r="M20" s="10">
        <f t="shared" si="8"/>
        <v>521001</v>
      </c>
      <c r="N20" s="10">
        <f t="shared" si="8"/>
        <v>521001</v>
      </c>
      <c r="O20" s="10">
        <f t="shared" si="8"/>
        <v>521001</v>
      </c>
      <c r="P20" s="10">
        <f t="shared" si="8"/>
        <v>521001</v>
      </c>
      <c r="Q20" s="10">
        <f t="shared" si="8"/>
        <v>521001</v>
      </c>
      <c r="R20" s="10">
        <f t="shared" si="8"/>
        <v>521001</v>
      </c>
      <c r="S20" s="10">
        <f t="shared" si="8"/>
        <v>521001</v>
      </c>
      <c r="T20" s="10">
        <f t="shared" si="8"/>
        <v>521001</v>
      </c>
      <c r="U20" s="10">
        <f t="shared" si="8"/>
        <v>521001</v>
      </c>
      <c r="V20" s="10">
        <f t="shared" si="8"/>
        <v>521001</v>
      </c>
      <c r="W20" s="10">
        <f t="shared" si="8"/>
        <v>521001</v>
      </c>
      <c r="X20" s="10">
        <f t="shared" si="8"/>
        <v>521001</v>
      </c>
      <c r="Y20" s="10">
        <f t="shared" si="8"/>
        <v>521001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 t="s">
        <v>65</v>
      </c>
      <c r="C1" s="7" t="s">
        <v>66</v>
      </c>
      <c r="D1" s="7" t="s">
        <v>67</v>
      </c>
      <c r="E1" s="7" t="s">
        <v>68</v>
      </c>
      <c r="F1" s="7" t="s">
        <v>69</v>
      </c>
      <c r="G1" s="7" t="s">
        <v>70</v>
      </c>
      <c r="H1" s="7" t="s">
        <v>71</v>
      </c>
      <c r="I1" s="7" t="s">
        <v>72</v>
      </c>
      <c r="J1" s="7" t="s">
        <v>73</v>
      </c>
      <c r="K1" s="7" t="s">
        <v>74</v>
      </c>
      <c r="L1" s="7" t="s">
        <v>75</v>
      </c>
      <c r="M1" s="7" t="s">
        <v>76</v>
      </c>
      <c r="N1" s="7" t="s">
        <v>77</v>
      </c>
      <c r="O1" s="7" t="s">
        <v>78</v>
      </c>
      <c r="P1" s="7" t="s">
        <v>79</v>
      </c>
      <c r="Q1" s="7" t="s">
        <v>80</v>
      </c>
      <c r="R1" s="7" t="s">
        <v>81</v>
      </c>
      <c r="S1" s="7" t="s">
        <v>82</v>
      </c>
      <c r="T1" s="7" t="s">
        <v>83</v>
      </c>
      <c r="U1" s="7" t="s">
        <v>84</v>
      </c>
      <c r="V1" s="7" t="s">
        <v>85</v>
      </c>
      <c r="W1" s="7" t="s">
        <v>86</v>
      </c>
      <c r="X1" s="7" t="s">
        <v>87</v>
      </c>
      <c r="Y1" s="7" t="s">
        <v>88</v>
      </c>
    </row>
    <row r="2">
      <c r="A2" s="7" t="s">
        <v>104</v>
      </c>
    </row>
    <row r="3">
      <c r="A3" s="7" t="s">
        <v>105</v>
      </c>
      <c r="B3" s="7">
        <v>0.0</v>
      </c>
      <c r="C3" s="11">
        <f t="shared" ref="C3:Y3" si="1">B18</f>
        <v>26416.77778</v>
      </c>
      <c r="D3" s="11">
        <f t="shared" si="1"/>
        <v>52833.55556</v>
      </c>
      <c r="E3" s="11">
        <f t="shared" si="1"/>
        <v>79250.33333</v>
      </c>
      <c r="F3" s="11">
        <f t="shared" si="1"/>
        <v>105667.1111</v>
      </c>
      <c r="G3" s="11">
        <f t="shared" si="1"/>
        <v>132083.8889</v>
      </c>
      <c r="H3" s="11">
        <f t="shared" si="1"/>
        <v>158500.6667</v>
      </c>
      <c r="I3" s="11">
        <f t="shared" si="1"/>
        <v>184917.4444</v>
      </c>
      <c r="J3" s="11">
        <f t="shared" si="1"/>
        <v>211334.2222</v>
      </c>
      <c r="K3" s="11">
        <f t="shared" si="1"/>
        <v>237751</v>
      </c>
      <c r="L3" s="11">
        <f t="shared" si="1"/>
        <v>264167.7778</v>
      </c>
      <c r="M3" s="11">
        <f t="shared" si="1"/>
        <v>290584.5556</v>
      </c>
      <c r="N3" s="11">
        <f t="shared" si="1"/>
        <v>317001.3333</v>
      </c>
      <c r="O3" s="11">
        <f t="shared" si="1"/>
        <v>343418.1111</v>
      </c>
      <c r="P3" s="11">
        <f t="shared" si="1"/>
        <v>369834.8889</v>
      </c>
      <c r="Q3" s="11">
        <f t="shared" si="1"/>
        <v>396251.6667</v>
      </c>
      <c r="R3" s="11">
        <f t="shared" si="1"/>
        <v>422668.4444</v>
      </c>
      <c r="S3" s="11">
        <f t="shared" si="1"/>
        <v>449085.2222</v>
      </c>
      <c r="T3" s="11">
        <f t="shared" si="1"/>
        <v>475502</v>
      </c>
      <c r="U3" s="11">
        <f t="shared" si="1"/>
        <v>26416.77778</v>
      </c>
      <c r="V3" s="11">
        <f t="shared" si="1"/>
        <v>52833.55556</v>
      </c>
      <c r="W3" s="11">
        <f t="shared" si="1"/>
        <v>79250.33333</v>
      </c>
      <c r="X3" s="11">
        <f t="shared" si="1"/>
        <v>105667.1111</v>
      </c>
      <c r="Y3" s="11">
        <f t="shared" si="1"/>
        <v>132083.8889</v>
      </c>
    </row>
    <row r="4">
      <c r="A4" s="7" t="s">
        <v>103</v>
      </c>
      <c r="B4" s="7">
        <v>0.0</v>
      </c>
      <c r="C4" s="11">
        <f t="shared" ref="C4:Y4" si="2">B19</f>
        <v>0</v>
      </c>
      <c r="D4" s="11">
        <f t="shared" si="2"/>
        <v>3033.266667</v>
      </c>
      <c r="E4" s="11">
        <f t="shared" si="2"/>
        <v>6066.533333</v>
      </c>
      <c r="F4" s="11">
        <f t="shared" si="2"/>
        <v>9099.8</v>
      </c>
      <c r="G4" s="11">
        <f t="shared" si="2"/>
        <v>12133.06667</v>
      </c>
      <c r="H4" s="11">
        <f t="shared" si="2"/>
        <v>15166.33333</v>
      </c>
      <c r="I4" s="11">
        <f t="shared" si="2"/>
        <v>18199.6</v>
      </c>
      <c r="J4" s="11">
        <f t="shared" si="2"/>
        <v>21232.86667</v>
      </c>
      <c r="K4" s="11">
        <f t="shared" si="2"/>
        <v>24266.13333</v>
      </c>
      <c r="L4" s="11">
        <f t="shared" si="2"/>
        <v>27299.4</v>
      </c>
      <c r="M4" s="11">
        <f t="shared" si="2"/>
        <v>30332.66667</v>
      </c>
      <c r="N4" s="11">
        <f t="shared" si="2"/>
        <v>33365.93333</v>
      </c>
      <c r="O4" s="11">
        <f t="shared" si="2"/>
        <v>36399.2</v>
      </c>
      <c r="P4" s="11">
        <f t="shared" si="2"/>
        <v>39432.46667</v>
      </c>
      <c r="Q4" s="11">
        <f t="shared" si="2"/>
        <v>42465.73333</v>
      </c>
      <c r="R4" s="11">
        <f t="shared" si="2"/>
        <v>45499</v>
      </c>
      <c r="S4" s="11">
        <f t="shared" si="2"/>
        <v>3033.266667</v>
      </c>
      <c r="T4" s="11">
        <f t="shared" si="2"/>
        <v>6066.533333</v>
      </c>
      <c r="U4" s="11">
        <f t="shared" si="2"/>
        <v>9099.8</v>
      </c>
      <c r="V4" s="11">
        <f t="shared" si="2"/>
        <v>12133.06667</v>
      </c>
      <c r="W4" s="11">
        <f t="shared" si="2"/>
        <v>15166.33333</v>
      </c>
      <c r="X4" s="11">
        <f t="shared" si="2"/>
        <v>18199.6</v>
      </c>
      <c r="Y4" s="11">
        <f t="shared" si="2"/>
        <v>21232.86667</v>
      </c>
    </row>
    <row r="5">
      <c r="A5" s="7" t="s">
        <v>91</v>
      </c>
      <c r="B5" s="10">
        <f t="shared" ref="B5:Y5" si="3">SUM(B3:B4)</f>
        <v>0</v>
      </c>
      <c r="C5" s="11">
        <f t="shared" si="3"/>
        <v>26416.77778</v>
      </c>
      <c r="D5" s="11">
        <f t="shared" si="3"/>
        <v>55866.82222</v>
      </c>
      <c r="E5" s="11">
        <f t="shared" si="3"/>
        <v>85316.86667</v>
      </c>
      <c r="F5" s="11">
        <f t="shared" si="3"/>
        <v>114766.9111</v>
      </c>
      <c r="G5" s="11">
        <f t="shared" si="3"/>
        <v>144216.9556</v>
      </c>
      <c r="H5" s="11">
        <f t="shared" si="3"/>
        <v>173667</v>
      </c>
      <c r="I5" s="11">
        <f t="shared" si="3"/>
        <v>203117.0444</v>
      </c>
      <c r="J5" s="11">
        <f t="shared" si="3"/>
        <v>232567.0889</v>
      </c>
      <c r="K5" s="11">
        <f t="shared" si="3"/>
        <v>262017.1333</v>
      </c>
      <c r="L5" s="11">
        <f t="shared" si="3"/>
        <v>291467.1778</v>
      </c>
      <c r="M5" s="11">
        <f t="shared" si="3"/>
        <v>320917.2222</v>
      </c>
      <c r="N5" s="11">
        <f t="shared" si="3"/>
        <v>350367.2667</v>
      </c>
      <c r="O5" s="11">
        <f t="shared" si="3"/>
        <v>379817.3111</v>
      </c>
      <c r="P5" s="11">
        <f t="shared" si="3"/>
        <v>409267.3556</v>
      </c>
      <c r="Q5" s="11">
        <f t="shared" si="3"/>
        <v>438717.4</v>
      </c>
      <c r="R5" s="11">
        <f t="shared" si="3"/>
        <v>468167.4444</v>
      </c>
      <c r="S5" s="11">
        <f t="shared" si="3"/>
        <v>452118.4889</v>
      </c>
      <c r="T5" s="11">
        <f t="shared" si="3"/>
        <v>481568.5333</v>
      </c>
      <c r="U5" s="11">
        <f t="shared" si="3"/>
        <v>35516.57778</v>
      </c>
      <c r="V5" s="11">
        <f t="shared" si="3"/>
        <v>64966.62222</v>
      </c>
      <c r="W5" s="11">
        <f t="shared" si="3"/>
        <v>94416.66667</v>
      </c>
      <c r="X5" s="11">
        <f t="shared" si="3"/>
        <v>123866.7111</v>
      </c>
      <c r="Y5" s="11">
        <f t="shared" si="3"/>
        <v>153316.7556</v>
      </c>
    </row>
    <row r="7">
      <c r="A7" s="7" t="s">
        <v>109</v>
      </c>
    </row>
    <row r="8">
      <c r="A8" s="7" t="s">
        <v>105</v>
      </c>
      <c r="B8" s="11">
        <f>'Fixed Asset Balance'!B18/FAR!$F2</f>
        <v>26416.77778</v>
      </c>
      <c r="C8" s="11">
        <f>'Fixed Asset Balance'!C18/FAR!$F2</f>
        <v>26416.77778</v>
      </c>
      <c r="D8" s="11">
        <f>'Fixed Asset Balance'!D18/FAR!$F2</f>
        <v>26416.77778</v>
      </c>
      <c r="E8" s="11">
        <f>'Fixed Asset Balance'!E18/FAR!$F2</f>
        <v>26416.77778</v>
      </c>
      <c r="F8" s="11">
        <f>'Fixed Asset Balance'!F18/FAR!$F2</f>
        <v>26416.77778</v>
      </c>
      <c r="G8" s="11">
        <f>'Fixed Asset Balance'!G18/FAR!$F2</f>
        <v>26416.77778</v>
      </c>
      <c r="H8" s="11">
        <f>'Fixed Asset Balance'!H18/FAR!$F2</f>
        <v>26416.77778</v>
      </c>
      <c r="I8" s="11">
        <f>'Fixed Asset Balance'!I18/FAR!$F2</f>
        <v>26416.77778</v>
      </c>
      <c r="J8" s="11">
        <f>'Fixed Asset Balance'!J18/FAR!$F2</f>
        <v>26416.77778</v>
      </c>
      <c r="K8" s="11">
        <f>'Fixed Asset Balance'!K18/FAR!$F2</f>
        <v>26416.77778</v>
      </c>
      <c r="L8" s="11">
        <f>'Fixed Asset Balance'!L18/FAR!$F2</f>
        <v>26416.77778</v>
      </c>
      <c r="M8" s="11">
        <f>'Fixed Asset Balance'!M18/FAR!$F2</f>
        <v>26416.77778</v>
      </c>
      <c r="N8" s="11">
        <f>'Fixed Asset Balance'!N18/FAR!$F2</f>
        <v>26416.77778</v>
      </c>
      <c r="O8" s="11">
        <f>'Fixed Asset Balance'!O18/FAR!$F2</f>
        <v>26416.77778</v>
      </c>
      <c r="P8" s="11">
        <f>'Fixed Asset Balance'!P18/FAR!$F2</f>
        <v>26416.77778</v>
      </c>
      <c r="Q8" s="11">
        <f>'Fixed Asset Balance'!Q18/FAR!$F2</f>
        <v>26416.77778</v>
      </c>
      <c r="R8" s="11">
        <f>'Fixed Asset Balance'!R18/FAR!$F2</f>
        <v>26416.77778</v>
      </c>
      <c r="S8" s="11">
        <f>'Fixed Asset Balance'!S18/FAR!$F2</f>
        <v>26416.77778</v>
      </c>
      <c r="T8" s="11">
        <f>'Fixed Asset Balance'!T18/FAR!$F2</f>
        <v>26416.77778</v>
      </c>
      <c r="U8" s="11">
        <f>'Fixed Asset Balance'!U18/FAR!$F2</f>
        <v>26416.77778</v>
      </c>
      <c r="V8" s="11">
        <f>'Fixed Asset Balance'!V18/FAR!$F2</f>
        <v>26416.77778</v>
      </c>
      <c r="W8" s="11">
        <f>'Fixed Asset Balance'!W18/FAR!$F2</f>
        <v>26416.77778</v>
      </c>
      <c r="X8" s="11">
        <f>'Fixed Asset Balance'!X18/FAR!$F2</f>
        <v>26416.77778</v>
      </c>
      <c r="Y8" s="11">
        <f>'Fixed Asset Balance'!Y18/FAR!$F2</f>
        <v>26416.77778</v>
      </c>
    </row>
    <row r="9">
      <c r="A9" s="7" t="s">
        <v>103</v>
      </c>
      <c r="B9" s="11">
        <f>'Fixed Asset Balance'!B19/FAR!$F3</f>
        <v>0</v>
      </c>
      <c r="C9" s="11">
        <f>'Fixed Asset Balance'!C19/FAR!$F3</f>
        <v>3033.266667</v>
      </c>
      <c r="D9" s="11">
        <f>'Fixed Asset Balance'!D19/FAR!$F3</f>
        <v>3033.266667</v>
      </c>
      <c r="E9" s="11">
        <f>'Fixed Asset Balance'!E19/FAR!$F3</f>
        <v>3033.266667</v>
      </c>
      <c r="F9" s="11">
        <f>'Fixed Asset Balance'!F19/FAR!$F3</f>
        <v>3033.266667</v>
      </c>
      <c r="G9" s="11">
        <f>'Fixed Asset Balance'!G19/FAR!$F3</f>
        <v>3033.266667</v>
      </c>
      <c r="H9" s="11">
        <f>'Fixed Asset Balance'!H19/FAR!$F3</f>
        <v>3033.266667</v>
      </c>
      <c r="I9" s="11">
        <f>'Fixed Asset Balance'!I19/FAR!$F3</f>
        <v>3033.266667</v>
      </c>
      <c r="J9" s="11">
        <f>'Fixed Asset Balance'!J19/FAR!$F3</f>
        <v>3033.266667</v>
      </c>
      <c r="K9" s="11">
        <f>'Fixed Asset Balance'!K19/FAR!$F3</f>
        <v>3033.266667</v>
      </c>
      <c r="L9" s="11">
        <f>'Fixed Asset Balance'!L19/FAR!$F3</f>
        <v>3033.266667</v>
      </c>
      <c r="M9" s="11">
        <f>'Fixed Asset Balance'!M19/FAR!$F3</f>
        <v>3033.266667</v>
      </c>
      <c r="N9" s="11">
        <f>'Fixed Asset Balance'!N19/FAR!$F3</f>
        <v>3033.266667</v>
      </c>
      <c r="O9" s="11">
        <f>'Fixed Asset Balance'!O19/FAR!$F3</f>
        <v>3033.266667</v>
      </c>
      <c r="P9" s="11">
        <f>'Fixed Asset Balance'!P19/FAR!$F3</f>
        <v>3033.266667</v>
      </c>
      <c r="Q9" s="11">
        <f>'Fixed Asset Balance'!Q19/FAR!$F3</f>
        <v>3033.266667</v>
      </c>
      <c r="R9" s="11">
        <f>'Fixed Asset Balance'!R19/FAR!$F3</f>
        <v>3033.266667</v>
      </c>
      <c r="S9" s="11">
        <f>'Fixed Asset Balance'!S19/FAR!$F3</f>
        <v>3033.266667</v>
      </c>
      <c r="T9" s="11">
        <f>'Fixed Asset Balance'!T19/FAR!$F3</f>
        <v>3033.266667</v>
      </c>
      <c r="U9" s="11">
        <f>'Fixed Asset Balance'!U19/FAR!$F3</f>
        <v>3033.266667</v>
      </c>
      <c r="V9" s="11">
        <f>'Fixed Asset Balance'!V19/FAR!$F3</f>
        <v>3033.266667</v>
      </c>
      <c r="W9" s="11">
        <f>'Fixed Asset Balance'!W19/FAR!$F3</f>
        <v>3033.266667</v>
      </c>
      <c r="X9" s="11">
        <f>'Fixed Asset Balance'!X19/FAR!$F3</f>
        <v>3033.266667</v>
      </c>
      <c r="Y9" s="11">
        <f>'Fixed Asset Balance'!Y19/FAR!$F3</f>
        <v>3033.266667</v>
      </c>
    </row>
    <row r="10">
      <c r="A10" s="7" t="s">
        <v>91</v>
      </c>
      <c r="B10" s="11">
        <f t="shared" ref="B10:Y10" si="4">SUM(B8:B9)</f>
        <v>26416.77778</v>
      </c>
      <c r="C10" s="11">
        <f t="shared" si="4"/>
        <v>29450.04444</v>
      </c>
      <c r="D10" s="11">
        <f t="shared" si="4"/>
        <v>29450.04444</v>
      </c>
      <c r="E10" s="11">
        <f t="shared" si="4"/>
        <v>29450.04444</v>
      </c>
      <c r="F10" s="11">
        <f t="shared" si="4"/>
        <v>29450.04444</v>
      </c>
      <c r="G10" s="11">
        <f t="shared" si="4"/>
        <v>29450.04444</v>
      </c>
      <c r="H10" s="11">
        <f t="shared" si="4"/>
        <v>29450.04444</v>
      </c>
      <c r="I10" s="11">
        <f t="shared" si="4"/>
        <v>29450.04444</v>
      </c>
      <c r="J10" s="11">
        <f t="shared" si="4"/>
        <v>29450.04444</v>
      </c>
      <c r="K10" s="11">
        <f t="shared" si="4"/>
        <v>29450.04444</v>
      </c>
      <c r="L10" s="11">
        <f t="shared" si="4"/>
        <v>29450.04444</v>
      </c>
      <c r="M10" s="11">
        <f t="shared" si="4"/>
        <v>29450.04444</v>
      </c>
      <c r="N10" s="11">
        <f t="shared" si="4"/>
        <v>29450.04444</v>
      </c>
      <c r="O10" s="11">
        <f t="shared" si="4"/>
        <v>29450.04444</v>
      </c>
      <c r="P10" s="11">
        <f t="shared" si="4"/>
        <v>29450.04444</v>
      </c>
      <c r="Q10" s="11">
        <f t="shared" si="4"/>
        <v>29450.04444</v>
      </c>
      <c r="R10" s="11">
        <f t="shared" si="4"/>
        <v>29450.04444</v>
      </c>
      <c r="S10" s="11">
        <f t="shared" si="4"/>
        <v>29450.04444</v>
      </c>
      <c r="T10" s="11">
        <f t="shared" si="4"/>
        <v>29450.04444</v>
      </c>
      <c r="U10" s="11">
        <f t="shared" si="4"/>
        <v>29450.04444</v>
      </c>
      <c r="V10" s="11">
        <f t="shared" si="4"/>
        <v>29450.04444</v>
      </c>
      <c r="W10" s="11">
        <f t="shared" si="4"/>
        <v>29450.04444</v>
      </c>
      <c r="X10" s="11">
        <f t="shared" si="4"/>
        <v>29450.04444</v>
      </c>
      <c r="Y10" s="11">
        <f t="shared" si="4"/>
        <v>29450.04444</v>
      </c>
    </row>
    <row r="12">
      <c r="A12" s="7" t="s">
        <v>107</v>
      </c>
    </row>
    <row r="13">
      <c r="A13" s="7" t="s">
        <v>105</v>
      </c>
      <c r="B13" s="7">
        <v>0.0</v>
      </c>
      <c r="C13" s="7">
        <v>0.0</v>
      </c>
      <c r="D13" s="7">
        <v>0.0</v>
      </c>
      <c r="E13" s="7">
        <v>0.0</v>
      </c>
      <c r="F13" s="7">
        <v>0.0</v>
      </c>
      <c r="G13" s="7">
        <v>0.0</v>
      </c>
      <c r="H13" s="7">
        <v>0.0</v>
      </c>
      <c r="I13" s="7">
        <v>0.0</v>
      </c>
      <c r="J13" s="7">
        <v>0.0</v>
      </c>
      <c r="K13" s="7">
        <v>0.0</v>
      </c>
      <c r="L13" s="7">
        <v>0.0</v>
      </c>
      <c r="M13" s="7">
        <v>0.0</v>
      </c>
      <c r="N13" s="7">
        <v>0.0</v>
      </c>
      <c r="O13" s="7">
        <v>0.0</v>
      </c>
      <c r="P13" s="7">
        <v>0.0</v>
      </c>
      <c r="Q13" s="7">
        <v>0.0</v>
      </c>
      <c r="R13" s="7">
        <v>0.0</v>
      </c>
      <c r="S13" s="7">
        <v>0.0</v>
      </c>
      <c r="T13" s="10">
        <f>FAR!H2</f>
        <v>475502</v>
      </c>
      <c r="U13" s="7">
        <v>0.0</v>
      </c>
      <c r="V13" s="7">
        <v>0.0</v>
      </c>
      <c r="W13" s="7">
        <v>0.0</v>
      </c>
      <c r="X13" s="7">
        <v>0.0</v>
      </c>
      <c r="Y13" s="7">
        <v>0.0</v>
      </c>
    </row>
    <row r="14">
      <c r="A14" s="7" t="s">
        <v>103</v>
      </c>
      <c r="B14" s="7">
        <v>0.0</v>
      </c>
      <c r="C14" s="7">
        <v>0.0</v>
      </c>
      <c r="D14" s="7">
        <v>0.0</v>
      </c>
      <c r="E14" s="7">
        <v>0.0</v>
      </c>
      <c r="F14" s="7">
        <v>0.0</v>
      </c>
      <c r="G14" s="7">
        <v>0.0</v>
      </c>
      <c r="H14" s="7">
        <v>0.0</v>
      </c>
      <c r="I14" s="7">
        <v>0.0</v>
      </c>
      <c r="J14" s="7">
        <v>0.0</v>
      </c>
      <c r="K14" s="7">
        <v>0.0</v>
      </c>
      <c r="L14" s="7">
        <v>0.0</v>
      </c>
      <c r="M14" s="7">
        <v>0.0</v>
      </c>
      <c r="N14" s="7">
        <v>0.0</v>
      </c>
      <c r="O14" s="7">
        <v>0.0</v>
      </c>
      <c r="P14" s="7">
        <v>0.0</v>
      </c>
      <c r="Q14" s="7">
        <v>0.0</v>
      </c>
      <c r="R14" s="10">
        <f>FAR!H3</f>
        <v>45499</v>
      </c>
      <c r="S14" s="7">
        <v>0.0</v>
      </c>
      <c r="T14" s="7">
        <v>0.0</v>
      </c>
      <c r="U14" s="7">
        <v>0.0</v>
      </c>
      <c r="V14" s="7">
        <v>0.0</v>
      </c>
      <c r="W14" s="7">
        <v>0.0</v>
      </c>
      <c r="X14" s="7">
        <v>0.0</v>
      </c>
      <c r="Y14" s="7">
        <v>0.0</v>
      </c>
    </row>
    <row r="15">
      <c r="A15" s="7" t="s">
        <v>91</v>
      </c>
      <c r="B15" s="10">
        <f t="shared" ref="B15:Y15" si="5">SUM(B13:B14)</f>
        <v>0</v>
      </c>
      <c r="C15" s="10">
        <f t="shared" si="5"/>
        <v>0</v>
      </c>
      <c r="D15" s="10">
        <f t="shared" si="5"/>
        <v>0</v>
      </c>
      <c r="E15" s="10">
        <f t="shared" si="5"/>
        <v>0</v>
      </c>
      <c r="F15" s="10">
        <f t="shared" si="5"/>
        <v>0</v>
      </c>
      <c r="G15" s="10">
        <f t="shared" si="5"/>
        <v>0</v>
      </c>
      <c r="H15" s="10">
        <f t="shared" si="5"/>
        <v>0</v>
      </c>
      <c r="I15" s="10">
        <f t="shared" si="5"/>
        <v>0</v>
      </c>
      <c r="J15" s="10">
        <f t="shared" si="5"/>
        <v>0</v>
      </c>
      <c r="K15" s="10">
        <f t="shared" si="5"/>
        <v>0</v>
      </c>
      <c r="L15" s="10">
        <f t="shared" si="5"/>
        <v>0</v>
      </c>
      <c r="M15" s="10">
        <f t="shared" si="5"/>
        <v>0</v>
      </c>
      <c r="N15" s="10">
        <f t="shared" si="5"/>
        <v>0</v>
      </c>
      <c r="O15" s="10">
        <f t="shared" si="5"/>
        <v>0</v>
      </c>
      <c r="P15" s="10">
        <f t="shared" si="5"/>
        <v>0</v>
      </c>
      <c r="Q15" s="10">
        <f t="shared" si="5"/>
        <v>0</v>
      </c>
      <c r="R15" s="10">
        <f t="shared" si="5"/>
        <v>45499</v>
      </c>
      <c r="S15" s="10">
        <f t="shared" si="5"/>
        <v>0</v>
      </c>
      <c r="T15" s="10">
        <f t="shared" si="5"/>
        <v>475502</v>
      </c>
      <c r="U15" s="10">
        <f t="shared" si="5"/>
        <v>0</v>
      </c>
      <c r="V15" s="10">
        <f t="shared" si="5"/>
        <v>0</v>
      </c>
      <c r="W15" s="10">
        <f t="shared" si="5"/>
        <v>0</v>
      </c>
      <c r="X15" s="10">
        <f t="shared" si="5"/>
        <v>0</v>
      </c>
      <c r="Y15" s="10">
        <f t="shared" si="5"/>
        <v>0</v>
      </c>
    </row>
    <row r="17">
      <c r="A17" s="7" t="s">
        <v>108</v>
      </c>
    </row>
    <row r="18">
      <c r="A18" s="7" t="s">
        <v>105</v>
      </c>
      <c r="B18" s="11">
        <f t="shared" ref="B18:Y18" si="6">B3+B8-B13</f>
        <v>26416.77778</v>
      </c>
      <c r="C18" s="11">
        <f t="shared" si="6"/>
        <v>52833.55556</v>
      </c>
      <c r="D18" s="11">
        <f t="shared" si="6"/>
        <v>79250.33333</v>
      </c>
      <c r="E18" s="11">
        <f t="shared" si="6"/>
        <v>105667.1111</v>
      </c>
      <c r="F18" s="11">
        <f t="shared" si="6"/>
        <v>132083.8889</v>
      </c>
      <c r="G18" s="11">
        <f t="shared" si="6"/>
        <v>158500.6667</v>
      </c>
      <c r="H18" s="11">
        <f t="shared" si="6"/>
        <v>184917.4444</v>
      </c>
      <c r="I18" s="11">
        <f t="shared" si="6"/>
        <v>211334.2222</v>
      </c>
      <c r="J18" s="11">
        <f t="shared" si="6"/>
        <v>237751</v>
      </c>
      <c r="K18" s="11">
        <f t="shared" si="6"/>
        <v>264167.7778</v>
      </c>
      <c r="L18" s="11">
        <f t="shared" si="6"/>
        <v>290584.5556</v>
      </c>
      <c r="M18" s="11">
        <f t="shared" si="6"/>
        <v>317001.3333</v>
      </c>
      <c r="N18" s="11">
        <f t="shared" si="6"/>
        <v>343418.1111</v>
      </c>
      <c r="O18" s="11">
        <f t="shared" si="6"/>
        <v>369834.8889</v>
      </c>
      <c r="P18" s="11">
        <f t="shared" si="6"/>
        <v>396251.6667</v>
      </c>
      <c r="Q18" s="11">
        <f t="shared" si="6"/>
        <v>422668.4444</v>
      </c>
      <c r="R18" s="11">
        <f t="shared" si="6"/>
        <v>449085.2222</v>
      </c>
      <c r="S18" s="11">
        <f t="shared" si="6"/>
        <v>475502</v>
      </c>
      <c r="T18" s="11">
        <f t="shared" si="6"/>
        <v>26416.77778</v>
      </c>
      <c r="U18" s="11">
        <f t="shared" si="6"/>
        <v>52833.55556</v>
      </c>
      <c r="V18" s="11">
        <f t="shared" si="6"/>
        <v>79250.33333</v>
      </c>
      <c r="W18" s="11">
        <f t="shared" si="6"/>
        <v>105667.1111</v>
      </c>
      <c r="X18" s="11">
        <f t="shared" si="6"/>
        <v>132083.8889</v>
      </c>
      <c r="Y18" s="11">
        <f t="shared" si="6"/>
        <v>158500.6667</v>
      </c>
    </row>
    <row r="19">
      <c r="A19" s="7" t="s">
        <v>103</v>
      </c>
      <c r="B19" s="11">
        <f t="shared" ref="B19:Y19" si="7">B4+B9-B14</f>
        <v>0</v>
      </c>
      <c r="C19" s="11">
        <f t="shared" si="7"/>
        <v>3033.266667</v>
      </c>
      <c r="D19" s="11">
        <f t="shared" si="7"/>
        <v>6066.533333</v>
      </c>
      <c r="E19" s="11">
        <f t="shared" si="7"/>
        <v>9099.8</v>
      </c>
      <c r="F19" s="11">
        <f t="shared" si="7"/>
        <v>12133.06667</v>
      </c>
      <c r="G19" s="11">
        <f t="shared" si="7"/>
        <v>15166.33333</v>
      </c>
      <c r="H19" s="11">
        <f t="shared" si="7"/>
        <v>18199.6</v>
      </c>
      <c r="I19" s="11">
        <f t="shared" si="7"/>
        <v>21232.86667</v>
      </c>
      <c r="J19" s="11">
        <f t="shared" si="7"/>
        <v>24266.13333</v>
      </c>
      <c r="K19" s="11">
        <f t="shared" si="7"/>
        <v>27299.4</v>
      </c>
      <c r="L19" s="11">
        <f t="shared" si="7"/>
        <v>30332.66667</v>
      </c>
      <c r="M19" s="11">
        <f t="shared" si="7"/>
        <v>33365.93333</v>
      </c>
      <c r="N19" s="11">
        <f t="shared" si="7"/>
        <v>36399.2</v>
      </c>
      <c r="O19" s="11">
        <f t="shared" si="7"/>
        <v>39432.46667</v>
      </c>
      <c r="P19" s="11">
        <f t="shared" si="7"/>
        <v>42465.73333</v>
      </c>
      <c r="Q19" s="11">
        <f t="shared" si="7"/>
        <v>45499</v>
      </c>
      <c r="R19" s="11">
        <f t="shared" si="7"/>
        <v>3033.266667</v>
      </c>
      <c r="S19" s="11">
        <f t="shared" si="7"/>
        <v>6066.533333</v>
      </c>
      <c r="T19" s="11">
        <f t="shared" si="7"/>
        <v>9099.8</v>
      </c>
      <c r="U19" s="11">
        <f t="shared" si="7"/>
        <v>12133.06667</v>
      </c>
      <c r="V19" s="11">
        <f t="shared" si="7"/>
        <v>15166.33333</v>
      </c>
      <c r="W19" s="11">
        <f t="shared" si="7"/>
        <v>18199.6</v>
      </c>
      <c r="X19" s="11">
        <f t="shared" si="7"/>
        <v>21232.86667</v>
      </c>
      <c r="Y19" s="11">
        <f t="shared" si="7"/>
        <v>24266.13333</v>
      </c>
    </row>
    <row r="20">
      <c r="A20" s="7" t="s">
        <v>91</v>
      </c>
      <c r="B20" s="11">
        <f t="shared" ref="B20:Y20" si="8">SUM(B18:B19)</f>
        <v>26416.77778</v>
      </c>
      <c r="C20" s="11">
        <f t="shared" si="8"/>
        <v>55866.82222</v>
      </c>
      <c r="D20" s="11">
        <f t="shared" si="8"/>
        <v>85316.86667</v>
      </c>
      <c r="E20" s="11">
        <f t="shared" si="8"/>
        <v>114766.9111</v>
      </c>
      <c r="F20" s="11">
        <f t="shared" si="8"/>
        <v>144216.9556</v>
      </c>
      <c r="G20" s="11">
        <f t="shared" si="8"/>
        <v>173667</v>
      </c>
      <c r="H20" s="11">
        <f t="shared" si="8"/>
        <v>203117.0444</v>
      </c>
      <c r="I20" s="11">
        <f t="shared" si="8"/>
        <v>232567.0889</v>
      </c>
      <c r="J20" s="11">
        <f t="shared" si="8"/>
        <v>262017.1333</v>
      </c>
      <c r="K20" s="11">
        <f t="shared" si="8"/>
        <v>291467.1778</v>
      </c>
      <c r="L20" s="11">
        <f t="shared" si="8"/>
        <v>320917.2222</v>
      </c>
      <c r="M20" s="11">
        <f t="shared" si="8"/>
        <v>350367.2667</v>
      </c>
      <c r="N20" s="11">
        <f t="shared" si="8"/>
        <v>379817.3111</v>
      </c>
      <c r="O20" s="11">
        <f t="shared" si="8"/>
        <v>409267.3556</v>
      </c>
      <c r="P20" s="11">
        <f t="shared" si="8"/>
        <v>438717.4</v>
      </c>
      <c r="Q20" s="11">
        <f t="shared" si="8"/>
        <v>468167.4444</v>
      </c>
      <c r="R20" s="11">
        <f t="shared" si="8"/>
        <v>452118.4889</v>
      </c>
      <c r="S20" s="11">
        <f t="shared" si="8"/>
        <v>481568.5333</v>
      </c>
      <c r="T20" s="11">
        <f t="shared" si="8"/>
        <v>35516.57778</v>
      </c>
      <c r="U20" s="11">
        <f t="shared" si="8"/>
        <v>64966.62222</v>
      </c>
      <c r="V20" s="11">
        <f t="shared" si="8"/>
        <v>94416.66667</v>
      </c>
      <c r="W20" s="11">
        <f t="shared" si="8"/>
        <v>123866.7111</v>
      </c>
      <c r="X20" s="11">
        <f t="shared" si="8"/>
        <v>153316.7556</v>
      </c>
      <c r="Y20" s="11">
        <f t="shared" si="8"/>
        <v>182766.8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 t="s">
        <v>65</v>
      </c>
      <c r="C1" s="7" t="s">
        <v>66</v>
      </c>
      <c r="D1" s="7" t="s">
        <v>67</v>
      </c>
      <c r="E1" s="7" t="s">
        <v>68</v>
      </c>
      <c r="F1" s="7" t="s">
        <v>69</v>
      </c>
      <c r="G1" s="7" t="s">
        <v>70</v>
      </c>
      <c r="H1" s="7" t="s">
        <v>71</v>
      </c>
      <c r="I1" s="7" t="s">
        <v>72</v>
      </c>
      <c r="J1" s="7" t="s">
        <v>73</v>
      </c>
      <c r="K1" s="7" t="s">
        <v>74</v>
      </c>
      <c r="L1" s="7" t="s">
        <v>75</v>
      </c>
      <c r="M1" s="7" t="s">
        <v>76</v>
      </c>
      <c r="N1" s="7" t="s">
        <v>77</v>
      </c>
      <c r="O1" s="7" t="s">
        <v>78</v>
      </c>
      <c r="P1" s="7" t="s">
        <v>79</v>
      </c>
      <c r="Q1" s="7" t="s">
        <v>80</v>
      </c>
      <c r="R1" s="7" t="s">
        <v>81</v>
      </c>
      <c r="S1" s="7" t="s">
        <v>82</v>
      </c>
      <c r="T1" s="7" t="s">
        <v>83</v>
      </c>
      <c r="U1" s="7" t="s">
        <v>84</v>
      </c>
      <c r="V1" s="7" t="s">
        <v>85</v>
      </c>
      <c r="W1" s="7" t="s">
        <v>86</v>
      </c>
      <c r="X1" s="7" t="s">
        <v>87</v>
      </c>
      <c r="Y1" s="7" t="s">
        <v>88</v>
      </c>
    </row>
    <row r="2">
      <c r="A2" s="7" t="s">
        <v>26</v>
      </c>
    </row>
    <row r="3">
      <c r="A3" s="7" t="s">
        <v>24</v>
      </c>
      <c r="B3" s="10">
        <f>Assumptions!$B6</f>
        <v>634</v>
      </c>
      <c r="C3" s="10">
        <f>Assumptions!$B6</f>
        <v>634</v>
      </c>
      <c r="D3" s="10">
        <f>Assumptions!$B6</f>
        <v>634</v>
      </c>
      <c r="E3" s="10">
        <f>Assumptions!$B6</f>
        <v>634</v>
      </c>
      <c r="F3" s="10">
        <f>Assumptions!$B6</f>
        <v>634</v>
      </c>
      <c r="G3" s="10">
        <f>Assumptions!$B6</f>
        <v>634</v>
      </c>
      <c r="H3" s="10">
        <f>Assumptions!$B6</f>
        <v>634</v>
      </c>
      <c r="I3" s="10">
        <f>Assumptions!$B6</f>
        <v>634</v>
      </c>
      <c r="J3" s="10">
        <f>Assumptions!$B6</f>
        <v>634</v>
      </c>
      <c r="K3" s="10">
        <f>Assumptions!$B6</f>
        <v>634</v>
      </c>
      <c r="L3" s="10">
        <f>Assumptions!$B6</f>
        <v>634</v>
      </c>
      <c r="M3" s="10">
        <f>Assumptions!$B6</f>
        <v>634</v>
      </c>
      <c r="N3" s="10">
        <f>Assumptions!$B6</f>
        <v>634</v>
      </c>
      <c r="O3" s="10">
        <f>Assumptions!$B6</f>
        <v>634</v>
      </c>
      <c r="P3" s="10">
        <f>Assumptions!$B6</f>
        <v>634</v>
      </c>
      <c r="Q3" s="10">
        <f>Assumptions!$B6</f>
        <v>634</v>
      </c>
      <c r="R3" s="10">
        <f>Assumptions!$B6</f>
        <v>634</v>
      </c>
      <c r="S3" s="10">
        <f>Assumptions!$B6</f>
        <v>634</v>
      </c>
      <c r="T3" s="10">
        <f>Assumptions!$B6</f>
        <v>634</v>
      </c>
      <c r="U3" s="10">
        <f>Assumptions!$B6</f>
        <v>634</v>
      </c>
      <c r="V3" s="10">
        <f>Assumptions!$B6</f>
        <v>634</v>
      </c>
      <c r="W3" s="10">
        <f>Assumptions!$B6</f>
        <v>634</v>
      </c>
      <c r="X3" s="10">
        <f>Assumptions!$B6</f>
        <v>634</v>
      </c>
      <c r="Y3" s="10">
        <f>Assumptions!$B6</f>
        <v>634</v>
      </c>
    </row>
    <row r="4">
      <c r="A4" s="7" t="s">
        <v>25</v>
      </c>
      <c r="B4" s="10">
        <f>Assumptions!$B7</f>
        <v>1232</v>
      </c>
      <c r="C4" s="10">
        <f>Assumptions!$B7</f>
        <v>1232</v>
      </c>
      <c r="D4" s="10">
        <f>Assumptions!$B7</f>
        <v>1232</v>
      </c>
      <c r="E4" s="10">
        <f>Assumptions!$B7</f>
        <v>1232</v>
      </c>
      <c r="F4" s="10">
        <f>Assumptions!$B7</f>
        <v>1232</v>
      </c>
      <c r="G4" s="10">
        <f>Assumptions!$B7</f>
        <v>1232</v>
      </c>
      <c r="H4" s="10">
        <f>Assumptions!$B7</f>
        <v>1232</v>
      </c>
      <c r="I4" s="10">
        <f>Assumptions!$B7</f>
        <v>1232</v>
      </c>
      <c r="J4" s="10">
        <f>Assumptions!$B7</f>
        <v>1232</v>
      </c>
      <c r="K4" s="10">
        <f>Assumptions!$B7</f>
        <v>1232</v>
      </c>
      <c r="L4" s="10">
        <f>Assumptions!$B7</f>
        <v>1232</v>
      </c>
      <c r="M4" s="10">
        <f>Assumptions!$B7</f>
        <v>1232</v>
      </c>
      <c r="N4" s="10">
        <f>Assumptions!$B7</f>
        <v>1232</v>
      </c>
      <c r="O4" s="10">
        <f>Assumptions!$B7</f>
        <v>1232</v>
      </c>
      <c r="P4" s="10">
        <f>Assumptions!$B7</f>
        <v>1232</v>
      </c>
      <c r="Q4" s="10">
        <f>Assumptions!$B7</f>
        <v>1232</v>
      </c>
      <c r="R4" s="10">
        <f>Assumptions!$B7</f>
        <v>1232</v>
      </c>
      <c r="S4" s="10">
        <f>Assumptions!$B7</f>
        <v>1232</v>
      </c>
      <c r="T4" s="10">
        <f>Assumptions!$B7</f>
        <v>1232</v>
      </c>
      <c r="U4" s="10">
        <f>Assumptions!$B7</f>
        <v>1232</v>
      </c>
      <c r="V4" s="10">
        <f>Assumptions!$B7</f>
        <v>1232</v>
      </c>
      <c r="W4" s="10">
        <f>Assumptions!$B7</f>
        <v>1232</v>
      </c>
      <c r="X4" s="10">
        <f>Assumptions!$B7</f>
        <v>1232</v>
      </c>
      <c r="Y4" s="10">
        <f>Assumptions!$B7</f>
        <v>1232</v>
      </c>
    </row>
    <row r="6">
      <c r="A6" s="7" t="s">
        <v>21</v>
      </c>
    </row>
    <row r="7">
      <c r="A7" s="7" t="s">
        <v>24</v>
      </c>
      <c r="B7" s="10">
        <f>Assumptions!$B2</f>
        <v>562</v>
      </c>
      <c r="C7" s="10">
        <f>Assumptions!$B2</f>
        <v>562</v>
      </c>
      <c r="D7" s="10">
        <f>Assumptions!$B2</f>
        <v>562</v>
      </c>
      <c r="E7" s="10">
        <f>Assumptions!$B2</f>
        <v>562</v>
      </c>
      <c r="F7" s="10">
        <f>Assumptions!$B2</f>
        <v>562</v>
      </c>
      <c r="G7" s="10">
        <f>Assumptions!$B2</f>
        <v>562</v>
      </c>
      <c r="H7" s="10">
        <f>Assumptions!$B2</f>
        <v>562</v>
      </c>
      <c r="I7" s="10">
        <f>Assumptions!$B2</f>
        <v>562</v>
      </c>
      <c r="J7" s="10">
        <f>Assumptions!$B2</f>
        <v>562</v>
      </c>
      <c r="K7" s="10">
        <f>Assumptions!$B2</f>
        <v>562</v>
      </c>
      <c r="L7" s="10">
        <f>Assumptions!$B2</f>
        <v>562</v>
      </c>
      <c r="M7" s="10">
        <f>Assumptions!$B2</f>
        <v>562</v>
      </c>
      <c r="N7" s="10">
        <f>Assumptions!$B2</f>
        <v>562</v>
      </c>
      <c r="O7" s="10">
        <f>Assumptions!$B2</f>
        <v>562</v>
      </c>
      <c r="P7" s="10">
        <f>Assumptions!$B2</f>
        <v>562</v>
      </c>
      <c r="Q7" s="10">
        <f>Assumptions!$B2</f>
        <v>562</v>
      </c>
      <c r="R7" s="10">
        <f>Assumptions!$B2</f>
        <v>562</v>
      </c>
      <c r="S7" s="10">
        <f>Assumptions!$B2</f>
        <v>562</v>
      </c>
      <c r="T7" s="10">
        <f>Assumptions!$B2</f>
        <v>562</v>
      </c>
      <c r="U7" s="10">
        <f>Assumptions!$B2</f>
        <v>562</v>
      </c>
      <c r="V7" s="10">
        <f>Assumptions!$B2</f>
        <v>562</v>
      </c>
      <c r="W7" s="10">
        <f>Assumptions!$B2</f>
        <v>562</v>
      </c>
      <c r="X7" s="10">
        <f>Assumptions!$B2</f>
        <v>562</v>
      </c>
      <c r="Y7" s="10">
        <f>Assumptions!$B2</f>
        <v>562</v>
      </c>
    </row>
    <row r="8">
      <c r="A8" s="7" t="s">
        <v>110</v>
      </c>
      <c r="B8" s="10">
        <f>Assumptions!$B3</f>
        <v>1101</v>
      </c>
      <c r="C8" s="10">
        <f>Assumptions!$B3</f>
        <v>1101</v>
      </c>
      <c r="D8" s="10">
        <f>Assumptions!$B3</f>
        <v>1101</v>
      </c>
      <c r="E8" s="10">
        <f>Assumptions!$B3</f>
        <v>1101</v>
      </c>
      <c r="F8" s="10">
        <f>Assumptions!$B3</f>
        <v>1101</v>
      </c>
      <c r="G8" s="10">
        <f>Assumptions!$B3</f>
        <v>1101</v>
      </c>
      <c r="H8" s="10">
        <f>Assumptions!$B3</f>
        <v>1101</v>
      </c>
      <c r="I8" s="10">
        <f>Assumptions!$B3</f>
        <v>1101</v>
      </c>
      <c r="J8" s="10">
        <f>Assumptions!$B3</f>
        <v>1101</v>
      </c>
      <c r="K8" s="10">
        <f>Assumptions!$B3</f>
        <v>1101</v>
      </c>
      <c r="L8" s="10">
        <f>Assumptions!$B3</f>
        <v>1101</v>
      </c>
      <c r="M8" s="10">
        <f>Assumptions!$B3</f>
        <v>1101</v>
      </c>
      <c r="N8" s="10">
        <f>Assumptions!$B3</f>
        <v>1101</v>
      </c>
      <c r="O8" s="10">
        <f>Assumptions!$B3</f>
        <v>1101</v>
      </c>
      <c r="P8" s="10">
        <f>Assumptions!$B3</f>
        <v>1101</v>
      </c>
      <c r="Q8" s="10">
        <f>Assumptions!$B3</f>
        <v>1101</v>
      </c>
      <c r="R8" s="10">
        <f>Assumptions!$B3</f>
        <v>1101</v>
      </c>
      <c r="S8" s="10">
        <f>Assumptions!$B3</f>
        <v>1101</v>
      </c>
      <c r="T8" s="10">
        <f>Assumptions!$B3</f>
        <v>1101</v>
      </c>
      <c r="U8" s="10">
        <f>Assumptions!$B3</f>
        <v>1101</v>
      </c>
      <c r="V8" s="10">
        <f>Assumptions!$B3</f>
        <v>1101</v>
      </c>
      <c r="W8" s="10">
        <f>Assumptions!$B3</f>
        <v>1101</v>
      </c>
      <c r="X8" s="10">
        <f>Assumptions!$B3</f>
        <v>1101</v>
      </c>
      <c r="Y8" s="10">
        <f>Assumptions!$B3</f>
        <v>1101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 t="s">
        <v>65</v>
      </c>
      <c r="C1" s="7" t="s">
        <v>66</v>
      </c>
      <c r="D1" s="7" t="s">
        <v>67</v>
      </c>
      <c r="E1" s="7" t="s">
        <v>68</v>
      </c>
      <c r="F1" s="7" t="s">
        <v>69</v>
      </c>
      <c r="G1" s="7" t="s">
        <v>70</v>
      </c>
      <c r="H1" s="7" t="s">
        <v>71</v>
      </c>
      <c r="I1" s="7" t="s">
        <v>72</v>
      </c>
      <c r="J1" s="7" t="s">
        <v>73</v>
      </c>
      <c r="K1" s="7" t="s">
        <v>74</v>
      </c>
      <c r="L1" s="7" t="s">
        <v>75</v>
      </c>
      <c r="M1" s="7" t="s">
        <v>76</v>
      </c>
      <c r="N1" s="7" t="s">
        <v>77</v>
      </c>
      <c r="O1" s="7" t="s">
        <v>78</v>
      </c>
      <c r="P1" s="7" t="s">
        <v>79</v>
      </c>
      <c r="Q1" s="7" t="s">
        <v>80</v>
      </c>
      <c r="R1" s="7" t="s">
        <v>81</v>
      </c>
      <c r="S1" s="7" t="s">
        <v>82</v>
      </c>
      <c r="T1" s="7" t="s">
        <v>83</v>
      </c>
      <c r="U1" s="7" t="s">
        <v>84</v>
      </c>
      <c r="V1" s="7" t="s">
        <v>85</v>
      </c>
      <c r="W1" s="7" t="s">
        <v>86</v>
      </c>
      <c r="X1" s="7" t="s">
        <v>87</v>
      </c>
      <c r="Y1" s="7" t="s">
        <v>88</v>
      </c>
    </row>
    <row r="2">
      <c r="A2" s="7" t="s">
        <v>21</v>
      </c>
    </row>
    <row r="3">
      <c r="A3" s="7" t="s">
        <v>111</v>
      </c>
      <c r="B3" s="10">
        <f>'Calcs-1'!B7*Assumptions!$C2</f>
        <v>11240000</v>
      </c>
      <c r="C3" s="10">
        <f>'Calcs-1'!C7*Assumptions!$C2</f>
        <v>11240000</v>
      </c>
      <c r="D3" s="10">
        <f>'Calcs-1'!D7*Assumptions!$C2</f>
        <v>11240000</v>
      </c>
      <c r="E3" s="10">
        <f>'Calcs-1'!E7*Assumptions!$C2</f>
        <v>11240000</v>
      </c>
      <c r="F3" s="10">
        <f>'Calcs-1'!F7*Assumptions!$C2</f>
        <v>11240000</v>
      </c>
      <c r="G3" s="10">
        <f>'Calcs-1'!G7*Assumptions!$C2</f>
        <v>11240000</v>
      </c>
      <c r="H3" s="10">
        <f>'Calcs-1'!H7*Assumptions!$C2</f>
        <v>11240000</v>
      </c>
      <c r="I3" s="10">
        <f>'Calcs-1'!I7*Assumptions!$C2</f>
        <v>11240000</v>
      </c>
      <c r="J3" s="10">
        <f>'Calcs-1'!J7*Assumptions!$C2</f>
        <v>11240000</v>
      </c>
      <c r="K3" s="10">
        <f>'Calcs-1'!K7*Assumptions!$C2</f>
        <v>11240000</v>
      </c>
      <c r="L3" s="10">
        <f>'Calcs-1'!L7*Assumptions!$C2</f>
        <v>11240000</v>
      </c>
      <c r="M3" s="10">
        <f>'Calcs-1'!M7*Assumptions!$C2</f>
        <v>11240000</v>
      </c>
      <c r="N3" s="10">
        <f>'Calcs-1'!N7*Assumptions!$C2</f>
        <v>11240000</v>
      </c>
      <c r="O3" s="10">
        <f>'Calcs-1'!O7*Assumptions!$C2</f>
        <v>11240000</v>
      </c>
      <c r="P3" s="10">
        <f>'Calcs-1'!P7*Assumptions!$C2</f>
        <v>11240000</v>
      </c>
      <c r="Q3" s="10">
        <f>'Calcs-1'!Q7*Assumptions!$C2</f>
        <v>11240000</v>
      </c>
      <c r="R3" s="10">
        <f>'Calcs-1'!R7*Assumptions!$C2</f>
        <v>11240000</v>
      </c>
      <c r="S3" s="10">
        <f>'Calcs-1'!S7*Assumptions!$C2</f>
        <v>11240000</v>
      </c>
      <c r="T3" s="10">
        <f>'Calcs-1'!T7*Assumptions!$C2</f>
        <v>11240000</v>
      </c>
      <c r="U3" s="10">
        <f>'Calcs-1'!U7*Assumptions!$C2</f>
        <v>11240000</v>
      </c>
      <c r="V3" s="10">
        <f>'Calcs-1'!V7*Assumptions!$C2</f>
        <v>11240000</v>
      </c>
      <c r="W3" s="10">
        <f>'Calcs-1'!W7*Assumptions!$C2</f>
        <v>11240000</v>
      </c>
      <c r="X3" s="10">
        <f>'Calcs-1'!X7*Assumptions!$C2</f>
        <v>11240000</v>
      </c>
      <c r="Y3" s="10">
        <f>'Calcs-1'!Y7*Assumptions!$C2</f>
        <v>11240000</v>
      </c>
    </row>
    <row r="4">
      <c r="A4" s="7" t="s">
        <v>25</v>
      </c>
      <c r="B4" s="10">
        <f>'Calcs-1'!B8*Assumptions!$C3</f>
        <v>1101000</v>
      </c>
      <c r="C4" s="10">
        <f>'Calcs-1'!C8*Assumptions!$C3</f>
        <v>1101000</v>
      </c>
      <c r="D4" s="10">
        <f>'Calcs-1'!D8*Assumptions!$C3</f>
        <v>1101000</v>
      </c>
      <c r="E4" s="10">
        <f>'Calcs-1'!E8*Assumptions!$C3</f>
        <v>1101000</v>
      </c>
      <c r="F4" s="10">
        <f>'Calcs-1'!F8*Assumptions!$C3</f>
        <v>1101000</v>
      </c>
      <c r="G4" s="10">
        <f>'Calcs-1'!G8*Assumptions!$C3</f>
        <v>1101000</v>
      </c>
      <c r="H4" s="10">
        <f>'Calcs-1'!H8*Assumptions!$C3</f>
        <v>1101000</v>
      </c>
      <c r="I4" s="10">
        <f>'Calcs-1'!I8*Assumptions!$C3</f>
        <v>1101000</v>
      </c>
      <c r="J4" s="10">
        <f>'Calcs-1'!J8*Assumptions!$C3</f>
        <v>1101000</v>
      </c>
      <c r="K4" s="10">
        <f>'Calcs-1'!K8*Assumptions!$C3</f>
        <v>1101000</v>
      </c>
      <c r="L4" s="10">
        <f>'Calcs-1'!L8*Assumptions!$C3</f>
        <v>1101000</v>
      </c>
      <c r="M4" s="10">
        <f>'Calcs-1'!M8*Assumptions!$C3</f>
        <v>1101000</v>
      </c>
      <c r="N4" s="10">
        <f>'Calcs-1'!N8*Assumptions!$C3</f>
        <v>1101000</v>
      </c>
      <c r="O4" s="10">
        <f>'Calcs-1'!O8*Assumptions!$C3</f>
        <v>1101000</v>
      </c>
      <c r="P4" s="10">
        <f>'Calcs-1'!P8*Assumptions!$C3</f>
        <v>1101000</v>
      </c>
      <c r="Q4" s="10">
        <f>'Calcs-1'!Q8*Assumptions!$C3</f>
        <v>1101000</v>
      </c>
      <c r="R4" s="10">
        <f>'Calcs-1'!R8*Assumptions!$C3</f>
        <v>1101000</v>
      </c>
      <c r="S4" s="10">
        <f>'Calcs-1'!S8*Assumptions!$C3</f>
        <v>1101000</v>
      </c>
      <c r="T4" s="10">
        <f>'Calcs-1'!T8*Assumptions!$C3</f>
        <v>1101000</v>
      </c>
      <c r="U4" s="10">
        <f>'Calcs-1'!U8*Assumptions!$C3</f>
        <v>1101000</v>
      </c>
      <c r="V4" s="10">
        <f>'Calcs-1'!V8*Assumptions!$C3</f>
        <v>1101000</v>
      </c>
      <c r="W4" s="10">
        <f>'Calcs-1'!W8*Assumptions!$C3</f>
        <v>1101000</v>
      </c>
      <c r="X4" s="10">
        <f>'Calcs-1'!X8*Assumptions!$C3</f>
        <v>1101000</v>
      </c>
      <c r="Y4" s="10">
        <f>'Calcs-1'!Y8*Assumptions!$C3</f>
        <v>1101000</v>
      </c>
    </row>
    <row r="5">
      <c r="A5" s="7" t="s">
        <v>91</v>
      </c>
      <c r="B5" s="10">
        <f t="shared" ref="B5:Y5" si="1">SUM(B3:B4)</f>
        <v>12341000</v>
      </c>
      <c r="C5" s="10">
        <f t="shared" si="1"/>
        <v>12341000</v>
      </c>
      <c r="D5" s="10">
        <f t="shared" si="1"/>
        <v>12341000</v>
      </c>
      <c r="E5" s="10">
        <f t="shared" si="1"/>
        <v>12341000</v>
      </c>
      <c r="F5" s="10">
        <f t="shared" si="1"/>
        <v>12341000</v>
      </c>
      <c r="G5" s="10">
        <f t="shared" si="1"/>
        <v>12341000</v>
      </c>
      <c r="H5" s="10">
        <f t="shared" si="1"/>
        <v>12341000</v>
      </c>
      <c r="I5" s="10">
        <f t="shared" si="1"/>
        <v>12341000</v>
      </c>
      <c r="J5" s="10">
        <f t="shared" si="1"/>
        <v>12341000</v>
      </c>
      <c r="K5" s="10">
        <f t="shared" si="1"/>
        <v>12341000</v>
      </c>
      <c r="L5" s="10">
        <f t="shared" si="1"/>
        <v>12341000</v>
      </c>
      <c r="M5" s="10">
        <f t="shared" si="1"/>
        <v>12341000</v>
      </c>
      <c r="N5" s="10">
        <f t="shared" si="1"/>
        <v>12341000</v>
      </c>
      <c r="O5" s="10">
        <f t="shared" si="1"/>
        <v>12341000</v>
      </c>
      <c r="P5" s="10">
        <f t="shared" si="1"/>
        <v>12341000</v>
      </c>
      <c r="Q5" s="10">
        <f t="shared" si="1"/>
        <v>12341000</v>
      </c>
      <c r="R5" s="10">
        <f t="shared" si="1"/>
        <v>12341000</v>
      </c>
      <c r="S5" s="10">
        <f t="shared" si="1"/>
        <v>12341000</v>
      </c>
      <c r="T5" s="10">
        <f t="shared" si="1"/>
        <v>12341000</v>
      </c>
      <c r="U5" s="10">
        <f t="shared" si="1"/>
        <v>12341000</v>
      </c>
      <c r="V5" s="10">
        <f t="shared" si="1"/>
        <v>12341000</v>
      </c>
      <c r="W5" s="10">
        <f t="shared" si="1"/>
        <v>12341000</v>
      </c>
      <c r="X5" s="10">
        <f t="shared" si="1"/>
        <v>12341000</v>
      </c>
      <c r="Y5" s="10">
        <f t="shared" si="1"/>
        <v>12341000</v>
      </c>
    </row>
    <row r="7">
      <c r="A7" s="7" t="s">
        <v>112</v>
      </c>
    </row>
    <row r="8">
      <c r="A8" s="7" t="s">
        <v>111</v>
      </c>
      <c r="B8" s="10">
        <f>'Calcs-1'!B7*Assumptions!$C6</f>
        <v>7868000</v>
      </c>
      <c r="C8" s="10">
        <f>'Calcs-1'!C7*Assumptions!$C6</f>
        <v>7868000</v>
      </c>
      <c r="D8" s="10">
        <f>'Calcs-1'!D7*Assumptions!$C6</f>
        <v>7868000</v>
      </c>
      <c r="E8" s="10">
        <f>'Calcs-1'!E7*Assumptions!$C6</f>
        <v>7868000</v>
      </c>
      <c r="F8" s="10">
        <f>'Calcs-1'!F7*Assumptions!$C6</f>
        <v>7868000</v>
      </c>
      <c r="G8" s="10">
        <f>'Calcs-1'!G7*Assumptions!$C6</f>
        <v>7868000</v>
      </c>
      <c r="H8" s="10">
        <f>'Calcs-1'!H7*Assumptions!$C6</f>
        <v>7868000</v>
      </c>
      <c r="I8" s="10">
        <f>'Calcs-1'!I7*Assumptions!$C6</f>
        <v>7868000</v>
      </c>
      <c r="J8" s="10">
        <f>'Calcs-1'!J7*Assumptions!$C6</f>
        <v>7868000</v>
      </c>
      <c r="K8" s="10">
        <f>'Calcs-1'!K7*Assumptions!$C6</f>
        <v>7868000</v>
      </c>
      <c r="L8" s="10">
        <f>'Calcs-1'!L7*Assumptions!$C6</f>
        <v>7868000</v>
      </c>
      <c r="M8" s="10">
        <f>'Calcs-1'!M7*Assumptions!$C6</f>
        <v>7868000</v>
      </c>
      <c r="N8" s="10">
        <f>'Calcs-1'!N7*Assumptions!$C6</f>
        <v>7868000</v>
      </c>
      <c r="O8" s="10">
        <f>'Calcs-1'!O7*Assumptions!$C6</f>
        <v>7868000</v>
      </c>
      <c r="P8" s="10">
        <f>'Calcs-1'!P7*Assumptions!$C6</f>
        <v>7868000</v>
      </c>
      <c r="Q8" s="10">
        <f>'Calcs-1'!Q7*Assumptions!$C6</f>
        <v>7868000</v>
      </c>
      <c r="R8" s="10">
        <f>'Calcs-1'!R7*Assumptions!$C6</f>
        <v>7868000</v>
      </c>
      <c r="S8" s="10">
        <f>'Calcs-1'!S7*Assumptions!$C6</f>
        <v>7868000</v>
      </c>
      <c r="T8" s="10">
        <f>'Calcs-1'!T7*Assumptions!$C6</f>
        <v>7868000</v>
      </c>
      <c r="U8" s="10">
        <f>'Calcs-1'!U7*Assumptions!$C6</f>
        <v>7868000</v>
      </c>
      <c r="V8" s="10">
        <f>'Calcs-1'!V7*Assumptions!$C6</f>
        <v>7868000</v>
      </c>
      <c r="W8" s="10">
        <f>'Calcs-1'!W7*Assumptions!$C6</f>
        <v>7868000</v>
      </c>
      <c r="X8" s="10">
        <f>'Calcs-1'!X7*Assumptions!$C6</f>
        <v>7868000</v>
      </c>
      <c r="Y8" s="10">
        <f>'Calcs-1'!Y7*Assumptions!$C6</f>
        <v>7868000</v>
      </c>
    </row>
    <row r="9">
      <c r="A9" s="7" t="s">
        <v>25</v>
      </c>
      <c r="B9" s="10">
        <f>'Calcs-1'!B8*Assumptions!$C7</f>
        <v>660600</v>
      </c>
      <c r="C9" s="10">
        <f>'Calcs-1'!C8*Assumptions!$C7</f>
        <v>660600</v>
      </c>
      <c r="D9" s="10">
        <f>'Calcs-1'!D8*Assumptions!$C7</f>
        <v>660600</v>
      </c>
      <c r="E9" s="10">
        <f>'Calcs-1'!E8*Assumptions!$C7</f>
        <v>660600</v>
      </c>
      <c r="F9" s="10">
        <f>'Calcs-1'!F8*Assumptions!$C7</f>
        <v>660600</v>
      </c>
      <c r="G9" s="10">
        <f>'Calcs-1'!G8*Assumptions!$C7</f>
        <v>660600</v>
      </c>
      <c r="H9" s="10">
        <f>'Calcs-1'!H8*Assumptions!$C7</f>
        <v>660600</v>
      </c>
      <c r="I9" s="10">
        <f>'Calcs-1'!I8*Assumptions!$C7</f>
        <v>660600</v>
      </c>
      <c r="J9" s="10">
        <f>'Calcs-1'!J8*Assumptions!$C7</f>
        <v>660600</v>
      </c>
      <c r="K9" s="10">
        <f>'Calcs-1'!K8*Assumptions!$C7</f>
        <v>660600</v>
      </c>
      <c r="L9" s="10">
        <f>'Calcs-1'!L8*Assumptions!$C7</f>
        <v>660600</v>
      </c>
      <c r="M9" s="10">
        <f>'Calcs-1'!M8*Assumptions!$C7</f>
        <v>660600</v>
      </c>
      <c r="N9" s="10">
        <f>'Calcs-1'!N8*Assumptions!$C7</f>
        <v>660600</v>
      </c>
      <c r="O9" s="10">
        <f>'Calcs-1'!O8*Assumptions!$C7</f>
        <v>660600</v>
      </c>
      <c r="P9" s="10">
        <f>'Calcs-1'!P8*Assumptions!$C7</f>
        <v>660600</v>
      </c>
      <c r="Q9" s="10">
        <f>'Calcs-1'!Q8*Assumptions!$C7</f>
        <v>660600</v>
      </c>
      <c r="R9" s="10">
        <f>'Calcs-1'!R8*Assumptions!$C7</f>
        <v>660600</v>
      </c>
      <c r="S9" s="10">
        <f>'Calcs-1'!S8*Assumptions!$C7</f>
        <v>660600</v>
      </c>
      <c r="T9" s="10">
        <f>'Calcs-1'!T8*Assumptions!$C7</f>
        <v>660600</v>
      </c>
      <c r="U9" s="10">
        <f>'Calcs-1'!U8*Assumptions!$C7</f>
        <v>660600</v>
      </c>
      <c r="V9" s="10">
        <f>'Calcs-1'!V8*Assumptions!$C7</f>
        <v>660600</v>
      </c>
      <c r="W9" s="10">
        <f>'Calcs-1'!W8*Assumptions!$C7</f>
        <v>660600</v>
      </c>
      <c r="X9" s="10">
        <f>'Calcs-1'!X8*Assumptions!$C7</f>
        <v>660600</v>
      </c>
      <c r="Y9" s="10">
        <f>'Calcs-1'!Y8*Assumptions!$C7</f>
        <v>660600</v>
      </c>
    </row>
    <row r="10">
      <c r="A10" s="7" t="s">
        <v>91</v>
      </c>
      <c r="B10" s="10">
        <f t="shared" ref="B10:Y10" si="2">SUM(B8:B9)</f>
        <v>8528600</v>
      </c>
      <c r="C10" s="10">
        <f t="shared" si="2"/>
        <v>8528600</v>
      </c>
      <c r="D10" s="10">
        <f t="shared" si="2"/>
        <v>8528600</v>
      </c>
      <c r="E10" s="10">
        <f t="shared" si="2"/>
        <v>8528600</v>
      </c>
      <c r="F10" s="10">
        <f t="shared" si="2"/>
        <v>8528600</v>
      </c>
      <c r="G10" s="10">
        <f t="shared" si="2"/>
        <v>8528600</v>
      </c>
      <c r="H10" s="10">
        <f t="shared" si="2"/>
        <v>8528600</v>
      </c>
      <c r="I10" s="10">
        <f t="shared" si="2"/>
        <v>8528600</v>
      </c>
      <c r="J10" s="10">
        <f t="shared" si="2"/>
        <v>8528600</v>
      </c>
      <c r="K10" s="10">
        <f t="shared" si="2"/>
        <v>8528600</v>
      </c>
      <c r="L10" s="10">
        <f t="shared" si="2"/>
        <v>8528600</v>
      </c>
      <c r="M10" s="10">
        <f t="shared" si="2"/>
        <v>8528600</v>
      </c>
      <c r="N10" s="10">
        <f t="shared" si="2"/>
        <v>8528600</v>
      </c>
      <c r="O10" s="10">
        <f t="shared" si="2"/>
        <v>8528600</v>
      </c>
      <c r="P10" s="10">
        <f t="shared" si="2"/>
        <v>8528600</v>
      </c>
      <c r="Q10" s="10">
        <f t="shared" si="2"/>
        <v>8528600</v>
      </c>
      <c r="R10" s="10">
        <f t="shared" si="2"/>
        <v>8528600</v>
      </c>
      <c r="S10" s="10">
        <f t="shared" si="2"/>
        <v>8528600</v>
      </c>
      <c r="T10" s="10">
        <f t="shared" si="2"/>
        <v>8528600</v>
      </c>
      <c r="U10" s="10">
        <f t="shared" si="2"/>
        <v>8528600</v>
      </c>
      <c r="V10" s="10">
        <f t="shared" si="2"/>
        <v>8528600</v>
      </c>
      <c r="W10" s="10">
        <f t="shared" si="2"/>
        <v>8528600</v>
      </c>
      <c r="X10" s="10">
        <f t="shared" si="2"/>
        <v>8528600</v>
      </c>
      <c r="Y10" s="10">
        <f t="shared" si="2"/>
        <v>8528600</v>
      </c>
    </row>
    <row r="12">
      <c r="A12" s="7" t="s">
        <v>45</v>
      </c>
      <c r="B12" s="10">
        <f>'Expenses-payments'!B8</f>
        <v>82908</v>
      </c>
      <c r="C12" s="10">
        <f>'Expenses-payments'!C8</f>
        <v>82908</v>
      </c>
      <c r="D12" s="10">
        <f>'Expenses-payments'!D8</f>
        <v>82908</v>
      </c>
      <c r="E12" s="10">
        <f>'Expenses-payments'!E8</f>
        <v>82908</v>
      </c>
      <c r="F12" s="10">
        <f>'Expenses-payments'!F8</f>
        <v>82908</v>
      </c>
      <c r="G12" s="10">
        <f>'Expenses-payments'!G8</f>
        <v>82908</v>
      </c>
      <c r="H12" s="10">
        <f>'Expenses-payments'!H8</f>
        <v>82908</v>
      </c>
      <c r="I12" s="10">
        <f>'Expenses-payments'!I8</f>
        <v>82908</v>
      </c>
      <c r="J12" s="10">
        <f>'Expenses-payments'!J8</f>
        <v>82908</v>
      </c>
      <c r="K12" s="10">
        <f>'Expenses-payments'!K8</f>
        <v>82908</v>
      </c>
      <c r="L12" s="10">
        <f>'Expenses-payments'!L8</f>
        <v>82908</v>
      </c>
      <c r="M12" s="10">
        <f>'Expenses-payments'!M8</f>
        <v>82908</v>
      </c>
      <c r="N12" s="10">
        <f>'Expenses-payments'!N8</f>
        <v>82908</v>
      </c>
      <c r="O12" s="10">
        <f>'Expenses-payments'!O8</f>
        <v>82908</v>
      </c>
      <c r="P12" s="10">
        <f>'Expenses-payments'!P8</f>
        <v>82908</v>
      </c>
      <c r="Q12" s="10">
        <f>'Expenses-payments'!Q8</f>
        <v>82908</v>
      </c>
      <c r="R12" s="10">
        <f>'Expenses-payments'!R8</f>
        <v>82908</v>
      </c>
      <c r="S12" s="10">
        <f>'Expenses-payments'!S8</f>
        <v>82908</v>
      </c>
      <c r="T12" s="10">
        <f>'Expenses-payments'!T8</f>
        <v>82908</v>
      </c>
      <c r="U12" s="10">
        <f>'Expenses-payments'!U8</f>
        <v>82908</v>
      </c>
      <c r="V12" s="10">
        <f>'Expenses-payments'!V8</f>
        <v>82908</v>
      </c>
      <c r="W12" s="10">
        <f>'Expenses-payments'!W8</f>
        <v>82908</v>
      </c>
      <c r="X12" s="10">
        <f>'Expenses-payments'!X8</f>
        <v>82908</v>
      </c>
      <c r="Y12" s="10">
        <f>'Expenses-payments'!Y8</f>
        <v>82908</v>
      </c>
    </row>
    <row r="13">
      <c r="A13" s="7" t="s">
        <v>109</v>
      </c>
      <c r="B13" s="11">
        <f>Depreciation!B10</f>
        <v>26416.77778</v>
      </c>
      <c r="C13" s="11">
        <f>Depreciation!C10</f>
        <v>29450.04444</v>
      </c>
      <c r="D13" s="11">
        <f>Depreciation!D10</f>
        <v>29450.04444</v>
      </c>
      <c r="E13" s="11">
        <f>Depreciation!E10</f>
        <v>29450.04444</v>
      </c>
      <c r="F13" s="11">
        <f>Depreciation!F10</f>
        <v>29450.04444</v>
      </c>
      <c r="G13" s="11">
        <f>Depreciation!G10</f>
        <v>29450.04444</v>
      </c>
      <c r="H13" s="11">
        <f>Depreciation!H10</f>
        <v>29450.04444</v>
      </c>
      <c r="I13" s="11">
        <f>Depreciation!I10</f>
        <v>29450.04444</v>
      </c>
      <c r="J13" s="11">
        <f>Depreciation!J10</f>
        <v>29450.04444</v>
      </c>
      <c r="K13" s="11">
        <f>Depreciation!K10</f>
        <v>29450.04444</v>
      </c>
      <c r="L13" s="11">
        <f>Depreciation!L10</f>
        <v>29450.04444</v>
      </c>
      <c r="M13" s="11">
        <f>Depreciation!M10</f>
        <v>29450.04444</v>
      </c>
      <c r="N13" s="11">
        <f>Depreciation!N10</f>
        <v>29450.04444</v>
      </c>
      <c r="O13" s="11">
        <f>Depreciation!O10</f>
        <v>29450.04444</v>
      </c>
      <c r="P13" s="11">
        <f>Depreciation!P10</f>
        <v>29450.04444</v>
      </c>
      <c r="Q13" s="11">
        <f>Depreciation!Q10</f>
        <v>29450.04444</v>
      </c>
      <c r="R13" s="11">
        <f>Depreciation!R10</f>
        <v>29450.04444</v>
      </c>
      <c r="S13" s="11">
        <f>Depreciation!S10</f>
        <v>29450.04444</v>
      </c>
      <c r="T13" s="11">
        <f>Depreciation!T10</f>
        <v>29450.04444</v>
      </c>
      <c r="U13" s="11">
        <f>Depreciation!U10</f>
        <v>29450.04444</v>
      </c>
      <c r="V13" s="11">
        <f>Depreciation!V10</f>
        <v>29450.04444</v>
      </c>
      <c r="W13" s="11">
        <f>Depreciation!W10</f>
        <v>29450.04444</v>
      </c>
      <c r="X13" s="11">
        <f>Depreciation!X10</f>
        <v>29450.04444</v>
      </c>
      <c r="Y13" s="11">
        <f>Depreciation!Y10</f>
        <v>29450.04444</v>
      </c>
    </row>
    <row r="15">
      <c r="A15" s="7" t="s">
        <v>113</v>
      </c>
      <c r="B15" s="11">
        <f t="shared" ref="B15:Y15" si="3">B10+B12+B13</f>
        <v>8637924.778</v>
      </c>
      <c r="C15" s="11">
        <f t="shared" si="3"/>
        <v>8640958.044</v>
      </c>
      <c r="D15" s="11">
        <f t="shared" si="3"/>
        <v>8640958.044</v>
      </c>
      <c r="E15" s="11">
        <f t="shared" si="3"/>
        <v>8640958.044</v>
      </c>
      <c r="F15" s="11">
        <f t="shared" si="3"/>
        <v>8640958.044</v>
      </c>
      <c r="G15" s="11">
        <f t="shared" si="3"/>
        <v>8640958.044</v>
      </c>
      <c r="H15" s="11">
        <f t="shared" si="3"/>
        <v>8640958.044</v>
      </c>
      <c r="I15" s="11">
        <f t="shared" si="3"/>
        <v>8640958.044</v>
      </c>
      <c r="J15" s="11">
        <f t="shared" si="3"/>
        <v>8640958.044</v>
      </c>
      <c r="K15" s="11">
        <f t="shared" si="3"/>
        <v>8640958.044</v>
      </c>
      <c r="L15" s="11">
        <f t="shared" si="3"/>
        <v>8640958.044</v>
      </c>
      <c r="M15" s="11">
        <f t="shared" si="3"/>
        <v>8640958.044</v>
      </c>
      <c r="N15" s="11">
        <f t="shared" si="3"/>
        <v>8640958.044</v>
      </c>
      <c r="O15" s="11">
        <f t="shared" si="3"/>
        <v>8640958.044</v>
      </c>
      <c r="P15" s="11">
        <f t="shared" si="3"/>
        <v>8640958.044</v>
      </c>
      <c r="Q15" s="11">
        <f t="shared" si="3"/>
        <v>8640958.044</v>
      </c>
      <c r="R15" s="11">
        <f t="shared" si="3"/>
        <v>8640958.044</v>
      </c>
      <c r="S15" s="11">
        <f t="shared" si="3"/>
        <v>8640958.044</v>
      </c>
      <c r="T15" s="11">
        <f t="shared" si="3"/>
        <v>8640958.044</v>
      </c>
      <c r="U15" s="11">
        <f t="shared" si="3"/>
        <v>8640958.044</v>
      </c>
      <c r="V15" s="11">
        <f t="shared" si="3"/>
        <v>8640958.044</v>
      </c>
      <c r="W15" s="11">
        <f t="shared" si="3"/>
        <v>8640958.044</v>
      </c>
      <c r="X15" s="11">
        <f t="shared" si="3"/>
        <v>8640958.044</v>
      </c>
      <c r="Y15" s="11">
        <f t="shared" si="3"/>
        <v>8640958.044</v>
      </c>
    </row>
    <row r="17">
      <c r="A17" s="7" t="s">
        <v>114</v>
      </c>
      <c r="B17" s="11">
        <f t="shared" ref="B17:Y17" si="4">B5-B15</f>
        <v>3703075.222</v>
      </c>
      <c r="C17" s="11">
        <f t="shared" si="4"/>
        <v>3700041.956</v>
      </c>
      <c r="D17" s="11">
        <f t="shared" si="4"/>
        <v>3700041.956</v>
      </c>
      <c r="E17" s="11">
        <f t="shared" si="4"/>
        <v>3700041.956</v>
      </c>
      <c r="F17" s="11">
        <f t="shared" si="4"/>
        <v>3700041.956</v>
      </c>
      <c r="G17" s="11">
        <f t="shared" si="4"/>
        <v>3700041.956</v>
      </c>
      <c r="H17" s="11">
        <f t="shared" si="4"/>
        <v>3700041.956</v>
      </c>
      <c r="I17" s="11">
        <f t="shared" si="4"/>
        <v>3700041.956</v>
      </c>
      <c r="J17" s="11">
        <f t="shared" si="4"/>
        <v>3700041.956</v>
      </c>
      <c r="K17" s="11">
        <f t="shared" si="4"/>
        <v>3700041.956</v>
      </c>
      <c r="L17" s="11">
        <f t="shared" si="4"/>
        <v>3700041.956</v>
      </c>
      <c r="M17" s="11">
        <f t="shared" si="4"/>
        <v>3700041.956</v>
      </c>
      <c r="N17" s="11">
        <f t="shared" si="4"/>
        <v>3700041.956</v>
      </c>
      <c r="O17" s="11">
        <f t="shared" si="4"/>
        <v>3700041.956</v>
      </c>
      <c r="P17" s="11">
        <f t="shared" si="4"/>
        <v>3700041.956</v>
      </c>
      <c r="Q17" s="11">
        <f t="shared" si="4"/>
        <v>3700041.956</v>
      </c>
      <c r="R17" s="11">
        <f t="shared" si="4"/>
        <v>3700041.956</v>
      </c>
      <c r="S17" s="11">
        <f t="shared" si="4"/>
        <v>3700041.956</v>
      </c>
      <c r="T17" s="11">
        <f t="shared" si="4"/>
        <v>3700041.956</v>
      </c>
      <c r="U17" s="11">
        <f t="shared" si="4"/>
        <v>3700041.956</v>
      </c>
      <c r="V17" s="11">
        <f t="shared" si="4"/>
        <v>3700041.956</v>
      </c>
      <c r="W17" s="11">
        <f t="shared" si="4"/>
        <v>3700041.956</v>
      </c>
      <c r="X17" s="11">
        <f t="shared" si="4"/>
        <v>3700041.956</v>
      </c>
      <c r="Y17" s="11">
        <f t="shared" si="4"/>
        <v>3700041.956</v>
      </c>
    </row>
    <row r="19">
      <c r="A19" s="7" t="s">
        <v>54</v>
      </c>
      <c r="B19" s="11">
        <f>'Loan and Interest'!B26</f>
        <v>9187.5</v>
      </c>
      <c r="C19" s="11">
        <f>'Loan and Interest'!C26</f>
        <v>9187.5</v>
      </c>
      <c r="D19" s="11">
        <f>'Loan and Interest'!D26</f>
        <v>9187.5</v>
      </c>
      <c r="E19" s="11">
        <f>'Loan and Interest'!E26</f>
        <v>9187.5</v>
      </c>
      <c r="F19" s="11">
        <f>'Loan and Interest'!F26</f>
        <v>16062.5</v>
      </c>
      <c r="G19" s="11">
        <f>'Loan and Interest'!G26</f>
        <v>16062.5</v>
      </c>
      <c r="H19" s="11">
        <f>'Loan and Interest'!H26</f>
        <v>16062.5</v>
      </c>
      <c r="I19" s="11">
        <f>'Loan and Interest'!I26</f>
        <v>16062.5</v>
      </c>
      <c r="J19" s="11">
        <f>'Loan and Interest'!J26</f>
        <v>16062.5</v>
      </c>
      <c r="K19" s="11">
        <f>'Loan and Interest'!K26</f>
        <v>16062.5</v>
      </c>
      <c r="L19" s="11">
        <f>'Loan and Interest'!L26</f>
        <v>16062.5</v>
      </c>
      <c r="M19" s="11">
        <f>'Loan and Interest'!M26</f>
        <v>16062.5</v>
      </c>
      <c r="N19" s="11">
        <f>'Loan and Interest'!N26</f>
        <v>6875</v>
      </c>
      <c r="O19" s="11">
        <f>'Loan and Interest'!O26</f>
        <v>6875</v>
      </c>
      <c r="P19" s="11">
        <f>'Loan and Interest'!P26</f>
        <v>6875</v>
      </c>
      <c r="Q19" s="11">
        <f>'Loan and Interest'!Q26</f>
        <v>6875</v>
      </c>
      <c r="R19" s="11">
        <f>'Loan and Interest'!R26</f>
        <v>6875</v>
      </c>
      <c r="S19" s="11">
        <f>'Loan and Interest'!S26</f>
        <v>6875</v>
      </c>
      <c r="T19" s="11">
        <f>'Loan and Interest'!T26</f>
        <v>0</v>
      </c>
      <c r="U19" s="11">
        <f>'Loan and Interest'!U26</f>
        <v>0</v>
      </c>
      <c r="V19" s="11">
        <f>'Loan and Interest'!V26</f>
        <v>0</v>
      </c>
      <c r="W19" s="11">
        <f>'Loan and Interest'!W26</f>
        <v>0</v>
      </c>
      <c r="X19" s="11">
        <f>'Loan and Interest'!X26</f>
        <v>0</v>
      </c>
      <c r="Y19" s="11">
        <f>'Loan and Interest'!Y26</f>
        <v>0</v>
      </c>
    </row>
    <row r="21">
      <c r="A21" s="7" t="s">
        <v>114</v>
      </c>
      <c r="B21" s="11">
        <f t="shared" ref="B21:Y21" si="5">B17-B19</f>
        <v>3693887.722</v>
      </c>
      <c r="C21" s="11">
        <f t="shared" si="5"/>
        <v>3690854.456</v>
      </c>
      <c r="D21" s="11">
        <f t="shared" si="5"/>
        <v>3690854.456</v>
      </c>
      <c r="E21" s="11">
        <f t="shared" si="5"/>
        <v>3690854.456</v>
      </c>
      <c r="F21" s="11">
        <f t="shared" si="5"/>
        <v>3683979.456</v>
      </c>
      <c r="G21" s="11">
        <f t="shared" si="5"/>
        <v>3683979.456</v>
      </c>
      <c r="H21" s="11">
        <f t="shared" si="5"/>
        <v>3683979.456</v>
      </c>
      <c r="I21" s="11">
        <f t="shared" si="5"/>
        <v>3683979.456</v>
      </c>
      <c r="J21" s="11">
        <f t="shared" si="5"/>
        <v>3683979.456</v>
      </c>
      <c r="K21" s="11">
        <f t="shared" si="5"/>
        <v>3683979.456</v>
      </c>
      <c r="L21" s="11">
        <f t="shared" si="5"/>
        <v>3683979.456</v>
      </c>
      <c r="M21" s="11">
        <f t="shared" si="5"/>
        <v>3683979.456</v>
      </c>
      <c r="N21" s="11">
        <f t="shared" si="5"/>
        <v>3693166.956</v>
      </c>
      <c r="O21" s="11">
        <f t="shared" si="5"/>
        <v>3693166.956</v>
      </c>
      <c r="P21" s="11">
        <f t="shared" si="5"/>
        <v>3693166.956</v>
      </c>
      <c r="Q21" s="11">
        <f t="shared" si="5"/>
        <v>3693166.956</v>
      </c>
      <c r="R21" s="11">
        <f t="shared" si="5"/>
        <v>3693166.956</v>
      </c>
      <c r="S21" s="11">
        <f t="shared" si="5"/>
        <v>3693166.956</v>
      </c>
      <c r="T21" s="11">
        <f t="shared" si="5"/>
        <v>3700041.956</v>
      </c>
      <c r="U21" s="11">
        <f t="shared" si="5"/>
        <v>3700041.956</v>
      </c>
      <c r="V21" s="11">
        <f t="shared" si="5"/>
        <v>3700041.956</v>
      </c>
      <c r="W21" s="11">
        <f t="shared" si="5"/>
        <v>3700041.956</v>
      </c>
      <c r="X21" s="11">
        <f t="shared" si="5"/>
        <v>3700041.956</v>
      </c>
      <c r="Y21" s="11">
        <f t="shared" si="5"/>
        <v>3700041.956</v>
      </c>
    </row>
    <row r="23">
      <c r="A23" s="7" t="s">
        <v>63</v>
      </c>
      <c r="B23" s="11">
        <f>B21*Assumptions!$B36</f>
        <v>1034288.562</v>
      </c>
      <c r="C23" s="11">
        <f>C21*Assumptions!$B36</f>
        <v>1033439.248</v>
      </c>
      <c r="D23" s="11">
        <f>D21*Assumptions!$B36</f>
        <v>1033439.248</v>
      </c>
      <c r="E23" s="11">
        <f>E21*Assumptions!$B36</f>
        <v>1033439.248</v>
      </c>
      <c r="F23" s="11">
        <f>F21*Assumptions!$B36</f>
        <v>1031514.248</v>
      </c>
      <c r="G23" s="11">
        <f>G21*Assumptions!$B36</f>
        <v>1031514.248</v>
      </c>
      <c r="H23" s="11">
        <f>H21*Assumptions!$B36</f>
        <v>1031514.248</v>
      </c>
      <c r="I23" s="11">
        <f>I21*Assumptions!$B36</f>
        <v>1031514.248</v>
      </c>
      <c r="J23" s="11">
        <f>J21*Assumptions!$B36</f>
        <v>1031514.248</v>
      </c>
      <c r="K23" s="11">
        <f>K21*Assumptions!$B36</f>
        <v>1031514.248</v>
      </c>
      <c r="L23" s="11">
        <f>L21*Assumptions!$B36</f>
        <v>1031514.248</v>
      </c>
      <c r="M23" s="11">
        <f>M21*Assumptions!$B36</f>
        <v>1031514.248</v>
      </c>
      <c r="N23" s="11">
        <f>N21*Assumptions!$B36</f>
        <v>1034086.748</v>
      </c>
      <c r="O23" s="11">
        <f>O21*Assumptions!$B36</f>
        <v>1034086.748</v>
      </c>
      <c r="P23" s="11">
        <f>P21*Assumptions!$B36</f>
        <v>1034086.748</v>
      </c>
      <c r="Q23" s="11">
        <f>Q21*Assumptions!$B36</f>
        <v>1034086.748</v>
      </c>
      <c r="R23" s="11">
        <f>R21*Assumptions!$B36</f>
        <v>1034086.748</v>
      </c>
      <c r="S23" s="11">
        <f>S21*Assumptions!$B36</f>
        <v>1034086.748</v>
      </c>
      <c r="T23" s="11">
        <f>T21*Assumptions!$B36</f>
        <v>1036011.748</v>
      </c>
      <c r="U23" s="11">
        <f>U21*Assumptions!$B36</f>
        <v>1036011.748</v>
      </c>
      <c r="V23" s="11">
        <f>V21*Assumptions!$B36</f>
        <v>1036011.748</v>
      </c>
      <c r="W23" s="11">
        <f>W21*Assumptions!$B36</f>
        <v>1036011.748</v>
      </c>
      <c r="X23" s="11">
        <f>X21*Assumptions!$B36</f>
        <v>1036011.748</v>
      </c>
      <c r="Y23" s="11">
        <f>Y21*Assumptions!$B36</f>
        <v>1036011.748</v>
      </c>
    </row>
    <row r="25">
      <c r="A25" s="7" t="s">
        <v>114</v>
      </c>
      <c r="B25" s="11">
        <f t="shared" ref="B25:Y25" si="6">B21-B23</f>
        <v>2659599.16</v>
      </c>
      <c r="C25" s="11">
        <f t="shared" si="6"/>
        <v>2657415.208</v>
      </c>
      <c r="D25" s="11">
        <f t="shared" si="6"/>
        <v>2657415.208</v>
      </c>
      <c r="E25" s="11">
        <f t="shared" si="6"/>
        <v>2657415.208</v>
      </c>
      <c r="F25" s="11">
        <f t="shared" si="6"/>
        <v>2652465.208</v>
      </c>
      <c r="G25" s="11">
        <f t="shared" si="6"/>
        <v>2652465.208</v>
      </c>
      <c r="H25" s="11">
        <f t="shared" si="6"/>
        <v>2652465.208</v>
      </c>
      <c r="I25" s="11">
        <f t="shared" si="6"/>
        <v>2652465.208</v>
      </c>
      <c r="J25" s="11">
        <f t="shared" si="6"/>
        <v>2652465.208</v>
      </c>
      <c r="K25" s="11">
        <f t="shared" si="6"/>
        <v>2652465.208</v>
      </c>
      <c r="L25" s="11">
        <f t="shared" si="6"/>
        <v>2652465.208</v>
      </c>
      <c r="M25" s="11">
        <f t="shared" si="6"/>
        <v>2652465.208</v>
      </c>
      <c r="N25" s="11">
        <f t="shared" si="6"/>
        <v>2659080.208</v>
      </c>
      <c r="O25" s="11">
        <f t="shared" si="6"/>
        <v>2659080.208</v>
      </c>
      <c r="P25" s="11">
        <f t="shared" si="6"/>
        <v>2659080.208</v>
      </c>
      <c r="Q25" s="11">
        <f t="shared" si="6"/>
        <v>2659080.208</v>
      </c>
      <c r="R25" s="11">
        <f t="shared" si="6"/>
        <v>2659080.208</v>
      </c>
      <c r="S25" s="11">
        <f t="shared" si="6"/>
        <v>2659080.208</v>
      </c>
      <c r="T25" s="11">
        <f t="shared" si="6"/>
        <v>2664030.208</v>
      </c>
      <c r="U25" s="11">
        <f t="shared" si="6"/>
        <v>2664030.208</v>
      </c>
      <c r="V25" s="11">
        <f t="shared" si="6"/>
        <v>2664030.208</v>
      </c>
      <c r="W25" s="11">
        <f t="shared" si="6"/>
        <v>2664030.208</v>
      </c>
      <c r="X25" s="11">
        <f t="shared" si="6"/>
        <v>2664030.208</v>
      </c>
      <c r="Y25" s="11">
        <f t="shared" si="6"/>
        <v>2664030.208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 t="s">
        <v>65</v>
      </c>
      <c r="C1" s="7" t="s">
        <v>66</v>
      </c>
      <c r="D1" s="7" t="s">
        <v>67</v>
      </c>
      <c r="E1" s="7" t="s">
        <v>68</v>
      </c>
      <c r="F1" s="7" t="s">
        <v>69</v>
      </c>
      <c r="G1" s="7" t="s">
        <v>70</v>
      </c>
      <c r="H1" s="7" t="s">
        <v>71</v>
      </c>
      <c r="I1" s="7" t="s">
        <v>72</v>
      </c>
      <c r="J1" s="7" t="s">
        <v>73</v>
      </c>
      <c r="K1" s="7" t="s">
        <v>74</v>
      </c>
      <c r="L1" s="7" t="s">
        <v>75</v>
      </c>
      <c r="M1" s="7" t="s">
        <v>76</v>
      </c>
      <c r="N1" s="7" t="s">
        <v>77</v>
      </c>
      <c r="O1" s="7" t="s">
        <v>78</v>
      </c>
      <c r="P1" s="7" t="s">
        <v>79</v>
      </c>
      <c r="Q1" s="7" t="s">
        <v>80</v>
      </c>
      <c r="R1" s="7" t="s">
        <v>81</v>
      </c>
      <c r="S1" s="7" t="s">
        <v>82</v>
      </c>
      <c r="T1" s="7" t="s">
        <v>83</v>
      </c>
      <c r="U1" s="7" t="s">
        <v>84</v>
      </c>
      <c r="V1" s="7" t="s">
        <v>85</v>
      </c>
      <c r="W1" s="7" t="s">
        <v>86</v>
      </c>
      <c r="X1" s="7" t="s">
        <v>87</v>
      </c>
      <c r="Y1" s="7" t="s">
        <v>88</v>
      </c>
    </row>
    <row r="2">
      <c r="A2" s="7" t="s">
        <v>26</v>
      </c>
    </row>
    <row r="3">
      <c r="A3" s="7" t="s">
        <v>115</v>
      </c>
      <c r="B3" s="10">
        <f>'Calcs-1'!B3*Assumptions!$C6</f>
        <v>8876000</v>
      </c>
      <c r="C3" s="10">
        <f>'Calcs-1'!C3*Assumptions!$C6</f>
        <v>8876000</v>
      </c>
      <c r="D3" s="10">
        <f>'Calcs-1'!D3*Assumptions!$C6</f>
        <v>8876000</v>
      </c>
      <c r="E3" s="10">
        <f>'Calcs-1'!E3*Assumptions!$C6</f>
        <v>8876000</v>
      </c>
      <c r="F3" s="10">
        <f>'Calcs-1'!F3*Assumptions!$C6</f>
        <v>8876000</v>
      </c>
      <c r="G3" s="10">
        <f>'Calcs-1'!G3*Assumptions!$C6</f>
        <v>8876000</v>
      </c>
      <c r="H3" s="10">
        <f>'Calcs-1'!H3*Assumptions!$C6</f>
        <v>8876000</v>
      </c>
      <c r="I3" s="10">
        <f>'Calcs-1'!I3*Assumptions!$C6</f>
        <v>8876000</v>
      </c>
      <c r="J3" s="10">
        <f>'Calcs-1'!J3*Assumptions!$C6</f>
        <v>8876000</v>
      </c>
      <c r="K3" s="10">
        <f>'Calcs-1'!K3*Assumptions!$C6</f>
        <v>8876000</v>
      </c>
      <c r="L3" s="10">
        <f>'Calcs-1'!L3*Assumptions!$C6</f>
        <v>8876000</v>
      </c>
      <c r="M3" s="10">
        <f>'Calcs-1'!M3*Assumptions!$C6</f>
        <v>8876000</v>
      </c>
      <c r="N3" s="10">
        <f>'Calcs-1'!N3*Assumptions!$C6</f>
        <v>8876000</v>
      </c>
      <c r="O3" s="10">
        <f>'Calcs-1'!O3*Assumptions!$C6</f>
        <v>8876000</v>
      </c>
      <c r="P3" s="10">
        <f>'Calcs-1'!P3*Assumptions!$C6</f>
        <v>8876000</v>
      </c>
      <c r="Q3" s="10">
        <f>'Calcs-1'!Q3*Assumptions!$C6</f>
        <v>8876000</v>
      </c>
      <c r="R3" s="10">
        <f>'Calcs-1'!R3*Assumptions!$C6</f>
        <v>8876000</v>
      </c>
      <c r="S3" s="10">
        <f>'Calcs-1'!S3*Assumptions!$C6</f>
        <v>8876000</v>
      </c>
      <c r="T3" s="10">
        <f>'Calcs-1'!T3*Assumptions!$C6</f>
        <v>8876000</v>
      </c>
      <c r="U3" s="10">
        <f>'Calcs-1'!U3*Assumptions!$C6</f>
        <v>8876000</v>
      </c>
      <c r="V3" s="10">
        <f>'Calcs-1'!V3*Assumptions!$C6</f>
        <v>8876000</v>
      </c>
      <c r="W3" s="10">
        <f>'Calcs-1'!W3*Assumptions!$C6</f>
        <v>8876000</v>
      </c>
      <c r="X3" s="10">
        <f>'Calcs-1'!X3*Assumptions!$C6</f>
        <v>8876000</v>
      </c>
      <c r="Y3" s="10">
        <f>'Calcs-1'!Y3*Assumptions!$C6</f>
        <v>8876000</v>
      </c>
    </row>
    <row r="4">
      <c r="A4" s="7" t="s">
        <v>110</v>
      </c>
      <c r="B4" s="10">
        <f>'Calcs-1'!B4*Assumptions!$C7</f>
        <v>739200</v>
      </c>
      <c r="C4" s="10">
        <f>'Calcs-1'!C4*Assumptions!$C7</f>
        <v>739200</v>
      </c>
      <c r="D4" s="10">
        <f>'Calcs-1'!D4*Assumptions!$C7</f>
        <v>739200</v>
      </c>
      <c r="E4" s="10">
        <f>'Calcs-1'!E4*Assumptions!$C7</f>
        <v>739200</v>
      </c>
      <c r="F4" s="10">
        <f>'Calcs-1'!F4*Assumptions!$C7</f>
        <v>739200</v>
      </c>
      <c r="G4" s="10">
        <f>'Calcs-1'!G4*Assumptions!$C7</f>
        <v>739200</v>
      </c>
      <c r="H4" s="10">
        <f>'Calcs-1'!H4*Assumptions!$C7</f>
        <v>739200</v>
      </c>
      <c r="I4" s="10">
        <f>'Calcs-1'!I4*Assumptions!$C7</f>
        <v>739200</v>
      </c>
      <c r="J4" s="10">
        <f>'Calcs-1'!J4*Assumptions!$C7</f>
        <v>739200</v>
      </c>
      <c r="K4" s="10">
        <f>'Calcs-1'!K4*Assumptions!$C7</f>
        <v>739200</v>
      </c>
      <c r="L4" s="10">
        <f>'Calcs-1'!L4*Assumptions!$C7</f>
        <v>739200</v>
      </c>
      <c r="M4" s="10">
        <f>'Calcs-1'!M4*Assumptions!$C7</f>
        <v>739200</v>
      </c>
      <c r="N4" s="10">
        <f>'Calcs-1'!N4*Assumptions!$C7</f>
        <v>739200</v>
      </c>
      <c r="O4" s="10">
        <f>'Calcs-1'!O4*Assumptions!$C7</f>
        <v>739200</v>
      </c>
      <c r="P4" s="10">
        <f>'Calcs-1'!P4*Assumptions!$C7</f>
        <v>739200</v>
      </c>
      <c r="Q4" s="10">
        <f>'Calcs-1'!Q4*Assumptions!$C7</f>
        <v>739200</v>
      </c>
      <c r="R4" s="10">
        <f>'Calcs-1'!R4*Assumptions!$C7</f>
        <v>739200</v>
      </c>
      <c r="S4" s="10">
        <f>'Calcs-1'!S4*Assumptions!$C7</f>
        <v>739200</v>
      </c>
      <c r="T4" s="10">
        <f>'Calcs-1'!T4*Assumptions!$C7</f>
        <v>739200</v>
      </c>
      <c r="U4" s="10">
        <f>'Calcs-1'!U4*Assumptions!$C7</f>
        <v>739200</v>
      </c>
      <c r="V4" s="10">
        <f>'Calcs-1'!V4*Assumptions!$C7</f>
        <v>739200</v>
      </c>
      <c r="W4" s="10">
        <f>'Calcs-1'!W4*Assumptions!$C7</f>
        <v>739200</v>
      </c>
      <c r="X4" s="10">
        <f>'Calcs-1'!X4*Assumptions!$C7</f>
        <v>739200</v>
      </c>
      <c r="Y4" s="10">
        <f>'Calcs-1'!Y4*Assumptions!$C7</f>
        <v>739200</v>
      </c>
    </row>
    <row r="5">
      <c r="A5" s="7" t="s">
        <v>91</v>
      </c>
      <c r="B5" s="10">
        <f t="shared" ref="B5:Y5" si="1">SUM(B3:B4)</f>
        <v>9615200</v>
      </c>
      <c r="C5" s="10">
        <f t="shared" si="1"/>
        <v>9615200</v>
      </c>
      <c r="D5" s="10">
        <f t="shared" si="1"/>
        <v>9615200</v>
      </c>
      <c r="E5" s="10">
        <f t="shared" si="1"/>
        <v>9615200</v>
      </c>
      <c r="F5" s="10">
        <f t="shared" si="1"/>
        <v>9615200</v>
      </c>
      <c r="G5" s="10">
        <f t="shared" si="1"/>
        <v>9615200</v>
      </c>
      <c r="H5" s="10">
        <f t="shared" si="1"/>
        <v>9615200</v>
      </c>
      <c r="I5" s="10">
        <f t="shared" si="1"/>
        <v>9615200</v>
      </c>
      <c r="J5" s="10">
        <f t="shared" si="1"/>
        <v>9615200</v>
      </c>
      <c r="K5" s="10">
        <f t="shared" si="1"/>
        <v>9615200</v>
      </c>
      <c r="L5" s="10">
        <f t="shared" si="1"/>
        <v>9615200</v>
      </c>
      <c r="M5" s="10">
        <f t="shared" si="1"/>
        <v>9615200</v>
      </c>
      <c r="N5" s="10">
        <f t="shared" si="1"/>
        <v>9615200</v>
      </c>
      <c r="O5" s="10">
        <f t="shared" si="1"/>
        <v>9615200</v>
      </c>
      <c r="P5" s="10">
        <f t="shared" si="1"/>
        <v>9615200</v>
      </c>
      <c r="Q5" s="10">
        <f t="shared" si="1"/>
        <v>9615200</v>
      </c>
      <c r="R5" s="10">
        <f t="shared" si="1"/>
        <v>9615200</v>
      </c>
      <c r="S5" s="10">
        <f t="shared" si="1"/>
        <v>9615200</v>
      </c>
      <c r="T5" s="10">
        <f t="shared" si="1"/>
        <v>9615200</v>
      </c>
      <c r="U5" s="10">
        <f t="shared" si="1"/>
        <v>9615200</v>
      </c>
      <c r="V5" s="10">
        <f t="shared" si="1"/>
        <v>9615200</v>
      </c>
      <c r="W5" s="10">
        <f t="shared" si="1"/>
        <v>9615200</v>
      </c>
      <c r="X5" s="10">
        <f t="shared" si="1"/>
        <v>9615200</v>
      </c>
      <c r="Y5" s="10">
        <f t="shared" si="1"/>
        <v>9615200</v>
      </c>
    </row>
    <row r="7">
      <c r="A7" s="7" t="s">
        <v>116</v>
      </c>
    </row>
    <row r="8">
      <c r="A8" s="7" t="s">
        <v>115</v>
      </c>
      <c r="B8" s="7">
        <v>0.0</v>
      </c>
      <c r="C8" s="10">
        <f t="shared" ref="C8:Y8" si="2">B3</f>
        <v>8876000</v>
      </c>
      <c r="D8" s="10">
        <f t="shared" si="2"/>
        <v>8876000</v>
      </c>
      <c r="E8" s="10">
        <f t="shared" si="2"/>
        <v>8876000</v>
      </c>
      <c r="F8" s="10">
        <f t="shared" si="2"/>
        <v>8876000</v>
      </c>
      <c r="G8" s="10">
        <f t="shared" si="2"/>
        <v>8876000</v>
      </c>
      <c r="H8" s="10">
        <f t="shared" si="2"/>
        <v>8876000</v>
      </c>
      <c r="I8" s="10">
        <f t="shared" si="2"/>
        <v>8876000</v>
      </c>
      <c r="J8" s="10">
        <f t="shared" si="2"/>
        <v>8876000</v>
      </c>
      <c r="K8" s="10">
        <f t="shared" si="2"/>
        <v>8876000</v>
      </c>
      <c r="L8" s="10">
        <f t="shared" si="2"/>
        <v>8876000</v>
      </c>
      <c r="M8" s="10">
        <f t="shared" si="2"/>
        <v>8876000</v>
      </c>
      <c r="N8" s="10">
        <f t="shared" si="2"/>
        <v>8876000</v>
      </c>
      <c r="O8" s="10">
        <f t="shared" si="2"/>
        <v>8876000</v>
      </c>
      <c r="P8" s="10">
        <f t="shared" si="2"/>
        <v>8876000</v>
      </c>
      <c r="Q8" s="10">
        <f t="shared" si="2"/>
        <v>8876000</v>
      </c>
      <c r="R8" s="10">
        <f t="shared" si="2"/>
        <v>8876000</v>
      </c>
      <c r="S8" s="10">
        <f t="shared" si="2"/>
        <v>8876000</v>
      </c>
      <c r="T8" s="10">
        <f t="shared" si="2"/>
        <v>8876000</v>
      </c>
      <c r="U8" s="10">
        <f t="shared" si="2"/>
        <v>8876000</v>
      </c>
      <c r="V8" s="10">
        <f t="shared" si="2"/>
        <v>8876000</v>
      </c>
      <c r="W8" s="10">
        <f t="shared" si="2"/>
        <v>8876000</v>
      </c>
      <c r="X8" s="10">
        <f t="shared" si="2"/>
        <v>8876000</v>
      </c>
      <c r="Y8" s="10">
        <f t="shared" si="2"/>
        <v>8876000</v>
      </c>
    </row>
    <row r="9">
      <c r="A9" s="7" t="s">
        <v>110</v>
      </c>
      <c r="B9" s="7">
        <v>0.0</v>
      </c>
      <c r="C9" s="10">
        <f t="shared" ref="C9:Y9" si="3">B4</f>
        <v>739200</v>
      </c>
      <c r="D9" s="10">
        <f t="shared" si="3"/>
        <v>739200</v>
      </c>
      <c r="E9" s="10">
        <f t="shared" si="3"/>
        <v>739200</v>
      </c>
      <c r="F9" s="10">
        <f t="shared" si="3"/>
        <v>739200</v>
      </c>
      <c r="G9" s="10">
        <f t="shared" si="3"/>
        <v>739200</v>
      </c>
      <c r="H9" s="10">
        <f t="shared" si="3"/>
        <v>739200</v>
      </c>
      <c r="I9" s="10">
        <f t="shared" si="3"/>
        <v>739200</v>
      </c>
      <c r="J9" s="10">
        <f t="shared" si="3"/>
        <v>739200</v>
      </c>
      <c r="K9" s="10">
        <f t="shared" si="3"/>
        <v>739200</v>
      </c>
      <c r="L9" s="10">
        <f t="shared" si="3"/>
        <v>739200</v>
      </c>
      <c r="M9" s="10">
        <f t="shared" si="3"/>
        <v>739200</v>
      </c>
      <c r="N9" s="10">
        <f t="shared" si="3"/>
        <v>739200</v>
      </c>
      <c r="O9" s="10">
        <f t="shared" si="3"/>
        <v>739200</v>
      </c>
      <c r="P9" s="10">
        <f t="shared" si="3"/>
        <v>739200</v>
      </c>
      <c r="Q9" s="10">
        <f t="shared" si="3"/>
        <v>739200</v>
      </c>
      <c r="R9" s="10">
        <f t="shared" si="3"/>
        <v>739200</v>
      </c>
      <c r="S9" s="10">
        <f t="shared" si="3"/>
        <v>739200</v>
      </c>
      <c r="T9" s="10">
        <f t="shared" si="3"/>
        <v>739200</v>
      </c>
      <c r="U9" s="10">
        <f t="shared" si="3"/>
        <v>739200</v>
      </c>
      <c r="V9" s="10">
        <f t="shared" si="3"/>
        <v>739200</v>
      </c>
      <c r="W9" s="10">
        <f t="shared" si="3"/>
        <v>739200</v>
      </c>
      <c r="X9" s="10">
        <f t="shared" si="3"/>
        <v>739200</v>
      </c>
      <c r="Y9" s="10">
        <f t="shared" si="3"/>
        <v>739200</v>
      </c>
    </row>
    <row r="10">
      <c r="A10" s="7" t="s">
        <v>91</v>
      </c>
      <c r="B10" s="10">
        <f t="shared" ref="B10:Y10" si="4">SUM(B8:B9)</f>
        <v>0</v>
      </c>
      <c r="C10" s="10">
        <f t="shared" si="4"/>
        <v>9615200</v>
      </c>
      <c r="D10" s="10">
        <f t="shared" si="4"/>
        <v>9615200</v>
      </c>
      <c r="E10" s="10">
        <f t="shared" si="4"/>
        <v>9615200</v>
      </c>
      <c r="F10" s="10">
        <f t="shared" si="4"/>
        <v>9615200</v>
      </c>
      <c r="G10" s="10">
        <f t="shared" si="4"/>
        <v>9615200</v>
      </c>
      <c r="H10" s="10">
        <f t="shared" si="4"/>
        <v>9615200</v>
      </c>
      <c r="I10" s="10">
        <f t="shared" si="4"/>
        <v>9615200</v>
      </c>
      <c r="J10" s="10">
        <f t="shared" si="4"/>
        <v>9615200</v>
      </c>
      <c r="K10" s="10">
        <f t="shared" si="4"/>
        <v>9615200</v>
      </c>
      <c r="L10" s="10">
        <f t="shared" si="4"/>
        <v>9615200</v>
      </c>
      <c r="M10" s="10">
        <f t="shared" si="4"/>
        <v>9615200</v>
      </c>
      <c r="N10" s="10">
        <f t="shared" si="4"/>
        <v>9615200</v>
      </c>
      <c r="O10" s="10">
        <f t="shared" si="4"/>
        <v>9615200</v>
      </c>
      <c r="P10" s="10">
        <f t="shared" si="4"/>
        <v>9615200</v>
      </c>
      <c r="Q10" s="10">
        <f t="shared" si="4"/>
        <v>9615200</v>
      </c>
      <c r="R10" s="10">
        <f t="shared" si="4"/>
        <v>9615200</v>
      </c>
      <c r="S10" s="10">
        <f t="shared" si="4"/>
        <v>9615200</v>
      </c>
      <c r="T10" s="10">
        <f t="shared" si="4"/>
        <v>9615200</v>
      </c>
      <c r="U10" s="10">
        <f t="shared" si="4"/>
        <v>9615200</v>
      </c>
      <c r="V10" s="10">
        <f t="shared" si="4"/>
        <v>9615200</v>
      </c>
      <c r="W10" s="10">
        <f t="shared" si="4"/>
        <v>9615200</v>
      </c>
      <c r="X10" s="10">
        <f t="shared" si="4"/>
        <v>9615200</v>
      </c>
      <c r="Y10" s="10">
        <f t="shared" si="4"/>
        <v>9615200</v>
      </c>
    </row>
    <row r="12">
      <c r="A12" s="7" t="s">
        <v>117</v>
      </c>
    </row>
    <row r="13">
      <c r="A13" s="7" t="s">
        <v>115</v>
      </c>
      <c r="B13" s="10">
        <f t="shared" ref="B13:B14" si="6">B3-B8</f>
        <v>8876000</v>
      </c>
      <c r="C13" s="10">
        <f t="shared" ref="C13:Y13" si="5">B13+C3-C8</f>
        <v>8876000</v>
      </c>
      <c r="D13" s="10">
        <f t="shared" si="5"/>
        <v>8876000</v>
      </c>
      <c r="E13" s="10">
        <f t="shared" si="5"/>
        <v>8876000</v>
      </c>
      <c r="F13" s="10">
        <f t="shared" si="5"/>
        <v>8876000</v>
      </c>
      <c r="G13" s="10">
        <f t="shared" si="5"/>
        <v>8876000</v>
      </c>
      <c r="H13" s="10">
        <f t="shared" si="5"/>
        <v>8876000</v>
      </c>
      <c r="I13" s="10">
        <f t="shared" si="5"/>
        <v>8876000</v>
      </c>
      <c r="J13" s="10">
        <f t="shared" si="5"/>
        <v>8876000</v>
      </c>
      <c r="K13" s="10">
        <f t="shared" si="5"/>
        <v>8876000</v>
      </c>
      <c r="L13" s="10">
        <f t="shared" si="5"/>
        <v>8876000</v>
      </c>
      <c r="M13" s="10">
        <f t="shared" si="5"/>
        <v>8876000</v>
      </c>
      <c r="N13" s="10">
        <f t="shared" si="5"/>
        <v>8876000</v>
      </c>
      <c r="O13" s="10">
        <f t="shared" si="5"/>
        <v>8876000</v>
      </c>
      <c r="P13" s="10">
        <f t="shared" si="5"/>
        <v>8876000</v>
      </c>
      <c r="Q13" s="10">
        <f t="shared" si="5"/>
        <v>8876000</v>
      </c>
      <c r="R13" s="10">
        <f t="shared" si="5"/>
        <v>8876000</v>
      </c>
      <c r="S13" s="10">
        <f t="shared" si="5"/>
        <v>8876000</v>
      </c>
      <c r="T13" s="10">
        <f t="shared" si="5"/>
        <v>8876000</v>
      </c>
      <c r="U13" s="10">
        <f t="shared" si="5"/>
        <v>8876000</v>
      </c>
      <c r="V13" s="10">
        <f t="shared" si="5"/>
        <v>8876000</v>
      </c>
      <c r="W13" s="10">
        <f t="shared" si="5"/>
        <v>8876000</v>
      </c>
      <c r="X13" s="10">
        <f t="shared" si="5"/>
        <v>8876000</v>
      </c>
      <c r="Y13" s="10">
        <f t="shared" si="5"/>
        <v>8876000</v>
      </c>
    </row>
    <row r="14">
      <c r="A14" s="7" t="s">
        <v>110</v>
      </c>
      <c r="B14" s="10">
        <f t="shared" si="6"/>
        <v>739200</v>
      </c>
      <c r="C14" s="10">
        <f t="shared" ref="C14:Y14" si="7">B14+C4-C9</f>
        <v>739200</v>
      </c>
      <c r="D14" s="10">
        <f t="shared" si="7"/>
        <v>739200</v>
      </c>
      <c r="E14" s="10">
        <f t="shared" si="7"/>
        <v>739200</v>
      </c>
      <c r="F14" s="10">
        <f t="shared" si="7"/>
        <v>739200</v>
      </c>
      <c r="G14" s="10">
        <f t="shared" si="7"/>
        <v>739200</v>
      </c>
      <c r="H14" s="10">
        <f t="shared" si="7"/>
        <v>739200</v>
      </c>
      <c r="I14" s="10">
        <f t="shared" si="7"/>
        <v>739200</v>
      </c>
      <c r="J14" s="10">
        <f t="shared" si="7"/>
        <v>739200</v>
      </c>
      <c r="K14" s="10">
        <f t="shared" si="7"/>
        <v>739200</v>
      </c>
      <c r="L14" s="10">
        <f t="shared" si="7"/>
        <v>739200</v>
      </c>
      <c r="M14" s="10">
        <f t="shared" si="7"/>
        <v>739200</v>
      </c>
      <c r="N14" s="10">
        <f t="shared" si="7"/>
        <v>739200</v>
      </c>
      <c r="O14" s="10">
        <f t="shared" si="7"/>
        <v>739200</v>
      </c>
      <c r="P14" s="10">
        <f t="shared" si="7"/>
        <v>739200</v>
      </c>
      <c r="Q14" s="10">
        <f t="shared" si="7"/>
        <v>739200</v>
      </c>
      <c r="R14" s="10">
        <f t="shared" si="7"/>
        <v>739200</v>
      </c>
      <c r="S14" s="10">
        <f t="shared" si="7"/>
        <v>739200</v>
      </c>
      <c r="T14" s="10">
        <f t="shared" si="7"/>
        <v>739200</v>
      </c>
      <c r="U14" s="10">
        <f t="shared" si="7"/>
        <v>739200</v>
      </c>
      <c r="V14" s="10">
        <f t="shared" si="7"/>
        <v>739200</v>
      </c>
      <c r="W14" s="10">
        <f t="shared" si="7"/>
        <v>739200</v>
      </c>
      <c r="X14" s="10">
        <f t="shared" si="7"/>
        <v>739200</v>
      </c>
      <c r="Y14" s="10">
        <f t="shared" si="7"/>
        <v>739200</v>
      </c>
    </row>
    <row r="15">
      <c r="A15" s="7" t="s">
        <v>91</v>
      </c>
      <c r="B15" s="10">
        <f t="shared" ref="B15:Y15" si="8">SUM(B13:B14)</f>
        <v>9615200</v>
      </c>
      <c r="C15" s="10">
        <f t="shared" si="8"/>
        <v>9615200</v>
      </c>
      <c r="D15" s="10">
        <f t="shared" si="8"/>
        <v>9615200</v>
      </c>
      <c r="E15" s="10">
        <f t="shared" si="8"/>
        <v>9615200</v>
      </c>
      <c r="F15" s="10">
        <f t="shared" si="8"/>
        <v>9615200</v>
      </c>
      <c r="G15" s="10">
        <f t="shared" si="8"/>
        <v>9615200</v>
      </c>
      <c r="H15" s="10">
        <f t="shared" si="8"/>
        <v>9615200</v>
      </c>
      <c r="I15" s="10">
        <f t="shared" si="8"/>
        <v>9615200</v>
      </c>
      <c r="J15" s="10">
        <f t="shared" si="8"/>
        <v>9615200</v>
      </c>
      <c r="K15" s="10">
        <f t="shared" si="8"/>
        <v>9615200</v>
      </c>
      <c r="L15" s="10">
        <f t="shared" si="8"/>
        <v>9615200</v>
      </c>
      <c r="M15" s="10">
        <f t="shared" si="8"/>
        <v>9615200</v>
      </c>
      <c r="N15" s="10">
        <f t="shared" si="8"/>
        <v>9615200</v>
      </c>
      <c r="O15" s="10">
        <f t="shared" si="8"/>
        <v>9615200</v>
      </c>
      <c r="P15" s="10">
        <f t="shared" si="8"/>
        <v>9615200</v>
      </c>
      <c r="Q15" s="10">
        <f t="shared" si="8"/>
        <v>9615200</v>
      </c>
      <c r="R15" s="10">
        <f t="shared" si="8"/>
        <v>9615200</v>
      </c>
      <c r="S15" s="10">
        <f t="shared" si="8"/>
        <v>9615200</v>
      </c>
      <c r="T15" s="10">
        <f t="shared" si="8"/>
        <v>9615200</v>
      </c>
      <c r="U15" s="10">
        <f t="shared" si="8"/>
        <v>9615200</v>
      </c>
      <c r="V15" s="10">
        <f t="shared" si="8"/>
        <v>9615200</v>
      </c>
      <c r="W15" s="10">
        <f t="shared" si="8"/>
        <v>9615200</v>
      </c>
      <c r="X15" s="10">
        <f t="shared" si="8"/>
        <v>9615200</v>
      </c>
      <c r="Y15" s="10">
        <f t="shared" si="8"/>
        <v>9615200</v>
      </c>
    </row>
  </sheetData>
  <drawing r:id="rId1"/>
</worksheet>
</file>