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Expenses-Payments" sheetId="4" r:id="rId7"/>
    <sheet state="visible" name="Sales and Costs" sheetId="5" r:id="rId8"/>
    <sheet state="visible" name="Purchases" sheetId="6" r:id="rId9"/>
    <sheet state="visible" name="Stocks" sheetId="7" r:id="rId10"/>
    <sheet state="visible" name="Collections" sheetId="8" r:id="rId11"/>
    <sheet state="visible" name="FAR" sheetId="9" r:id="rId12"/>
    <sheet state="visible" name="Fixed Asset Balance" sheetId="10" r:id="rId13"/>
    <sheet state="visible" name="Depreciation" sheetId="11" r:id="rId14"/>
    <sheet state="visible" name="Capital" sheetId="12" r:id="rId15"/>
    <sheet state="visible" name="Loan and Interest" sheetId="13" r:id="rId16"/>
    <sheet state="visible" name="Cash Detail" sheetId="14" r:id="rId17"/>
    <sheet state="visible" name="Balances" sheetId="15" r:id="rId18"/>
  </sheets>
  <definedNames/>
  <calcPr/>
</workbook>
</file>

<file path=xl/sharedStrings.xml><?xml version="1.0" encoding="utf-8"?>
<sst xmlns="http://schemas.openxmlformats.org/spreadsheetml/2006/main" count="532" uniqueCount="151">
  <si>
    <t>Description</t>
  </si>
  <si>
    <t>GreenThumb Nursery deals with selling snake plants. It sells one snake plant for Rs. 500 to landscaping companies and purchases it for Rs. 300.</t>
  </si>
  <si>
    <t>Every month they purchase 3022 snake plants and sell 2727 snake plants.</t>
  </si>
  <si>
    <t>Payment for Purchases is made after 2 months and collections from sales are done in the next month.</t>
  </si>
  <si>
    <t>In the first month GreenThumb Nursery issued 12377 shares of Rs. 9.5 each to its shareholders who paid for these shares in cash.</t>
  </si>
  <si>
    <t>GreenThumb Nursery also employs 2 sales persons to each of whom Rs. 11580 salary per month is paid. The salary of a given month is paid on 5th of the next month. The rent of the shop is Rs. 15000 per month which is paid on 1st of the same month. Electricity bill is Rs. 4135 per month which is paid at the end of every 2 months and makes the balance zero.</t>
  </si>
  <si>
    <t>The company has a security guard service from a security agency for which monthly expense is 8230 per month. The amount is paid on 10th of the next month.</t>
  </si>
  <si>
    <t>Broadband bill of GreenThumb Nursery is 3249 per month. They pay the bill on the 1st of the same month.</t>
  </si>
  <si>
    <t>The company has purchased Furniture (HGT2450) in Month 1 for Rs. 254895 and has a life of 20 months. It also purchased an AC (LKH3465) in the month 3 which costs Rs. 65989 and has a life of 20 months. They again purchased Furniture (HGT2450) in Month 19 for Rs. 254895 and has a life of 20 months. They again purchased an AC (LKH3465) in month 24 for Rs. 65989 and has a life of 20 months.</t>
  </si>
  <si>
    <t>They paid 18% tax on the profit after interest.</t>
  </si>
  <si>
    <t>In month 1 GreenThumb Nursery takes a 14 months term loan of Rs. 650000 from SBI with interest rate of 11.5% Per Annum. They are paying the Interest on a monthly basis at the end of the month. Loan is repaid after the term of the loan is completed.</t>
  </si>
  <si>
    <t>In month 8 GreenThumb Nursery takes a 15 months term loan of Rs. 450000 from Axis with interest rate of 13.5% Per Annum. They are paying the Interest on a monthly basis at the end of the month. Loan is repaid after the term of the loan is completed.</t>
  </si>
  <si>
    <t>They repaid all the loans due on the date of repayment.</t>
  </si>
  <si>
    <t>GreenThumb Nursery paid a dividend of Rs. 12 per share in month 6, Rs. 14 per share in month 15, and Rs. 16.4 per share in month 24. It is paid on all the shares issued upto that day.</t>
  </si>
  <si>
    <t>Make a model for 24 months.</t>
  </si>
  <si>
    <t>Purchases</t>
  </si>
  <si>
    <t>Quantity</t>
  </si>
  <si>
    <t>Purchase Price</t>
  </si>
  <si>
    <t>Payments</t>
  </si>
  <si>
    <t>Snake Plant</t>
  </si>
  <si>
    <t>After 2 months</t>
  </si>
  <si>
    <t>Sales</t>
  </si>
  <si>
    <t>Selling Price</t>
  </si>
  <si>
    <t>Collections</t>
  </si>
  <si>
    <t>Paid on next month</t>
  </si>
  <si>
    <t>Shares Issued</t>
  </si>
  <si>
    <t>Month 1</t>
  </si>
  <si>
    <t>Issue Price</t>
  </si>
  <si>
    <t>Number of Shares</t>
  </si>
  <si>
    <t>Staff</t>
  </si>
  <si>
    <t>Sales Person</t>
  </si>
  <si>
    <t>Expenses</t>
  </si>
  <si>
    <t>Rent</t>
  </si>
  <si>
    <t>Same month</t>
  </si>
  <si>
    <t>Electricity</t>
  </si>
  <si>
    <t>every 2 months</t>
  </si>
  <si>
    <t>Security Service</t>
  </si>
  <si>
    <t>Broadband</t>
  </si>
  <si>
    <t>Dividend</t>
  </si>
  <si>
    <t>Dividend Month</t>
  </si>
  <si>
    <t>Dividend Per Share</t>
  </si>
  <si>
    <t>Loan</t>
  </si>
  <si>
    <t>Taken Month</t>
  </si>
  <si>
    <t>Amount</t>
  </si>
  <si>
    <t>Interest</t>
  </si>
  <si>
    <t>Loan Period</t>
  </si>
  <si>
    <t>Loan Repaid</t>
  </si>
  <si>
    <t>14-months-SBI</t>
  </si>
  <si>
    <t>Monthly</t>
  </si>
  <si>
    <t>15-months-Axis</t>
  </si>
  <si>
    <t>Tax</t>
  </si>
  <si>
    <t>Profit after interest</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</si>
  <si>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</si>
  <si>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</si>
  <si>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</si>
  <si>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</si>
  <si>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</si>
  <si>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</si>
  <si>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</si>
  <si>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</si>
  <si>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</si>
  <si>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</si>
  <si>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</si>
  <si>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</si>
  <si>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</si>
  <si>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</si>
  <si>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</si>
  <si>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</si>
  <si>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</si>
  <si>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</si>
  <si>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</si>
  <si>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</si>
  <si>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</si>
  <si>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</si>
  <si>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</si>
  <si>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</si>
  <si>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Purchase</t>
  </si>
  <si>
    <t xml:space="preserve">Broadband </t>
  </si>
  <si>
    <t>Salary</t>
  </si>
  <si>
    <t>Total</t>
  </si>
  <si>
    <t>Payment for Expenses</t>
  </si>
  <si>
    <t>Outstanding Expenses</t>
  </si>
  <si>
    <t>Cost of goods sold</t>
  </si>
  <si>
    <t>Other Expenses</t>
  </si>
  <si>
    <t>Depreciation</t>
  </si>
  <si>
    <t>Total Cost</t>
  </si>
  <si>
    <t>Profit</t>
  </si>
  <si>
    <t>Payment for Purchases</t>
  </si>
  <si>
    <t>Payement Outstanding</t>
  </si>
  <si>
    <t>Opening Stock</t>
  </si>
  <si>
    <t>Change in Stock</t>
  </si>
  <si>
    <t>Closing Stock</t>
  </si>
  <si>
    <t>Landscaping Companies</t>
  </si>
  <si>
    <t>Cash to collected</t>
  </si>
  <si>
    <t>Item Code</t>
  </si>
  <si>
    <t>Item Type</t>
  </si>
  <si>
    <t>Item Details</t>
  </si>
  <si>
    <t>Month of Purchase</t>
  </si>
  <si>
    <t>Price</t>
  </si>
  <si>
    <t>Life Time</t>
  </si>
  <si>
    <t>Month of Disposal</t>
  </si>
  <si>
    <t>Disposal Depreciation</t>
  </si>
  <si>
    <t>Furniture</t>
  </si>
  <si>
    <t>AC</t>
  </si>
  <si>
    <t>Opening Balance</t>
  </si>
  <si>
    <t>Furnitutre</t>
  </si>
  <si>
    <t>Disposal</t>
  </si>
  <si>
    <t>Closing Balance</t>
  </si>
  <si>
    <t>Share Issue</t>
  </si>
  <si>
    <t>Issue Price (Rs)</t>
  </si>
  <si>
    <t>Equity Share Issue(numbers)</t>
  </si>
  <si>
    <t>Opening Number of Shares</t>
  </si>
  <si>
    <t>Number of Shares issued in a month</t>
  </si>
  <si>
    <t>Closing Number of Shares</t>
  </si>
  <si>
    <t>Equity Share Capital (in Rs)</t>
  </si>
  <si>
    <t>Share capital Issued</t>
  </si>
  <si>
    <t>Closing  Balance</t>
  </si>
  <si>
    <t>Dividend Per share</t>
  </si>
  <si>
    <t>Dividend Paid</t>
  </si>
  <si>
    <t>Loan Taken</t>
  </si>
  <si>
    <t>Cash Inflow</t>
  </si>
  <si>
    <t>Collections from Customers</t>
  </si>
  <si>
    <t>Cash from Loan</t>
  </si>
  <si>
    <t>Cash Received from Equity Share Capital</t>
  </si>
  <si>
    <t>Cash Outflow</t>
  </si>
  <si>
    <t>Fixed Asset</t>
  </si>
  <si>
    <t>Payment for purchases</t>
  </si>
  <si>
    <t>Other Costs</t>
  </si>
  <si>
    <t>Interest Paid</t>
  </si>
  <si>
    <t>Tax Paid</t>
  </si>
  <si>
    <t>Net Cash for the month</t>
  </si>
  <si>
    <t>Cash Inhand</t>
  </si>
  <si>
    <t>Opening Cash</t>
  </si>
  <si>
    <t>Closing Cash</t>
  </si>
  <si>
    <t>Assets</t>
  </si>
  <si>
    <t>Fixed asset</t>
  </si>
  <si>
    <t>Stocks</t>
  </si>
  <si>
    <t>Cash to be collected</t>
  </si>
  <si>
    <t>Total Assets</t>
  </si>
  <si>
    <t>Liabilities</t>
  </si>
  <si>
    <t>Payment Outstanding</t>
  </si>
  <si>
    <t>Expenses paid</t>
  </si>
  <si>
    <t>Loan Term</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</si>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</sst>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font>
    <font>
      <sz val="12.0"/>
      <color theme="1"/>
      <name val="Arial"/>
    </font>
    <font>
      <color theme="1"/>
      <name val="Arial"/>
      <scheme val="minor"/>
    </font>
    <font>
      <sz val="12.0"/>
      <color rgb="FF000000"/>
      <name val="Arial"/>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FAF9F9"/>
        <bgColor rgb="FFFAF9F9"/>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wrapText="1"/>
    </xf>
    <xf borderId="0" fillId="2" fontId="4" numFmtId="0" xfId="0" applyAlignment="1" applyFill="1" applyFont="1">
      <alignment horizontal="left" readingOrder="0" shrinkToFit="0" wrapText="1"/>
    </xf>
    <xf borderId="0" fillId="0" fontId="5" numFmtId="0" xfId="0" applyAlignment="1" applyFont="1">
      <alignment shrinkToFit="0" vertical="bottom" wrapText="1"/>
    </xf>
    <xf borderId="0" fillId="2" fontId="2" numFmtId="0" xfId="0" applyAlignment="1" applyFont="1">
      <alignment readingOrder="0" shrinkToFit="0" vertical="bottom" wrapText="1"/>
    </xf>
    <xf borderId="0" fillId="0" fontId="3" numFmtId="0" xfId="0" applyAlignment="1" applyFont="1">
      <alignment readingOrder="0"/>
    </xf>
    <xf borderId="0" fillId="0" fontId="3" numFmtId="10" xfId="0" applyAlignment="1" applyFont="1" applyNumberFormat="1">
      <alignment readingOrder="0"/>
    </xf>
    <xf borderId="0" fillId="0" fontId="3" numFmtId="0" xfId="0" applyFont="1"/>
    <xf borderId="0" fillId="0" fontId="3" numFmtId="9" xfId="0" applyAlignment="1" applyFont="1" applyNumberFormat="1">
      <alignment readingOrder="0"/>
    </xf>
    <xf borderId="0" fillId="0" fontId="3" numFmtId="1" xfId="0" applyFont="1" applyNumberFormat="1"/>
    <xf borderId="0" fillId="0" fontId="5" numFmtId="0" xfId="0" applyAlignment="1" applyFont="1">
      <alignment vertical="bottom"/>
    </xf>
    <xf borderId="0" fillId="0" fontId="5" numFmtId="0" xfId="0" applyAlignment="1" applyFont="1">
      <alignment shrinkToFit="0" vertical="bottom" wrapText="0"/>
    </xf>
    <xf borderId="0" fillId="0" fontId="3" numFmtId="1" xfId="0" applyAlignment="1" applyFont="1" applyNumberFormat="1">
      <alignment readingOrder="0"/>
    </xf>
    <xf borderId="0" fillId="3" fontId="5"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63"/>
    <col customWidth="1" min="2" max="2" width="78.38"/>
  </cols>
  <sheetData>
    <row r="1">
      <c r="A1" s="1" t="s">
        <v>0</v>
      </c>
      <c r="B1" s="2"/>
    </row>
    <row r="2">
      <c r="A2" s="3" t="s">
        <v>1</v>
      </c>
    </row>
    <row r="3">
      <c r="A3" s="3" t="s">
        <v>2</v>
      </c>
    </row>
    <row r="4">
      <c r="A4" s="3" t="s">
        <v>3</v>
      </c>
    </row>
    <row r="5">
      <c r="A5" s="3"/>
    </row>
    <row r="6">
      <c r="A6" s="3" t="s">
        <v>4</v>
      </c>
    </row>
    <row r="7">
      <c r="A7" s="4"/>
    </row>
    <row r="8">
      <c r="A8" s="3" t="s">
        <v>5</v>
      </c>
    </row>
    <row r="9">
      <c r="A9" s="3"/>
    </row>
    <row r="10">
      <c r="A10" s="3" t="s">
        <v>6</v>
      </c>
    </row>
    <row r="11">
      <c r="A11" s="5" t="s">
        <v>7</v>
      </c>
    </row>
    <row r="12">
      <c r="A12" s="6"/>
    </row>
    <row r="13">
      <c r="A13" s="3" t="s">
        <v>8</v>
      </c>
    </row>
    <row r="14">
      <c r="A14" s="2"/>
    </row>
    <row r="15">
      <c r="A15" s="3" t="s">
        <v>9</v>
      </c>
    </row>
    <row r="16">
      <c r="A16" s="2"/>
    </row>
    <row r="17">
      <c r="A17" s="7" t="s">
        <v>10</v>
      </c>
    </row>
    <row r="18">
      <c r="A18" s="7" t="s">
        <v>11</v>
      </c>
    </row>
    <row r="19">
      <c r="A19" s="3" t="s">
        <v>12</v>
      </c>
    </row>
    <row r="20">
      <c r="A20" s="7" t="s">
        <v>13</v>
      </c>
    </row>
    <row r="22">
      <c r="A22" s="3" t="s">
        <v>14</v>
      </c>
    </row>
    <row r="24">
      <c r="A24" s="2"/>
    </row>
    <row r="26">
      <c r="A26" s="6"/>
    </row>
    <row r="28">
      <c r="A28" s="4"/>
    </row>
    <row r="29">
      <c r="A29" s="4"/>
    </row>
    <row r="30">
      <c r="A30" s="6"/>
    </row>
    <row r="31">
      <c r="A31" s="4"/>
    </row>
    <row r="32">
      <c r="A32" s="6"/>
    </row>
    <row r="33">
      <c r="A33" s="4"/>
    </row>
    <row r="34">
      <c r="A34" s="6"/>
    </row>
    <row r="35">
      <c r="A35" s="6"/>
    </row>
    <row r="36">
      <c r="A36" s="6"/>
    </row>
    <row r="37">
      <c r="A37" s="6"/>
    </row>
    <row r="38">
      <c r="A38" s="6"/>
    </row>
    <row r="39">
      <c r="A39" s="6"/>
    </row>
    <row r="40">
      <c r="A40" s="6"/>
    </row>
    <row r="41">
      <c r="A41" s="6"/>
    </row>
    <row r="42">
      <c r="A42" s="6"/>
    </row>
    <row r="43">
      <c r="A43" s="6"/>
    </row>
    <row r="44">
      <c r="A44" s="6"/>
    </row>
    <row r="45">
      <c r="A45" s="6"/>
    </row>
    <row r="46">
      <c r="A46" s="6"/>
    </row>
    <row r="47">
      <c r="A47" s="6"/>
    </row>
    <row r="48">
      <c r="A48" s="6"/>
    </row>
    <row r="49">
      <c r="A49" s="6"/>
    </row>
    <row r="50">
      <c r="A50" s="6"/>
    </row>
    <row r="51">
      <c r="A51" s="6"/>
    </row>
    <row r="52">
      <c r="A52" s="6"/>
    </row>
    <row r="53">
      <c r="A53" s="6"/>
    </row>
    <row r="54">
      <c r="A54" s="6"/>
    </row>
    <row r="55">
      <c r="A55" s="6"/>
    </row>
    <row r="56">
      <c r="A56" s="6"/>
    </row>
    <row r="57">
      <c r="A57" s="6"/>
    </row>
    <row r="58">
      <c r="A58" s="6"/>
    </row>
    <row r="59">
      <c r="A59" s="6"/>
    </row>
    <row r="60">
      <c r="A60" s="6"/>
    </row>
    <row r="61">
      <c r="A61" s="6"/>
    </row>
    <row r="62">
      <c r="A62" s="6"/>
    </row>
    <row r="63">
      <c r="A63" s="6"/>
    </row>
    <row r="64">
      <c r="A64" s="6"/>
    </row>
    <row r="65">
      <c r="A65" s="6"/>
    </row>
    <row r="66">
      <c r="A66" s="6"/>
    </row>
    <row r="67">
      <c r="A67" s="6"/>
    </row>
    <row r="68">
      <c r="A68" s="6"/>
    </row>
    <row r="69">
      <c r="A69" s="6"/>
    </row>
    <row r="70">
      <c r="A70" s="6"/>
    </row>
    <row r="71">
      <c r="A71" s="6"/>
    </row>
    <row r="72">
      <c r="A72" s="6"/>
    </row>
    <row r="73">
      <c r="A73" s="6"/>
    </row>
    <row r="74">
      <c r="A74" s="6"/>
    </row>
    <row r="75">
      <c r="A75" s="6"/>
    </row>
    <row r="76">
      <c r="A76" s="6"/>
    </row>
    <row r="77">
      <c r="A77" s="6"/>
    </row>
    <row r="78">
      <c r="A78" s="6"/>
    </row>
    <row r="79">
      <c r="A79" s="6"/>
    </row>
    <row r="80">
      <c r="A80" s="6"/>
    </row>
    <row r="81">
      <c r="A81" s="6"/>
    </row>
    <row r="82">
      <c r="A82" s="6"/>
    </row>
    <row r="83">
      <c r="A83" s="6"/>
    </row>
    <row r="84">
      <c r="A84" s="6"/>
    </row>
    <row r="85">
      <c r="A85" s="6"/>
    </row>
    <row r="86">
      <c r="A86" s="6"/>
    </row>
    <row r="87">
      <c r="A87" s="6"/>
    </row>
    <row r="88">
      <c r="A88" s="6"/>
    </row>
    <row r="89">
      <c r="A89" s="6"/>
    </row>
    <row r="90">
      <c r="A90" s="6"/>
    </row>
    <row r="91">
      <c r="A91" s="6"/>
    </row>
    <row r="92">
      <c r="A92" s="6"/>
    </row>
    <row r="93">
      <c r="A93" s="6"/>
    </row>
    <row r="94">
      <c r="A94" s="6"/>
    </row>
    <row r="95">
      <c r="A95" s="6"/>
    </row>
    <row r="96">
      <c r="A96" s="6"/>
    </row>
    <row r="97">
      <c r="A97" s="6"/>
    </row>
    <row r="98">
      <c r="A98" s="6"/>
    </row>
    <row r="99">
      <c r="A99" s="6"/>
    </row>
    <row r="100">
      <c r="A100" s="6"/>
    </row>
    <row r="101">
      <c r="A101" s="6"/>
    </row>
    <row r="102">
      <c r="A102" s="6"/>
    </row>
    <row r="103">
      <c r="A103" s="6"/>
    </row>
    <row r="104">
      <c r="A104" s="6"/>
    </row>
    <row r="105">
      <c r="A105" s="6"/>
    </row>
    <row r="106">
      <c r="A106" s="6"/>
    </row>
    <row r="107">
      <c r="A107" s="6"/>
    </row>
    <row r="108">
      <c r="A108" s="6"/>
    </row>
    <row r="109">
      <c r="A109" s="6"/>
    </row>
    <row r="110">
      <c r="A110" s="6"/>
    </row>
    <row r="111">
      <c r="A111" s="6"/>
    </row>
    <row r="112">
      <c r="A112" s="6"/>
    </row>
    <row r="113">
      <c r="A113" s="6"/>
    </row>
    <row r="114">
      <c r="A114" s="6"/>
    </row>
    <row r="115">
      <c r="A115" s="6"/>
    </row>
    <row r="116">
      <c r="A116" s="6"/>
    </row>
    <row r="117">
      <c r="A117" s="6"/>
    </row>
    <row r="118">
      <c r="A118" s="6"/>
    </row>
    <row r="119">
      <c r="A119" s="6"/>
    </row>
    <row r="120">
      <c r="A120" s="6"/>
    </row>
    <row r="121">
      <c r="A121" s="6"/>
    </row>
    <row r="122">
      <c r="A122" s="6"/>
    </row>
    <row r="123">
      <c r="A123" s="6"/>
    </row>
    <row r="124">
      <c r="A124" s="6"/>
    </row>
    <row r="125">
      <c r="A125" s="6"/>
    </row>
    <row r="126">
      <c r="A126" s="6"/>
    </row>
    <row r="127">
      <c r="A127" s="6"/>
    </row>
    <row r="128">
      <c r="A128" s="6"/>
    </row>
    <row r="129">
      <c r="A129" s="6"/>
    </row>
    <row r="130">
      <c r="A130" s="6"/>
    </row>
    <row r="131">
      <c r="A131" s="6"/>
    </row>
    <row r="132">
      <c r="A132" s="6"/>
    </row>
    <row r="133">
      <c r="A133" s="6"/>
    </row>
    <row r="134">
      <c r="A134" s="6"/>
    </row>
    <row r="135">
      <c r="A135" s="6"/>
    </row>
    <row r="136">
      <c r="A136" s="6"/>
    </row>
    <row r="137">
      <c r="A137" s="6"/>
    </row>
    <row r="138">
      <c r="A138" s="6"/>
    </row>
    <row r="139">
      <c r="A139" s="6"/>
    </row>
    <row r="140">
      <c r="A140" s="6"/>
    </row>
    <row r="141">
      <c r="A141" s="6"/>
    </row>
    <row r="142">
      <c r="A142" s="6"/>
    </row>
    <row r="143">
      <c r="A143" s="6"/>
    </row>
    <row r="144">
      <c r="A144" s="6"/>
    </row>
    <row r="145">
      <c r="A145" s="6"/>
    </row>
    <row r="146">
      <c r="A146" s="6"/>
    </row>
    <row r="147">
      <c r="A147" s="6"/>
    </row>
    <row r="148">
      <c r="A148" s="6"/>
    </row>
    <row r="149">
      <c r="A149" s="6"/>
    </row>
    <row r="150">
      <c r="A150" s="6"/>
    </row>
    <row r="151">
      <c r="A151" s="6"/>
    </row>
    <row r="152">
      <c r="A152" s="6"/>
    </row>
    <row r="153">
      <c r="A153" s="6"/>
    </row>
    <row r="154">
      <c r="A154" s="6"/>
    </row>
    <row r="155">
      <c r="A155" s="6"/>
    </row>
    <row r="156">
      <c r="A156" s="6"/>
    </row>
    <row r="157">
      <c r="A157" s="6"/>
    </row>
    <row r="158">
      <c r="A158" s="6"/>
    </row>
    <row r="159">
      <c r="A159" s="6"/>
    </row>
    <row r="160">
      <c r="A160" s="6"/>
    </row>
    <row r="161">
      <c r="A161" s="6"/>
    </row>
    <row r="162">
      <c r="A162" s="6"/>
    </row>
    <row r="163">
      <c r="A163" s="6"/>
    </row>
    <row r="164">
      <c r="A164" s="6"/>
    </row>
    <row r="165">
      <c r="A165" s="6"/>
    </row>
    <row r="166">
      <c r="A166" s="6"/>
    </row>
    <row r="167">
      <c r="A167" s="6"/>
    </row>
    <row r="168">
      <c r="A168" s="6"/>
    </row>
    <row r="169">
      <c r="A169" s="6"/>
    </row>
    <row r="170">
      <c r="A170" s="6"/>
    </row>
    <row r="171">
      <c r="A171" s="6"/>
    </row>
    <row r="172">
      <c r="A172" s="6"/>
    </row>
    <row r="173">
      <c r="A173" s="6"/>
    </row>
    <row r="174">
      <c r="A174" s="6"/>
    </row>
    <row r="175">
      <c r="A175" s="6"/>
    </row>
    <row r="176">
      <c r="A176" s="6"/>
    </row>
    <row r="177">
      <c r="A177" s="6"/>
    </row>
    <row r="178">
      <c r="A178" s="6"/>
    </row>
    <row r="179">
      <c r="A179" s="6"/>
    </row>
    <row r="180">
      <c r="A180" s="6"/>
    </row>
    <row r="181">
      <c r="A181" s="6"/>
    </row>
    <row r="182">
      <c r="A182" s="6"/>
    </row>
    <row r="183">
      <c r="A183" s="6"/>
    </row>
    <row r="184">
      <c r="A184" s="6"/>
    </row>
    <row r="185">
      <c r="A185" s="6"/>
    </row>
    <row r="186">
      <c r="A186" s="6"/>
    </row>
    <row r="187">
      <c r="A187" s="6"/>
    </row>
    <row r="188">
      <c r="A188" s="6"/>
    </row>
    <row r="189">
      <c r="A189" s="6"/>
    </row>
    <row r="190">
      <c r="A190" s="6"/>
    </row>
    <row r="191">
      <c r="A191" s="6"/>
    </row>
    <row r="192">
      <c r="A192" s="6"/>
    </row>
    <row r="193">
      <c r="A193" s="6"/>
    </row>
    <row r="194">
      <c r="A194" s="6"/>
    </row>
    <row r="195">
      <c r="A195" s="6"/>
    </row>
    <row r="196">
      <c r="A196" s="6"/>
    </row>
    <row r="197">
      <c r="A197" s="6"/>
    </row>
    <row r="198">
      <c r="A198" s="6"/>
    </row>
    <row r="199">
      <c r="A199" s="6"/>
    </row>
    <row r="200">
      <c r="A200" s="6"/>
    </row>
    <row r="201">
      <c r="A201" s="6"/>
    </row>
    <row r="202">
      <c r="A202" s="6"/>
    </row>
    <row r="203">
      <c r="A203" s="6"/>
    </row>
    <row r="204">
      <c r="A204" s="6"/>
    </row>
    <row r="205">
      <c r="A205" s="6"/>
    </row>
    <row r="206">
      <c r="A206" s="6"/>
    </row>
    <row r="207">
      <c r="A207" s="6"/>
    </row>
    <row r="208">
      <c r="A208" s="6"/>
    </row>
    <row r="209">
      <c r="A209" s="6"/>
    </row>
    <row r="210">
      <c r="A210" s="6"/>
    </row>
    <row r="211">
      <c r="A211" s="6"/>
    </row>
    <row r="212">
      <c r="A212" s="6"/>
    </row>
    <row r="213">
      <c r="A213" s="6"/>
    </row>
    <row r="214">
      <c r="A214" s="6"/>
    </row>
    <row r="215">
      <c r="A215" s="6"/>
    </row>
    <row r="216">
      <c r="A216" s="6"/>
    </row>
    <row r="217">
      <c r="A217" s="6"/>
    </row>
    <row r="218">
      <c r="A218" s="6"/>
    </row>
    <row r="219">
      <c r="A219" s="6"/>
    </row>
    <row r="220">
      <c r="A220" s="6"/>
    </row>
    <row r="221">
      <c r="A221" s="6"/>
    </row>
    <row r="222">
      <c r="A222" s="6"/>
    </row>
    <row r="223">
      <c r="A223" s="6"/>
    </row>
    <row r="224">
      <c r="A224" s="6"/>
    </row>
    <row r="225">
      <c r="A225" s="6"/>
    </row>
    <row r="226">
      <c r="A226" s="6"/>
    </row>
    <row r="227">
      <c r="A227" s="6"/>
    </row>
    <row r="228">
      <c r="A228" s="6"/>
    </row>
    <row r="229">
      <c r="A229" s="6"/>
    </row>
    <row r="230">
      <c r="A230" s="6"/>
    </row>
    <row r="231">
      <c r="A231" s="6"/>
    </row>
    <row r="232">
      <c r="A232" s="6"/>
    </row>
    <row r="233">
      <c r="A233" s="6"/>
    </row>
    <row r="234">
      <c r="A234" s="6"/>
    </row>
    <row r="235">
      <c r="A235" s="6"/>
    </row>
    <row r="236">
      <c r="A236" s="6"/>
    </row>
    <row r="237">
      <c r="A237" s="6"/>
    </row>
    <row r="238">
      <c r="A238" s="6"/>
    </row>
    <row r="239">
      <c r="A239" s="6"/>
    </row>
    <row r="240">
      <c r="A240" s="6"/>
    </row>
    <row r="241">
      <c r="A241" s="6"/>
    </row>
    <row r="242">
      <c r="A242" s="6"/>
    </row>
    <row r="243">
      <c r="A243" s="6"/>
    </row>
    <row r="244">
      <c r="A244" s="6"/>
    </row>
    <row r="245">
      <c r="A245" s="6"/>
    </row>
    <row r="246">
      <c r="A246" s="6"/>
    </row>
    <row r="247">
      <c r="A247" s="6"/>
    </row>
    <row r="248">
      <c r="A248" s="6"/>
    </row>
    <row r="249">
      <c r="A249" s="6"/>
    </row>
    <row r="250">
      <c r="A250" s="6"/>
    </row>
    <row r="251">
      <c r="A251" s="6"/>
    </row>
    <row r="252">
      <c r="A252" s="6"/>
    </row>
    <row r="253">
      <c r="A253" s="6"/>
    </row>
    <row r="254">
      <c r="A254" s="6"/>
    </row>
    <row r="255">
      <c r="A255" s="6"/>
    </row>
    <row r="256">
      <c r="A256" s="6"/>
    </row>
    <row r="257">
      <c r="A257" s="6"/>
    </row>
    <row r="258">
      <c r="A258" s="6"/>
    </row>
    <row r="259">
      <c r="A259" s="6"/>
    </row>
    <row r="260">
      <c r="A260" s="6"/>
    </row>
    <row r="261">
      <c r="A261" s="6"/>
    </row>
    <row r="262">
      <c r="A262" s="6"/>
    </row>
    <row r="263">
      <c r="A263" s="6"/>
    </row>
    <row r="264">
      <c r="A264" s="6"/>
    </row>
    <row r="265">
      <c r="A265" s="6"/>
    </row>
    <row r="266">
      <c r="A266" s="6"/>
    </row>
    <row r="267">
      <c r="A267" s="6"/>
    </row>
    <row r="268">
      <c r="A268" s="6"/>
    </row>
    <row r="269">
      <c r="A269" s="6"/>
    </row>
    <row r="270">
      <c r="A270" s="6"/>
    </row>
    <row r="271">
      <c r="A271" s="6"/>
    </row>
    <row r="272">
      <c r="A272" s="6"/>
    </row>
    <row r="273">
      <c r="A273" s="6"/>
    </row>
    <row r="274">
      <c r="A274" s="6"/>
    </row>
    <row r="275">
      <c r="A275" s="6"/>
    </row>
    <row r="276">
      <c r="A276" s="6"/>
    </row>
    <row r="277">
      <c r="A277" s="6"/>
    </row>
    <row r="278">
      <c r="A278" s="6"/>
    </row>
    <row r="279">
      <c r="A279" s="6"/>
    </row>
    <row r="280">
      <c r="A280" s="6"/>
    </row>
    <row r="281">
      <c r="A281" s="6"/>
    </row>
    <row r="282">
      <c r="A282" s="6"/>
    </row>
    <row r="283">
      <c r="A283" s="6"/>
    </row>
    <row r="284">
      <c r="A284" s="6"/>
    </row>
    <row r="285">
      <c r="A285" s="6"/>
    </row>
    <row r="286">
      <c r="A286" s="6"/>
    </row>
    <row r="287">
      <c r="A287" s="6"/>
    </row>
    <row r="288">
      <c r="A288" s="6"/>
    </row>
    <row r="289">
      <c r="A289" s="6"/>
    </row>
    <row r="290">
      <c r="A290" s="6"/>
    </row>
    <row r="291">
      <c r="A291" s="6"/>
    </row>
    <row r="292">
      <c r="A292" s="6"/>
    </row>
    <row r="293">
      <c r="A293" s="6"/>
    </row>
    <row r="294">
      <c r="A294" s="6"/>
    </row>
    <row r="295">
      <c r="A295" s="6"/>
    </row>
    <row r="296">
      <c r="A296" s="6"/>
    </row>
    <row r="297">
      <c r="A297" s="6"/>
    </row>
    <row r="298">
      <c r="A298" s="6"/>
    </row>
    <row r="299">
      <c r="A299" s="6"/>
    </row>
    <row r="300">
      <c r="A300" s="6"/>
    </row>
    <row r="301">
      <c r="A301" s="6"/>
    </row>
    <row r="302">
      <c r="A302" s="6"/>
    </row>
    <row r="303">
      <c r="A303" s="6"/>
    </row>
    <row r="304">
      <c r="A304" s="6"/>
    </row>
    <row r="305">
      <c r="A305" s="6"/>
    </row>
    <row r="306">
      <c r="A306" s="6"/>
    </row>
    <row r="307">
      <c r="A307" s="6"/>
    </row>
    <row r="308">
      <c r="A308" s="6"/>
    </row>
    <row r="309">
      <c r="A309" s="6"/>
    </row>
    <row r="310">
      <c r="A310" s="6"/>
    </row>
    <row r="311">
      <c r="A311" s="6"/>
    </row>
    <row r="312">
      <c r="A312" s="6"/>
    </row>
    <row r="313">
      <c r="A313" s="6"/>
    </row>
    <row r="314">
      <c r="A314" s="6"/>
    </row>
    <row r="315">
      <c r="A315" s="6"/>
    </row>
    <row r="316">
      <c r="A316" s="6"/>
    </row>
    <row r="317">
      <c r="A317" s="6"/>
    </row>
    <row r="318">
      <c r="A318" s="6"/>
    </row>
    <row r="319">
      <c r="A319" s="6"/>
    </row>
    <row r="320">
      <c r="A320" s="6"/>
    </row>
    <row r="321">
      <c r="A321" s="6"/>
    </row>
    <row r="322">
      <c r="A322" s="6"/>
    </row>
    <row r="323">
      <c r="A323" s="6"/>
    </row>
    <row r="324">
      <c r="A324" s="6"/>
    </row>
    <row r="325">
      <c r="A325" s="6"/>
    </row>
    <row r="326">
      <c r="A326" s="6"/>
    </row>
    <row r="327">
      <c r="A327" s="6"/>
    </row>
    <row r="328">
      <c r="A328" s="6"/>
    </row>
    <row r="329">
      <c r="A329" s="6"/>
    </row>
    <row r="330">
      <c r="A330" s="6"/>
    </row>
    <row r="331">
      <c r="A331" s="6"/>
    </row>
    <row r="332">
      <c r="A332" s="6"/>
    </row>
    <row r="333">
      <c r="A333" s="6"/>
    </row>
    <row r="334">
      <c r="A334" s="6"/>
    </row>
    <row r="335">
      <c r="A335" s="6"/>
    </row>
    <row r="336">
      <c r="A336" s="6"/>
    </row>
    <row r="337">
      <c r="A337" s="6"/>
    </row>
    <row r="338">
      <c r="A338" s="6"/>
    </row>
    <row r="339">
      <c r="A339" s="6"/>
    </row>
    <row r="340">
      <c r="A340" s="6"/>
    </row>
    <row r="341">
      <c r="A341" s="6"/>
    </row>
    <row r="342">
      <c r="A342" s="6"/>
    </row>
    <row r="343">
      <c r="A343" s="6"/>
    </row>
    <row r="344">
      <c r="A344" s="6"/>
    </row>
    <row r="345">
      <c r="A345" s="6"/>
    </row>
    <row r="346">
      <c r="A346" s="6"/>
    </row>
    <row r="347">
      <c r="A347" s="6"/>
    </row>
    <row r="348">
      <c r="A348" s="6"/>
    </row>
    <row r="349">
      <c r="A349" s="6"/>
    </row>
    <row r="350">
      <c r="A350" s="6"/>
    </row>
    <row r="351">
      <c r="A351" s="6"/>
    </row>
    <row r="352">
      <c r="A352" s="6"/>
    </row>
    <row r="353">
      <c r="A353" s="6"/>
    </row>
    <row r="354">
      <c r="A354" s="6"/>
    </row>
    <row r="355">
      <c r="A355" s="6"/>
    </row>
    <row r="356">
      <c r="A356" s="6"/>
    </row>
    <row r="357">
      <c r="A357" s="6"/>
    </row>
    <row r="358">
      <c r="A358" s="6"/>
    </row>
    <row r="359">
      <c r="A359" s="6"/>
    </row>
    <row r="360">
      <c r="A360" s="6"/>
    </row>
    <row r="361">
      <c r="A361" s="6"/>
    </row>
    <row r="362">
      <c r="A362" s="6"/>
    </row>
    <row r="363">
      <c r="A363" s="6"/>
    </row>
    <row r="364">
      <c r="A364" s="6"/>
    </row>
    <row r="365">
      <c r="A365" s="6"/>
    </row>
    <row r="366">
      <c r="A366" s="6"/>
    </row>
    <row r="367">
      <c r="A367" s="6"/>
    </row>
    <row r="368">
      <c r="A368" s="6"/>
    </row>
    <row r="369">
      <c r="A369" s="6"/>
    </row>
    <row r="370">
      <c r="A370" s="6"/>
    </row>
    <row r="371">
      <c r="A371" s="6"/>
    </row>
    <row r="372">
      <c r="A372" s="6"/>
    </row>
    <row r="373">
      <c r="A373" s="6"/>
    </row>
    <row r="374">
      <c r="A374" s="6"/>
    </row>
    <row r="375">
      <c r="A375" s="6"/>
    </row>
    <row r="376">
      <c r="A376" s="6"/>
    </row>
    <row r="377">
      <c r="A377" s="6"/>
    </row>
    <row r="378">
      <c r="A378" s="6"/>
    </row>
    <row r="379">
      <c r="A379" s="6"/>
    </row>
    <row r="380">
      <c r="A380" s="6"/>
    </row>
    <row r="381">
      <c r="A381" s="6"/>
    </row>
    <row r="382">
      <c r="A382" s="6"/>
    </row>
    <row r="383">
      <c r="A383" s="6"/>
    </row>
    <row r="384">
      <c r="A384" s="6"/>
    </row>
    <row r="385">
      <c r="A385" s="6"/>
    </row>
    <row r="386">
      <c r="A386" s="6"/>
    </row>
    <row r="387">
      <c r="A387" s="6"/>
    </row>
    <row r="388">
      <c r="A388" s="6"/>
    </row>
    <row r="389">
      <c r="A389" s="6"/>
    </row>
    <row r="390">
      <c r="A390" s="6"/>
    </row>
    <row r="391">
      <c r="A391" s="6"/>
    </row>
    <row r="392">
      <c r="A392" s="6"/>
    </row>
    <row r="393">
      <c r="A393" s="6"/>
    </row>
    <row r="394">
      <c r="A394" s="6"/>
    </row>
    <row r="395">
      <c r="A395" s="6"/>
    </row>
    <row r="396">
      <c r="A396" s="6"/>
    </row>
    <row r="397">
      <c r="A397" s="6"/>
    </row>
    <row r="398">
      <c r="A398" s="6"/>
    </row>
    <row r="399">
      <c r="A399" s="6"/>
    </row>
    <row r="400">
      <c r="A400" s="6"/>
    </row>
    <row r="401">
      <c r="A401" s="6"/>
    </row>
    <row r="402">
      <c r="A402" s="6"/>
    </row>
    <row r="403">
      <c r="A403" s="6"/>
    </row>
    <row r="404">
      <c r="A404" s="6"/>
    </row>
    <row r="405">
      <c r="A405" s="6"/>
    </row>
    <row r="406">
      <c r="A406" s="6"/>
    </row>
    <row r="407">
      <c r="A407" s="6"/>
    </row>
    <row r="408">
      <c r="A408" s="6"/>
    </row>
    <row r="409">
      <c r="A409" s="6"/>
    </row>
    <row r="410">
      <c r="A410" s="6"/>
    </row>
    <row r="411">
      <c r="A411" s="6"/>
    </row>
    <row r="412">
      <c r="A412" s="6"/>
    </row>
    <row r="413">
      <c r="A413" s="6"/>
    </row>
    <row r="414">
      <c r="A414" s="6"/>
    </row>
    <row r="415">
      <c r="A415" s="6"/>
    </row>
    <row r="416">
      <c r="A416" s="6"/>
    </row>
    <row r="417">
      <c r="A417" s="6"/>
    </row>
    <row r="418">
      <c r="A418" s="6"/>
    </row>
    <row r="419">
      <c r="A419" s="6"/>
    </row>
    <row r="420">
      <c r="A420" s="6"/>
    </row>
    <row r="421">
      <c r="A421" s="6"/>
    </row>
    <row r="422">
      <c r="A422" s="6"/>
    </row>
    <row r="423">
      <c r="A423" s="6"/>
    </row>
    <row r="424">
      <c r="A424" s="6"/>
    </row>
    <row r="425">
      <c r="A425" s="6"/>
    </row>
    <row r="426">
      <c r="A426" s="6"/>
    </row>
    <row r="427">
      <c r="A427" s="6"/>
    </row>
    <row r="428">
      <c r="A428" s="6"/>
    </row>
    <row r="429">
      <c r="A429" s="6"/>
    </row>
    <row r="430">
      <c r="A430" s="6"/>
    </row>
    <row r="431">
      <c r="A431" s="6"/>
    </row>
    <row r="432">
      <c r="A432" s="6"/>
    </row>
    <row r="433">
      <c r="A433" s="6"/>
    </row>
    <row r="434">
      <c r="A434" s="6"/>
    </row>
    <row r="435">
      <c r="A435" s="6"/>
    </row>
    <row r="436">
      <c r="A436" s="6"/>
    </row>
    <row r="437">
      <c r="A437" s="6"/>
    </row>
    <row r="438">
      <c r="A438" s="6"/>
    </row>
    <row r="439">
      <c r="A439" s="6"/>
    </row>
    <row r="440">
      <c r="A440" s="6"/>
    </row>
    <row r="441">
      <c r="A441" s="6"/>
    </row>
    <row r="442">
      <c r="A442" s="6"/>
    </row>
    <row r="443">
      <c r="A443" s="6"/>
    </row>
    <row r="444">
      <c r="A444" s="6"/>
    </row>
    <row r="445">
      <c r="A445" s="6"/>
    </row>
    <row r="446">
      <c r="A446" s="6"/>
    </row>
    <row r="447">
      <c r="A447" s="6"/>
    </row>
    <row r="448">
      <c r="A448" s="6"/>
    </row>
    <row r="449">
      <c r="A449" s="6"/>
    </row>
    <row r="450">
      <c r="A450" s="6"/>
    </row>
    <row r="451">
      <c r="A451" s="6"/>
    </row>
    <row r="452">
      <c r="A452" s="6"/>
    </row>
    <row r="453">
      <c r="A453" s="6"/>
    </row>
    <row r="454">
      <c r="A454" s="6"/>
    </row>
    <row r="455">
      <c r="A455" s="6"/>
    </row>
    <row r="456">
      <c r="A456" s="6"/>
    </row>
    <row r="457">
      <c r="A457" s="6"/>
    </row>
    <row r="458">
      <c r="A458" s="6"/>
    </row>
    <row r="459">
      <c r="A459" s="6"/>
    </row>
    <row r="460">
      <c r="A460" s="6"/>
    </row>
    <row r="461">
      <c r="A461" s="6"/>
    </row>
    <row r="462">
      <c r="A462" s="6"/>
    </row>
    <row r="463">
      <c r="A463" s="6"/>
    </row>
    <row r="464">
      <c r="A464" s="6"/>
    </row>
    <row r="465">
      <c r="A465" s="6"/>
    </row>
    <row r="466">
      <c r="A466" s="6"/>
    </row>
    <row r="467">
      <c r="A467" s="6"/>
    </row>
    <row r="468">
      <c r="A468" s="6"/>
    </row>
    <row r="469">
      <c r="A469" s="6"/>
    </row>
    <row r="470">
      <c r="A470" s="6"/>
    </row>
    <row r="471">
      <c r="A471" s="6"/>
    </row>
    <row r="472">
      <c r="A472" s="6"/>
    </row>
    <row r="473">
      <c r="A473" s="6"/>
    </row>
    <row r="474">
      <c r="A474" s="6"/>
    </row>
    <row r="475">
      <c r="A475" s="6"/>
    </row>
    <row r="476">
      <c r="A476" s="6"/>
    </row>
    <row r="477">
      <c r="A477" s="6"/>
    </row>
    <row r="478">
      <c r="A478" s="6"/>
    </row>
    <row r="479">
      <c r="A479" s="6"/>
    </row>
    <row r="480">
      <c r="A480" s="6"/>
    </row>
    <row r="481">
      <c r="A481" s="6"/>
    </row>
    <row r="482">
      <c r="A482" s="6"/>
    </row>
    <row r="483">
      <c r="A483" s="6"/>
    </row>
    <row r="484">
      <c r="A484" s="6"/>
    </row>
    <row r="485">
      <c r="A485" s="6"/>
    </row>
    <row r="486">
      <c r="A486" s="6"/>
    </row>
    <row r="487">
      <c r="A487" s="6"/>
    </row>
    <row r="488">
      <c r="A488" s="6"/>
    </row>
    <row r="489">
      <c r="A489" s="6"/>
    </row>
    <row r="490">
      <c r="A490" s="6"/>
    </row>
    <row r="491">
      <c r="A491" s="6"/>
    </row>
    <row r="492">
      <c r="A492" s="6"/>
    </row>
    <row r="493">
      <c r="A493" s="6"/>
    </row>
    <row r="494">
      <c r="A494" s="6"/>
    </row>
    <row r="495">
      <c r="A495" s="6"/>
    </row>
    <row r="496">
      <c r="A496" s="6"/>
    </row>
    <row r="497">
      <c r="A497" s="6"/>
    </row>
    <row r="498">
      <c r="A498" s="6"/>
    </row>
    <row r="499">
      <c r="A499" s="6"/>
    </row>
    <row r="500">
      <c r="A500" s="6"/>
    </row>
    <row r="501">
      <c r="A501" s="6"/>
    </row>
    <row r="502">
      <c r="A502" s="6"/>
    </row>
    <row r="503">
      <c r="A503" s="6"/>
    </row>
    <row r="504">
      <c r="A504" s="6"/>
    </row>
    <row r="505">
      <c r="A505" s="6"/>
    </row>
    <row r="506">
      <c r="A506" s="6"/>
    </row>
    <row r="507">
      <c r="A507" s="6"/>
    </row>
    <row r="508">
      <c r="A508" s="6"/>
    </row>
    <row r="509">
      <c r="A509" s="6"/>
    </row>
    <row r="510">
      <c r="A510" s="6"/>
    </row>
    <row r="511">
      <c r="A511" s="6"/>
    </row>
    <row r="512">
      <c r="A512" s="6"/>
    </row>
    <row r="513">
      <c r="A513" s="6"/>
    </row>
    <row r="514">
      <c r="A514" s="6"/>
    </row>
    <row r="515">
      <c r="A515" s="6"/>
    </row>
    <row r="516">
      <c r="A516" s="6"/>
    </row>
    <row r="517">
      <c r="A517" s="6"/>
    </row>
    <row r="518">
      <c r="A518" s="6"/>
    </row>
    <row r="519">
      <c r="A519" s="6"/>
    </row>
    <row r="520">
      <c r="A520" s="6"/>
    </row>
    <row r="521">
      <c r="A521" s="6"/>
    </row>
    <row r="522">
      <c r="A522" s="6"/>
    </row>
    <row r="523">
      <c r="A523" s="6"/>
    </row>
    <row r="524">
      <c r="A524" s="6"/>
    </row>
    <row r="525">
      <c r="A525" s="6"/>
    </row>
    <row r="526">
      <c r="A526" s="6"/>
    </row>
    <row r="527">
      <c r="A527" s="6"/>
    </row>
    <row r="528">
      <c r="A528" s="6"/>
    </row>
    <row r="529">
      <c r="A529" s="6"/>
    </row>
    <row r="530">
      <c r="A530" s="6"/>
    </row>
    <row r="531">
      <c r="A531" s="6"/>
    </row>
    <row r="532">
      <c r="A532" s="6"/>
    </row>
    <row r="533">
      <c r="A533" s="6"/>
    </row>
    <row r="534">
      <c r="A534" s="6"/>
    </row>
    <row r="535">
      <c r="A535" s="6"/>
    </row>
    <row r="536">
      <c r="A536" s="6"/>
    </row>
    <row r="537">
      <c r="A537" s="6"/>
    </row>
    <row r="538">
      <c r="A538" s="6"/>
    </row>
    <row r="539">
      <c r="A539" s="6"/>
    </row>
    <row r="540">
      <c r="A540" s="6"/>
    </row>
    <row r="541">
      <c r="A541" s="6"/>
    </row>
    <row r="542">
      <c r="A542" s="6"/>
    </row>
    <row r="543">
      <c r="A543" s="6"/>
    </row>
    <row r="544">
      <c r="A544" s="6"/>
    </row>
    <row r="545">
      <c r="A545" s="6"/>
    </row>
    <row r="546">
      <c r="A546" s="6"/>
    </row>
    <row r="547">
      <c r="A547" s="6"/>
    </row>
    <row r="548">
      <c r="A548" s="6"/>
    </row>
    <row r="549">
      <c r="A549" s="6"/>
    </row>
    <row r="550">
      <c r="A550" s="6"/>
    </row>
    <row r="551">
      <c r="A551" s="6"/>
    </row>
    <row r="552">
      <c r="A552" s="6"/>
    </row>
    <row r="553">
      <c r="A553" s="6"/>
    </row>
    <row r="554">
      <c r="A554" s="6"/>
    </row>
    <row r="555">
      <c r="A555" s="6"/>
    </row>
    <row r="556">
      <c r="A556" s="6"/>
    </row>
    <row r="557">
      <c r="A557" s="6"/>
    </row>
    <row r="558">
      <c r="A558" s="6"/>
    </row>
    <row r="559">
      <c r="A559" s="6"/>
    </row>
    <row r="560">
      <c r="A560" s="6"/>
    </row>
    <row r="561">
      <c r="A561" s="6"/>
    </row>
    <row r="562">
      <c r="A562" s="6"/>
    </row>
    <row r="563">
      <c r="A563" s="6"/>
    </row>
    <row r="564">
      <c r="A564" s="6"/>
    </row>
    <row r="565">
      <c r="A565" s="6"/>
    </row>
    <row r="566">
      <c r="A566" s="6"/>
    </row>
    <row r="567">
      <c r="A567" s="6"/>
    </row>
    <row r="568">
      <c r="A568" s="6"/>
    </row>
    <row r="569">
      <c r="A569" s="6"/>
    </row>
    <row r="570">
      <c r="A570" s="6"/>
    </row>
    <row r="571">
      <c r="A571" s="6"/>
    </row>
    <row r="572">
      <c r="A572" s="6"/>
    </row>
    <row r="573">
      <c r="A573" s="6"/>
    </row>
    <row r="574">
      <c r="A574" s="6"/>
    </row>
    <row r="575">
      <c r="A575" s="6"/>
    </row>
    <row r="576">
      <c r="A576" s="6"/>
    </row>
    <row r="577">
      <c r="A577" s="6"/>
    </row>
    <row r="578">
      <c r="A578" s="6"/>
    </row>
    <row r="579">
      <c r="A579" s="6"/>
    </row>
    <row r="580">
      <c r="A580" s="6"/>
    </row>
    <row r="581">
      <c r="A581" s="6"/>
    </row>
    <row r="582">
      <c r="A582" s="6"/>
    </row>
    <row r="583">
      <c r="A583" s="6"/>
    </row>
    <row r="584">
      <c r="A584" s="6"/>
    </row>
    <row r="585">
      <c r="A585" s="6"/>
    </row>
    <row r="586">
      <c r="A586" s="6"/>
    </row>
    <row r="587">
      <c r="A587" s="6"/>
    </row>
    <row r="588">
      <c r="A588" s="6"/>
    </row>
    <row r="589">
      <c r="A589" s="6"/>
    </row>
    <row r="590">
      <c r="A590" s="6"/>
    </row>
    <row r="591">
      <c r="A591" s="6"/>
    </row>
    <row r="592">
      <c r="A592" s="6"/>
    </row>
    <row r="593">
      <c r="A593" s="6"/>
    </row>
    <row r="594">
      <c r="A594" s="6"/>
    </row>
    <row r="595">
      <c r="A595" s="6"/>
    </row>
    <row r="596">
      <c r="A596" s="6"/>
    </row>
    <row r="597">
      <c r="A597" s="6"/>
    </row>
    <row r="598">
      <c r="A598" s="6"/>
    </row>
    <row r="599">
      <c r="A599" s="6"/>
    </row>
    <row r="600">
      <c r="A600" s="6"/>
    </row>
    <row r="601">
      <c r="A601" s="6"/>
    </row>
    <row r="602">
      <c r="A602" s="6"/>
    </row>
    <row r="603">
      <c r="A603" s="6"/>
    </row>
    <row r="604">
      <c r="A604" s="6"/>
    </row>
    <row r="605">
      <c r="A605" s="6"/>
    </row>
    <row r="606">
      <c r="A606" s="6"/>
    </row>
    <row r="607">
      <c r="A607" s="6"/>
    </row>
    <row r="608">
      <c r="A608" s="6"/>
    </row>
    <row r="609">
      <c r="A609" s="6"/>
    </row>
    <row r="610">
      <c r="A610" s="6"/>
    </row>
    <row r="611">
      <c r="A611" s="6"/>
    </row>
    <row r="612">
      <c r="A612" s="6"/>
    </row>
    <row r="613">
      <c r="A613" s="6"/>
    </row>
    <row r="614">
      <c r="A614" s="6"/>
    </row>
    <row r="615">
      <c r="A615" s="6"/>
    </row>
    <row r="616">
      <c r="A616" s="6"/>
    </row>
    <row r="617">
      <c r="A617" s="6"/>
    </row>
    <row r="618">
      <c r="A618" s="6"/>
    </row>
    <row r="619">
      <c r="A619" s="6"/>
    </row>
    <row r="620">
      <c r="A620" s="6"/>
    </row>
    <row r="621">
      <c r="A621" s="6"/>
    </row>
    <row r="622">
      <c r="A622" s="6"/>
    </row>
    <row r="623">
      <c r="A623" s="6"/>
    </row>
    <row r="624">
      <c r="A624" s="6"/>
    </row>
    <row r="625">
      <c r="A625" s="6"/>
    </row>
    <row r="626">
      <c r="A626" s="6"/>
    </row>
    <row r="627">
      <c r="A627" s="6"/>
    </row>
    <row r="628">
      <c r="A628" s="6"/>
    </row>
    <row r="629">
      <c r="A629" s="6"/>
    </row>
    <row r="630">
      <c r="A630" s="6"/>
    </row>
    <row r="631">
      <c r="A631" s="6"/>
    </row>
    <row r="632">
      <c r="A632" s="6"/>
    </row>
    <row r="633">
      <c r="A633" s="6"/>
    </row>
    <row r="634">
      <c r="A634" s="6"/>
    </row>
    <row r="635">
      <c r="A635" s="6"/>
    </row>
    <row r="636">
      <c r="A636" s="6"/>
    </row>
    <row r="637">
      <c r="A637" s="6"/>
    </row>
    <row r="638">
      <c r="A638" s="6"/>
    </row>
    <row r="639">
      <c r="A639" s="6"/>
    </row>
    <row r="640">
      <c r="A640" s="6"/>
    </row>
    <row r="641">
      <c r="A641" s="6"/>
    </row>
    <row r="642">
      <c r="A642" s="6"/>
    </row>
    <row r="643">
      <c r="A643" s="6"/>
    </row>
    <row r="644">
      <c r="A644" s="6"/>
    </row>
    <row r="645">
      <c r="A645" s="6"/>
    </row>
    <row r="646">
      <c r="A646" s="6"/>
    </row>
    <row r="647">
      <c r="A647" s="6"/>
    </row>
    <row r="648">
      <c r="A648" s="6"/>
    </row>
    <row r="649">
      <c r="A649" s="6"/>
    </row>
    <row r="650">
      <c r="A650" s="6"/>
    </row>
    <row r="651">
      <c r="A651" s="6"/>
    </row>
    <row r="652">
      <c r="A652" s="6"/>
    </row>
    <row r="653">
      <c r="A653" s="6"/>
    </row>
    <row r="654">
      <c r="A654" s="6"/>
    </row>
    <row r="655">
      <c r="A655" s="6"/>
    </row>
    <row r="656">
      <c r="A656" s="6"/>
    </row>
    <row r="657">
      <c r="A657" s="6"/>
    </row>
    <row r="658">
      <c r="A658" s="6"/>
    </row>
    <row r="659">
      <c r="A659" s="6"/>
    </row>
    <row r="660">
      <c r="A660" s="6"/>
    </row>
    <row r="661">
      <c r="A661" s="6"/>
    </row>
    <row r="662">
      <c r="A662" s="6"/>
    </row>
    <row r="663">
      <c r="A663" s="6"/>
    </row>
    <row r="664">
      <c r="A664" s="6"/>
    </row>
    <row r="665">
      <c r="A665" s="6"/>
    </row>
    <row r="666">
      <c r="A666" s="6"/>
    </row>
    <row r="667">
      <c r="A667" s="6"/>
    </row>
    <row r="668">
      <c r="A668" s="6"/>
    </row>
    <row r="669">
      <c r="A669" s="6"/>
    </row>
    <row r="670">
      <c r="A670" s="6"/>
    </row>
    <row r="671">
      <c r="A671" s="6"/>
    </row>
    <row r="672">
      <c r="A672" s="6"/>
    </row>
    <row r="673">
      <c r="A673" s="6"/>
    </row>
    <row r="674">
      <c r="A674" s="6"/>
    </row>
    <row r="675">
      <c r="A675" s="6"/>
    </row>
    <row r="676">
      <c r="A676" s="6"/>
    </row>
    <row r="677">
      <c r="A677" s="6"/>
    </row>
    <row r="678">
      <c r="A678" s="6"/>
    </row>
    <row r="679">
      <c r="A679" s="6"/>
    </row>
    <row r="680">
      <c r="A680" s="6"/>
    </row>
    <row r="681">
      <c r="A681" s="6"/>
    </row>
    <row r="682">
      <c r="A682" s="6"/>
    </row>
    <row r="683">
      <c r="A683" s="6"/>
    </row>
    <row r="684">
      <c r="A684" s="6"/>
    </row>
    <row r="685">
      <c r="A685" s="6"/>
    </row>
    <row r="686">
      <c r="A686" s="6"/>
    </row>
    <row r="687">
      <c r="A687" s="6"/>
    </row>
    <row r="688">
      <c r="A688" s="6"/>
    </row>
    <row r="689">
      <c r="A689" s="6"/>
    </row>
    <row r="690">
      <c r="A690" s="6"/>
    </row>
    <row r="691">
      <c r="A691" s="6"/>
    </row>
    <row r="692">
      <c r="A692" s="6"/>
    </row>
    <row r="693">
      <c r="A693" s="6"/>
    </row>
    <row r="694">
      <c r="A694" s="6"/>
    </row>
    <row r="695">
      <c r="A695" s="6"/>
    </row>
    <row r="696">
      <c r="A696" s="6"/>
    </row>
    <row r="697">
      <c r="A697" s="6"/>
    </row>
    <row r="698">
      <c r="A698" s="6"/>
    </row>
    <row r="699">
      <c r="A699" s="6"/>
    </row>
    <row r="700">
      <c r="A700" s="6"/>
    </row>
    <row r="701">
      <c r="A701" s="6"/>
    </row>
    <row r="702">
      <c r="A702" s="6"/>
    </row>
    <row r="703">
      <c r="A703" s="6"/>
    </row>
    <row r="704">
      <c r="A704" s="6"/>
    </row>
    <row r="705">
      <c r="A705" s="6"/>
    </row>
    <row r="706">
      <c r="A706" s="6"/>
    </row>
    <row r="707">
      <c r="A707" s="6"/>
    </row>
    <row r="708">
      <c r="A708" s="6"/>
    </row>
    <row r="709">
      <c r="A709" s="6"/>
    </row>
    <row r="710">
      <c r="A710" s="6"/>
    </row>
    <row r="711">
      <c r="A711" s="6"/>
    </row>
    <row r="712">
      <c r="A712" s="6"/>
    </row>
    <row r="713">
      <c r="A713" s="6"/>
    </row>
    <row r="714">
      <c r="A714" s="6"/>
    </row>
    <row r="715">
      <c r="A715" s="6"/>
    </row>
    <row r="716">
      <c r="A716" s="6"/>
    </row>
    <row r="717">
      <c r="A717" s="6"/>
    </row>
    <row r="718">
      <c r="A718" s="6"/>
    </row>
    <row r="719">
      <c r="A719" s="6"/>
    </row>
    <row r="720">
      <c r="A720" s="6"/>
    </row>
    <row r="721">
      <c r="A721" s="6"/>
    </row>
    <row r="722">
      <c r="A722" s="6"/>
    </row>
    <row r="723">
      <c r="A723" s="6"/>
    </row>
    <row r="724">
      <c r="A724" s="6"/>
    </row>
    <row r="725">
      <c r="A725" s="6"/>
    </row>
    <row r="726">
      <c r="A726" s="6"/>
    </row>
    <row r="727">
      <c r="A727" s="6"/>
    </row>
    <row r="728">
      <c r="A728" s="6"/>
    </row>
    <row r="729">
      <c r="A729" s="6"/>
    </row>
    <row r="730">
      <c r="A730" s="6"/>
    </row>
    <row r="731">
      <c r="A731" s="6"/>
    </row>
    <row r="732">
      <c r="A732" s="6"/>
    </row>
    <row r="733">
      <c r="A733" s="6"/>
    </row>
    <row r="734">
      <c r="A734" s="6"/>
    </row>
    <row r="735">
      <c r="A735" s="6"/>
    </row>
    <row r="736">
      <c r="A736" s="6"/>
    </row>
    <row r="737">
      <c r="A737" s="6"/>
    </row>
    <row r="738">
      <c r="A738" s="6"/>
    </row>
    <row r="739">
      <c r="A739" s="6"/>
    </row>
    <row r="740">
      <c r="A740" s="6"/>
    </row>
    <row r="741">
      <c r="A741" s="6"/>
    </row>
    <row r="742">
      <c r="A742" s="6"/>
    </row>
    <row r="743">
      <c r="A743" s="6"/>
    </row>
    <row r="744">
      <c r="A744" s="6"/>
    </row>
    <row r="745">
      <c r="A745" s="6"/>
    </row>
    <row r="746">
      <c r="A746" s="6"/>
    </row>
    <row r="747">
      <c r="A747" s="6"/>
    </row>
    <row r="748">
      <c r="A748" s="6"/>
    </row>
    <row r="749">
      <c r="A749" s="6"/>
    </row>
    <row r="750">
      <c r="A750" s="6"/>
    </row>
    <row r="751">
      <c r="A751" s="6"/>
    </row>
    <row r="752">
      <c r="A752" s="6"/>
    </row>
    <row r="753">
      <c r="A753" s="6"/>
    </row>
    <row r="754">
      <c r="A754" s="6"/>
    </row>
    <row r="755">
      <c r="A755" s="6"/>
    </row>
    <row r="756">
      <c r="A756" s="6"/>
    </row>
    <row r="757">
      <c r="A757" s="6"/>
    </row>
    <row r="758">
      <c r="A758" s="6"/>
    </row>
    <row r="759">
      <c r="A759" s="6"/>
    </row>
    <row r="760">
      <c r="A760" s="6"/>
    </row>
    <row r="761">
      <c r="A761" s="6"/>
    </row>
    <row r="762">
      <c r="A762" s="6"/>
    </row>
    <row r="763">
      <c r="A763" s="6"/>
    </row>
    <row r="764">
      <c r="A764" s="6"/>
    </row>
    <row r="765">
      <c r="A765" s="6"/>
    </row>
    <row r="766">
      <c r="A766" s="6"/>
    </row>
    <row r="767">
      <c r="A767" s="6"/>
    </row>
    <row r="768">
      <c r="A768" s="6"/>
    </row>
    <row r="769">
      <c r="A769" s="6"/>
    </row>
    <row r="770">
      <c r="A770" s="6"/>
    </row>
    <row r="771">
      <c r="A771" s="6"/>
    </row>
    <row r="772">
      <c r="A772" s="6"/>
    </row>
    <row r="773">
      <c r="A773" s="6"/>
    </row>
    <row r="774">
      <c r="A774" s="6"/>
    </row>
    <row r="775">
      <c r="A775" s="6"/>
    </row>
    <row r="776">
      <c r="A776" s="6"/>
    </row>
    <row r="777">
      <c r="A777" s="6"/>
    </row>
    <row r="778">
      <c r="A778" s="6"/>
    </row>
    <row r="779">
      <c r="A779" s="6"/>
    </row>
    <row r="780">
      <c r="A780" s="6"/>
    </row>
    <row r="781">
      <c r="A781" s="6"/>
    </row>
    <row r="782">
      <c r="A782" s="6"/>
    </row>
    <row r="783">
      <c r="A783" s="6"/>
    </row>
    <row r="784">
      <c r="A784" s="6"/>
    </row>
    <row r="785">
      <c r="A785" s="6"/>
    </row>
    <row r="786">
      <c r="A786" s="6"/>
    </row>
    <row r="787">
      <c r="A787" s="6"/>
    </row>
    <row r="788">
      <c r="A788" s="6"/>
    </row>
    <row r="789">
      <c r="A789" s="6"/>
    </row>
    <row r="790">
      <c r="A790" s="6"/>
    </row>
    <row r="791">
      <c r="A791" s="6"/>
    </row>
    <row r="792">
      <c r="A792" s="6"/>
    </row>
    <row r="793">
      <c r="A793" s="6"/>
    </row>
    <row r="794">
      <c r="A794" s="6"/>
    </row>
    <row r="795">
      <c r="A795" s="6"/>
    </row>
    <row r="796">
      <c r="A796" s="6"/>
    </row>
    <row r="797">
      <c r="A797" s="6"/>
    </row>
    <row r="798">
      <c r="A798" s="6"/>
    </row>
    <row r="799">
      <c r="A799" s="6"/>
    </row>
    <row r="800">
      <c r="A800" s="6"/>
    </row>
    <row r="801">
      <c r="A801" s="6"/>
    </row>
    <row r="802">
      <c r="A802" s="6"/>
    </row>
    <row r="803">
      <c r="A803" s="6"/>
    </row>
    <row r="804">
      <c r="A804" s="6"/>
    </row>
    <row r="805">
      <c r="A805" s="6"/>
    </row>
    <row r="806">
      <c r="A806" s="6"/>
    </row>
    <row r="807">
      <c r="A807" s="6"/>
    </row>
    <row r="808">
      <c r="A808" s="6"/>
    </row>
    <row r="809">
      <c r="A809" s="6"/>
    </row>
    <row r="810">
      <c r="A810" s="6"/>
    </row>
    <row r="811">
      <c r="A811" s="6"/>
    </row>
    <row r="812">
      <c r="A812" s="6"/>
    </row>
    <row r="813">
      <c r="A813" s="6"/>
    </row>
    <row r="814">
      <c r="A814" s="6"/>
    </row>
    <row r="815">
      <c r="A815" s="6"/>
    </row>
    <row r="816">
      <c r="A816" s="6"/>
    </row>
    <row r="817">
      <c r="A817" s="6"/>
    </row>
    <row r="818">
      <c r="A818" s="6"/>
    </row>
    <row r="819">
      <c r="A819" s="6"/>
    </row>
    <row r="820">
      <c r="A820" s="6"/>
    </row>
    <row r="821">
      <c r="A821" s="6"/>
    </row>
    <row r="822">
      <c r="A822" s="6"/>
    </row>
    <row r="823">
      <c r="A823" s="6"/>
    </row>
    <row r="824">
      <c r="A824" s="6"/>
    </row>
    <row r="825">
      <c r="A825" s="6"/>
    </row>
    <row r="826">
      <c r="A826" s="6"/>
    </row>
    <row r="827">
      <c r="A827" s="6"/>
    </row>
    <row r="828">
      <c r="A828" s="6"/>
    </row>
    <row r="829">
      <c r="A829" s="6"/>
    </row>
    <row r="830">
      <c r="A830" s="6"/>
    </row>
    <row r="831">
      <c r="A831" s="6"/>
    </row>
    <row r="832">
      <c r="A832" s="6"/>
    </row>
    <row r="833">
      <c r="A833" s="6"/>
    </row>
    <row r="834">
      <c r="A834" s="6"/>
    </row>
    <row r="835">
      <c r="A835" s="6"/>
    </row>
    <row r="836">
      <c r="A836" s="6"/>
    </row>
    <row r="837">
      <c r="A837" s="6"/>
    </row>
    <row r="838">
      <c r="A838" s="6"/>
    </row>
    <row r="839">
      <c r="A839" s="6"/>
    </row>
    <row r="840">
      <c r="A840" s="6"/>
    </row>
    <row r="841">
      <c r="A841" s="6"/>
    </row>
    <row r="842">
      <c r="A842" s="6"/>
    </row>
    <row r="843">
      <c r="A843" s="6"/>
    </row>
    <row r="844">
      <c r="A844" s="6"/>
    </row>
    <row r="845">
      <c r="A845" s="6"/>
    </row>
    <row r="846">
      <c r="A846" s="6"/>
    </row>
    <row r="847">
      <c r="A847" s="6"/>
    </row>
    <row r="848">
      <c r="A848" s="6"/>
    </row>
    <row r="849">
      <c r="A849" s="6"/>
    </row>
    <row r="850">
      <c r="A850" s="6"/>
    </row>
    <row r="851">
      <c r="A851" s="6"/>
    </row>
    <row r="852">
      <c r="A852" s="6"/>
    </row>
    <row r="853">
      <c r="A853" s="6"/>
    </row>
    <row r="854">
      <c r="A854" s="6"/>
    </row>
    <row r="855">
      <c r="A855" s="6"/>
    </row>
    <row r="856">
      <c r="A856" s="6"/>
    </row>
    <row r="857">
      <c r="A857" s="6"/>
    </row>
    <row r="858">
      <c r="A858" s="6"/>
    </row>
    <row r="859">
      <c r="A859" s="6"/>
    </row>
    <row r="860">
      <c r="A860" s="6"/>
    </row>
    <row r="861">
      <c r="A861" s="6"/>
    </row>
    <row r="862">
      <c r="A862" s="6"/>
    </row>
    <row r="863">
      <c r="A863" s="6"/>
    </row>
    <row r="864">
      <c r="A864" s="6"/>
    </row>
    <row r="865">
      <c r="A865" s="6"/>
    </row>
    <row r="866">
      <c r="A866" s="6"/>
    </row>
    <row r="867">
      <c r="A867" s="6"/>
    </row>
    <row r="868">
      <c r="A868" s="6"/>
    </row>
    <row r="869">
      <c r="A869" s="6"/>
    </row>
    <row r="870">
      <c r="A870" s="6"/>
    </row>
    <row r="871">
      <c r="A871" s="6"/>
    </row>
    <row r="872">
      <c r="A872" s="6"/>
    </row>
    <row r="873">
      <c r="A873" s="6"/>
    </row>
    <row r="874">
      <c r="A874" s="6"/>
    </row>
    <row r="875">
      <c r="A875" s="6"/>
    </row>
    <row r="876">
      <c r="A876" s="6"/>
    </row>
    <row r="877">
      <c r="A877" s="6"/>
    </row>
    <row r="878">
      <c r="A878" s="6"/>
    </row>
    <row r="879">
      <c r="A879" s="6"/>
    </row>
    <row r="880">
      <c r="A880" s="6"/>
    </row>
    <row r="881">
      <c r="A881" s="6"/>
    </row>
    <row r="882">
      <c r="A882" s="6"/>
    </row>
    <row r="883">
      <c r="A883" s="6"/>
    </row>
    <row r="884">
      <c r="A884" s="6"/>
    </row>
    <row r="885">
      <c r="A885" s="6"/>
    </row>
    <row r="886">
      <c r="A886" s="6"/>
    </row>
    <row r="887">
      <c r="A887" s="6"/>
    </row>
    <row r="888">
      <c r="A888" s="6"/>
    </row>
    <row r="889">
      <c r="A889" s="6"/>
    </row>
    <row r="890">
      <c r="A890" s="6"/>
    </row>
    <row r="891">
      <c r="A891" s="6"/>
    </row>
    <row r="892">
      <c r="A892" s="6"/>
    </row>
    <row r="893">
      <c r="A893" s="6"/>
    </row>
    <row r="894">
      <c r="A894" s="6"/>
    </row>
    <row r="895">
      <c r="A895" s="6"/>
    </row>
    <row r="896">
      <c r="A896" s="6"/>
    </row>
    <row r="897">
      <c r="A897" s="6"/>
    </row>
    <row r="898">
      <c r="A898" s="6"/>
    </row>
    <row r="899">
      <c r="A899" s="6"/>
    </row>
    <row r="900">
      <c r="A900" s="6"/>
    </row>
    <row r="901">
      <c r="A901" s="6"/>
    </row>
    <row r="902">
      <c r="A902" s="6"/>
    </row>
    <row r="903">
      <c r="A903" s="6"/>
    </row>
    <row r="904">
      <c r="A904" s="6"/>
    </row>
    <row r="905">
      <c r="A905" s="6"/>
    </row>
    <row r="906">
      <c r="A906" s="6"/>
    </row>
    <row r="907">
      <c r="A907" s="6"/>
    </row>
    <row r="908">
      <c r="A908" s="6"/>
    </row>
    <row r="909">
      <c r="A909" s="6"/>
    </row>
    <row r="910">
      <c r="A910" s="6"/>
    </row>
    <row r="911">
      <c r="A911" s="6"/>
    </row>
    <row r="912">
      <c r="A912" s="6"/>
    </row>
    <row r="913">
      <c r="A913" s="6"/>
    </row>
    <row r="914">
      <c r="A914" s="6"/>
    </row>
    <row r="915">
      <c r="A915" s="6"/>
    </row>
    <row r="916">
      <c r="A916" s="6"/>
    </row>
    <row r="917">
      <c r="A917" s="6"/>
    </row>
    <row r="918">
      <c r="A918" s="6"/>
    </row>
    <row r="919">
      <c r="A919" s="6"/>
    </row>
    <row r="920">
      <c r="A920" s="6"/>
    </row>
    <row r="921">
      <c r="A921" s="6"/>
    </row>
    <row r="922">
      <c r="A922" s="6"/>
    </row>
    <row r="923">
      <c r="A923" s="6"/>
    </row>
    <row r="924">
      <c r="A924" s="6"/>
    </row>
    <row r="925">
      <c r="A925" s="6"/>
    </row>
    <row r="926">
      <c r="A926" s="6"/>
    </row>
    <row r="927">
      <c r="A927" s="6"/>
    </row>
    <row r="928">
      <c r="A928" s="6"/>
    </row>
    <row r="929">
      <c r="A929" s="6"/>
    </row>
    <row r="930">
      <c r="A930" s="6"/>
    </row>
    <row r="931">
      <c r="A931" s="6"/>
    </row>
    <row r="932">
      <c r="A932" s="6"/>
    </row>
    <row r="933">
      <c r="A933" s="6"/>
    </row>
    <row r="934">
      <c r="A934" s="6"/>
    </row>
    <row r="935">
      <c r="A935" s="6"/>
    </row>
    <row r="936">
      <c r="A936" s="6"/>
    </row>
    <row r="937">
      <c r="A937" s="6"/>
    </row>
    <row r="938">
      <c r="A938" s="6"/>
    </row>
    <row r="939">
      <c r="A939" s="6"/>
    </row>
    <row r="940">
      <c r="A940" s="6"/>
    </row>
    <row r="941">
      <c r="A941" s="6"/>
    </row>
    <row r="942">
      <c r="A942" s="6"/>
    </row>
    <row r="943">
      <c r="A943" s="6"/>
    </row>
    <row r="944">
      <c r="A944" s="6"/>
    </row>
    <row r="945">
      <c r="A945" s="6"/>
    </row>
    <row r="946">
      <c r="A946" s="6"/>
    </row>
    <row r="947">
      <c r="A947" s="6"/>
    </row>
    <row r="948">
      <c r="A948" s="6"/>
    </row>
    <row r="949">
      <c r="A949" s="6"/>
    </row>
    <row r="950">
      <c r="A950" s="6"/>
    </row>
    <row r="951">
      <c r="A951" s="6"/>
    </row>
    <row r="952">
      <c r="A952" s="6"/>
    </row>
    <row r="953">
      <c r="A953" s="6"/>
    </row>
    <row r="954">
      <c r="A954" s="6"/>
    </row>
    <row r="955">
      <c r="A955" s="6"/>
    </row>
    <row r="956">
      <c r="A956" s="6"/>
    </row>
    <row r="957">
      <c r="A957" s="6"/>
    </row>
    <row r="958">
      <c r="A958" s="6"/>
    </row>
    <row r="959">
      <c r="A959" s="6"/>
    </row>
    <row r="960">
      <c r="A960" s="6"/>
    </row>
    <row r="961">
      <c r="A961" s="6"/>
    </row>
    <row r="962">
      <c r="A962" s="6"/>
    </row>
    <row r="963">
      <c r="A963" s="6"/>
    </row>
    <row r="964">
      <c r="A964" s="6"/>
    </row>
    <row r="965">
      <c r="A965" s="6"/>
    </row>
    <row r="966">
      <c r="A966" s="6"/>
    </row>
    <row r="967">
      <c r="A967" s="6"/>
    </row>
    <row r="968">
      <c r="A968" s="6"/>
    </row>
    <row r="969">
      <c r="A969" s="6"/>
    </row>
    <row r="970">
      <c r="A970" s="6"/>
    </row>
    <row r="971">
      <c r="A971" s="6"/>
    </row>
    <row r="972">
      <c r="A972" s="6"/>
    </row>
    <row r="973">
      <c r="A973" s="6"/>
    </row>
    <row r="974">
      <c r="A974" s="6"/>
    </row>
    <row r="975">
      <c r="A975" s="6"/>
    </row>
    <row r="976">
      <c r="A976" s="6"/>
    </row>
    <row r="977">
      <c r="A977" s="6"/>
    </row>
    <row r="978">
      <c r="A978" s="6"/>
    </row>
    <row r="979">
      <c r="A979" s="6"/>
    </row>
    <row r="980">
      <c r="A980" s="6"/>
    </row>
    <row r="981">
      <c r="A981" s="6"/>
    </row>
    <row r="982">
      <c r="A982" s="6"/>
    </row>
    <row r="983">
      <c r="A983" s="6"/>
    </row>
    <row r="984">
      <c r="A984" s="6"/>
    </row>
    <row r="985">
      <c r="A985" s="6"/>
    </row>
    <row r="986">
      <c r="A986" s="6"/>
    </row>
    <row r="987">
      <c r="A987" s="6"/>
    </row>
    <row r="988">
      <c r="A988" s="6"/>
    </row>
    <row r="989">
      <c r="A989" s="6"/>
    </row>
    <row r="990">
      <c r="A990" s="6"/>
    </row>
    <row r="991">
      <c r="A991" s="6"/>
    </row>
    <row r="992">
      <c r="A992" s="6"/>
    </row>
    <row r="993">
      <c r="A993" s="6"/>
    </row>
    <row r="994">
      <c r="A994" s="6"/>
    </row>
    <row r="995">
      <c r="A995" s="6"/>
    </row>
    <row r="996">
      <c r="A996" s="6"/>
    </row>
    <row r="997">
      <c r="A997" s="6"/>
    </row>
    <row r="998">
      <c r="A998" s="6"/>
    </row>
    <row r="999">
      <c r="A999" s="6"/>
    </row>
    <row r="1000">
      <c r="A1000" s="6"/>
    </row>
    <row r="1001">
      <c r="A1001" s="6"/>
    </row>
    <row r="1002">
      <c r="A1002" s="6"/>
    </row>
    <row r="1003">
      <c r="A1003" s="6"/>
    </row>
    <row r="1004">
      <c r="A1004" s="6"/>
    </row>
    <row r="1005">
      <c r="A1005" s="6"/>
    </row>
    <row r="1006">
      <c r="A1006" s="6"/>
    </row>
    <row r="1007">
      <c r="A1007"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8" t="s">
        <v>104</v>
      </c>
    </row>
    <row r="3">
      <c r="A3" s="8" t="s">
        <v>105</v>
      </c>
      <c r="B3" s="8">
        <v>0.0</v>
      </c>
      <c r="C3" s="10">
        <f t="shared" ref="C3:Y3" si="1">B18</f>
        <v>254895</v>
      </c>
      <c r="D3" s="10">
        <f t="shared" si="1"/>
        <v>254895</v>
      </c>
      <c r="E3" s="10">
        <f t="shared" si="1"/>
        <v>254895</v>
      </c>
      <c r="F3" s="10">
        <f t="shared" si="1"/>
        <v>254895</v>
      </c>
      <c r="G3" s="10">
        <f t="shared" si="1"/>
        <v>254895</v>
      </c>
      <c r="H3" s="10">
        <f t="shared" si="1"/>
        <v>254895</v>
      </c>
      <c r="I3" s="10">
        <f t="shared" si="1"/>
        <v>254895</v>
      </c>
      <c r="J3" s="10">
        <f t="shared" si="1"/>
        <v>254895</v>
      </c>
      <c r="K3" s="10">
        <f t="shared" si="1"/>
        <v>254895</v>
      </c>
      <c r="L3" s="10">
        <f t="shared" si="1"/>
        <v>254895</v>
      </c>
      <c r="M3" s="10">
        <f t="shared" si="1"/>
        <v>254895</v>
      </c>
      <c r="N3" s="10">
        <f t="shared" si="1"/>
        <v>254895</v>
      </c>
      <c r="O3" s="10">
        <f t="shared" si="1"/>
        <v>254895</v>
      </c>
      <c r="P3" s="10">
        <f t="shared" si="1"/>
        <v>254895</v>
      </c>
      <c r="Q3" s="10">
        <f t="shared" si="1"/>
        <v>254895</v>
      </c>
      <c r="R3" s="10">
        <f t="shared" si="1"/>
        <v>254895</v>
      </c>
      <c r="S3" s="10">
        <f t="shared" si="1"/>
        <v>254895</v>
      </c>
      <c r="T3" s="10">
        <f t="shared" si="1"/>
        <v>254895</v>
      </c>
      <c r="U3" s="10">
        <f t="shared" si="1"/>
        <v>509790</v>
      </c>
      <c r="V3" s="10">
        <f t="shared" si="1"/>
        <v>509790</v>
      </c>
      <c r="W3" s="10">
        <f t="shared" si="1"/>
        <v>254895</v>
      </c>
      <c r="X3" s="10">
        <f t="shared" si="1"/>
        <v>254895</v>
      </c>
      <c r="Y3" s="10">
        <f t="shared" si="1"/>
        <v>254895</v>
      </c>
    </row>
    <row r="4">
      <c r="A4" s="8" t="s">
        <v>103</v>
      </c>
      <c r="B4" s="8">
        <v>0.0</v>
      </c>
      <c r="C4" s="10">
        <f t="shared" ref="C4:Y4" si="2">B19</f>
        <v>0</v>
      </c>
      <c r="D4" s="10">
        <f t="shared" si="2"/>
        <v>0</v>
      </c>
      <c r="E4" s="10">
        <f t="shared" si="2"/>
        <v>65989</v>
      </c>
      <c r="F4" s="10">
        <f t="shared" si="2"/>
        <v>65989</v>
      </c>
      <c r="G4" s="10">
        <f t="shared" si="2"/>
        <v>65989</v>
      </c>
      <c r="H4" s="10">
        <f t="shared" si="2"/>
        <v>65989</v>
      </c>
      <c r="I4" s="10">
        <f t="shared" si="2"/>
        <v>65989</v>
      </c>
      <c r="J4" s="10">
        <f t="shared" si="2"/>
        <v>65989</v>
      </c>
      <c r="K4" s="10">
        <f t="shared" si="2"/>
        <v>65989</v>
      </c>
      <c r="L4" s="10">
        <f t="shared" si="2"/>
        <v>65989</v>
      </c>
      <c r="M4" s="10">
        <f t="shared" si="2"/>
        <v>65989</v>
      </c>
      <c r="N4" s="10">
        <f t="shared" si="2"/>
        <v>65989</v>
      </c>
      <c r="O4" s="10">
        <f t="shared" si="2"/>
        <v>65989</v>
      </c>
      <c r="P4" s="10">
        <f t="shared" si="2"/>
        <v>65989</v>
      </c>
      <c r="Q4" s="10">
        <f t="shared" si="2"/>
        <v>65989</v>
      </c>
      <c r="R4" s="10">
        <f t="shared" si="2"/>
        <v>65989</v>
      </c>
      <c r="S4" s="10">
        <f t="shared" si="2"/>
        <v>65989</v>
      </c>
      <c r="T4" s="10">
        <f t="shared" si="2"/>
        <v>65989</v>
      </c>
      <c r="U4" s="10">
        <f t="shared" si="2"/>
        <v>65989</v>
      </c>
      <c r="V4" s="10">
        <f t="shared" si="2"/>
        <v>65989</v>
      </c>
      <c r="W4" s="10">
        <f t="shared" si="2"/>
        <v>65989</v>
      </c>
      <c r="X4" s="10">
        <f t="shared" si="2"/>
        <v>65989</v>
      </c>
      <c r="Y4" s="10">
        <f t="shared" si="2"/>
        <v>0</v>
      </c>
    </row>
    <row r="5">
      <c r="A5" s="8" t="s">
        <v>79</v>
      </c>
      <c r="B5" s="10">
        <f t="shared" ref="B5:Y5" si="3">SUM(B3:B4)</f>
        <v>0</v>
      </c>
      <c r="C5" s="10">
        <f t="shared" si="3"/>
        <v>254895</v>
      </c>
      <c r="D5" s="10">
        <f t="shared" si="3"/>
        <v>254895</v>
      </c>
      <c r="E5" s="10">
        <f t="shared" si="3"/>
        <v>320884</v>
      </c>
      <c r="F5" s="10">
        <f t="shared" si="3"/>
        <v>320884</v>
      </c>
      <c r="G5" s="10">
        <f t="shared" si="3"/>
        <v>320884</v>
      </c>
      <c r="H5" s="10">
        <f t="shared" si="3"/>
        <v>320884</v>
      </c>
      <c r="I5" s="10">
        <f t="shared" si="3"/>
        <v>320884</v>
      </c>
      <c r="J5" s="10">
        <f t="shared" si="3"/>
        <v>320884</v>
      </c>
      <c r="K5" s="10">
        <f t="shared" si="3"/>
        <v>320884</v>
      </c>
      <c r="L5" s="10">
        <f t="shared" si="3"/>
        <v>320884</v>
      </c>
      <c r="M5" s="10">
        <f t="shared" si="3"/>
        <v>320884</v>
      </c>
      <c r="N5" s="10">
        <f t="shared" si="3"/>
        <v>320884</v>
      </c>
      <c r="O5" s="10">
        <f t="shared" si="3"/>
        <v>320884</v>
      </c>
      <c r="P5" s="10">
        <f t="shared" si="3"/>
        <v>320884</v>
      </c>
      <c r="Q5" s="10">
        <f t="shared" si="3"/>
        <v>320884</v>
      </c>
      <c r="R5" s="10">
        <f t="shared" si="3"/>
        <v>320884</v>
      </c>
      <c r="S5" s="10">
        <f t="shared" si="3"/>
        <v>320884</v>
      </c>
      <c r="T5" s="10">
        <f t="shared" si="3"/>
        <v>320884</v>
      </c>
      <c r="U5" s="10">
        <f t="shared" si="3"/>
        <v>575779</v>
      </c>
      <c r="V5" s="10">
        <f t="shared" si="3"/>
        <v>575779</v>
      </c>
      <c r="W5" s="10">
        <f t="shared" si="3"/>
        <v>320884</v>
      </c>
      <c r="X5" s="10">
        <f t="shared" si="3"/>
        <v>320884</v>
      </c>
      <c r="Y5" s="10">
        <f t="shared" si="3"/>
        <v>254895</v>
      </c>
    </row>
    <row r="7">
      <c r="A7" s="8" t="s">
        <v>76</v>
      </c>
    </row>
    <row r="8">
      <c r="A8" s="8" t="s">
        <v>105</v>
      </c>
      <c r="B8" s="10">
        <f>FAR!E2</f>
        <v>254895</v>
      </c>
      <c r="C8" s="8">
        <v>0.0</v>
      </c>
      <c r="D8" s="8">
        <v>0.0</v>
      </c>
      <c r="E8" s="8">
        <v>0.0</v>
      </c>
      <c r="F8" s="8">
        <v>0.0</v>
      </c>
      <c r="G8" s="8">
        <v>0.0</v>
      </c>
      <c r="H8" s="8">
        <v>0.0</v>
      </c>
      <c r="I8" s="8">
        <v>0.0</v>
      </c>
      <c r="J8" s="8">
        <v>0.0</v>
      </c>
      <c r="K8" s="8">
        <v>0.0</v>
      </c>
      <c r="L8" s="8">
        <v>0.0</v>
      </c>
      <c r="M8" s="8">
        <v>0.0</v>
      </c>
      <c r="N8" s="8">
        <v>0.0</v>
      </c>
      <c r="O8" s="8">
        <v>0.0</v>
      </c>
      <c r="P8" s="8">
        <v>0.0</v>
      </c>
      <c r="Q8" s="8">
        <v>0.0</v>
      </c>
      <c r="R8" s="8">
        <v>0.0</v>
      </c>
      <c r="S8" s="8">
        <v>0.0</v>
      </c>
      <c r="T8" s="10">
        <f>FAR!E4</f>
        <v>254895</v>
      </c>
      <c r="U8" s="8">
        <v>0.0</v>
      </c>
      <c r="V8" s="8">
        <v>0.0</v>
      </c>
      <c r="W8" s="8">
        <v>0.0</v>
      </c>
      <c r="X8" s="8">
        <v>0.0</v>
      </c>
      <c r="Y8" s="8">
        <v>0.0</v>
      </c>
    </row>
    <row r="9">
      <c r="A9" s="8" t="s">
        <v>103</v>
      </c>
      <c r="B9" s="8">
        <v>0.0</v>
      </c>
      <c r="C9" s="8">
        <v>0.0</v>
      </c>
      <c r="D9" s="10">
        <f>FAR!E3</f>
        <v>65989</v>
      </c>
      <c r="E9" s="8">
        <v>0.0</v>
      </c>
      <c r="F9" s="8">
        <v>0.0</v>
      </c>
      <c r="G9" s="8">
        <v>0.0</v>
      </c>
      <c r="H9" s="8">
        <v>0.0</v>
      </c>
      <c r="I9" s="8">
        <v>0.0</v>
      </c>
      <c r="J9" s="8">
        <v>0.0</v>
      </c>
      <c r="K9" s="8">
        <v>0.0</v>
      </c>
      <c r="L9" s="8">
        <v>0.0</v>
      </c>
      <c r="M9" s="8">
        <v>0.0</v>
      </c>
      <c r="N9" s="8">
        <v>0.0</v>
      </c>
      <c r="O9" s="8">
        <v>0.0</v>
      </c>
      <c r="P9" s="8">
        <v>0.0</v>
      </c>
      <c r="Q9" s="8">
        <v>0.0</v>
      </c>
      <c r="R9" s="8">
        <v>0.0</v>
      </c>
      <c r="S9" s="8">
        <v>0.0</v>
      </c>
      <c r="T9" s="8">
        <v>0.0</v>
      </c>
      <c r="U9" s="8">
        <v>0.0</v>
      </c>
      <c r="V9" s="8">
        <v>0.0</v>
      </c>
      <c r="W9" s="8">
        <v>0.0</v>
      </c>
      <c r="X9" s="8">
        <v>0.0</v>
      </c>
      <c r="Y9" s="10">
        <f>FAR!E5</f>
        <v>65989</v>
      </c>
    </row>
    <row r="10">
      <c r="A10" s="8" t="s">
        <v>79</v>
      </c>
      <c r="B10" s="10">
        <f t="shared" ref="B10:Y10" si="4">SUM(B8:B9)</f>
        <v>254895</v>
      </c>
      <c r="C10" s="10">
        <f t="shared" si="4"/>
        <v>0</v>
      </c>
      <c r="D10" s="10">
        <f t="shared" si="4"/>
        <v>65989</v>
      </c>
      <c r="E10" s="10">
        <f t="shared" si="4"/>
        <v>0</v>
      </c>
      <c r="F10" s="10">
        <f t="shared" si="4"/>
        <v>0</v>
      </c>
      <c r="G10" s="10">
        <f t="shared" si="4"/>
        <v>0</v>
      </c>
      <c r="H10" s="10">
        <f t="shared" si="4"/>
        <v>0</v>
      </c>
      <c r="I10" s="10">
        <f t="shared" si="4"/>
        <v>0</v>
      </c>
      <c r="J10" s="10">
        <f t="shared" si="4"/>
        <v>0</v>
      </c>
      <c r="K10" s="10">
        <f t="shared" si="4"/>
        <v>0</v>
      </c>
      <c r="L10" s="10">
        <f t="shared" si="4"/>
        <v>0</v>
      </c>
      <c r="M10" s="10">
        <f t="shared" si="4"/>
        <v>0</v>
      </c>
      <c r="N10" s="10">
        <f t="shared" si="4"/>
        <v>0</v>
      </c>
      <c r="O10" s="10">
        <f t="shared" si="4"/>
        <v>0</v>
      </c>
      <c r="P10" s="10">
        <f t="shared" si="4"/>
        <v>0</v>
      </c>
      <c r="Q10" s="10">
        <f t="shared" si="4"/>
        <v>0</v>
      </c>
      <c r="R10" s="10">
        <f t="shared" si="4"/>
        <v>0</v>
      </c>
      <c r="S10" s="10">
        <f t="shared" si="4"/>
        <v>0</v>
      </c>
      <c r="T10" s="10">
        <f t="shared" si="4"/>
        <v>254895</v>
      </c>
      <c r="U10" s="10">
        <f t="shared" si="4"/>
        <v>0</v>
      </c>
      <c r="V10" s="10">
        <f t="shared" si="4"/>
        <v>0</v>
      </c>
      <c r="W10" s="10">
        <f t="shared" si="4"/>
        <v>0</v>
      </c>
      <c r="X10" s="10">
        <f t="shared" si="4"/>
        <v>0</v>
      </c>
      <c r="Y10" s="10">
        <f t="shared" si="4"/>
        <v>65989</v>
      </c>
    </row>
    <row r="12">
      <c r="A12" s="8" t="s">
        <v>106</v>
      </c>
    </row>
    <row r="13">
      <c r="A13" s="8" t="s">
        <v>105</v>
      </c>
      <c r="B13" s="8">
        <v>0.0</v>
      </c>
      <c r="C13" s="8">
        <v>0.0</v>
      </c>
      <c r="D13" s="8">
        <v>0.0</v>
      </c>
      <c r="E13" s="8">
        <v>0.0</v>
      </c>
      <c r="F13" s="8">
        <v>0.0</v>
      </c>
      <c r="G13" s="8">
        <v>0.0</v>
      </c>
      <c r="H13" s="8">
        <v>0.0</v>
      </c>
      <c r="I13" s="8">
        <v>0.0</v>
      </c>
      <c r="J13" s="8">
        <v>0.0</v>
      </c>
      <c r="K13" s="8">
        <v>0.0</v>
      </c>
      <c r="L13" s="8">
        <v>0.0</v>
      </c>
      <c r="M13" s="8">
        <v>0.0</v>
      </c>
      <c r="N13" s="8">
        <v>0.0</v>
      </c>
      <c r="O13" s="8">
        <v>0.0</v>
      </c>
      <c r="P13" s="8">
        <v>0.0</v>
      </c>
      <c r="Q13" s="8">
        <v>0.0</v>
      </c>
      <c r="R13" s="8">
        <v>0.0</v>
      </c>
      <c r="S13" s="8">
        <v>0.0</v>
      </c>
      <c r="T13" s="8">
        <v>0.0</v>
      </c>
      <c r="U13" s="8">
        <v>0.0</v>
      </c>
      <c r="V13" s="10">
        <f>FAR!E2</f>
        <v>254895</v>
      </c>
      <c r="W13" s="8">
        <v>0.0</v>
      </c>
      <c r="X13" s="8">
        <v>0.0</v>
      </c>
      <c r="Y13" s="8">
        <v>0.0</v>
      </c>
    </row>
    <row r="14">
      <c r="A14" s="8" t="s">
        <v>103</v>
      </c>
      <c r="B14" s="8">
        <v>0.0</v>
      </c>
      <c r="C14" s="8">
        <v>0.0</v>
      </c>
      <c r="D14" s="8">
        <v>0.0</v>
      </c>
      <c r="E14" s="8">
        <v>0.0</v>
      </c>
      <c r="F14" s="8">
        <v>0.0</v>
      </c>
      <c r="G14" s="8">
        <v>0.0</v>
      </c>
      <c r="H14" s="8">
        <v>0.0</v>
      </c>
      <c r="I14" s="8">
        <v>0.0</v>
      </c>
      <c r="J14" s="8">
        <v>0.0</v>
      </c>
      <c r="K14" s="8">
        <v>0.0</v>
      </c>
      <c r="L14" s="8">
        <v>0.0</v>
      </c>
      <c r="M14" s="8">
        <v>0.0</v>
      </c>
      <c r="N14" s="8">
        <v>0.0</v>
      </c>
      <c r="O14" s="8">
        <v>0.0</v>
      </c>
      <c r="P14" s="8">
        <v>0.0</v>
      </c>
      <c r="Q14" s="8">
        <v>0.0</v>
      </c>
      <c r="R14" s="8">
        <v>0.0</v>
      </c>
      <c r="S14" s="8">
        <v>0.0</v>
      </c>
      <c r="T14" s="8">
        <v>0.0</v>
      </c>
      <c r="U14" s="8">
        <v>0.0</v>
      </c>
      <c r="V14" s="8">
        <v>0.0</v>
      </c>
      <c r="W14" s="8">
        <v>0.0</v>
      </c>
      <c r="X14" s="10">
        <f>FAR!E3</f>
        <v>65989</v>
      </c>
      <c r="Y14" s="8">
        <v>0.0</v>
      </c>
    </row>
    <row r="15">
      <c r="A15" s="8" t="s">
        <v>79</v>
      </c>
      <c r="B15" s="10">
        <f t="shared" ref="B15:Y15" si="5">SUM(B13:B14)</f>
        <v>0</v>
      </c>
      <c r="C15" s="10">
        <f t="shared" si="5"/>
        <v>0</v>
      </c>
      <c r="D15" s="10">
        <f t="shared" si="5"/>
        <v>0</v>
      </c>
      <c r="E15" s="10">
        <f t="shared" si="5"/>
        <v>0</v>
      </c>
      <c r="F15" s="10">
        <f t="shared" si="5"/>
        <v>0</v>
      </c>
      <c r="G15" s="10">
        <f t="shared" si="5"/>
        <v>0</v>
      </c>
      <c r="H15" s="10">
        <f t="shared" si="5"/>
        <v>0</v>
      </c>
      <c r="I15" s="10">
        <f t="shared" si="5"/>
        <v>0</v>
      </c>
      <c r="J15" s="10">
        <f t="shared" si="5"/>
        <v>0</v>
      </c>
      <c r="K15" s="10">
        <f t="shared" si="5"/>
        <v>0</v>
      </c>
      <c r="L15" s="10">
        <f t="shared" si="5"/>
        <v>0</v>
      </c>
      <c r="M15" s="10">
        <f t="shared" si="5"/>
        <v>0</v>
      </c>
      <c r="N15" s="10">
        <f t="shared" si="5"/>
        <v>0</v>
      </c>
      <c r="O15" s="10">
        <f t="shared" si="5"/>
        <v>0</v>
      </c>
      <c r="P15" s="10">
        <f t="shared" si="5"/>
        <v>0</v>
      </c>
      <c r="Q15" s="10">
        <f t="shared" si="5"/>
        <v>0</v>
      </c>
      <c r="R15" s="10">
        <f t="shared" si="5"/>
        <v>0</v>
      </c>
      <c r="S15" s="10">
        <f t="shared" si="5"/>
        <v>0</v>
      </c>
      <c r="T15" s="10">
        <f t="shared" si="5"/>
        <v>0</v>
      </c>
      <c r="U15" s="10">
        <f t="shared" si="5"/>
        <v>0</v>
      </c>
      <c r="V15" s="10">
        <f t="shared" si="5"/>
        <v>254895</v>
      </c>
      <c r="W15" s="10">
        <f t="shared" si="5"/>
        <v>0</v>
      </c>
      <c r="X15" s="10">
        <f t="shared" si="5"/>
        <v>65989</v>
      </c>
      <c r="Y15" s="10">
        <f t="shared" si="5"/>
        <v>0</v>
      </c>
    </row>
    <row r="17">
      <c r="A17" s="8" t="s">
        <v>107</v>
      </c>
    </row>
    <row r="18">
      <c r="A18" s="8" t="s">
        <v>105</v>
      </c>
      <c r="B18" s="10">
        <f t="shared" ref="B18:Y18" si="6">B3+B8-B13</f>
        <v>254895</v>
      </c>
      <c r="C18" s="10">
        <f t="shared" si="6"/>
        <v>254895</v>
      </c>
      <c r="D18" s="10">
        <f t="shared" si="6"/>
        <v>254895</v>
      </c>
      <c r="E18" s="10">
        <f t="shared" si="6"/>
        <v>254895</v>
      </c>
      <c r="F18" s="10">
        <f t="shared" si="6"/>
        <v>254895</v>
      </c>
      <c r="G18" s="10">
        <f t="shared" si="6"/>
        <v>254895</v>
      </c>
      <c r="H18" s="10">
        <f t="shared" si="6"/>
        <v>254895</v>
      </c>
      <c r="I18" s="10">
        <f t="shared" si="6"/>
        <v>254895</v>
      </c>
      <c r="J18" s="10">
        <f t="shared" si="6"/>
        <v>254895</v>
      </c>
      <c r="K18" s="10">
        <f t="shared" si="6"/>
        <v>254895</v>
      </c>
      <c r="L18" s="10">
        <f t="shared" si="6"/>
        <v>254895</v>
      </c>
      <c r="M18" s="10">
        <f t="shared" si="6"/>
        <v>254895</v>
      </c>
      <c r="N18" s="10">
        <f t="shared" si="6"/>
        <v>254895</v>
      </c>
      <c r="O18" s="10">
        <f t="shared" si="6"/>
        <v>254895</v>
      </c>
      <c r="P18" s="10">
        <f t="shared" si="6"/>
        <v>254895</v>
      </c>
      <c r="Q18" s="10">
        <f t="shared" si="6"/>
        <v>254895</v>
      </c>
      <c r="R18" s="10">
        <f t="shared" si="6"/>
        <v>254895</v>
      </c>
      <c r="S18" s="10">
        <f t="shared" si="6"/>
        <v>254895</v>
      </c>
      <c r="T18" s="10">
        <f t="shared" si="6"/>
        <v>509790</v>
      </c>
      <c r="U18" s="10">
        <f t="shared" si="6"/>
        <v>509790</v>
      </c>
      <c r="V18" s="10">
        <f t="shared" si="6"/>
        <v>254895</v>
      </c>
      <c r="W18" s="10">
        <f t="shared" si="6"/>
        <v>254895</v>
      </c>
      <c r="X18" s="10">
        <f t="shared" si="6"/>
        <v>254895</v>
      </c>
      <c r="Y18" s="10">
        <f t="shared" si="6"/>
        <v>254895</v>
      </c>
    </row>
    <row r="19">
      <c r="A19" s="8" t="s">
        <v>103</v>
      </c>
      <c r="B19" s="10">
        <f t="shared" ref="B19:Y19" si="7">B4+B9-B14</f>
        <v>0</v>
      </c>
      <c r="C19" s="10">
        <f t="shared" si="7"/>
        <v>0</v>
      </c>
      <c r="D19" s="10">
        <f t="shared" si="7"/>
        <v>65989</v>
      </c>
      <c r="E19" s="10">
        <f t="shared" si="7"/>
        <v>65989</v>
      </c>
      <c r="F19" s="10">
        <f t="shared" si="7"/>
        <v>65989</v>
      </c>
      <c r="G19" s="10">
        <f t="shared" si="7"/>
        <v>65989</v>
      </c>
      <c r="H19" s="10">
        <f t="shared" si="7"/>
        <v>65989</v>
      </c>
      <c r="I19" s="10">
        <f t="shared" si="7"/>
        <v>65989</v>
      </c>
      <c r="J19" s="10">
        <f t="shared" si="7"/>
        <v>65989</v>
      </c>
      <c r="K19" s="10">
        <f t="shared" si="7"/>
        <v>65989</v>
      </c>
      <c r="L19" s="10">
        <f t="shared" si="7"/>
        <v>65989</v>
      </c>
      <c r="M19" s="10">
        <f t="shared" si="7"/>
        <v>65989</v>
      </c>
      <c r="N19" s="10">
        <f t="shared" si="7"/>
        <v>65989</v>
      </c>
      <c r="O19" s="10">
        <f t="shared" si="7"/>
        <v>65989</v>
      </c>
      <c r="P19" s="10">
        <f t="shared" si="7"/>
        <v>65989</v>
      </c>
      <c r="Q19" s="10">
        <f t="shared" si="7"/>
        <v>65989</v>
      </c>
      <c r="R19" s="10">
        <f t="shared" si="7"/>
        <v>65989</v>
      </c>
      <c r="S19" s="10">
        <f t="shared" si="7"/>
        <v>65989</v>
      </c>
      <c r="T19" s="10">
        <f t="shared" si="7"/>
        <v>65989</v>
      </c>
      <c r="U19" s="10">
        <f t="shared" si="7"/>
        <v>65989</v>
      </c>
      <c r="V19" s="10">
        <f t="shared" si="7"/>
        <v>65989</v>
      </c>
      <c r="W19" s="10">
        <f t="shared" si="7"/>
        <v>65989</v>
      </c>
      <c r="X19" s="10">
        <f t="shared" si="7"/>
        <v>0</v>
      </c>
      <c r="Y19" s="10">
        <f t="shared" si="7"/>
        <v>65989</v>
      </c>
    </row>
    <row r="20">
      <c r="A20" s="8" t="s">
        <v>79</v>
      </c>
      <c r="B20" s="10">
        <f t="shared" ref="B20:Y20" si="8">SUM(B18:B19)</f>
        <v>254895</v>
      </c>
      <c r="C20" s="10">
        <f t="shared" si="8"/>
        <v>254895</v>
      </c>
      <c r="D20" s="10">
        <f t="shared" si="8"/>
        <v>320884</v>
      </c>
      <c r="E20" s="10">
        <f t="shared" si="8"/>
        <v>320884</v>
      </c>
      <c r="F20" s="10">
        <f t="shared" si="8"/>
        <v>320884</v>
      </c>
      <c r="G20" s="10">
        <f t="shared" si="8"/>
        <v>320884</v>
      </c>
      <c r="H20" s="10">
        <f t="shared" si="8"/>
        <v>320884</v>
      </c>
      <c r="I20" s="10">
        <f t="shared" si="8"/>
        <v>320884</v>
      </c>
      <c r="J20" s="10">
        <f t="shared" si="8"/>
        <v>320884</v>
      </c>
      <c r="K20" s="10">
        <f t="shared" si="8"/>
        <v>320884</v>
      </c>
      <c r="L20" s="10">
        <f t="shared" si="8"/>
        <v>320884</v>
      </c>
      <c r="M20" s="10">
        <f t="shared" si="8"/>
        <v>320884</v>
      </c>
      <c r="N20" s="10">
        <f t="shared" si="8"/>
        <v>320884</v>
      </c>
      <c r="O20" s="10">
        <f t="shared" si="8"/>
        <v>320884</v>
      </c>
      <c r="P20" s="10">
        <f t="shared" si="8"/>
        <v>320884</v>
      </c>
      <c r="Q20" s="10">
        <f t="shared" si="8"/>
        <v>320884</v>
      </c>
      <c r="R20" s="10">
        <f t="shared" si="8"/>
        <v>320884</v>
      </c>
      <c r="S20" s="10">
        <f t="shared" si="8"/>
        <v>320884</v>
      </c>
      <c r="T20" s="10">
        <f t="shared" si="8"/>
        <v>575779</v>
      </c>
      <c r="U20" s="10">
        <f t="shared" si="8"/>
        <v>575779</v>
      </c>
      <c r="V20" s="10">
        <f t="shared" si="8"/>
        <v>320884</v>
      </c>
      <c r="W20" s="10">
        <f t="shared" si="8"/>
        <v>320884</v>
      </c>
      <c r="X20" s="10">
        <f t="shared" si="8"/>
        <v>254895</v>
      </c>
      <c r="Y20" s="10">
        <f t="shared" si="8"/>
        <v>320884</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8" t="s">
        <v>104</v>
      </c>
    </row>
    <row r="3">
      <c r="A3" s="8" t="s">
        <v>105</v>
      </c>
      <c r="B3" s="8">
        <v>0.0</v>
      </c>
      <c r="C3" s="12">
        <f t="shared" ref="C3:Y3" si="1">B18</f>
        <v>12744.75</v>
      </c>
      <c r="D3" s="12">
        <f t="shared" si="1"/>
        <v>25489.5</v>
      </c>
      <c r="E3" s="12">
        <f t="shared" si="1"/>
        <v>38234.25</v>
      </c>
      <c r="F3" s="12">
        <f t="shared" si="1"/>
        <v>50979</v>
      </c>
      <c r="G3" s="12">
        <f t="shared" si="1"/>
        <v>63723.75</v>
      </c>
      <c r="H3" s="12">
        <f t="shared" si="1"/>
        <v>76468.5</v>
      </c>
      <c r="I3" s="12">
        <f t="shared" si="1"/>
        <v>89213.25</v>
      </c>
      <c r="J3" s="12">
        <f t="shared" si="1"/>
        <v>101958</v>
      </c>
      <c r="K3" s="12">
        <f t="shared" si="1"/>
        <v>114702.75</v>
      </c>
      <c r="L3" s="12">
        <f t="shared" si="1"/>
        <v>127447.5</v>
      </c>
      <c r="M3" s="12">
        <f t="shared" si="1"/>
        <v>140192.25</v>
      </c>
      <c r="N3" s="12">
        <f t="shared" si="1"/>
        <v>152937</v>
      </c>
      <c r="O3" s="12">
        <f t="shared" si="1"/>
        <v>165681.75</v>
      </c>
      <c r="P3" s="12">
        <f t="shared" si="1"/>
        <v>178426.5</v>
      </c>
      <c r="Q3" s="12">
        <f t="shared" si="1"/>
        <v>191171.25</v>
      </c>
      <c r="R3" s="12">
        <f t="shared" si="1"/>
        <v>203916</v>
      </c>
      <c r="S3" s="12">
        <f t="shared" si="1"/>
        <v>216660.75</v>
      </c>
      <c r="T3" s="12">
        <f t="shared" si="1"/>
        <v>229405.5</v>
      </c>
      <c r="U3" s="12">
        <f t="shared" si="1"/>
        <v>254895</v>
      </c>
      <c r="V3" s="12">
        <f t="shared" si="1"/>
        <v>280384.5</v>
      </c>
      <c r="W3" s="12">
        <f t="shared" si="1"/>
        <v>38234.25</v>
      </c>
      <c r="X3" s="12">
        <f t="shared" si="1"/>
        <v>50979</v>
      </c>
      <c r="Y3" s="12">
        <f t="shared" si="1"/>
        <v>63723.75</v>
      </c>
    </row>
    <row r="4">
      <c r="A4" s="8" t="s">
        <v>103</v>
      </c>
      <c r="B4" s="8">
        <v>0.0</v>
      </c>
      <c r="C4" s="12">
        <f t="shared" ref="C4:Y4" si="2">B19</f>
        <v>0</v>
      </c>
      <c r="D4" s="12">
        <f t="shared" si="2"/>
        <v>0</v>
      </c>
      <c r="E4" s="12">
        <f t="shared" si="2"/>
        <v>3299.45</v>
      </c>
      <c r="F4" s="12">
        <f t="shared" si="2"/>
        <v>6598.9</v>
      </c>
      <c r="G4" s="12">
        <f t="shared" si="2"/>
        <v>9898.35</v>
      </c>
      <c r="H4" s="12">
        <f t="shared" si="2"/>
        <v>13197.8</v>
      </c>
      <c r="I4" s="12">
        <f t="shared" si="2"/>
        <v>16497.25</v>
      </c>
      <c r="J4" s="12">
        <f t="shared" si="2"/>
        <v>19796.7</v>
      </c>
      <c r="K4" s="12">
        <f t="shared" si="2"/>
        <v>23096.15</v>
      </c>
      <c r="L4" s="12">
        <f t="shared" si="2"/>
        <v>26395.6</v>
      </c>
      <c r="M4" s="12">
        <f t="shared" si="2"/>
        <v>29695.05</v>
      </c>
      <c r="N4" s="12">
        <f t="shared" si="2"/>
        <v>32994.5</v>
      </c>
      <c r="O4" s="12">
        <f t="shared" si="2"/>
        <v>36293.95</v>
      </c>
      <c r="P4" s="12">
        <f t="shared" si="2"/>
        <v>39593.4</v>
      </c>
      <c r="Q4" s="12">
        <f t="shared" si="2"/>
        <v>42892.85</v>
      </c>
      <c r="R4" s="12">
        <f t="shared" si="2"/>
        <v>46192.3</v>
      </c>
      <c r="S4" s="12">
        <f t="shared" si="2"/>
        <v>49491.75</v>
      </c>
      <c r="T4" s="12">
        <f t="shared" si="2"/>
        <v>52791.2</v>
      </c>
      <c r="U4" s="12">
        <f t="shared" si="2"/>
        <v>56090.65</v>
      </c>
      <c r="V4" s="12">
        <f t="shared" si="2"/>
        <v>59390.1</v>
      </c>
      <c r="W4" s="12">
        <f t="shared" si="2"/>
        <v>62689.55</v>
      </c>
      <c r="X4" s="12">
        <f t="shared" si="2"/>
        <v>65989</v>
      </c>
      <c r="Y4" s="12">
        <f t="shared" si="2"/>
        <v>0</v>
      </c>
    </row>
    <row r="5">
      <c r="A5" s="8" t="s">
        <v>79</v>
      </c>
      <c r="B5" s="10">
        <f t="shared" ref="B5:Y5" si="3">SUM(B3:B4)</f>
        <v>0</v>
      </c>
      <c r="C5" s="12">
        <f t="shared" si="3"/>
        <v>12744.75</v>
      </c>
      <c r="D5" s="12">
        <f t="shared" si="3"/>
        <v>25489.5</v>
      </c>
      <c r="E5" s="12">
        <f t="shared" si="3"/>
        <v>41533.7</v>
      </c>
      <c r="F5" s="12">
        <f t="shared" si="3"/>
        <v>57577.9</v>
      </c>
      <c r="G5" s="12">
        <f t="shared" si="3"/>
        <v>73622.1</v>
      </c>
      <c r="H5" s="12">
        <f t="shared" si="3"/>
        <v>89666.3</v>
      </c>
      <c r="I5" s="12">
        <f t="shared" si="3"/>
        <v>105710.5</v>
      </c>
      <c r="J5" s="12">
        <f t="shared" si="3"/>
        <v>121754.7</v>
      </c>
      <c r="K5" s="12">
        <f t="shared" si="3"/>
        <v>137798.9</v>
      </c>
      <c r="L5" s="12">
        <f t="shared" si="3"/>
        <v>153843.1</v>
      </c>
      <c r="M5" s="12">
        <f t="shared" si="3"/>
        <v>169887.3</v>
      </c>
      <c r="N5" s="12">
        <f t="shared" si="3"/>
        <v>185931.5</v>
      </c>
      <c r="O5" s="12">
        <f t="shared" si="3"/>
        <v>201975.7</v>
      </c>
      <c r="P5" s="12">
        <f t="shared" si="3"/>
        <v>218019.9</v>
      </c>
      <c r="Q5" s="12">
        <f t="shared" si="3"/>
        <v>234064.1</v>
      </c>
      <c r="R5" s="12">
        <f t="shared" si="3"/>
        <v>250108.3</v>
      </c>
      <c r="S5" s="12">
        <f t="shared" si="3"/>
        <v>266152.5</v>
      </c>
      <c r="T5" s="12">
        <f t="shared" si="3"/>
        <v>282196.7</v>
      </c>
      <c r="U5" s="12">
        <f t="shared" si="3"/>
        <v>310985.65</v>
      </c>
      <c r="V5" s="12">
        <f t="shared" si="3"/>
        <v>339774.6</v>
      </c>
      <c r="W5" s="12">
        <f t="shared" si="3"/>
        <v>100923.8</v>
      </c>
      <c r="X5" s="12">
        <f t="shared" si="3"/>
        <v>116968</v>
      </c>
      <c r="Y5" s="12">
        <f t="shared" si="3"/>
        <v>63723.75</v>
      </c>
    </row>
    <row r="7">
      <c r="A7" s="8" t="s">
        <v>84</v>
      </c>
    </row>
    <row r="8">
      <c r="A8" s="8" t="s">
        <v>105</v>
      </c>
      <c r="B8" s="12">
        <f>'Fixed Asset Balance'!B18/FAR!$F2</f>
        <v>12744.75</v>
      </c>
      <c r="C8" s="12">
        <f>'Fixed Asset Balance'!C18/FAR!$F2</f>
        <v>12744.75</v>
      </c>
      <c r="D8" s="12">
        <f>'Fixed Asset Balance'!D18/FAR!$F2</f>
        <v>12744.75</v>
      </c>
      <c r="E8" s="12">
        <f>'Fixed Asset Balance'!E18/FAR!$F2</f>
        <v>12744.75</v>
      </c>
      <c r="F8" s="12">
        <f>'Fixed Asset Balance'!F18/FAR!$F2</f>
        <v>12744.75</v>
      </c>
      <c r="G8" s="12">
        <f>'Fixed Asset Balance'!G18/FAR!$F2</f>
        <v>12744.75</v>
      </c>
      <c r="H8" s="12">
        <f>'Fixed Asset Balance'!H18/FAR!$F2</f>
        <v>12744.75</v>
      </c>
      <c r="I8" s="12">
        <f>'Fixed Asset Balance'!I18/FAR!$F2</f>
        <v>12744.75</v>
      </c>
      <c r="J8" s="12">
        <f>'Fixed Asset Balance'!J18/FAR!$F2</f>
        <v>12744.75</v>
      </c>
      <c r="K8" s="12">
        <f>'Fixed Asset Balance'!K18/FAR!$F2</f>
        <v>12744.75</v>
      </c>
      <c r="L8" s="12">
        <f>'Fixed Asset Balance'!L18/FAR!$F2</f>
        <v>12744.75</v>
      </c>
      <c r="M8" s="12">
        <f>'Fixed Asset Balance'!M18/FAR!$F2</f>
        <v>12744.75</v>
      </c>
      <c r="N8" s="12">
        <f>'Fixed Asset Balance'!N18/FAR!$F2</f>
        <v>12744.75</v>
      </c>
      <c r="O8" s="12">
        <f>'Fixed Asset Balance'!O18/FAR!$F2</f>
        <v>12744.75</v>
      </c>
      <c r="P8" s="12">
        <f>'Fixed Asset Balance'!P18/FAR!$F2</f>
        <v>12744.75</v>
      </c>
      <c r="Q8" s="12">
        <f>'Fixed Asset Balance'!Q18/FAR!$F2</f>
        <v>12744.75</v>
      </c>
      <c r="R8" s="12">
        <f>'Fixed Asset Balance'!R18/FAR!$F2</f>
        <v>12744.75</v>
      </c>
      <c r="S8" s="12">
        <f>'Fixed Asset Balance'!S18/FAR!$F2</f>
        <v>12744.75</v>
      </c>
      <c r="T8" s="12">
        <f>'Fixed Asset Balance'!T18/FAR!$F2</f>
        <v>25489.5</v>
      </c>
      <c r="U8" s="12">
        <f>'Fixed Asset Balance'!U18/FAR!$F2</f>
        <v>25489.5</v>
      </c>
      <c r="V8" s="12">
        <f>'Fixed Asset Balance'!V18/FAR!$F2</f>
        <v>12744.75</v>
      </c>
      <c r="W8" s="12">
        <f>'Fixed Asset Balance'!W18/FAR!$F2</f>
        <v>12744.75</v>
      </c>
      <c r="X8" s="12">
        <f>'Fixed Asset Balance'!X18/FAR!$F2</f>
        <v>12744.75</v>
      </c>
      <c r="Y8" s="12">
        <f>'Fixed Asset Balance'!Y18/FAR!$F2</f>
        <v>12744.75</v>
      </c>
    </row>
    <row r="9">
      <c r="A9" s="8" t="s">
        <v>103</v>
      </c>
      <c r="B9" s="12">
        <f>'Fixed Asset Balance'!B19/FAR!$F3</f>
        <v>0</v>
      </c>
      <c r="C9" s="12">
        <f>'Fixed Asset Balance'!C19/FAR!$F3</f>
        <v>0</v>
      </c>
      <c r="D9" s="12">
        <f>'Fixed Asset Balance'!D19/FAR!$F3</f>
        <v>3299.45</v>
      </c>
      <c r="E9" s="12">
        <f>'Fixed Asset Balance'!E19/FAR!$F3</f>
        <v>3299.45</v>
      </c>
      <c r="F9" s="12">
        <f>'Fixed Asset Balance'!F19/FAR!$F3</f>
        <v>3299.45</v>
      </c>
      <c r="G9" s="12">
        <f>'Fixed Asset Balance'!G19/FAR!$F3</f>
        <v>3299.45</v>
      </c>
      <c r="H9" s="12">
        <f>'Fixed Asset Balance'!H19/FAR!$F3</f>
        <v>3299.45</v>
      </c>
      <c r="I9" s="12">
        <f>'Fixed Asset Balance'!I19/FAR!$F3</f>
        <v>3299.45</v>
      </c>
      <c r="J9" s="12">
        <f>'Fixed Asset Balance'!J19/FAR!$F3</f>
        <v>3299.45</v>
      </c>
      <c r="K9" s="12">
        <f>'Fixed Asset Balance'!K19/FAR!$F3</f>
        <v>3299.45</v>
      </c>
      <c r="L9" s="12">
        <f>'Fixed Asset Balance'!L19/FAR!$F3</f>
        <v>3299.45</v>
      </c>
      <c r="M9" s="12">
        <f>'Fixed Asset Balance'!M19/FAR!$F3</f>
        <v>3299.45</v>
      </c>
      <c r="N9" s="12">
        <f>'Fixed Asset Balance'!N19/FAR!$F3</f>
        <v>3299.45</v>
      </c>
      <c r="O9" s="12">
        <f>'Fixed Asset Balance'!O19/FAR!$F3</f>
        <v>3299.45</v>
      </c>
      <c r="P9" s="12">
        <f>'Fixed Asset Balance'!P19/FAR!$F3</f>
        <v>3299.45</v>
      </c>
      <c r="Q9" s="12">
        <f>'Fixed Asset Balance'!Q19/FAR!$F3</f>
        <v>3299.45</v>
      </c>
      <c r="R9" s="12">
        <f>'Fixed Asset Balance'!R19/FAR!$F3</f>
        <v>3299.45</v>
      </c>
      <c r="S9" s="12">
        <f>'Fixed Asset Balance'!S19/FAR!$F3</f>
        <v>3299.45</v>
      </c>
      <c r="T9" s="12">
        <f>'Fixed Asset Balance'!T19/FAR!$F3</f>
        <v>3299.45</v>
      </c>
      <c r="U9" s="12">
        <f>'Fixed Asset Balance'!U19/FAR!$F3</f>
        <v>3299.45</v>
      </c>
      <c r="V9" s="12">
        <f>'Fixed Asset Balance'!V19/FAR!$F3</f>
        <v>3299.45</v>
      </c>
      <c r="W9" s="12">
        <f>'Fixed Asset Balance'!W19/FAR!$F3</f>
        <v>3299.45</v>
      </c>
      <c r="X9" s="12">
        <f>'Fixed Asset Balance'!X19/FAR!$F3</f>
        <v>0</v>
      </c>
      <c r="Y9" s="12">
        <f>'Fixed Asset Balance'!Y19/FAR!$F3</f>
        <v>3299.45</v>
      </c>
    </row>
    <row r="10">
      <c r="A10" s="8" t="s">
        <v>79</v>
      </c>
      <c r="B10" s="12">
        <f t="shared" ref="B10:Y10" si="4">SUM(B8:B9)</f>
        <v>12744.75</v>
      </c>
      <c r="C10" s="12">
        <f t="shared" si="4"/>
        <v>12744.75</v>
      </c>
      <c r="D10" s="12">
        <f t="shared" si="4"/>
        <v>16044.2</v>
      </c>
      <c r="E10" s="12">
        <f t="shared" si="4"/>
        <v>16044.2</v>
      </c>
      <c r="F10" s="12">
        <f t="shared" si="4"/>
        <v>16044.2</v>
      </c>
      <c r="G10" s="12">
        <f t="shared" si="4"/>
        <v>16044.2</v>
      </c>
      <c r="H10" s="12">
        <f t="shared" si="4"/>
        <v>16044.2</v>
      </c>
      <c r="I10" s="12">
        <f t="shared" si="4"/>
        <v>16044.2</v>
      </c>
      <c r="J10" s="12">
        <f t="shared" si="4"/>
        <v>16044.2</v>
      </c>
      <c r="K10" s="12">
        <f t="shared" si="4"/>
        <v>16044.2</v>
      </c>
      <c r="L10" s="12">
        <f t="shared" si="4"/>
        <v>16044.2</v>
      </c>
      <c r="M10" s="12">
        <f t="shared" si="4"/>
        <v>16044.2</v>
      </c>
      <c r="N10" s="12">
        <f t="shared" si="4"/>
        <v>16044.2</v>
      </c>
      <c r="O10" s="12">
        <f t="shared" si="4"/>
        <v>16044.2</v>
      </c>
      <c r="P10" s="12">
        <f t="shared" si="4"/>
        <v>16044.2</v>
      </c>
      <c r="Q10" s="12">
        <f t="shared" si="4"/>
        <v>16044.2</v>
      </c>
      <c r="R10" s="12">
        <f t="shared" si="4"/>
        <v>16044.2</v>
      </c>
      <c r="S10" s="12">
        <f t="shared" si="4"/>
        <v>16044.2</v>
      </c>
      <c r="T10" s="12">
        <f t="shared" si="4"/>
        <v>28788.95</v>
      </c>
      <c r="U10" s="12">
        <f t="shared" si="4"/>
        <v>28788.95</v>
      </c>
      <c r="V10" s="12">
        <f t="shared" si="4"/>
        <v>16044.2</v>
      </c>
      <c r="W10" s="12">
        <f t="shared" si="4"/>
        <v>16044.2</v>
      </c>
      <c r="X10" s="12">
        <f t="shared" si="4"/>
        <v>12744.75</v>
      </c>
      <c r="Y10" s="12">
        <f t="shared" si="4"/>
        <v>16044.2</v>
      </c>
    </row>
    <row r="12">
      <c r="A12" s="8" t="s">
        <v>106</v>
      </c>
    </row>
    <row r="13">
      <c r="A13" s="8" t="s">
        <v>105</v>
      </c>
      <c r="B13" s="8">
        <v>0.0</v>
      </c>
      <c r="C13" s="8">
        <v>0.0</v>
      </c>
      <c r="D13" s="8">
        <v>0.0</v>
      </c>
      <c r="E13" s="8">
        <v>0.0</v>
      </c>
      <c r="F13" s="8">
        <v>0.0</v>
      </c>
      <c r="G13" s="8">
        <v>0.0</v>
      </c>
      <c r="H13" s="8">
        <v>0.0</v>
      </c>
      <c r="I13" s="8">
        <v>0.0</v>
      </c>
      <c r="J13" s="8">
        <v>0.0</v>
      </c>
      <c r="K13" s="8">
        <v>0.0</v>
      </c>
      <c r="L13" s="8">
        <v>0.0</v>
      </c>
      <c r="M13" s="8">
        <v>0.0</v>
      </c>
      <c r="N13" s="8">
        <v>0.0</v>
      </c>
      <c r="O13" s="8">
        <v>0.0</v>
      </c>
      <c r="P13" s="8">
        <v>0.0</v>
      </c>
      <c r="Q13" s="8">
        <v>0.0</v>
      </c>
      <c r="R13" s="8">
        <v>0.0</v>
      </c>
      <c r="S13" s="8">
        <v>0.0</v>
      </c>
      <c r="T13" s="8">
        <v>0.0</v>
      </c>
      <c r="U13" s="8">
        <v>0.0</v>
      </c>
      <c r="V13" s="10">
        <f>FAR!H2</f>
        <v>254895</v>
      </c>
      <c r="W13" s="8">
        <v>0.0</v>
      </c>
      <c r="X13" s="8">
        <v>0.0</v>
      </c>
      <c r="Y13" s="8">
        <v>0.0</v>
      </c>
    </row>
    <row r="14">
      <c r="A14" s="8" t="s">
        <v>103</v>
      </c>
      <c r="B14" s="8">
        <v>0.0</v>
      </c>
      <c r="C14" s="8">
        <v>0.0</v>
      </c>
      <c r="D14" s="8">
        <v>0.0</v>
      </c>
      <c r="E14" s="8">
        <v>0.0</v>
      </c>
      <c r="F14" s="8">
        <v>0.0</v>
      </c>
      <c r="G14" s="8">
        <v>0.0</v>
      </c>
      <c r="H14" s="8">
        <v>0.0</v>
      </c>
      <c r="I14" s="8">
        <v>0.0</v>
      </c>
      <c r="J14" s="8">
        <v>0.0</v>
      </c>
      <c r="K14" s="8">
        <v>0.0</v>
      </c>
      <c r="L14" s="8">
        <v>0.0</v>
      </c>
      <c r="M14" s="8">
        <v>0.0</v>
      </c>
      <c r="N14" s="8">
        <v>0.0</v>
      </c>
      <c r="O14" s="8">
        <v>0.0</v>
      </c>
      <c r="P14" s="8">
        <v>0.0</v>
      </c>
      <c r="Q14" s="8">
        <v>0.0</v>
      </c>
      <c r="R14" s="8">
        <v>0.0</v>
      </c>
      <c r="S14" s="8">
        <v>0.0</v>
      </c>
      <c r="T14" s="8">
        <v>0.0</v>
      </c>
      <c r="U14" s="8">
        <v>0.0</v>
      </c>
      <c r="V14" s="8">
        <v>0.0</v>
      </c>
      <c r="W14" s="8">
        <v>0.0</v>
      </c>
      <c r="X14" s="10">
        <f>FAR!H3</f>
        <v>65989</v>
      </c>
      <c r="Y14" s="8">
        <v>0.0</v>
      </c>
    </row>
    <row r="15">
      <c r="A15" s="8" t="s">
        <v>79</v>
      </c>
      <c r="B15" s="10">
        <f t="shared" ref="B15:Y15" si="5">SUM(B13:B14)</f>
        <v>0</v>
      </c>
      <c r="C15" s="10">
        <f t="shared" si="5"/>
        <v>0</v>
      </c>
      <c r="D15" s="10">
        <f t="shared" si="5"/>
        <v>0</v>
      </c>
      <c r="E15" s="10">
        <f t="shared" si="5"/>
        <v>0</v>
      </c>
      <c r="F15" s="10">
        <f t="shared" si="5"/>
        <v>0</v>
      </c>
      <c r="G15" s="10">
        <f t="shared" si="5"/>
        <v>0</v>
      </c>
      <c r="H15" s="10">
        <f t="shared" si="5"/>
        <v>0</v>
      </c>
      <c r="I15" s="10">
        <f t="shared" si="5"/>
        <v>0</v>
      </c>
      <c r="J15" s="10">
        <f t="shared" si="5"/>
        <v>0</v>
      </c>
      <c r="K15" s="10">
        <f t="shared" si="5"/>
        <v>0</v>
      </c>
      <c r="L15" s="10">
        <f t="shared" si="5"/>
        <v>0</v>
      </c>
      <c r="M15" s="10">
        <f t="shared" si="5"/>
        <v>0</v>
      </c>
      <c r="N15" s="10">
        <f t="shared" si="5"/>
        <v>0</v>
      </c>
      <c r="O15" s="10">
        <f t="shared" si="5"/>
        <v>0</v>
      </c>
      <c r="P15" s="10">
        <f t="shared" si="5"/>
        <v>0</v>
      </c>
      <c r="Q15" s="10">
        <f t="shared" si="5"/>
        <v>0</v>
      </c>
      <c r="R15" s="10">
        <f t="shared" si="5"/>
        <v>0</v>
      </c>
      <c r="S15" s="10">
        <f t="shared" si="5"/>
        <v>0</v>
      </c>
      <c r="T15" s="10">
        <f t="shared" si="5"/>
        <v>0</v>
      </c>
      <c r="U15" s="10">
        <f t="shared" si="5"/>
        <v>0</v>
      </c>
      <c r="V15" s="10">
        <f t="shared" si="5"/>
        <v>254895</v>
      </c>
      <c r="W15" s="10">
        <f t="shared" si="5"/>
        <v>0</v>
      </c>
      <c r="X15" s="10">
        <f t="shared" si="5"/>
        <v>65989</v>
      </c>
      <c r="Y15" s="10">
        <f t="shared" si="5"/>
        <v>0</v>
      </c>
    </row>
    <row r="17">
      <c r="A17" s="8" t="s">
        <v>107</v>
      </c>
    </row>
    <row r="18">
      <c r="A18" s="8" t="s">
        <v>105</v>
      </c>
      <c r="B18" s="12">
        <f t="shared" ref="B18:Y18" si="6">B3+B8-B13</f>
        <v>12744.75</v>
      </c>
      <c r="C18" s="12">
        <f t="shared" si="6"/>
        <v>25489.5</v>
      </c>
      <c r="D18" s="12">
        <f t="shared" si="6"/>
        <v>38234.25</v>
      </c>
      <c r="E18" s="12">
        <f t="shared" si="6"/>
        <v>50979</v>
      </c>
      <c r="F18" s="12">
        <f t="shared" si="6"/>
        <v>63723.75</v>
      </c>
      <c r="G18" s="12">
        <f t="shared" si="6"/>
        <v>76468.5</v>
      </c>
      <c r="H18" s="12">
        <f t="shared" si="6"/>
        <v>89213.25</v>
      </c>
      <c r="I18" s="12">
        <f t="shared" si="6"/>
        <v>101958</v>
      </c>
      <c r="J18" s="12">
        <f t="shared" si="6"/>
        <v>114702.75</v>
      </c>
      <c r="K18" s="12">
        <f t="shared" si="6"/>
        <v>127447.5</v>
      </c>
      <c r="L18" s="12">
        <f t="shared" si="6"/>
        <v>140192.25</v>
      </c>
      <c r="M18" s="12">
        <f t="shared" si="6"/>
        <v>152937</v>
      </c>
      <c r="N18" s="12">
        <f t="shared" si="6"/>
        <v>165681.75</v>
      </c>
      <c r="O18" s="12">
        <f t="shared" si="6"/>
        <v>178426.5</v>
      </c>
      <c r="P18" s="12">
        <f t="shared" si="6"/>
        <v>191171.25</v>
      </c>
      <c r="Q18" s="12">
        <f t="shared" si="6"/>
        <v>203916</v>
      </c>
      <c r="R18" s="12">
        <f t="shared" si="6"/>
        <v>216660.75</v>
      </c>
      <c r="S18" s="12">
        <f t="shared" si="6"/>
        <v>229405.5</v>
      </c>
      <c r="T18" s="12">
        <f t="shared" si="6"/>
        <v>254895</v>
      </c>
      <c r="U18" s="12">
        <f t="shared" si="6"/>
        <v>280384.5</v>
      </c>
      <c r="V18" s="12">
        <f t="shared" si="6"/>
        <v>38234.25</v>
      </c>
      <c r="W18" s="12">
        <f t="shared" si="6"/>
        <v>50979</v>
      </c>
      <c r="X18" s="12">
        <f t="shared" si="6"/>
        <v>63723.75</v>
      </c>
      <c r="Y18" s="12">
        <f t="shared" si="6"/>
        <v>76468.5</v>
      </c>
    </row>
    <row r="19">
      <c r="A19" s="8" t="s">
        <v>103</v>
      </c>
      <c r="B19" s="12">
        <f t="shared" ref="B19:Y19" si="7">B4+B9-B14</f>
        <v>0</v>
      </c>
      <c r="C19" s="12">
        <f t="shared" si="7"/>
        <v>0</v>
      </c>
      <c r="D19" s="12">
        <f t="shared" si="7"/>
        <v>3299.45</v>
      </c>
      <c r="E19" s="12">
        <f t="shared" si="7"/>
        <v>6598.9</v>
      </c>
      <c r="F19" s="12">
        <f t="shared" si="7"/>
        <v>9898.35</v>
      </c>
      <c r="G19" s="12">
        <f t="shared" si="7"/>
        <v>13197.8</v>
      </c>
      <c r="H19" s="12">
        <f t="shared" si="7"/>
        <v>16497.25</v>
      </c>
      <c r="I19" s="12">
        <f t="shared" si="7"/>
        <v>19796.7</v>
      </c>
      <c r="J19" s="12">
        <f t="shared" si="7"/>
        <v>23096.15</v>
      </c>
      <c r="K19" s="12">
        <f t="shared" si="7"/>
        <v>26395.6</v>
      </c>
      <c r="L19" s="12">
        <f t="shared" si="7"/>
        <v>29695.05</v>
      </c>
      <c r="M19" s="12">
        <f t="shared" si="7"/>
        <v>32994.5</v>
      </c>
      <c r="N19" s="12">
        <f t="shared" si="7"/>
        <v>36293.95</v>
      </c>
      <c r="O19" s="12">
        <f t="shared" si="7"/>
        <v>39593.4</v>
      </c>
      <c r="P19" s="12">
        <f t="shared" si="7"/>
        <v>42892.85</v>
      </c>
      <c r="Q19" s="12">
        <f t="shared" si="7"/>
        <v>46192.3</v>
      </c>
      <c r="R19" s="12">
        <f t="shared" si="7"/>
        <v>49491.75</v>
      </c>
      <c r="S19" s="12">
        <f t="shared" si="7"/>
        <v>52791.2</v>
      </c>
      <c r="T19" s="12">
        <f t="shared" si="7"/>
        <v>56090.65</v>
      </c>
      <c r="U19" s="12">
        <f t="shared" si="7"/>
        <v>59390.1</v>
      </c>
      <c r="V19" s="12">
        <f t="shared" si="7"/>
        <v>62689.55</v>
      </c>
      <c r="W19" s="12">
        <f t="shared" si="7"/>
        <v>65989</v>
      </c>
      <c r="X19" s="12">
        <f t="shared" si="7"/>
        <v>0</v>
      </c>
      <c r="Y19" s="12">
        <f t="shared" si="7"/>
        <v>3299.45</v>
      </c>
    </row>
    <row r="20">
      <c r="A20" s="8" t="s">
        <v>79</v>
      </c>
      <c r="B20" s="12">
        <f t="shared" ref="B20:Y20" si="8">SUM(B18:B19)</f>
        <v>12744.75</v>
      </c>
      <c r="C20" s="12">
        <f t="shared" si="8"/>
        <v>25489.5</v>
      </c>
      <c r="D20" s="12">
        <f t="shared" si="8"/>
        <v>41533.7</v>
      </c>
      <c r="E20" s="12">
        <f t="shared" si="8"/>
        <v>57577.9</v>
      </c>
      <c r="F20" s="12">
        <f t="shared" si="8"/>
        <v>73622.1</v>
      </c>
      <c r="G20" s="12">
        <f t="shared" si="8"/>
        <v>89666.3</v>
      </c>
      <c r="H20" s="12">
        <f t="shared" si="8"/>
        <v>105710.5</v>
      </c>
      <c r="I20" s="12">
        <f t="shared" si="8"/>
        <v>121754.7</v>
      </c>
      <c r="J20" s="12">
        <f t="shared" si="8"/>
        <v>137798.9</v>
      </c>
      <c r="K20" s="12">
        <f t="shared" si="8"/>
        <v>153843.1</v>
      </c>
      <c r="L20" s="12">
        <f t="shared" si="8"/>
        <v>169887.3</v>
      </c>
      <c r="M20" s="12">
        <f t="shared" si="8"/>
        <v>185931.5</v>
      </c>
      <c r="N20" s="12">
        <f t="shared" si="8"/>
        <v>201975.7</v>
      </c>
      <c r="O20" s="12">
        <f t="shared" si="8"/>
        <v>218019.9</v>
      </c>
      <c r="P20" s="12">
        <f t="shared" si="8"/>
        <v>234064.1</v>
      </c>
      <c r="Q20" s="12">
        <f t="shared" si="8"/>
        <v>250108.3</v>
      </c>
      <c r="R20" s="12">
        <f t="shared" si="8"/>
        <v>266152.5</v>
      </c>
      <c r="S20" s="12">
        <f t="shared" si="8"/>
        <v>282196.7</v>
      </c>
      <c r="T20" s="12">
        <f t="shared" si="8"/>
        <v>310985.65</v>
      </c>
      <c r="U20" s="12">
        <f t="shared" si="8"/>
        <v>339774.6</v>
      </c>
      <c r="V20" s="12">
        <f t="shared" si="8"/>
        <v>100923.8</v>
      </c>
      <c r="W20" s="12">
        <f t="shared" si="8"/>
        <v>116968</v>
      </c>
      <c r="X20" s="12">
        <f t="shared" si="8"/>
        <v>63723.75</v>
      </c>
      <c r="Y20" s="12">
        <f t="shared" si="8"/>
        <v>79767.95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13" t="s">
        <v>108</v>
      </c>
    </row>
    <row r="3">
      <c r="A3" s="13" t="s">
        <v>109</v>
      </c>
      <c r="B3" s="8">
        <f>Assumptions!B8</f>
        <v>9.5</v>
      </c>
      <c r="C3" s="8">
        <v>0.0</v>
      </c>
      <c r="D3" s="8">
        <v>0.0</v>
      </c>
      <c r="E3" s="8">
        <v>0.0</v>
      </c>
      <c r="F3" s="8">
        <v>0.0</v>
      </c>
      <c r="G3" s="8">
        <v>0.0</v>
      </c>
      <c r="H3" s="8">
        <v>0.0</v>
      </c>
      <c r="I3" s="8">
        <v>0.0</v>
      </c>
      <c r="J3" s="8">
        <v>0.0</v>
      </c>
      <c r="K3" s="8">
        <v>0.0</v>
      </c>
      <c r="L3" s="8">
        <v>0.0</v>
      </c>
      <c r="M3" s="8">
        <v>0.0</v>
      </c>
      <c r="N3" s="8">
        <v>0.0</v>
      </c>
      <c r="O3" s="8">
        <v>0.0</v>
      </c>
      <c r="P3" s="8">
        <v>0.0</v>
      </c>
      <c r="Q3" s="8">
        <v>0.0</v>
      </c>
      <c r="R3" s="8">
        <v>0.0</v>
      </c>
      <c r="S3" s="8">
        <v>0.0</v>
      </c>
      <c r="T3" s="8">
        <v>0.0</v>
      </c>
      <c r="U3" s="8">
        <v>0.0</v>
      </c>
      <c r="V3" s="8">
        <v>0.0</v>
      </c>
      <c r="W3" s="8">
        <v>0.0</v>
      </c>
      <c r="X3" s="8">
        <v>0.0</v>
      </c>
      <c r="Y3" s="8">
        <v>0.0</v>
      </c>
    </row>
    <row r="4">
      <c r="A4" s="13" t="s">
        <v>28</v>
      </c>
      <c r="B4" s="8">
        <f>Assumptions!B9</f>
        <v>12377</v>
      </c>
      <c r="C4" s="8">
        <v>0.0</v>
      </c>
      <c r="D4" s="8">
        <v>0.0</v>
      </c>
      <c r="E4" s="8">
        <v>0.0</v>
      </c>
      <c r="F4" s="8">
        <v>0.0</v>
      </c>
      <c r="G4" s="8">
        <v>0.0</v>
      </c>
      <c r="H4" s="8">
        <v>0.0</v>
      </c>
      <c r="I4" s="8">
        <v>0.0</v>
      </c>
      <c r="J4" s="8">
        <v>0.0</v>
      </c>
      <c r="K4" s="8">
        <v>0.0</v>
      </c>
      <c r="L4" s="8">
        <v>0.0</v>
      </c>
      <c r="M4" s="8">
        <v>0.0</v>
      </c>
      <c r="N4" s="8">
        <v>0.0</v>
      </c>
      <c r="O4" s="8">
        <v>0.0</v>
      </c>
      <c r="P4" s="8">
        <v>0.0</v>
      </c>
      <c r="Q4" s="8">
        <v>0.0</v>
      </c>
      <c r="R4" s="8">
        <v>0.0</v>
      </c>
      <c r="S4" s="8">
        <v>0.0</v>
      </c>
      <c r="T4" s="8">
        <v>0.0</v>
      </c>
      <c r="U4" s="8">
        <v>0.0</v>
      </c>
      <c r="V4" s="8">
        <v>0.0</v>
      </c>
      <c r="W4" s="8">
        <v>0.0</v>
      </c>
      <c r="X4" s="8">
        <v>0.0</v>
      </c>
      <c r="Y4" s="8">
        <v>0.0</v>
      </c>
    </row>
    <row r="5">
      <c r="A5" s="13"/>
    </row>
    <row r="6">
      <c r="A6" s="14" t="s">
        <v>110</v>
      </c>
    </row>
    <row r="7">
      <c r="A7" s="13" t="s">
        <v>111</v>
      </c>
      <c r="B7" s="8">
        <v>0.0</v>
      </c>
      <c r="C7" s="10">
        <f t="shared" ref="C7:Y7" si="1">B9</f>
        <v>12377</v>
      </c>
      <c r="D7" s="10">
        <f t="shared" si="1"/>
        <v>12377</v>
      </c>
      <c r="E7" s="10">
        <f t="shared" si="1"/>
        <v>12377</v>
      </c>
      <c r="F7" s="10">
        <f t="shared" si="1"/>
        <v>12377</v>
      </c>
      <c r="G7" s="10">
        <f t="shared" si="1"/>
        <v>12377</v>
      </c>
      <c r="H7" s="10">
        <f t="shared" si="1"/>
        <v>12377</v>
      </c>
      <c r="I7" s="10">
        <f t="shared" si="1"/>
        <v>12377</v>
      </c>
      <c r="J7" s="10">
        <f t="shared" si="1"/>
        <v>12377</v>
      </c>
      <c r="K7" s="10">
        <f t="shared" si="1"/>
        <v>12377</v>
      </c>
      <c r="L7" s="10">
        <f t="shared" si="1"/>
        <v>12377</v>
      </c>
      <c r="M7" s="10">
        <f t="shared" si="1"/>
        <v>12377</v>
      </c>
      <c r="N7" s="10">
        <f t="shared" si="1"/>
        <v>12377</v>
      </c>
      <c r="O7" s="10">
        <f t="shared" si="1"/>
        <v>12377</v>
      </c>
      <c r="P7" s="10">
        <f t="shared" si="1"/>
        <v>12377</v>
      </c>
      <c r="Q7" s="10">
        <f t="shared" si="1"/>
        <v>12377</v>
      </c>
      <c r="R7" s="10">
        <f t="shared" si="1"/>
        <v>12377</v>
      </c>
      <c r="S7" s="10">
        <f t="shared" si="1"/>
        <v>12377</v>
      </c>
      <c r="T7" s="10">
        <f t="shared" si="1"/>
        <v>12377</v>
      </c>
      <c r="U7" s="10">
        <f t="shared" si="1"/>
        <v>12377</v>
      </c>
      <c r="V7" s="10">
        <f t="shared" si="1"/>
        <v>12377</v>
      </c>
      <c r="W7" s="10">
        <f t="shared" si="1"/>
        <v>12377</v>
      </c>
      <c r="X7" s="10">
        <f t="shared" si="1"/>
        <v>12377</v>
      </c>
      <c r="Y7" s="10">
        <f t="shared" si="1"/>
        <v>12377</v>
      </c>
    </row>
    <row r="8">
      <c r="A8" s="13" t="s">
        <v>112</v>
      </c>
      <c r="B8" s="10">
        <f t="shared" ref="B8:Y8" si="2">B4</f>
        <v>12377</v>
      </c>
      <c r="C8" s="10">
        <f t="shared" si="2"/>
        <v>0</v>
      </c>
      <c r="D8" s="10">
        <f t="shared" si="2"/>
        <v>0</v>
      </c>
      <c r="E8" s="10">
        <f t="shared" si="2"/>
        <v>0</v>
      </c>
      <c r="F8" s="10">
        <f t="shared" si="2"/>
        <v>0</v>
      </c>
      <c r="G8" s="10">
        <f t="shared" si="2"/>
        <v>0</v>
      </c>
      <c r="H8" s="10">
        <f t="shared" si="2"/>
        <v>0</v>
      </c>
      <c r="I8" s="10">
        <f t="shared" si="2"/>
        <v>0</v>
      </c>
      <c r="J8" s="10">
        <f t="shared" si="2"/>
        <v>0</v>
      </c>
      <c r="K8" s="10">
        <f t="shared" si="2"/>
        <v>0</v>
      </c>
      <c r="L8" s="10">
        <f t="shared" si="2"/>
        <v>0</v>
      </c>
      <c r="M8" s="10">
        <f t="shared" si="2"/>
        <v>0</v>
      </c>
      <c r="N8" s="10">
        <f t="shared" si="2"/>
        <v>0</v>
      </c>
      <c r="O8" s="10">
        <f t="shared" si="2"/>
        <v>0</v>
      </c>
      <c r="P8" s="10">
        <f t="shared" si="2"/>
        <v>0</v>
      </c>
      <c r="Q8" s="10">
        <f t="shared" si="2"/>
        <v>0</v>
      </c>
      <c r="R8" s="10">
        <f t="shared" si="2"/>
        <v>0</v>
      </c>
      <c r="S8" s="10">
        <f t="shared" si="2"/>
        <v>0</v>
      </c>
      <c r="T8" s="10">
        <f t="shared" si="2"/>
        <v>0</v>
      </c>
      <c r="U8" s="10">
        <f t="shared" si="2"/>
        <v>0</v>
      </c>
      <c r="V8" s="10">
        <f t="shared" si="2"/>
        <v>0</v>
      </c>
      <c r="W8" s="10">
        <f t="shared" si="2"/>
        <v>0</v>
      </c>
      <c r="X8" s="10">
        <f t="shared" si="2"/>
        <v>0</v>
      </c>
      <c r="Y8" s="10">
        <f t="shared" si="2"/>
        <v>0</v>
      </c>
    </row>
    <row r="9">
      <c r="A9" s="13" t="s">
        <v>113</v>
      </c>
      <c r="B9" s="10">
        <f t="shared" ref="B9:Y9" si="3">B7+B8</f>
        <v>12377</v>
      </c>
      <c r="C9" s="10">
        <f t="shared" si="3"/>
        <v>12377</v>
      </c>
      <c r="D9" s="10">
        <f t="shared" si="3"/>
        <v>12377</v>
      </c>
      <c r="E9" s="10">
        <f t="shared" si="3"/>
        <v>12377</v>
      </c>
      <c r="F9" s="10">
        <f t="shared" si="3"/>
        <v>12377</v>
      </c>
      <c r="G9" s="10">
        <f t="shared" si="3"/>
        <v>12377</v>
      </c>
      <c r="H9" s="10">
        <f t="shared" si="3"/>
        <v>12377</v>
      </c>
      <c r="I9" s="10">
        <f t="shared" si="3"/>
        <v>12377</v>
      </c>
      <c r="J9" s="10">
        <f t="shared" si="3"/>
        <v>12377</v>
      </c>
      <c r="K9" s="10">
        <f t="shared" si="3"/>
        <v>12377</v>
      </c>
      <c r="L9" s="10">
        <f t="shared" si="3"/>
        <v>12377</v>
      </c>
      <c r="M9" s="10">
        <f t="shared" si="3"/>
        <v>12377</v>
      </c>
      <c r="N9" s="10">
        <f t="shared" si="3"/>
        <v>12377</v>
      </c>
      <c r="O9" s="10">
        <f t="shared" si="3"/>
        <v>12377</v>
      </c>
      <c r="P9" s="10">
        <f t="shared" si="3"/>
        <v>12377</v>
      </c>
      <c r="Q9" s="10">
        <f t="shared" si="3"/>
        <v>12377</v>
      </c>
      <c r="R9" s="10">
        <f t="shared" si="3"/>
        <v>12377</v>
      </c>
      <c r="S9" s="10">
        <f t="shared" si="3"/>
        <v>12377</v>
      </c>
      <c r="T9" s="10">
        <f t="shared" si="3"/>
        <v>12377</v>
      </c>
      <c r="U9" s="10">
        <f t="shared" si="3"/>
        <v>12377</v>
      </c>
      <c r="V9" s="10">
        <f t="shared" si="3"/>
        <v>12377</v>
      </c>
      <c r="W9" s="10">
        <f t="shared" si="3"/>
        <v>12377</v>
      </c>
      <c r="X9" s="10">
        <f t="shared" si="3"/>
        <v>12377</v>
      </c>
      <c r="Y9" s="10">
        <f t="shared" si="3"/>
        <v>12377</v>
      </c>
    </row>
    <row r="10">
      <c r="A10" s="13"/>
    </row>
    <row r="11">
      <c r="A11" s="14" t="s">
        <v>114</v>
      </c>
    </row>
    <row r="12">
      <c r="A12" s="13" t="s">
        <v>104</v>
      </c>
      <c r="B12" s="8">
        <v>0.0</v>
      </c>
      <c r="C12" s="12">
        <f t="shared" ref="C12:Y12" si="4">B14</f>
        <v>117581.5</v>
      </c>
      <c r="D12" s="12">
        <f t="shared" si="4"/>
        <v>117581.5</v>
      </c>
      <c r="E12" s="12">
        <f t="shared" si="4"/>
        <v>117581.5</v>
      </c>
      <c r="F12" s="12">
        <f t="shared" si="4"/>
        <v>117581.5</v>
      </c>
      <c r="G12" s="12">
        <f t="shared" si="4"/>
        <v>117581.5</v>
      </c>
      <c r="H12" s="12">
        <f t="shared" si="4"/>
        <v>117581.5</v>
      </c>
      <c r="I12" s="12">
        <f t="shared" si="4"/>
        <v>117581.5</v>
      </c>
      <c r="J12" s="12">
        <f t="shared" si="4"/>
        <v>117581.5</v>
      </c>
      <c r="K12" s="12">
        <f t="shared" si="4"/>
        <v>117581.5</v>
      </c>
      <c r="L12" s="12">
        <f t="shared" si="4"/>
        <v>117581.5</v>
      </c>
      <c r="M12" s="12">
        <f t="shared" si="4"/>
        <v>117581.5</v>
      </c>
      <c r="N12" s="12">
        <f t="shared" si="4"/>
        <v>117581.5</v>
      </c>
      <c r="O12" s="12">
        <f t="shared" si="4"/>
        <v>117581.5</v>
      </c>
      <c r="P12" s="12">
        <f t="shared" si="4"/>
        <v>117581.5</v>
      </c>
      <c r="Q12" s="12">
        <f t="shared" si="4"/>
        <v>117581.5</v>
      </c>
      <c r="R12" s="12">
        <f t="shared" si="4"/>
        <v>117581.5</v>
      </c>
      <c r="S12" s="12">
        <f t="shared" si="4"/>
        <v>117581.5</v>
      </c>
      <c r="T12" s="12">
        <f t="shared" si="4"/>
        <v>117581.5</v>
      </c>
      <c r="U12" s="12">
        <f t="shared" si="4"/>
        <v>117581.5</v>
      </c>
      <c r="V12" s="12">
        <f t="shared" si="4"/>
        <v>117581.5</v>
      </c>
      <c r="W12" s="12">
        <f t="shared" si="4"/>
        <v>117581.5</v>
      </c>
      <c r="X12" s="12">
        <f t="shared" si="4"/>
        <v>117581.5</v>
      </c>
      <c r="Y12" s="12">
        <f t="shared" si="4"/>
        <v>117581.5</v>
      </c>
    </row>
    <row r="13">
      <c r="A13" s="13" t="s">
        <v>115</v>
      </c>
      <c r="B13" s="12">
        <f t="shared" ref="B13:Y13" si="5">B3*B4</f>
        <v>117581.5</v>
      </c>
      <c r="C13" s="12">
        <f t="shared" si="5"/>
        <v>0</v>
      </c>
      <c r="D13" s="12">
        <f t="shared" si="5"/>
        <v>0</v>
      </c>
      <c r="E13" s="12">
        <f t="shared" si="5"/>
        <v>0</v>
      </c>
      <c r="F13" s="12">
        <f t="shared" si="5"/>
        <v>0</v>
      </c>
      <c r="G13" s="12">
        <f t="shared" si="5"/>
        <v>0</v>
      </c>
      <c r="H13" s="12">
        <f t="shared" si="5"/>
        <v>0</v>
      </c>
      <c r="I13" s="12">
        <f t="shared" si="5"/>
        <v>0</v>
      </c>
      <c r="J13" s="12">
        <f t="shared" si="5"/>
        <v>0</v>
      </c>
      <c r="K13" s="12">
        <f t="shared" si="5"/>
        <v>0</v>
      </c>
      <c r="L13" s="12">
        <f t="shared" si="5"/>
        <v>0</v>
      </c>
      <c r="M13" s="12">
        <f t="shared" si="5"/>
        <v>0</v>
      </c>
      <c r="N13" s="12">
        <f t="shared" si="5"/>
        <v>0</v>
      </c>
      <c r="O13" s="12">
        <f t="shared" si="5"/>
        <v>0</v>
      </c>
      <c r="P13" s="12">
        <f t="shared" si="5"/>
        <v>0</v>
      </c>
      <c r="Q13" s="12">
        <f t="shared" si="5"/>
        <v>0</v>
      </c>
      <c r="R13" s="12">
        <f t="shared" si="5"/>
        <v>0</v>
      </c>
      <c r="S13" s="12">
        <f t="shared" si="5"/>
        <v>0</v>
      </c>
      <c r="T13" s="12">
        <f t="shared" si="5"/>
        <v>0</v>
      </c>
      <c r="U13" s="12">
        <f t="shared" si="5"/>
        <v>0</v>
      </c>
      <c r="V13" s="12">
        <f t="shared" si="5"/>
        <v>0</v>
      </c>
      <c r="W13" s="12">
        <f t="shared" si="5"/>
        <v>0</v>
      </c>
      <c r="X13" s="12">
        <f t="shared" si="5"/>
        <v>0</v>
      </c>
      <c r="Y13" s="12">
        <f t="shared" si="5"/>
        <v>0</v>
      </c>
    </row>
    <row r="14">
      <c r="A14" s="13" t="s">
        <v>116</v>
      </c>
      <c r="B14" s="12">
        <f t="shared" ref="B14:Y14" si="6">B12+B13</f>
        <v>117581.5</v>
      </c>
      <c r="C14" s="12">
        <f t="shared" si="6"/>
        <v>117581.5</v>
      </c>
      <c r="D14" s="12">
        <f t="shared" si="6"/>
        <v>117581.5</v>
      </c>
      <c r="E14" s="12">
        <f t="shared" si="6"/>
        <v>117581.5</v>
      </c>
      <c r="F14" s="12">
        <f t="shared" si="6"/>
        <v>117581.5</v>
      </c>
      <c r="G14" s="12">
        <f t="shared" si="6"/>
        <v>117581.5</v>
      </c>
      <c r="H14" s="12">
        <f t="shared" si="6"/>
        <v>117581.5</v>
      </c>
      <c r="I14" s="12">
        <f t="shared" si="6"/>
        <v>117581.5</v>
      </c>
      <c r="J14" s="12">
        <f t="shared" si="6"/>
        <v>117581.5</v>
      </c>
      <c r="K14" s="12">
        <f t="shared" si="6"/>
        <v>117581.5</v>
      </c>
      <c r="L14" s="12">
        <f t="shared" si="6"/>
        <v>117581.5</v>
      </c>
      <c r="M14" s="12">
        <f t="shared" si="6"/>
        <v>117581.5</v>
      </c>
      <c r="N14" s="12">
        <f t="shared" si="6"/>
        <v>117581.5</v>
      </c>
      <c r="O14" s="12">
        <f t="shared" si="6"/>
        <v>117581.5</v>
      </c>
      <c r="P14" s="12">
        <f t="shared" si="6"/>
        <v>117581.5</v>
      </c>
      <c r="Q14" s="12">
        <f t="shared" si="6"/>
        <v>117581.5</v>
      </c>
      <c r="R14" s="12">
        <f t="shared" si="6"/>
        <v>117581.5</v>
      </c>
      <c r="S14" s="12">
        <f t="shared" si="6"/>
        <v>117581.5</v>
      </c>
      <c r="T14" s="12">
        <f t="shared" si="6"/>
        <v>117581.5</v>
      </c>
      <c r="U14" s="12">
        <f t="shared" si="6"/>
        <v>117581.5</v>
      </c>
      <c r="V14" s="12">
        <f t="shared" si="6"/>
        <v>117581.5</v>
      </c>
      <c r="W14" s="12">
        <f t="shared" si="6"/>
        <v>117581.5</v>
      </c>
      <c r="X14" s="12">
        <f t="shared" si="6"/>
        <v>117581.5</v>
      </c>
      <c r="Y14" s="12">
        <f t="shared" si="6"/>
        <v>117581.5</v>
      </c>
    </row>
    <row r="15">
      <c r="A15" s="13"/>
    </row>
    <row r="16">
      <c r="A16" s="13" t="s">
        <v>38</v>
      </c>
    </row>
    <row r="17">
      <c r="A17" s="13" t="s">
        <v>117</v>
      </c>
      <c r="B17" s="8">
        <v>0.0</v>
      </c>
      <c r="C17" s="8">
        <v>0.0</v>
      </c>
      <c r="D17" s="8">
        <v>0.0</v>
      </c>
      <c r="E17" s="8">
        <v>0.0</v>
      </c>
      <c r="F17" s="8">
        <v>0.0</v>
      </c>
      <c r="G17" s="8">
        <v>12.0</v>
      </c>
      <c r="H17" s="8">
        <v>0.0</v>
      </c>
      <c r="I17" s="8">
        <v>0.0</v>
      </c>
      <c r="J17" s="8">
        <v>0.0</v>
      </c>
      <c r="K17" s="8">
        <v>0.0</v>
      </c>
      <c r="L17" s="8">
        <v>0.0</v>
      </c>
      <c r="M17" s="8">
        <v>0.0</v>
      </c>
      <c r="N17" s="8">
        <v>0.0</v>
      </c>
      <c r="O17" s="8">
        <v>0.0</v>
      </c>
      <c r="P17" s="10">
        <f>Assumptions!C22</f>
        <v>14</v>
      </c>
      <c r="Q17" s="8">
        <v>0.0</v>
      </c>
      <c r="R17" s="8">
        <v>0.0</v>
      </c>
      <c r="S17" s="8">
        <v>0.0</v>
      </c>
      <c r="T17" s="8">
        <v>0.0</v>
      </c>
      <c r="U17" s="8">
        <v>0.0</v>
      </c>
      <c r="V17" s="8">
        <v>0.0</v>
      </c>
      <c r="W17" s="8">
        <v>0.0</v>
      </c>
      <c r="X17" s="8">
        <v>0.0</v>
      </c>
      <c r="Y17" s="10">
        <f>Assumptions!D22</f>
        <v>16.4</v>
      </c>
    </row>
    <row r="18">
      <c r="A18" s="13" t="s">
        <v>118</v>
      </c>
      <c r="B18" s="8">
        <v>0.0</v>
      </c>
      <c r="C18" s="8">
        <v>0.0</v>
      </c>
      <c r="D18" s="8">
        <v>0.0</v>
      </c>
      <c r="E18" s="8">
        <v>0.0</v>
      </c>
      <c r="F18" s="8">
        <v>0.0</v>
      </c>
      <c r="G18" s="8">
        <f>G9*G17</f>
        <v>148524</v>
      </c>
      <c r="H18" s="8">
        <v>0.0</v>
      </c>
      <c r="I18" s="8">
        <v>0.0</v>
      </c>
      <c r="J18" s="8">
        <v>0.0</v>
      </c>
      <c r="K18" s="8">
        <v>0.0</v>
      </c>
      <c r="L18" s="8">
        <v>0.0</v>
      </c>
      <c r="M18" s="8">
        <v>0.0</v>
      </c>
      <c r="N18" s="8">
        <v>0.0</v>
      </c>
      <c r="O18" s="8">
        <v>0.0</v>
      </c>
      <c r="P18" s="8">
        <f>P17*P9</f>
        <v>173278</v>
      </c>
      <c r="Q18" s="8">
        <v>0.0</v>
      </c>
      <c r="R18" s="8">
        <v>0.0</v>
      </c>
      <c r="S18" s="8">
        <v>0.0</v>
      </c>
      <c r="T18" s="8">
        <v>0.0</v>
      </c>
      <c r="U18" s="8">
        <v>0.0</v>
      </c>
      <c r="V18" s="8">
        <v>0.0</v>
      </c>
      <c r="W18" s="8">
        <v>0.0</v>
      </c>
      <c r="X18" s="8">
        <v>0.0</v>
      </c>
      <c r="Y18" s="15">
        <f>Y9*Y17</f>
        <v>202982.8</v>
      </c>
    </row>
    <row r="19">
      <c r="A19" s="13"/>
    </row>
    <row r="20">
      <c r="A20" s="13"/>
    </row>
    <row r="21">
      <c r="A21" s="13"/>
    </row>
    <row r="22">
      <c r="A22" s="13"/>
    </row>
    <row r="23">
      <c r="A23" s="13"/>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3"/>
    </row>
    <row r="202">
      <c r="A202" s="13"/>
    </row>
    <row r="203">
      <c r="A203" s="13"/>
    </row>
    <row r="204">
      <c r="A204" s="13"/>
    </row>
    <row r="205">
      <c r="A205" s="13"/>
    </row>
    <row r="206">
      <c r="A206" s="13"/>
    </row>
    <row r="207">
      <c r="A207" s="13"/>
    </row>
    <row r="208">
      <c r="A208" s="13"/>
    </row>
    <row r="209">
      <c r="A209" s="13"/>
    </row>
    <row r="210">
      <c r="A210" s="13"/>
    </row>
    <row r="211">
      <c r="A211" s="13"/>
    </row>
    <row r="212">
      <c r="A212" s="13"/>
    </row>
    <row r="213">
      <c r="A213" s="13"/>
    </row>
    <row r="214">
      <c r="A214" s="13"/>
    </row>
    <row r="215">
      <c r="A215" s="13"/>
    </row>
    <row r="216">
      <c r="A216" s="13"/>
    </row>
    <row r="217">
      <c r="A217" s="13"/>
    </row>
    <row r="218">
      <c r="A218" s="13"/>
    </row>
    <row r="219">
      <c r="A219" s="13"/>
    </row>
    <row r="220">
      <c r="A220" s="13"/>
    </row>
    <row r="221">
      <c r="A221" s="13"/>
    </row>
    <row r="222">
      <c r="A222" s="13"/>
    </row>
    <row r="223">
      <c r="A223" s="13"/>
    </row>
    <row r="224">
      <c r="A224" s="13"/>
    </row>
    <row r="225">
      <c r="A225" s="13"/>
    </row>
    <row r="226">
      <c r="A226" s="13"/>
    </row>
    <row r="227">
      <c r="A227" s="13"/>
    </row>
    <row r="228">
      <c r="A228" s="13"/>
    </row>
    <row r="229">
      <c r="A229" s="13"/>
    </row>
    <row r="230">
      <c r="A230" s="13"/>
    </row>
    <row r="231">
      <c r="A231" s="13"/>
    </row>
    <row r="232">
      <c r="A232" s="13"/>
    </row>
    <row r="233">
      <c r="A233" s="13"/>
    </row>
    <row r="234">
      <c r="A234" s="13"/>
    </row>
    <row r="235">
      <c r="A235" s="13"/>
    </row>
    <row r="236">
      <c r="A236" s="13"/>
    </row>
    <row r="237">
      <c r="A237" s="13"/>
    </row>
    <row r="238">
      <c r="A238" s="13"/>
    </row>
    <row r="239">
      <c r="A239" s="13"/>
    </row>
    <row r="240">
      <c r="A240" s="13"/>
    </row>
    <row r="241">
      <c r="A241" s="13"/>
    </row>
    <row r="242">
      <c r="A242" s="13"/>
    </row>
    <row r="243">
      <c r="A243" s="13"/>
    </row>
    <row r="244">
      <c r="A244" s="13"/>
    </row>
    <row r="245">
      <c r="A245" s="13"/>
    </row>
    <row r="246">
      <c r="A246" s="13"/>
    </row>
    <row r="247">
      <c r="A247" s="13"/>
    </row>
    <row r="248">
      <c r="A248" s="13"/>
    </row>
    <row r="249">
      <c r="A249" s="13"/>
    </row>
    <row r="250">
      <c r="A250" s="13"/>
    </row>
    <row r="251">
      <c r="A251" s="13"/>
    </row>
    <row r="252">
      <c r="A252" s="13"/>
    </row>
    <row r="253">
      <c r="A253" s="13"/>
    </row>
    <row r="254">
      <c r="A254" s="13"/>
    </row>
    <row r="255">
      <c r="A255" s="13"/>
    </row>
    <row r="256">
      <c r="A256" s="13"/>
    </row>
    <row r="257">
      <c r="A257" s="13"/>
    </row>
    <row r="258">
      <c r="A258" s="13"/>
    </row>
    <row r="259">
      <c r="A259" s="13"/>
    </row>
    <row r="260">
      <c r="A260" s="13"/>
    </row>
    <row r="261">
      <c r="A261" s="13"/>
    </row>
    <row r="262">
      <c r="A262" s="13"/>
    </row>
    <row r="263">
      <c r="A263" s="13"/>
    </row>
    <row r="264">
      <c r="A264" s="13"/>
    </row>
    <row r="265">
      <c r="A265" s="13"/>
    </row>
    <row r="266">
      <c r="A266" s="13"/>
    </row>
    <row r="267">
      <c r="A267" s="13"/>
    </row>
    <row r="268">
      <c r="A268" s="13"/>
    </row>
    <row r="269">
      <c r="A269" s="13"/>
    </row>
    <row r="270">
      <c r="A270" s="13"/>
    </row>
    <row r="271">
      <c r="A271" s="13"/>
    </row>
    <row r="272">
      <c r="A272" s="13"/>
    </row>
    <row r="273">
      <c r="A273" s="13"/>
    </row>
    <row r="274">
      <c r="A274" s="13"/>
    </row>
    <row r="275">
      <c r="A275" s="13"/>
    </row>
    <row r="276">
      <c r="A276" s="13"/>
    </row>
    <row r="277">
      <c r="A277" s="13"/>
    </row>
    <row r="278">
      <c r="A278" s="13"/>
    </row>
    <row r="279">
      <c r="A279" s="13"/>
    </row>
    <row r="280">
      <c r="A280" s="13"/>
    </row>
    <row r="281">
      <c r="A281" s="13"/>
    </row>
    <row r="282">
      <c r="A282" s="13"/>
    </row>
    <row r="283">
      <c r="A283" s="13"/>
    </row>
    <row r="284">
      <c r="A284" s="13"/>
    </row>
    <row r="285">
      <c r="A285" s="13"/>
    </row>
    <row r="286">
      <c r="A286" s="13"/>
    </row>
    <row r="287">
      <c r="A287" s="13"/>
    </row>
    <row r="288">
      <c r="A288" s="13"/>
    </row>
    <row r="289">
      <c r="A289" s="13"/>
    </row>
    <row r="290">
      <c r="A290" s="13"/>
    </row>
    <row r="291">
      <c r="A291" s="13"/>
    </row>
    <row r="292">
      <c r="A292" s="13"/>
    </row>
    <row r="293">
      <c r="A293" s="13"/>
    </row>
    <row r="294">
      <c r="A294" s="13"/>
    </row>
    <row r="295">
      <c r="A295" s="13"/>
    </row>
    <row r="296">
      <c r="A296" s="13"/>
    </row>
    <row r="297">
      <c r="A297" s="13"/>
    </row>
    <row r="298">
      <c r="A298" s="13"/>
    </row>
    <row r="299">
      <c r="A299" s="13"/>
    </row>
    <row r="300">
      <c r="A300" s="13"/>
    </row>
    <row r="301">
      <c r="A301" s="13"/>
    </row>
    <row r="302">
      <c r="A302" s="13"/>
    </row>
    <row r="303">
      <c r="A303" s="13"/>
    </row>
    <row r="304">
      <c r="A304" s="13"/>
    </row>
    <row r="305">
      <c r="A305" s="13"/>
    </row>
    <row r="306">
      <c r="A306" s="13"/>
    </row>
    <row r="307">
      <c r="A307" s="13"/>
    </row>
    <row r="308">
      <c r="A308" s="13"/>
    </row>
    <row r="309">
      <c r="A309" s="13"/>
    </row>
    <row r="310">
      <c r="A310" s="13"/>
    </row>
    <row r="311">
      <c r="A311" s="13"/>
    </row>
    <row r="312">
      <c r="A312" s="13"/>
    </row>
    <row r="313">
      <c r="A313" s="13"/>
    </row>
    <row r="314">
      <c r="A314" s="13"/>
    </row>
    <row r="315">
      <c r="A315" s="13"/>
    </row>
    <row r="316">
      <c r="A316" s="13"/>
    </row>
    <row r="317">
      <c r="A317" s="13"/>
    </row>
    <row r="318">
      <c r="A318" s="13"/>
    </row>
    <row r="319">
      <c r="A319" s="13"/>
    </row>
    <row r="320">
      <c r="A320" s="13"/>
    </row>
    <row r="321">
      <c r="A321" s="13"/>
    </row>
    <row r="322">
      <c r="A322" s="13"/>
    </row>
    <row r="323">
      <c r="A323" s="13"/>
    </row>
    <row r="324">
      <c r="A324" s="13"/>
    </row>
    <row r="325">
      <c r="A325" s="13"/>
    </row>
    <row r="326">
      <c r="A326" s="13"/>
    </row>
    <row r="327">
      <c r="A327" s="13"/>
    </row>
    <row r="328">
      <c r="A328" s="13"/>
    </row>
    <row r="329">
      <c r="A329" s="13"/>
    </row>
    <row r="330">
      <c r="A330" s="13"/>
    </row>
    <row r="331">
      <c r="A331" s="13"/>
    </row>
    <row r="332">
      <c r="A332" s="13"/>
    </row>
    <row r="333">
      <c r="A333" s="13"/>
    </row>
    <row r="334">
      <c r="A334" s="13"/>
    </row>
    <row r="335">
      <c r="A335" s="13"/>
    </row>
    <row r="336">
      <c r="A336" s="13"/>
    </row>
    <row r="337">
      <c r="A337" s="13"/>
    </row>
    <row r="338">
      <c r="A338" s="13"/>
    </row>
    <row r="339">
      <c r="A339" s="13"/>
    </row>
    <row r="340">
      <c r="A340" s="13"/>
    </row>
    <row r="341">
      <c r="A341" s="13"/>
    </row>
    <row r="342">
      <c r="A342" s="13"/>
    </row>
    <row r="343">
      <c r="A343" s="13"/>
    </row>
    <row r="344">
      <c r="A344" s="13"/>
    </row>
    <row r="345">
      <c r="A345" s="13"/>
    </row>
    <row r="346">
      <c r="A346" s="13"/>
    </row>
    <row r="347">
      <c r="A347" s="13"/>
    </row>
    <row r="348">
      <c r="A348" s="13"/>
    </row>
    <row r="349">
      <c r="A349" s="13"/>
    </row>
    <row r="350">
      <c r="A350" s="13"/>
    </row>
    <row r="351">
      <c r="A351" s="13"/>
    </row>
    <row r="352">
      <c r="A352" s="13"/>
    </row>
    <row r="353">
      <c r="A353" s="13"/>
    </row>
    <row r="354">
      <c r="A354" s="13"/>
    </row>
    <row r="355">
      <c r="A355" s="13"/>
    </row>
    <row r="356">
      <c r="A356" s="13"/>
    </row>
    <row r="357">
      <c r="A357" s="13"/>
    </row>
    <row r="358">
      <c r="A358" s="13"/>
    </row>
    <row r="359">
      <c r="A359" s="13"/>
    </row>
    <row r="360">
      <c r="A360" s="13"/>
    </row>
    <row r="361">
      <c r="A361" s="13"/>
    </row>
    <row r="362">
      <c r="A362" s="13"/>
    </row>
    <row r="363">
      <c r="A363" s="13"/>
    </row>
    <row r="364">
      <c r="A364" s="13"/>
    </row>
    <row r="365">
      <c r="A365" s="13"/>
    </row>
    <row r="366">
      <c r="A366" s="13"/>
    </row>
    <row r="367">
      <c r="A367" s="13"/>
    </row>
    <row r="368">
      <c r="A368" s="13"/>
    </row>
    <row r="369">
      <c r="A369" s="13"/>
    </row>
    <row r="370">
      <c r="A370" s="13"/>
    </row>
    <row r="371">
      <c r="A371" s="13"/>
    </row>
    <row r="372">
      <c r="A372" s="13"/>
    </row>
    <row r="373">
      <c r="A373" s="13"/>
    </row>
    <row r="374">
      <c r="A374" s="13"/>
    </row>
    <row r="375">
      <c r="A375" s="13"/>
    </row>
    <row r="376">
      <c r="A376" s="13"/>
    </row>
    <row r="377">
      <c r="A377" s="13"/>
    </row>
    <row r="378">
      <c r="A378" s="13"/>
    </row>
    <row r="379">
      <c r="A379" s="13"/>
    </row>
    <row r="380">
      <c r="A380" s="13"/>
    </row>
    <row r="381">
      <c r="A381" s="13"/>
    </row>
    <row r="382">
      <c r="A382" s="13"/>
    </row>
    <row r="383">
      <c r="A383" s="13"/>
    </row>
    <row r="384">
      <c r="A384" s="13"/>
    </row>
    <row r="385">
      <c r="A385" s="13"/>
    </row>
    <row r="386">
      <c r="A386" s="13"/>
    </row>
    <row r="387">
      <c r="A387" s="13"/>
    </row>
    <row r="388">
      <c r="A388" s="13"/>
    </row>
    <row r="389">
      <c r="A389" s="13"/>
    </row>
    <row r="390">
      <c r="A390" s="13"/>
    </row>
    <row r="391">
      <c r="A391" s="13"/>
    </row>
    <row r="392">
      <c r="A392" s="13"/>
    </row>
    <row r="393">
      <c r="A393" s="13"/>
    </row>
    <row r="394">
      <c r="A394" s="13"/>
    </row>
    <row r="395">
      <c r="A395" s="13"/>
    </row>
    <row r="396">
      <c r="A396" s="13"/>
    </row>
    <row r="397">
      <c r="A397" s="13"/>
    </row>
    <row r="398">
      <c r="A398" s="13"/>
    </row>
    <row r="399">
      <c r="A399" s="13"/>
    </row>
    <row r="400">
      <c r="A400" s="13"/>
    </row>
    <row r="401">
      <c r="A401" s="13"/>
    </row>
    <row r="402">
      <c r="A402" s="13"/>
    </row>
    <row r="403">
      <c r="A403" s="13"/>
    </row>
    <row r="404">
      <c r="A404" s="13"/>
    </row>
    <row r="405">
      <c r="A405" s="13"/>
    </row>
    <row r="406">
      <c r="A406" s="13"/>
    </row>
    <row r="407">
      <c r="A407" s="13"/>
    </row>
    <row r="408">
      <c r="A408" s="13"/>
    </row>
    <row r="409">
      <c r="A409" s="13"/>
    </row>
    <row r="410">
      <c r="A410" s="13"/>
    </row>
    <row r="411">
      <c r="A411" s="13"/>
    </row>
    <row r="412">
      <c r="A412" s="13"/>
    </row>
    <row r="413">
      <c r="A413" s="13"/>
    </row>
    <row r="414">
      <c r="A414" s="13"/>
    </row>
    <row r="415">
      <c r="A415" s="13"/>
    </row>
    <row r="416">
      <c r="A416" s="13"/>
    </row>
    <row r="417">
      <c r="A417" s="13"/>
    </row>
    <row r="418">
      <c r="A418" s="13"/>
    </row>
    <row r="419">
      <c r="A419" s="13"/>
    </row>
    <row r="420">
      <c r="A420" s="13"/>
    </row>
    <row r="421">
      <c r="A421" s="13"/>
    </row>
    <row r="422">
      <c r="A422" s="13"/>
    </row>
    <row r="423">
      <c r="A423" s="13"/>
    </row>
    <row r="424">
      <c r="A424" s="13"/>
    </row>
    <row r="425">
      <c r="A425" s="13"/>
    </row>
    <row r="426">
      <c r="A426" s="13"/>
    </row>
    <row r="427">
      <c r="A427" s="13"/>
    </row>
    <row r="428">
      <c r="A428" s="13"/>
    </row>
    <row r="429">
      <c r="A429" s="13"/>
    </row>
    <row r="430">
      <c r="A430" s="13"/>
    </row>
    <row r="431">
      <c r="A431" s="13"/>
    </row>
    <row r="432">
      <c r="A432" s="13"/>
    </row>
    <row r="433">
      <c r="A433" s="13"/>
    </row>
    <row r="434">
      <c r="A434" s="13"/>
    </row>
    <row r="435">
      <c r="A435" s="13"/>
    </row>
    <row r="436">
      <c r="A436" s="13"/>
    </row>
    <row r="437">
      <c r="A437" s="13"/>
    </row>
    <row r="438">
      <c r="A438" s="13"/>
    </row>
    <row r="439">
      <c r="A439" s="13"/>
    </row>
    <row r="440">
      <c r="A440" s="13"/>
    </row>
    <row r="441">
      <c r="A441" s="13"/>
    </row>
    <row r="442">
      <c r="A442" s="13"/>
    </row>
    <row r="443">
      <c r="A443" s="13"/>
    </row>
    <row r="444">
      <c r="A444" s="13"/>
    </row>
    <row r="445">
      <c r="A445" s="13"/>
    </row>
    <row r="446">
      <c r="A446" s="13"/>
    </row>
    <row r="447">
      <c r="A447" s="13"/>
    </row>
    <row r="448">
      <c r="A448" s="13"/>
    </row>
    <row r="449">
      <c r="A449" s="13"/>
    </row>
    <row r="450">
      <c r="A450" s="13"/>
    </row>
    <row r="451">
      <c r="A451" s="13"/>
    </row>
    <row r="452">
      <c r="A452" s="13"/>
    </row>
    <row r="453">
      <c r="A453" s="13"/>
    </row>
    <row r="454">
      <c r="A454" s="13"/>
    </row>
    <row r="455">
      <c r="A455" s="13"/>
    </row>
    <row r="456">
      <c r="A456" s="13"/>
    </row>
    <row r="457">
      <c r="A457" s="13"/>
    </row>
    <row r="458">
      <c r="A458" s="13"/>
    </row>
    <row r="459">
      <c r="A459" s="13"/>
    </row>
    <row r="460">
      <c r="A460" s="13"/>
    </row>
    <row r="461">
      <c r="A461" s="13"/>
    </row>
    <row r="462">
      <c r="A462" s="13"/>
    </row>
    <row r="463">
      <c r="A463" s="13"/>
    </row>
    <row r="464">
      <c r="A464" s="13"/>
    </row>
    <row r="465">
      <c r="A465" s="13"/>
    </row>
    <row r="466">
      <c r="A466" s="13"/>
    </row>
    <row r="467">
      <c r="A467" s="13"/>
    </row>
    <row r="468">
      <c r="A468" s="13"/>
    </row>
    <row r="469">
      <c r="A469" s="13"/>
    </row>
    <row r="470">
      <c r="A470" s="13"/>
    </row>
    <row r="471">
      <c r="A471" s="13"/>
    </row>
    <row r="472">
      <c r="A472" s="13"/>
    </row>
    <row r="473">
      <c r="A473" s="13"/>
    </row>
    <row r="474">
      <c r="A474" s="13"/>
    </row>
    <row r="475">
      <c r="A475" s="13"/>
    </row>
    <row r="476">
      <c r="A476" s="13"/>
    </row>
    <row r="477">
      <c r="A477" s="13"/>
    </row>
    <row r="478">
      <c r="A478" s="13"/>
    </row>
    <row r="479">
      <c r="A479" s="13"/>
    </row>
    <row r="480">
      <c r="A480" s="13"/>
    </row>
    <row r="481">
      <c r="A481" s="13"/>
    </row>
    <row r="482">
      <c r="A482" s="13"/>
    </row>
    <row r="483">
      <c r="A483" s="13"/>
    </row>
    <row r="484">
      <c r="A484" s="13"/>
    </row>
    <row r="485">
      <c r="A485" s="13"/>
    </row>
    <row r="486">
      <c r="A486" s="13"/>
    </row>
    <row r="487">
      <c r="A487" s="13"/>
    </row>
    <row r="488">
      <c r="A488" s="13"/>
    </row>
    <row r="489">
      <c r="A489" s="13"/>
    </row>
    <row r="490">
      <c r="A490" s="13"/>
    </row>
    <row r="491">
      <c r="A491" s="13"/>
    </row>
    <row r="492">
      <c r="A492" s="13"/>
    </row>
    <row r="493">
      <c r="A493" s="13"/>
    </row>
    <row r="494">
      <c r="A494" s="13"/>
    </row>
    <row r="495">
      <c r="A495" s="13"/>
    </row>
    <row r="496">
      <c r="A496" s="13"/>
    </row>
    <row r="497">
      <c r="A497" s="13"/>
    </row>
    <row r="498">
      <c r="A498" s="13"/>
    </row>
    <row r="499">
      <c r="A499" s="13"/>
    </row>
    <row r="500">
      <c r="A500" s="13"/>
    </row>
    <row r="501">
      <c r="A501" s="13"/>
    </row>
    <row r="502">
      <c r="A502" s="13"/>
    </row>
    <row r="503">
      <c r="A503" s="13"/>
    </row>
    <row r="504">
      <c r="A504" s="13"/>
    </row>
    <row r="505">
      <c r="A505" s="13"/>
    </row>
    <row r="506">
      <c r="A506" s="13"/>
    </row>
    <row r="507">
      <c r="A507" s="13"/>
    </row>
    <row r="508">
      <c r="A508" s="13"/>
    </row>
    <row r="509">
      <c r="A509" s="13"/>
    </row>
    <row r="510">
      <c r="A510" s="13"/>
    </row>
    <row r="511">
      <c r="A511" s="13"/>
    </row>
    <row r="512">
      <c r="A512" s="13"/>
    </row>
    <row r="513">
      <c r="A513" s="13"/>
    </row>
    <row r="514">
      <c r="A514" s="13"/>
    </row>
    <row r="515">
      <c r="A515" s="13"/>
    </row>
    <row r="516">
      <c r="A516" s="13"/>
    </row>
    <row r="517">
      <c r="A517" s="13"/>
    </row>
    <row r="518">
      <c r="A518" s="13"/>
    </row>
    <row r="519">
      <c r="A519" s="13"/>
    </row>
    <row r="520">
      <c r="A520" s="13"/>
    </row>
    <row r="521">
      <c r="A521" s="13"/>
    </row>
    <row r="522">
      <c r="A522" s="13"/>
    </row>
    <row r="523">
      <c r="A523" s="13"/>
    </row>
    <row r="524">
      <c r="A524" s="13"/>
    </row>
    <row r="525">
      <c r="A525" s="13"/>
    </row>
    <row r="526">
      <c r="A526" s="13"/>
    </row>
    <row r="527">
      <c r="A527" s="13"/>
    </row>
    <row r="528">
      <c r="A528" s="13"/>
    </row>
    <row r="529">
      <c r="A529" s="13"/>
    </row>
    <row r="530">
      <c r="A530" s="13"/>
    </row>
    <row r="531">
      <c r="A531" s="13"/>
    </row>
    <row r="532">
      <c r="A532" s="13"/>
    </row>
    <row r="533">
      <c r="A533" s="13"/>
    </row>
    <row r="534">
      <c r="A534" s="13"/>
    </row>
    <row r="535">
      <c r="A535" s="13"/>
    </row>
    <row r="536">
      <c r="A536" s="13"/>
    </row>
    <row r="537">
      <c r="A537" s="13"/>
    </row>
    <row r="538">
      <c r="A538" s="13"/>
    </row>
    <row r="539">
      <c r="A539" s="13"/>
    </row>
    <row r="540">
      <c r="A540" s="13"/>
    </row>
    <row r="541">
      <c r="A541" s="13"/>
    </row>
    <row r="542">
      <c r="A542" s="13"/>
    </row>
    <row r="543">
      <c r="A543" s="13"/>
    </row>
    <row r="544">
      <c r="A544" s="13"/>
    </row>
    <row r="545">
      <c r="A545" s="13"/>
    </row>
    <row r="546">
      <c r="A546" s="13"/>
    </row>
    <row r="547">
      <c r="A547" s="13"/>
    </row>
    <row r="548">
      <c r="A548" s="13"/>
    </row>
    <row r="549">
      <c r="A549" s="13"/>
    </row>
    <row r="550">
      <c r="A550" s="13"/>
    </row>
    <row r="551">
      <c r="A551" s="13"/>
    </row>
    <row r="552">
      <c r="A552" s="13"/>
    </row>
    <row r="553">
      <c r="A553" s="13"/>
    </row>
    <row r="554">
      <c r="A554" s="13"/>
    </row>
    <row r="555">
      <c r="A555" s="13"/>
    </row>
    <row r="556">
      <c r="A556" s="13"/>
    </row>
    <row r="557">
      <c r="A557" s="13"/>
    </row>
    <row r="558">
      <c r="A558" s="13"/>
    </row>
    <row r="559">
      <c r="A559" s="13"/>
    </row>
    <row r="560">
      <c r="A560" s="13"/>
    </row>
    <row r="561">
      <c r="A561" s="13"/>
    </row>
    <row r="562">
      <c r="A562" s="13"/>
    </row>
    <row r="563">
      <c r="A563" s="13"/>
    </row>
    <row r="564">
      <c r="A564" s="13"/>
    </row>
    <row r="565">
      <c r="A565" s="13"/>
    </row>
    <row r="566">
      <c r="A566" s="13"/>
    </row>
    <row r="567">
      <c r="A567" s="13"/>
    </row>
    <row r="568">
      <c r="A568" s="13"/>
    </row>
    <row r="569">
      <c r="A569" s="13"/>
    </row>
    <row r="570">
      <c r="A570" s="13"/>
    </row>
    <row r="571">
      <c r="A571" s="13"/>
    </row>
    <row r="572">
      <c r="A572" s="13"/>
    </row>
    <row r="573">
      <c r="A573" s="13"/>
    </row>
    <row r="574">
      <c r="A574" s="13"/>
    </row>
    <row r="575">
      <c r="A575" s="13"/>
    </row>
    <row r="576">
      <c r="A576" s="13"/>
    </row>
    <row r="577">
      <c r="A577" s="13"/>
    </row>
    <row r="578">
      <c r="A578" s="13"/>
    </row>
    <row r="579">
      <c r="A579" s="13"/>
    </row>
    <row r="580">
      <c r="A580" s="13"/>
    </row>
    <row r="581">
      <c r="A581" s="13"/>
    </row>
    <row r="582">
      <c r="A582" s="13"/>
    </row>
    <row r="583">
      <c r="A583" s="13"/>
    </row>
    <row r="584">
      <c r="A584" s="13"/>
    </row>
    <row r="585">
      <c r="A585" s="13"/>
    </row>
    <row r="586">
      <c r="A586" s="13"/>
    </row>
    <row r="587">
      <c r="A587" s="13"/>
    </row>
    <row r="588">
      <c r="A588" s="13"/>
    </row>
    <row r="589">
      <c r="A589" s="13"/>
    </row>
    <row r="590">
      <c r="A590" s="13"/>
    </row>
    <row r="591">
      <c r="A591" s="13"/>
    </row>
    <row r="592">
      <c r="A592" s="13"/>
    </row>
    <row r="593">
      <c r="A593" s="13"/>
    </row>
    <row r="594">
      <c r="A594" s="13"/>
    </row>
    <row r="595">
      <c r="A595" s="13"/>
    </row>
    <row r="596">
      <c r="A596" s="13"/>
    </row>
    <row r="597">
      <c r="A597" s="13"/>
    </row>
    <row r="598">
      <c r="A598" s="13"/>
    </row>
    <row r="599">
      <c r="A599" s="13"/>
    </row>
    <row r="600">
      <c r="A600" s="13"/>
    </row>
    <row r="601">
      <c r="A601" s="13"/>
    </row>
    <row r="602">
      <c r="A602" s="13"/>
    </row>
    <row r="603">
      <c r="A603" s="13"/>
    </row>
    <row r="604">
      <c r="A604" s="13"/>
    </row>
    <row r="605">
      <c r="A605" s="13"/>
    </row>
    <row r="606">
      <c r="A606" s="13"/>
    </row>
    <row r="607">
      <c r="A607" s="13"/>
    </row>
    <row r="608">
      <c r="A608" s="13"/>
    </row>
    <row r="609">
      <c r="A609" s="13"/>
    </row>
    <row r="610">
      <c r="A610" s="13"/>
    </row>
    <row r="611">
      <c r="A611" s="13"/>
    </row>
    <row r="612">
      <c r="A612" s="13"/>
    </row>
    <row r="613">
      <c r="A613" s="13"/>
    </row>
    <row r="614">
      <c r="A614" s="13"/>
    </row>
    <row r="615">
      <c r="A615" s="13"/>
    </row>
    <row r="616">
      <c r="A616" s="13"/>
    </row>
    <row r="617">
      <c r="A617" s="13"/>
    </row>
    <row r="618">
      <c r="A618" s="13"/>
    </row>
    <row r="619">
      <c r="A619" s="13"/>
    </row>
    <row r="620">
      <c r="A620" s="13"/>
    </row>
    <row r="621">
      <c r="A621" s="13"/>
    </row>
    <row r="622">
      <c r="A622" s="13"/>
    </row>
    <row r="623">
      <c r="A623" s="13"/>
    </row>
    <row r="624">
      <c r="A624" s="13"/>
    </row>
    <row r="625">
      <c r="A625" s="13"/>
    </row>
    <row r="626">
      <c r="A626" s="13"/>
    </row>
    <row r="627">
      <c r="A627" s="13"/>
    </row>
    <row r="628">
      <c r="A628" s="13"/>
    </row>
    <row r="629">
      <c r="A629" s="13"/>
    </row>
    <row r="630">
      <c r="A630" s="13"/>
    </row>
    <row r="631">
      <c r="A631" s="13"/>
    </row>
    <row r="632">
      <c r="A632" s="13"/>
    </row>
    <row r="633">
      <c r="A633" s="13"/>
    </row>
    <row r="634">
      <c r="A634" s="13"/>
    </row>
    <row r="635">
      <c r="A635" s="13"/>
    </row>
    <row r="636">
      <c r="A636" s="13"/>
    </row>
    <row r="637">
      <c r="A637" s="13"/>
    </row>
    <row r="638">
      <c r="A638" s="13"/>
    </row>
    <row r="639">
      <c r="A639" s="13"/>
    </row>
    <row r="640">
      <c r="A640" s="13"/>
    </row>
    <row r="641">
      <c r="A641" s="13"/>
    </row>
    <row r="642">
      <c r="A642" s="13"/>
    </row>
    <row r="643">
      <c r="A643" s="13"/>
    </row>
    <row r="644">
      <c r="A644" s="13"/>
    </row>
    <row r="645">
      <c r="A645" s="13"/>
    </row>
    <row r="646">
      <c r="A646" s="13"/>
    </row>
    <row r="647">
      <c r="A647" s="13"/>
    </row>
    <row r="648">
      <c r="A648" s="13"/>
    </row>
    <row r="649">
      <c r="A649" s="13"/>
    </row>
    <row r="650">
      <c r="A650" s="13"/>
    </row>
    <row r="651">
      <c r="A651" s="13"/>
    </row>
    <row r="652">
      <c r="A652" s="13"/>
    </row>
    <row r="653">
      <c r="A653" s="13"/>
    </row>
    <row r="654">
      <c r="A654" s="13"/>
    </row>
    <row r="655">
      <c r="A655" s="13"/>
    </row>
    <row r="656">
      <c r="A656" s="13"/>
    </row>
    <row r="657">
      <c r="A657" s="13"/>
    </row>
    <row r="658">
      <c r="A658" s="13"/>
    </row>
    <row r="659">
      <c r="A659" s="13"/>
    </row>
    <row r="660">
      <c r="A660" s="13"/>
    </row>
    <row r="661">
      <c r="A661" s="13"/>
    </row>
    <row r="662">
      <c r="A662" s="13"/>
    </row>
    <row r="663">
      <c r="A663" s="13"/>
    </row>
    <row r="664">
      <c r="A664" s="13"/>
    </row>
    <row r="665">
      <c r="A665" s="13"/>
    </row>
    <row r="666">
      <c r="A666" s="13"/>
    </row>
    <row r="667">
      <c r="A667" s="13"/>
    </row>
    <row r="668">
      <c r="A668" s="13"/>
    </row>
    <row r="669">
      <c r="A669" s="13"/>
    </row>
    <row r="670">
      <c r="A670" s="13"/>
    </row>
    <row r="671">
      <c r="A671" s="13"/>
    </row>
    <row r="672">
      <c r="A672" s="13"/>
    </row>
    <row r="673">
      <c r="A673" s="13"/>
    </row>
    <row r="674">
      <c r="A674" s="13"/>
    </row>
    <row r="675">
      <c r="A675" s="13"/>
    </row>
    <row r="676">
      <c r="A676" s="13"/>
    </row>
    <row r="677">
      <c r="A677" s="13"/>
    </row>
    <row r="678">
      <c r="A678" s="13"/>
    </row>
    <row r="679">
      <c r="A679" s="13"/>
    </row>
    <row r="680">
      <c r="A680" s="13"/>
    </row>
    <row r="681">
      <c r="A681" s="13"/>
    </row>
    <row r="682">
      <c r="A682" s="13"/>
    </row>
    <row r="683">
      <c r="A683" s="13"/>
    </row>
    <row r="684">
      <c r="A684" s="13"/>
    </row>
    <row r="685">
      <c r="A685" s="13"/>
    </row>
    <row r="686">
      <c r="A686" s="13"/>
    </row>
    <row r="687">
      <c r="A687" s="13"/>
    </row>
    <row r="688">
      <c r="A688" s="13"/>
    </row>
    <row r="689">
      <c r="A689" s="13"/>
    </row>
    <row r="690">
      <c r="A690" s="13"/>
    </row>
    <row r="691">
      <c r="A691" s="13"/>
    </row>
    <row r="692">
      <c r="A692" s="13"/>
    </row>
    <row r="693">
      <c r="A693" s="13"/>
    </row>
    <row r="694">
      <c r="A694" s="13"/>
    </row>
    <row r="695">
      <c r="A695" s="13"/>
    </row>
    <row r="696">
      <c r="A696" s="13"/>
    </row>
    <row r="697">
      <c r="A697" s="13"/>
    </row>
    <row r="698">
      <c r="A698" s="13"/>
    </row>
    <row r="699">
      <c r="A699" s="13"/>
    </row>
    <row r="700">
      <c r="A700" s="13"/>
    </row>
    <row r="701">
      <c r="A701" s="13"/>
    </row>
    <row r="702">
      <c r="A702" s="13"/>
    </row>
    <row r="703">
      <c r="A703" s="13"/>
    </row>
    <row r="704">
      <c r="A704" s="13"/>
    </row>
    <row r="705">
      <c r="A705" s="13"/>
    </row>
    <row r="706">
      <c r="A706" s="13"/>
    </row>
    <row r="707">
      <c r="A707" s="13"/>
    </row>
    <row r="708">
      <c r="A708" s="13"/>
    </row>
    <row r="709">
      <c r="A709" s="13"/>
    </row>
    <row r="710">
      <c r="A710" s="13"/>
    </row>
    <row r="711">
      <c r="A711" s="13"/>
    </row>
    <row r="712">
      <c r="A712" s="13"/>
    </row>
    <row r="713">
      <c r="A713" s="13"/>
    </row>
    <row r="714">
      <c r="A714" s="13"/>
    </row>
    <row r="715">
      <c r="A715" s="13"/>
    </row>
    <row r="716">
      <c r="A716" s="13"/>
    </row>
    <row r="717">
      <c r="A717" s="13"/>
    </row>
    <row r="718">
      <c r="A718" s="13"/>
    </row>
    <row r="719">
      <c r="A719" s="13"/>
    </row>
    <row r="720">
      <c r="A720" s="13"/>
    </row>
    <row r="721">
      <c r="A721" s="13"/>
    </row>
    <row r="722">
      <c r="A722" s="13"/>
    </row>
    <row r="723">
      <c r="A723" s="13"/>
    </row>
    <row r="724">
      <c r="A724" s="13"/>
    </row>
    <row r="725">
      <c r="A725" s="13"/>
    </row>
    <row r="726">
      <c r="A726" s="13"/>
    </row>
    <row r="727">
      <c r="A727" s="13"/>
    </row>
    <row r="728">
      <c r="A728" s="13"/>
    </row>
    <row r="729">
      <c r="A729" s="13"/>
    </row>
    <row r="730">
      <c r="A730" s="13"/>
    </row>
    <row r="731">
      <c r="A731" s="13"/>
    </row>
    <row r="732">
      <c r="A732" s="13"/>
    </row>
    <row r="733">
      <c r="A733" s="13"/>
    </row>
    <row r="734">
      <c r="A734" s="13"/>
    </row>
    <row r="735">
      <c r="A735" s="13"/>
    </row>
    <row r="736">
      <c r="A736" s="13"/>
    </row>
    <row r="737">
      <c r="A737" s="13"/>
    </row>
    <row r="738">
      <c r="A738" s="13"/>
    </row>
    <row r="739">
      <c r="A739" s="13"/>
    </row>
    <row r="740">
      <c r="A740" s="13"/>
    </row>
    <row r="741">
      <c r="A741" s="13"/>
    </row>
    <row r="742">
      <c r="A742" s="13"/>
    </row>
    <row r="743">
      <c r="A743" s="13"/>
    </row>
    <row r="744">
      <c r="A744" s="13"/>
    </row>
    <row r="745">
      <c r="A745" s="13"/>
    </row>
    <row r="746">
      <c r="A746" s="13"/>
    </row>
    <row r="747">
      <c r="A747" s="13"/>
    </row>
    <row r="748">
      <c r="A748" s="13"/>
    </row>
    <row r="749">
      <c r="A749" s="13"/>
    </row>
    <row r="750">
      <c r="A750" s="13"/>
    </row>
    <row r="751">
      <c r="A751" s="13"/>
    </row>
    <row r="752">
      <c r="A752" s="13"/>
    </row>
    <row r="753">
      <c r="A753" s="13"/>
    </row>
    <row r="754">
      <c r="A754" s="13"/>
    </row>
    <row r="755">
      <c r="A755" s="13"/>
    </row>
    <row r="756">
      <c r="A756" s="13"/>
    </row>
    <row r="757">
      <c r="A757" s="13"/>
    </row>
    <row r="758">
      <c r="A758" s="13"/>
    </row>
    <row r="759">
      <c r="A759" s="13"/>
    </row>
    <row r="760">
      <c r="A760" s="13"/>
    </row>
    <row r="761">
      <c r="A761" s="13"/>
    </row>
    <row r="762">
      <c r="A762" s="13"/>
    </row>
    <row r="763">
      <c r="A763" s="13"/>
    </row>
    <row r="764">
      <c r="A764" s="13"/>
    </row>
    <row r="765">
      <c r="A765" s="13"/>
    </row>
    <row r="766">
      <c r="A766" s="13"/>
    </row>
    <row r="767">
      <c r="A767" s="13"/>
    </row>
    <row r="768">
      <c r="A768" s="13"/>
    </row>
    <row r="769">
      <c r="A769" s="13"/>
    </row>
    <row r="770">
      <c r="A770" s="13"/>
    </row>
    <row r="771">
      <c r="A771" s="13"/>
    </row>
    <row r="772">
      <c r="A772" s="13"/>
    </row>
    <row r="773">
      <c r="A773" s="13"/>
    </row>
    <row r="774">
      <c r="A774" s="13"/>
    </row>
    <row r="775">
      <c r="A775" s="13"/>
    </row>
    <row r="776">
      <c r="A776" s="13"/>
    </row>
    <row r="777">
      <c r="A777" s="13"/>
    </row>
    <row r="778">
      <c r="A778" s="13"/>
    </row>
    <row r="779">
      <c r="A779" s="13"/>
    </row>
    <row r="780">
      <c r="A780" s="13"/>
    </row>
    <row r="781">
      <c r="A781" s="13"/>
    </row>
    <row r="782">
      <c r="A782" s="13"/>
    </row>
    <row r="783">
      <c r="A783" s="13"/>
    </row>
    <row r="784">
      <c r="A784" s="13"/>
    </row>
    <row r="785">
      <c r="A785" s="13"/>
    </row>
    <row r="786">
      <c r="A786" s="13"/>
    </row>
    <row r="787">
      <c r="A787" s="13"/>
    </row>
    <row r="788">
      <c r="A788" s="13"/>
    </row>
    <row r="789">
      <c r="A789" s="13"/>
    </row>
    <row r="790">
      <c r="A790" s="13"/>
    </row>
    <row r="791">
      <c r="A791" s="13"/>
    </row>
    <row r="792">
      <c r="A792" s="13"/>
    </row>
    <row r="793">
      <c r="A793" s="13"/>
    </row>
    <row r="794">
      <c r="A794" s="13"/>
    </row>
    <row r="795">
      <c r="A795" s="13"/>
    </row>
    <row r="796">
      <c r="A796" s="13"/>
    </row>
    <row r="797">
      <c r="A797" s="13"/>
    </row>
    <row r="798">
      <c r="A798" s="13"/>
    </row>
    <row r="799">
      <c r="A799" s="13"/>
    </row>
    <row r="800">
      <c r="A800" s="13"/>
    </row>
    <row r="801">
      <c r="A801" s="13"/>
    </row>
    <row r="802">
      <c r="A802" s="13"/>
    </row>
    <row r="803">
      <c r="A803" s="13"/>
    </row>
    <row r="804">
      <c r="A804" s="13"/>
    </row>
    <row r="805">
      <c r="A805" s="13"/>
    </row>
    <row r="806">
      <c r="A806" s="13"/>
    </row>
    <row r="807">
      <c r="A807" s="13"/>
    </row>
    <row r="808">
      <c r="A808" s="13"/>
    </row>
    <row r="809">
      <c r="A809" s="13"/>
    </row>
    <row r="810">
      <c r="A810" s="13"/>
    </row>
    <row r="811">
      <c r="A811" s="13"/>
    </row>
    <row r="812">
      <c r="A812" s="13"/>
    </row>
    <row r="813">
      <c r="A813" s="13"/>
    </row>
    <row r="814">
      <c r="A814" s="13"/>
    </row>
    <row r="815">
      <c r="A815" s="13"/>
    </row>
    <row r="816">
      <c r="A816" s="13"/>
    </row>
    <row r="817">
      <c r="A817" s="13"/>
    </row>
    <row r="818">
      <c r="A818" s="13"/>
    </row>
    <row r="819">
      <c r="A819" s="13"/>
    </row>
    <row r="820">
      <c r="A820" s="13"/>
    </row>
    <row r="821">
      <c r="A821" s="13"/>
    </row>
    <row r="822">
      <c r="A822" s="13"/>
    </row>
    <row r="823">
      <c r="A823" s="13"/>
    </row>
    <row r="824">
      <c r="A824" s="13"/>
    </row>
    <row r="825">
      <c r="A825" s="13"/>
    </row>
    <row r="826">
      <c r="A826" s="13"/>
    </row>
    <row r="827">
      <c r="A827" s="13"/>
    </row>
    <row r="828">
      <c r="A828" s="13"/>
    </row>
    <row r="829">
      <c r="A829" s="13"/>
    </row>
    <row r="830">
      <c r="A830" s="13"/>
    </row>
    <row r="831">
      <c r="A831" s="13"/>
    </row>
    <row r="832">
      <c r="A832" s="13"/>
    </row>
    <row r="833">
      <c r="A833" s="13"/>
    </row>
    <row r="834">
      <c r="A834" s="13"/>
    </row>
    <row r="835">
      <c r="A835" s="13"/>
    </row>
    <row r="836">
      <c r="A836" s="13"/>
    </row>
    <row r="837">
      <c r="A837" s="13"/>
    </row>
    <row r="838">
      <c r="A838" s="13"/>
    </row>
    <row r="839">
      <c r="A839" s="13"/>
    </row>
    <row r="840">
      <c r="A840" s="13"/>
    </row>
    <row r="841">
      <c r="A841" s="13"/>
    </row>
    <row r="842">
      <c r="A842" s="13"/>
    </row>
    <row r="843">
      <c r="A843" s="13"/>
    </row>
    <row r="844">
      <c r="A844" s="13"/>
    </row>
    <row r="845">
      <c r="A845" s="13"/>
    </row>
    <row r="846">
      <c r="A846" s="13"/>
    </row>
    <row r="847">
      <c r="A847" s="13"/>
    </row>
    <row r="848">
      <c r="A848" s="13"/>
    </row>
    <row r="849">
      <c r="A849" s="13"/>
    </row>
    <row r="850">
      <c r="A850" s="13"/>
    </row>
    <row r="851">
      <c r="A851" s="13"/>
    </row>
    <row r="852">
      <c r="A852" s="13"/>
    </row>
    <row r="853">
      <c r="A853" s="13"/>
    </row>
    <row r="854">
      <c r="A854" s="13"/>
    </row>
    <row r="855">
      <c r="A855" s="13"/>
    </row>
    <row r="856">
      <c r="A856" s="13"/>
    </row>
    <row r="857">
      <c r="A857" s="13"/>
    </row>
    <row r="858">
      <c r="A858" s="13"/>
    </row>
    <row r="859">
      <c r="A859" s="13"/>
    </row>
    <row r="860">
      <c r="A860" s="13"/>
    </row>
    <row r="861">
      <c r="A861" s="13"/>
    </row>
    <row r="862">
      <c r="A862" s="13"/>
    </row>
    <row r="863">
      <c r="A863" s="13"/>
    </row>
    <row r="864">
      <c r="A864" s="13"/>
    </row>
    <row r="865">
      <c r="A865" s="13"/>
    </row>
    <row r="866">
      <c r="A866" s="13"/>
    </row>
    <row r="867">
      <c r="A867" s="13"/>
    </row>
    <row r="868">
      <c r="A868" s="13"/>
    </row>
    <row r="869">
      <c r="A869" s="13"/>
    </row>
    <row r="870">
      <c r="A870" s="13"/>
    </row>
    <row r="871">
      <c r="A871" s="13"/>
    </row>
    <row r="872">
      <c r="A872" s="13"/>
    </row>
    <row r="873">
      <c r="A873" s="13"/>
    </row>
    <row r="874">
      <c r="A874" s="13"/>
    </row>
    <row r="875">
      <c r="A875" s="13"/>
    </row>
    <row r="876">
      <c r="A876" s="13"/>
    </row>
    <row r="877">
      <c r="A877" s="13"/>
    </row>
    <row r="878">
      <c r="A878" s="13"/>
    </row>
    <row r="879">
      <c r="A879" s="13"/>
    </row>
    <row r="880">
      <c r="A880" s="13"/>
    </row>
    <row r="881">
      <c r="A881" s="13"/>
    </row>
    <row r="882">
      <c r="A882" s="13"/>
    </row>
    <row r="883">
      <c r="A883" s="13"/>
    </row>
    <row r="884">
      <c r="A884" s="13"/>
    </row>
    <row r="885">
      <c r="A885" s="13"/>
    </row>
    <row r="886">
      <c r="A886" s="13"/>
    </row>
    <row r="887">
      <c r="A887" s="13"/>
    </row>
    <row r="888">
      <c r="A888" s="13"/>
    </row>
    <row r="889">
      <c r="A889" s="13"/>
    </row>
    <row r="890">
      <c r="A890" s="13"/>
    </row>
    <row r="891">
      <c r="A891" s="13"/>
    </row>
    <row r="892">
      <c r="A892" s="13"/>
    </row>
    <row r="893">
      <c r="A893" s="13"/>
    </row>
    <row r="894">
      <c r="A894" s="13"/>
    </row>
    <row r="895">
      <c r="A895" s="13"/>
    </row>
    <row r="896">
      <c r="A896" s="13"/>
    </row>
    <row r="897">
      <c r="A897" s="13"/>
    </row>
    <row r="898">
      <c r="A898" s="13"/>
    </row>
    <row r="899">
      <c r="A899" s="13"/>
    </row>
    <row r="900">
      <c r="A900" s="13"/>
    </row>
    <row r="901">
      <c r="A901" s="13"/>
    </row>
    <row r="902">
      <c r="A902" s="13"/>
    </row>
    <row r="903">
      <c r="A903" s="13"/>
    </row>
    <row r="904">
      <c r="A904" s="13"/>
    </row>
    <row r="905">
      <c r="A905" s="13"/>
    </row>
    <row r="906">
      <c r="A906" s="13"/>
    </row>
    <row r="907">
      <c r="A907" s="13"/>
    </row>
    <row r="908">
      <c r="A908" s="13"/>
    </row>
    <row r="909">
      <c r="A909" s="13"/>
    </row>
    <row r="910">
      <c r="A910" s="13"/>
    </row>
    <row r="911">
      <c r="A911" s="13"/>
    </row>
    <row r="912">
      <c r="A912" s="13"/>
    </row>
    <row r="913">
      <c r="A913" s="13"/>
    </row>
    <row r="914">
      <c r="A914" s="13"/>
    </row>
    <row r="915">
      <c r="A915" s="13"/>
    </row>
    <row r="916">
      <c r="A916" s="13"/>
    </row>
    <row r="917">
      <c r="A917" s="13"/>
    </row>
    <row r="918">
      <c r="A918" s="13"/>
    </row>
    <row r="919">
      <c r="A919" s="13"/>
    </row>
    <row r="920">
      <c r="A920" s="13"/>
    </row>
    <row r="921">
      <c r="A921" s="13"/>
    </row>
    <row r="922">
      <c r="A922" s="13"/>
    </row>
    <row r="923">
      <c r="A923" s="13"/>
    </row>
    <row r="924">
      <c r="A924" s="13"/>
    </row>
    <row r="925">
      <c r="A925" s="13"/>
    </row>
    <row r="926">
      <c r="A926" s="13"/>
    </row>
    <row r="927">
      <c r="A927" s="13"/>
    </row>
    <row r="928">
      <c r="A928" s="13"/>
    </row>
    <row r="929">
      <c r="A929" s="13"/>
    </row>
    <row r="930">
      <c r="A930" s="13"/>
    </row>
    <row r="931">
      <c r="A931" s="13"/>
    </row>
    <row r="932">
      <c r="A932" s="13"/>
    </row>
    <row r="933">
      <c r="A933" s="13"/>
    </row>
    <row r="934">
      <c r="A934" s="13"/>
    </row>
    <row r="935">
      <c r="A935" s="13"/>
    </row>
    <row r="936">
      <c r="A936" s="13"/>
    </row>
    <row r="937">
      <c r="A937" s="13"/>
    </row>
    <row r="938">
      <c r="A938" s="13"/>
    </row>
    <row r="939">
      <c r="A939" s="13"/>
    </row>
    <row r="940">
      <c r="A940" s="13"/>
    </row>
    <row r="941">
      <c r="A941" s="13"/>
    </row>
    <row r="942">
      <c r="A942" s="13"/>
    </row>
    <row r="943">
      <c r="A943" s="13"/>
    </row>
    <row r="944">
      <c r="A944" s="13"/>
    </row>
    <row r="945">
      <c r="A945" s="13"/>
    </row>
    <row r="946">
      <c r="A946" s="13"/>
    </row>
    <row r="947">
      <c r="A947" s="13"/>
    </row>
    <row r="948">
      <c r="A948" s="13"/>
    </row>
    <row r="949">
      <c r="A949" s="13"/>
    </row>
    <row r="950">
      <c r="A950" s="13"/>
    </row>
    <row r="951">
      <c r="A951" s="13"/>
    </row>
    <row r="952">
      <c r="A952" s="13"/>
    </row>
    <row r="953">
      <c r="A953" s="13"/>
    </row>
    <row r="954">
      <c r="A954" s="13"/>
    </row>
    <row r="955">
      <c r="A955" s="13"/>
    </row>
    <row r="956">
      <c r="A956" s="13"/>
    </row>
    <row r="957">
      <c r="A957" s="13"/>
    </row>
    <row r="958">
      <c r="A958" s="13"/>
    </row>
    <row r="959">
      <c r="A959" s="13"/>
    </row>
    <row r="960">
      <c r="A960" s="13"/>
    </row>
    <row r="961">
      <c r="A961" s="13"/>
    </row>
    <row r="962">
      <c r="A962" s="13"/>
    </row>
    <row r="963">
      <c r="A963" s="13"/>
    </row>
    <row r="964">
      <c r="A964" s="13"/>
    </row>
    <row r="965">
      <c r="A965" s="13"/>
    </row>
    <row r="966">
      <c r="A966" s="13"/>
    </row>
    <row r="967">
      <c r="A967" s="13"/>
    </row>
    <row r="968">
      <c r="A968" s="13"/>
    </row>
    <row r="969">
      <c r="A969" s="13"/>
    </row>
    <row r="970">
      <c r="A970" s="13"/>
    </row>
    <row r="971">
      <c r="A971" s="13"/>
    </row>
    <row r="972">
      <c r="A972" s="13"/>
    </row>
    <row r="973">
      <c r="A973" s="13"/>
    </row>
    <row r="974">
      <c r="A974" s="13"/>
    </row>
    <row r="975">
      <c r="A975" s="13"/>
    </row>
    <row r="976">
      <c r="A976" s="13"/>
    </row>
    <row r="977">
      <c r="A977" s="13"/>
    </row>
    <row r="978">
      <c r="A978" s="13"/>
    </row>
    <row r="979">
      <c r="A979" s="13"/>
    </row>
    <row r="980">
      <c r="A980" s="13"/>
    </row>
    <row r="981">
      <c r="A981" s="13"/>
    </row>
    <row r="982">
      <c r="A982" s="13"/>
    </row>
    <row r="983">
      <c r="A983" s="13"/>
    </row>
    <row r="984">
      <c r="A984" s="13"/>
    </row>
    <row r="985">
      <c r="A985" s="13"/>
    </row>
    <row r="986">
      <c r="A986" s="13"/>
    </row>
    <row r="987">
      <c r="A987" s="13"/>
    </row>
    <row r="988">
      <c r="A988" s="13"/>
    </row>
    <row r="989">
      <c r="A989" s="13"/>
    </row>
    <row r="990">
      <c r="A990" s="13"/>
    </row>
    <row r="991">
      <c r="A991" s="13"/>
    </row>
    <row r="992">
      <c r="A992" s="13"/>
    </row>
    <row r="993">
      <c r="A993" s="13"/>
    </row>
    <row r="994">
      <c r="A994" s="13"/>
    </row>
    <row r="995">
      <c r="A995" s="13"/>
    </row>
    <row r="996">
      <c r="A996" s="13"/>
    </row>
    <row r="997">
      <c r="A997" s="13"/>
    </row>
    <row r="998">
      <c r="A998" s="13"/>
    </row>
    <row r="999">
      <c r="A999" s="13"/>
    </row>
    <row r="1000">
      <c r="A1000" s="1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8" t="s">
        <v>104</v>
      </c>
    </row>
    <row r="3">
      <c r="A3" s="8" t="s">
        <v>47</v>
      </c>
      <c r="B3" s="8">
        <v>0.0</v>
      </c>
      <c r="C3" s="10">
        <f t="shared" ref="C3:Y3" si="1">B18</f>
        <v>650000</v>
      </c>
      <c r="D3" s="10">
        <f t="shared" si="1"/>
        <v>650000</v>
      </c>
      <c r="E3" s="10">
        <f t="shared" si="1"/>
        <v>650000</v>
      </c>
      <c r="F3" s="10">
        <f t="shared" si="1"/>
        <v>650000</v>
      </c>
      <c r="G3" s="10">
        <f t="shared" si="1"/>
        <v>650000</v>
      </c>
      <c r="H3" s="10">
        <f t="shared" si="1"/>
        <v>650000</v>
      </c>
      <c r="I3" s="10">
        <f t="shared" si="1"/>
        <v>650000</v>
      </c>
      <c r="J3" s="10">
        <f t="shared" si="1"/>
        <v>650000</v>
      </c>
      <c r="K3" s="10">
        <f t="shared" si="1"/>
        <v>650000</v>
      </c>
      <c r="L3" s="10">
        <f t="shared" si="1"/>
        <v>650000</v>
      </c>
      <c r="M3" s="10">
        <f t="shared" si="1"/>
        <v>650000</v>
      </c>
      <c r="N3" s="10">
        <f t="shared" si="1"/>
        <v>650000</v>
      </c>
      <c r="O3" s="10">
        <f t="shared" si="1"/>
        <v>650000</v>
      </c>
      <c r="P3" s="10">
        <f t="shared" si="1"/>
        <v>650000</v>
      </c>
      <c r="Q3" s="10">
        <f t="shared" si="1"/>
        <v>0</v>
      </c>
      <c r="R3" s="10">
        <f t="shared" si="1"/>
        <v>0</v>
      </c>
      <c r="S3" s="10">
        <f t="shared" si="1"/>
        <v>0</v>
      </c>
      <c r="T3" s="10">
        <f t="shared" si="1"/>
        <v>0</v>
      </c>
      <c r="U3" s="10">
        <f t="shared" si="1"/>
        <v>0</v>
      </c>
      <c r="V3" s="10">
        <f t="shared" si="1"/>
        <v>0</v>
      </c>
      <c r="W3" s="10">
        <f t="shared" si="1"/>
        <v>0</v>
      </c>
      <c r="X3" s="10">
        <f t="shared" si="1"/>
        <v>0</v>
      </c>
      <c r="Y3" s="10">
        <f t="shared" si="1"/>
        <v>0</v>
      </c>
    </row>
    <row r="4">
      <c r="A4" s="8" t="s">
        <v>49</v>
      </c>
      <c r="B4" s="8">
        <v>0.0</v>
      </c>
      <c r="C4" s="10">
        <f t="shared" ref="C4:Y4" si="2">B19</f>
        <v>0</v>
      </c>
      <c r="D4" s="10">
        <f t="shared" si="2"/>
        <v>0</v>
      </c>
      <c r="E4" s="10">
        <f t="shared" si="2"/>
        <v>0</v>
      </c>
      <c r="F4" s="10">
        <f t="shared" si="2"/>
        <v>0</v>
      </c>
      <c r="G4" s="10">
        <f t="shared" si="2"/>
        <v>0</v>
      </c>
      <c r="H4" s="10">
        <f t="shared" si="2"/>
        <v>0</v>
      </c>
      <c r="I4" s="10">
        <f t="shared" si="2"/>
        <v>0</v>
      </c>
      <c r="J4" s="10">
        <f t="shared" si="2"/>
        <v>450000</v>
      </c>
      <c r="K4" s="10">
        <f t="shared" si="2"/>
        <v>450000</v>
      </c>
      <c r="L4" s="10">
        <f t="shared" si="2"/>
        <v>450000</v>
      </c>
      <c r="M4" s="10">
        <f t="shared" si="2"/>
        <v>450000</v>
      </c>
      <c r="N4" s="10">
        <f t="shared" si="2"/>
        <v>450000</v>
      </c>
      <c r="O4" s="10">
        <f t="shared" si="2"/>
        <v>450000</v>
      </c>
      <c r="P4" s="10">
        <f t="shared" si="2"/>
        <v>450000</v>
      </c>
      <c r="Q4" s="10">
        <f t="shared" si="2"/>
        <v>450000</v>
      </c>
      <c r="R4" s="10">
        <f t="shared" si="2"/>
        <v>450000</v>
      </c>
      <c r="S4" s="10">
        <f t="shared" si="2"/>
        <v>450000</v>
      </c>
      <c r="T4" s="10">
        <f t="shared" si="2"/>
        <v>450000</v>
      </c>
      <c r="U4" s="10">
        <f t="shared" si="2"/>
        <v>450000</v>
      </c>
      <c r="V4" s="10">
        <f t="shared" si="2"/>
        <v>450000</v>
      </c>
      <c r="W4" s="10">
        <f t="shared" si="2"/>
        <v>450000</v>
      </c>
      <c r="X4" s="10">
        <f t="shared" si="2"/>
        <v>450000</v>
      </c>
      <c r="Y4" s="10">
        <f t="shared" si="2"/>
        <v>0</v>
      </c>
    </row>
    <row r="5">
      <c r="A5" s="8" t="s">
        <v>79</v>
      </c>
      <c r="B5" s="10">
        <f t="shared" ref="B5:Y5" si="3">SUM(B3:B4)</f>
        <v>0</v>
      </c>
      <c r="C5" s="10">
        <f t="shared" si="3"/>
        <v>650000</v>
      </c>
      <c r="D5" s="10">
        <f t="shared" si="3"/>
        <v>650000</v>
      </c>
      <c r="E5" s="10">
        <f t="shared" si="3"/>
        <v>650000</v>
      </c>
      <c r="F5" s="10">
        <f t="shared" si="3"/>
        <v>650000</v>
      </c>
      <c r="G5" s="10">
        <f t="shared" si="3"/>
        <v>650000</v>
      </c>
      <c r="H5" s="10">
        <f t="shared" si="3"/>
        <v>650000</v>
      </c>
      <c r="I5" s="10">
        <f t="shared" si="3"/>
        <v>650000</v>
      </c>
      <c r="J5" s="10">
        <f t="shared" si="3"/>
        <v>1100000</v>
      </c>
      <c r="K5" s="10">
        <f t="shared" si="3"/>
        <v>1100000</v>
      </c>
      <c r="L5" s="10">
        <f t="shared" si="3"/>
        <v>1100000</v>
      </c>
      <c r="M5" s="10">
        <f t="shared" si="3"/>
        <v>1100000</v>
      </c>
      <c r="N5" s="10">
        <f t="shared" si="3"/>
        <v>1100000</v>
      </c>
      <c r="O5" s="10">
        <f t="shared" si="3"/>
        <v>1100000</v>
      </c>
      <c r="P5" s="10">
        <f t="shared" si="3"/>
        <v>1100000</v>
      </c>
      <c r="Q5" s="10">
        <f t="shared" si="3"/>
        <v>450000</v>
      </c>
      <c r="R5" s="10">
        <f t="shared" si="3"/>
        <v>450000</v>
      </c>
      <c r="S5" s="10">
        <f t="shared" si="3"/>
        <v>450000</v>
      </c>
      <c r="T5" s="10">
        <f t="shared" si="3"/>
        <v>450000</v>
      </c>
      <c r="U5" s="10">
        <f t="shared" si="3"/>
        <v>450000</v>
      </c>
      <c r="V5" s="10">
        <f t="shared" si="3"/>
        <v>450000</v>
      </c>
      <c r="W5" s="10">
        <f t="shared" si="3"/>
        <v>450000</v>
      </c>
      <c r="X5" s="10">
        <f t="shared" si="3"/>
        <v>450000</v>
      </c>
      <c r="Y5" s="10">
        <f t="shared" si="3"/>
        <v>0</v>
      </c>
    </row>
    <row r="7">
      <c r="A7" s="8" t="s">
        <v>119</v>
      </c>
    </row>
    <row r="8">
      <c r="A8" s="8" t="s">
        <v>47</v>
      </c>
      <c r="B8" s="8">
        <f>Assumptions!C25</f>
        <v>650000</v>
      </c>
      <c r="C8" s="8">
        <v>0.0</v>
      </c>
      <c r="D8" s="8">
        <v>0.0</v>
      </c>
      <c r="E8" s="8">
        <v>0.0</v>
      </c>
      <c r="F8" s="8">
        <v>0.0</v>
      </c>
      <c r="G8" s="8">
        <v>0.0</v>
      </c>
      <c r="H8" s="8">
        <v>0.0</v>
      </c>
      <c r="I8" s="8">
        <v>0.0</v>
      </c>
      <c r="J8" s="8">
        <v>0.0</v>
      </c>
      <c r="K8" s="8">
        <v>0.0</v>
      </c>
      <c r="L8" s="8">
        <v>0.0</v>
      </c>
      <c r="M8" s="8">
        <v>0.0</v>
      </c>
      <c r="N8" s="8">
        <v>0.0</v>
      </c>
      <c r="O8" s="8">
        <v>0.0</v>
      </c>
      <c r="P8" s="8">
        <v>0.0</v>
      </c>
      <c r="Q8" s="8">
        <v>0.0</v>
      </c>
      <c r="R8" s="8">
        <v>0.0</v>
      </c>
      <c r="S8" s="8">
        <v>0.0</v>
      </c>
      <c r="T8" s="8">
        <v>0.0</v>
      </c>
      <c r="U8" s="8">
        <v>0.0</v>
      </c>
      <c r="V8" s="8">
        <v>0.0</v>
      </c>
      <c r="W8" s="8">
        <v>0.0</v>
      </c>
      <c r="X8" s="8">
        <v>0.0</v>
      </c>
      <c r="Y8" s="8">
        <v>0.0</v>
      </c>
    </row>
    <row r="9">
      <c r="A9" s="8" t="s">
        <v>49</v>
      </c>
      <c r="B9" s="8">
        <v>0.0</v>
      </c>
      <c r="C9" s="8">
        <v>0.0</v>
      </c>
      <c r="D9" s="8">
        <v>0.0</v>
      </c>
      <c r="E9" s="8">
        <v>0.0</v>
      </c>
      <c r="F9" s="8">
        <v>0.0</v>
      </c>
      <c r="G9" s="8">
        <v>0.0</v>
      </c>
      <c r="H9" s="8">
        <v>0.0</v>
      </c>
      <c r="I9" s="10">
        <f>Assumptions!C26</f>
        <v>450000</v>
      </c>
      <c r="J9" s="8">
        <v>0.0</v>
      </c>
      <c r="K9" s="8">
        <v>0.0</v>
      </c>
      <c r="L9" s="8">
        <v>0.0</v>
      </c>
      <c r="M9" s="8">
        <v>0.0</v>
      </c>
      <c r="N9" s="8">
        <v>0.0</v>
      </c>
      <c r="O9" s="8">
        <v>0.0</v>
      </c>
      <c r="P9" s="8">
        <v>0.0</v>
      </c>
      <c r="Q9" s="8">
        <v>0.0</v>
      </c>
      <c r="R9" s="8">
        <v>0.0</v>
      </c>
      <c r="S9" s="8">
        <v>0.0</v>
      </c>
      <c r="T9" s="8">
        <v>0.0</v>
      </c>
      <c r="U9" s="8">
        <v>0.0</v>
      </c>
      <c r="V9" s="8">
        <v>0.0</v>
      </c>
      <c r="W9" s="8">
        <v>0.0</v>
      </c>
      <c r="X9" s="8">
        <v>0.0</v>
      </c>
      <c r="Y9" s="8">
        <v>0.0</v>
      </c>
    </row>
    <row r="10">
      <c r="A10" s="8" t="s">
        <v>79</v>
      </c>
      <c r="B10" s="10">
        <f t="shared" ref="B10:Y10" si="4">SUM(B8:B9)</f>
        <v>650000</v>
      </c>
      <c r="C10" s="10">
        <f t="shared" si="4"/>
        <v>0</v>
      </c>
      <c r="D10" s="10">
        <f t="shared" si="4"/>
        <v>0</v>
      </c>
      <c r="E10" s="10">
        <f t="shared" si="4"/>
        <v>0</v>
      </c>
      <c r="F10" s="10">
        <f t="shared" si="4"/>
        <v>0</v>
      </c>
      <c r="G10" s="10">
        <f t="shared" si="4"/>
        <v>0</v>
      </c>
      <c r="H10" s="10">
        <f t="shared" si="4"/>
        <v>0</v>
      </c>
      <c r="I10" s="10">
        <f t="shared" si="4"/>
        <v>450000</v>
      </c>
      <c r="J10" s="10">
        <f t="shared" si="4"/>
        <v>0</v>
      </c>
      <c r="K10" s="10">
        <f t="shared" si="4"/>
        <v>0</v>
      </c>
      <c r="L10" s="10">
        <f t="shared" si="4"/>
        <v>0</v>
      </c>
      <c r="M10" s="10">
        <f t="shared" si="4"/>
        <v>0</v>
      </c>
      <c r="N10" s="10">
        <f t="shared" si="4"/>
        <v>0</v>
      </c>
      <c r="O10" s="10">
        <f t="shared" si="4"/>
        <v>0</v>
      </c>
      <c r="P10" s="10">
        <f t="shared" si="4"/>
        <v>0</v>
      </c>
      <c r="Q10" s="10">
        <f t="shared" si="4"/>
        <v>0</v>
      </c>
      <c r="R10" s="10">
        <f t="shared" si="4"/>
        <v>0</v>
      </c>
      <c r="S10" s="10">
        <f t="shared" si="4"/>
        <v>0</v>
      </c>
      <c r="T10" s="10">
        <f t="shared" si="4"/>
        <v>0</v>
      </c>
      <c r="U10" s="10">
        <f t="shared" si="4"/>
        <v>0</v>
      </c>
      <c r="V10" s="10">
        <f t="shared" si="4"/>
        <v>0</v>
      </c>
      <c r="W10" s="10">
        <f t="shared" si="4"/>
        <v>0</v>
      </c>
      <c r="X10" s="10">
        <f t="shared" si="4"/>
        <v>0</v>
      </c>
      <c r="Y10" s="10">
        <f t="shared" si="4"/>
        <v>0</v>
      </c>
    </row>
    <row r="12">
      <c r="A12" s="8" t="s">
        <v>46</v>
      </c>
    </row>
    <row r="13">
      <c r="A13" s="8" t="s">
        <v>47</v>
      </c>
      <c r="B13" s="8">
        <v>0.0</v>
      </c>
      <c r="C13" s="8">
        <v>0.0</v>
      </c>
      <c r="D13" s="8">
        <v>0.0</v>
      </c>
      <c r="E13" s="8">
        <v>0.0</v>
      </c>
      <c r="F13" s="8">
        <v>0.0</v>
      </c>
      <c r="G13" s="8">
        <v>0.0</v>
      </c>
      <c r="H13" s="8">
        <v>0.0</v>
      </c>
      <c r="I13" s="8">
        <v>0.0</v>
      </c>
      <c r="J13" s="8">
        <v>0.0</v>
      </c>
      <c r="K13" s="8">
        <v>0.0</v>
      </c>
      <c r="L13" s="8">
        <v>0.0</v>
      </c>
      <c r="M13" s="8">
        <v>0.0</v>
      </c>
      <c r="N13" s="8">
        <v>0.0</v>
      </c>
      <c r="O13" s="8">
        <v>0.0</v>
      </c>
      <c r="P13" s="10">
        <f>Assumptions!C25</f>
        <v>650000</v>
      </c>
      <c r="Q13" s="8">
        <v>0.0</v>
      </c>
      <c r="R13" s="8">
        <v>0.0</v>
      </c>
      <c r="S13" s="8">
        <v>0.0</v>
      </c>
      <c r="T13" s="8">
        <v>0.0</v>
      </c>
      <c r="U13" s="8">
        <v>0.0</v>
      </c>
      <c r="V13" s="8">
        <v>0.0</v>
      </c>
      <c r="W13" s="8">
        <v>0.0</v>
      </c>
      <c r="X13" s="8">
        <v>0.0</v>
      </c>
      <c r="Y13" s="8">
        <v>0.0</v>
      </c>
    </row>
    <row r="14">
      <c r="A14" s="8" t="s">
        <v>49</v>
      </c>
      <c r="B14" s="8">
        <v>0.0</v>
      </c>
      <c r="C14" s="8">
        <v>0.0</v>
      </c>
      <c r="D14" s="8">
        <v>0.0</v>
      </c>
      <c r="E14" s="8">
        <v>0.0</v>
      </c>
      <c r="F14" s="8">
        <v>0.0</v>
      </c>
      <c r="G14" s="8">
        <v>0.0</v>
      </c>
      <c r="H14" s="8">
        <v>0.0</v>
      </c>
      <c r="I14" s="8">
        <v>0.0</v>
      </c>
      <c r="J14" s="8">
        <v>0.0</v>
      </c>
      <c r="K14" s="8">
        <v>0.0</v>
      </c>
      <c r="L14" s="8">
        <v>0.0</v>
      </c>
      <c r="M14" s="8">
        <v>0.0</v>
      </c>
      <c r="N14" s="8">
        <v>0.0</v>
      </c>
      <c r="O14" s="8">
        <v>0.0</v>
      </c>
      <c r="P14" s="8">
        <v>0.0</v>
      </c>
      <c r="Q14" s="8">
        <v>0.0</v>
      </c>
      <c r="R14" s="8">
        <v>0.0</v>
      </c>
      <c r="S14" s="8">
        <v>0.0</v>
      </c>
      <c r="T14" s="8">
        <v>0.0</v>
      </c>
      <c r="U14" s="8">
        <v>0.0</v>
      </c>
      <c r="V14" s="8">
        <v>0.0</v>
      </c>
      <c r="W14" s="8">
        <v>0.0</v>
      </c>
      <c r="X14" s="10">
        <f>Assumptions!C26</f>
        <v>450000</v>
      </c>
      <c r="Y14" s="8">
        <v>0.0</v>
      </c>
    </row>
    <row r="15">
      <c r="A15" s="8" t="s">
        <v>79</v>
      </c>
      <c r="B15" s="10">
        <f t="shared" ref="B15:Y15" si="5">SUM(B13:B14)</f>
        <v>0</v>
      </c>
      <c r="C15" s="10">
        <f t="shared" si="5"/>
        <v>0</v>
      </c>
      <c r="D15" s="10">
        <f t="shared" si="5"/>
        <v>0</v>
      </c>
      <c r="E15" s="10">
        <f t="shared" si="5"/>
        <v>0</v>
      </c>
      <c r="F15" s="10">
        <f t="shared" si="5"/>
        <v>0</v>
      </c>
      <c r="G15" s="10">
        <f t="shared" si="5"/>
        <v>0</v>
      </c>
      <c r="H15" s="10">
        <f t="shared" si="5"/>
        <v>0</v>
      </c>
      <c r="I15" s="10">
        <f t="shared" si="5"/>
        <v>0</v>
      </c>
      <c r="J15" s="10">
        <f t="shared" si="5"/>
        <v>0</v>
      </c>
      <c r="K15" s="10">
        <f t="shared" si="5"/>
        <v>0</v>
      </c>
      <c r="L15" s="10">
        <f t="shared" si="5"/>
        <v>0</v>
      </c>
      <c r="M15" s="10">
        <f t="shared" si="5"/>
        <v>0</v>
      </c>
      <c r="N15" s="10">
        <f t="shared" si="5"/>
        <v>0</v>
      </c>
      <c r="O15" s="10">
        <f t="shared" si="5"/>
        <v>0</v>
      </c>
      <c r="P15" s="10">
        <f t="shared" si="5"/>
        <v>650000</v>
      </c>
      <c r="Q15" s="10">
        <f t="shared" si="5"/>
        <v>0</v>
      </c>
      <c r="R15" s="10">
        <f t="shared" si="5"/>
        <v>0</v>
      </c>
      <c r="S15" s="10">
        <f t="shared" si="5"/>
        <v>0</v>
      </c>
      <c r="T15" s="10">
        <f t="shared" si="5"/>
        <v>0</v>
      </c>
      <c r="U15" s="10">
        <f t="shared" si="5"/>
        <v>0</v>
      </c>
      <c r="V15" s="10">
        <f t="shared" si="5"/>
        <v>0</v>
      </c>
      <c r="W15" s="10">
        <f t="shared" si="5"/>
        <v>0</v>
      </c>
      <c r="X15" s="10">
        <f t="shared" si="5"/>
        <v>450000</v>
      </c>
      <c r="Y15" s="10">
        <f t="shared" si="5"/>
        <v>0</v>
      </c>
    </row>
    <row r="17">
      <c r="A17" s="8" t="s">
        <v>107</v>
      </c>
    </row>
    <row r="18">
      <c r="A18" s="8" t="s">
        <v>47</v>
      </c>
      <c r="B18" s="10">
        <f t="shared" ref="B18:Y18" si="6">B3+B8-B13</f>
        <v>650000</v>
      </c>
      <c r="C18" s="10">
        <f t="shared" si="6"/>
        <v>650000</v>
      </c>
      <c r="D18" s="10">
        <f t="shared" si="6"/>
        <v>650000</v>
      </c>
      <c r="E18" s="10">
        <f t="shared" si="6"/>
        <v>650000</v>
      </c>
      <c r="F18" s="10">
        <f t="shared" si="6"/>
        <v>650000</v>
      </c>
      <c r="G18" s="10">
        <f t="shared" si="6"/>
        <v>650000</v>
      </c>
      <c r="H18" s="10">
        <f t="shared" si="6"/>
        <v>650000</v>
      </c>
      <c r="I18" s="10">
        <f t="shared" si="6"/>
        <v>650000</v>
      </c>
      <c r="J18" s="10">
        <f t="shared" si="6"/>
        <v>650000</v>
      </c>
      <c r="K18" s="10">
        <f t="shared" si="6"/>
        <v>650000</v>
      </c>
      <c r="L18" s="10">
        <f t="shared" si="6"/>
        <v>650000</v>
      </c>
      <c r="M18" s="10">
        <f t="shared" si="6"/>
        <v>650000</v>
      </c>
      <c r="N18" s="10">
        <f t="shared" si="6"/>
        <v>650000</v>
      </c>
      <c r="O18" s="10">
        <f t="shared" si="6"/>
        <v>650000</v>
      </c>
      <c r="P18" s="10">
        <f t="shared" si="6"/>
        <v>0</v>
      </c>
      <c r="Q18" s="10">
        <f t="shared" si="6"/>
        <v>0</v>
      </c>
      <c r="R18" s="10">
        <f t="shared" si="6"/>
        <v>0</v>
      </c>
      <c r="S18" s="10">
        <f t="shared" si="6"/>
        <v>0</v>
      </c>
      <c r="T18" s="10">
        <f t="shared" si="6"/>
        <v>0</v>
      </c>
      <c r="U18" s="10">
        <f t="shared" si="6"/>
        <v>0</v>
      </c>
      <c r="V18" s="10">
        <f t="shared" si="6"/>
        <v>0</v>
      </c>
      <c r="W18" s="10">
        <f t="shared" si="6"/>
        <v>0</v>
      </c>
      <c r="X18" s="10">
        <f t="shared" si="6"/>
        <v>0</v>
      </c>
      <c r="Y18" s="10">
        <f t="shared" si="6"/>
        <v>0</v>
      </c>
    </row>
    <row r="19">
      <c r="A19" s="8" t="s">
        <v>49</v>
      </c>
      <c r="B19" s="10">
        <f t="shared" ref="B19:Y19" si="7">B4+B9-B14</f>
        <v>0</v>
      </c>
      <c r="C19" s="10">
        <f t="shared" si="7"/>
        <v>0</v>
      </c>
      <c r="D19" s="10">
        <f t="shared" si="7"/>
        <v>0</v>
      </c>
      <c r="E19" s="10">
        <f t="shared" si="7"/>
        <v>0</v>
      </c>
      <c r="F19" s="10">
        <f t="shared" si="7"/>
        <v>0</v>
      </c>
      <c r="G19" s="10">
        <f t="shared" si="7"/>
        <v>0</v>
      </c>
      <c r="H19" s="10">
        <f t="shared" si="7"/>
        <v>0</v>
      </c>
      <c r="I19" s="10">
        <f t="shared" si="7"/>
        <v>450000</v>
      </c>
      <c r="J19" s="10">
        <f t="shared" si="7"/>
        <v>450000</v>
      </c>
      <c r="K19" s="10">
        <f t="shared" si="7"/>
        <v>450000</v>
      </c>
      <c r="L19" s="10">
        <f t="shared" si="7"/>
        <v>450000</v>
      </c>
      <c r="M19" s="10">
        <f t="shared" si="7"/>
        <v>450000</v>
      </c>
      <c r="N19" s="10">
        <f t="shared" si="7"/>
        <v>450000</v>
      </c>
      <c r="O19" s="10">
        <f t="shared" si="7"/>
        <v>450000</v>
      </c>
      <c r="P19" s="10">
        <f t="shared" si="7"/>
        <v>450000</v>
      </c>
      <c r="Q19" s="10">
        <f t="shared" si="7"/>
        <v>450000</v>
      </c>
      <c r="R19" s="10">
        <f t="shared" si="7"/>
        <v>450000</v>
      </c>
      <c r="S19" s="10">
        <f t="shared" si="7"/>
        <v>450000</v>
      </c>
      <c r="T19" s="10">
        <f t="shared" si="7"/>
        <v>450000</v>
      </c>
      <c r="U19" s="10">
        <f t="shared" si="7"/>
        <v>450000</v>
      </c>
      <c r="V19" s="10">
        <f t="shared" si="7"/>
        <v>450000</v>
      </c>
      <c r="W19" s="10">
        <f t="shared" si="7"/>
        <v>450000</v>
      </c>
      <c r="X19" s="10">
        <f t="shared" si="7"/>
        <v>0</v>
      </c>
      <c r="Y19" s="10">
        <f t="shared" si="7"/>
        <v>0</v>
      </c>
    </row>
    <row r="20">
      <c r="A20" s="8" t="s">
        <v>79</v>
      </c>
      <c r="B20" s="10">
        <f t="shared" ref="B20:Y20" si="8">SUM(B18:B19)</f>
        <v>650000</v>
      </c>
      <c r="C20" s="10">
        <f t="shared" si="8"/>
        <v>650000</v>
      </c>
      <c r="D20" s="10">
        <f t="shared" si="8"/>
        <v>650000</v>
      </c>
      <c r="E20" s="10">
        <f t="shared" si="8"/>
        <v>650000</v>
      </c>
      <c r="F20" s="10">
        <f t="shared" si="8"/>
        <v>650000</v>
      </c>
      <c r="G20" s="10">
        <f t="shared" si="8"/>
        <v>650000</v>
      </c>
      <c r="H20" s="10">
        <f t="shared" si="8"/>
        <v>650000</v>
      </c>
      <c r="I20" s="10">
        <f t="shared" si="8"/>
        <v>1100000</v>
      </c>
      <c r="J20" s="10">
        <f t="shared" si="8"/>
        <v>1100000</v>
      </c>
      <c r="K20" s="10">
        <f t="shared" si="8"/>
        <v>1100000</v>
      </c>
      <c r="L20" s="10">
        <f t="shared" si="8"/>
        <v>1100000</v>
      </c>
      <c r="M20" s="10">
        <f t="shared" si="8"/>
        <v>1100000</v>
      </c>
      <c r="N20" s="10">
        <f t="shared" si="8"/>
        <v>1100000</v>
      </c>
      <c r="O20" s="10">
        <f t="shared" si="8"/>
        <v>1100000</v>
      </c>
      <c r="P20" s="10">
        <f t="shared" si="8"/>
        <v>450000</v>
      </c>
      <c r="Q20" s="10">
        <f t="shared" si="8"/>
        <v>450000</v>
      </c>
      <c r="R20" s="10">
        <f t="shared" si="8"/>
        <v>450000</v>
      </c>
      <c r="S20" s="10">
        <f t="shared" si="8"/>
        <v>450000</v>
      </c>
      <c r="T20" s="10">
        <f t="shared" si="8"/>
        <v>450000</v>
      </c>
      <c r="U20" s="10">
        <f t="shared" si="8"/>
        <v>450000</v>
      </c>
      <c r="V20" s="10">
        <f t="shared" si="8"/>
        <v>450000</v>
      </c>
      <c r="W20" s="10">
        <f t="shared" si="8"/>
        <v>450000</v>
      </c>
      <c r="X20" s="10">
        <f t="shared" si="8"/>
        <v>0</v>
      </c>
      <c r="Y20" s="10">
        <f t="shared" si="8"/>
        <v>0</v>
      </c>
    </row>
    <row r="22">
      <c r="A22" s="8" t="s">
        <v>44</v>
      </c>
    </row>
    <row r="23">
      <c r="A23" s="8" t="s">
        <v>47</v>
      </c>
      <c r="B23" s="12">
        <f>B18*Assumptions!$D25/12</f>
        <v>6229.166667</v>
      </c>
      <c r="C23" s="12">
        <f>C18*Assumptions!$D25/12</f>
        <v>6229.166667</v>
      </c>
      <c r="D23" s="12">
        <f>D18*Assumptions!$D25/12</f>
        <v>6229.166667</v>
      </c>
      <c r="E23" s="12">
        <f>E18*Assumptions!$D25/12</f>
        <v>6229.166667</v>
      </c>
      <c r="F23" s="12">
        <f>F18*Assumptions!$D25/12</f>
        <v>6229.166667</v>
      </c>
      <c r="G23" s="12">
        <f>G18*Assumptions!$D25/12</f>
        <v>6229.166667</v>
      </c>
      <c r="H23" s="12">
        <f>H18*Assumptions!$D25/12</f>
        <v>6229.166667</v>
      </c>
      <c r="I23" s="12">
        <f>I18*Assumptions!$D25/12</f>
        <v>6229.166667</v>
      </c>
      <c r="J23" s="12">
        <f>J18*Assumptions!$D25/12</f>
        <v>6229.166667</v>
      </c>
      <c r="K23" s="12">
        <f>K18*Assumptions!$D25/12</f>
        <v>6229.166667</v>
      </c>
      <c r="L23" s="12">
        <f>L18*Assumptions!$D25/12</f>
        <v>6229.166667</v>
      </c>
      <c r="M23" s="12">
        <f>M18*Assumptions!$D25/12</f>
        <v>6229.166667</v>
      </c>
      <c r="N23" s="12">
        <f>N18*Assumptions!$D25/12</f>
        <v>6229.166667</v>
      </c>
      <c r="O23" s="12">
        <f>O18*Assumptions!$D25/12</f>
        <v>6229.166667</v>
      </c>
      <c r="P23" s="12">
        <f>P18*Assumptions!$D25/12</f>
        <v>0</v>
      </c>
      <c r="Q23" s="12">
        <f>Q18*Assumptions!$D25/12</f>
        <v>0</v>
      </c>
      <c r="R23" s="12">
        <f>R18*Assumptions!$D25/12</f>
        <v>0</v>
      </c>
      <c r="S23" s="12">
        <f>S18*Assumptions!$D25/12</f>
        <v>0</v>
      </c>
      <c r="T23" s="12">
        <f>T18*Assumptions!$D25/12</f>
        <v>0</v>
      </c>
      <c r="U23" s="12">
        <f>U18*Assumptions!$D25/12</f>
        <v>0</v>
      </c>
      <c r="V23" s="12">
        <f>V18*Assumptions!$D25/12</f>
        <v>0</v>
      </c>
      <c r="W23" s="12">
        <f>W18*Assumptions!$D25/12</f>
        <v>0</v>
      </c>
      <c r="X23" s="12">
        <f>X18*Assumptions!$D25/12</f>
        <v>0</v>
      </c>
      <c r="Y23" s="12">
        <f>Y18*Assumptions!$D25/12</f>
        <v>0</v>
      </c>
    </row>
    <row r="24">
      <c r="A24" s="8" t="s">
        <v>49</v>
      </c>
      <c r="B24" s="12">
        <f>B19*Assumptions!$D26/12</f>
        <v>0</v>
      </c>
      <c r="C24" s="12">
        <f>C19*Assumptions!$D26/12</f>
        <v>0</v>
      </c>
      <c r="D24" s="12">
        <f>D19*Assumptions!$D26/12</f>
        <v>0</v>
      </c>
      <c r="E24" s="12">
        <f>E19*Assumptions!$D26/12</f>
        <v>0</v>
      </c>
      <c r="F24" s="12">
        <f>F19*Assumptions!$D26/12</f>
        <v>0</v>
      </c>
      <c r="G24" s="12">
        <f>G19*Assumptions!$D26/12</f>
        <v>0</v>
      </c>
      <c r="H24" s="12">
        <f>H19*Assumptions!$D26/12</f>
        <v>0</v>
      </c>
      <c r="I24" s="12">
        <f>I19*Assumptions!$D26/12</f>
        <v>5062.5</v>
      </c>
      <c r="J24" s="12">
        <f>J19*Assumptions!$D26/12</f>
        <v>5062.5</v>
      </c>
      <c r="K24" s="12">
        <f>K19*Assumptions!$D26/12</f>
        <v>5062.5</v>
      </c>
      <c r="L24" s="12">
        <f>L19*Assumptions!$D26/12</f>
        <v>5062.5</v>
      </c>
      <c r="M24" s="12">
        <f>M19*Assumptions!$D26/12</f>
        <v>5062.5</v>
      </c>
      <c r="N24" s="12">
        <f>N19*Assumptions!$D26/12</f>
        <v>5062.5</v>
      </c>
      <c r="O24" s="12">
        <f>O19*Assumptions!$D26/12</f>
        <v>5062.5</v>
      </c>
      <c r="P24" s="12">
        <f>P19*Assumptions!$D26/12</f>
        <v>5062.5</v>
      </c>
      <c r="Q24" s="12">
        <f>Q19*Assumptions!$D26/12</f>
        <v>5062.5</v>
      </c>
      <c r="R24" s="12">
        <f>R19*Assumptions!$D26/12</f>
        <v>5062.5</v>
      </c>
      <c r="S24" s="12">
        <f>S19*Assumptions!$D26/12</f>
        <v>5062.5</v>
      </c>
      <c r="T24" s="12">
        <f>T19*Assumptions!$D26/12</f>
        <v>5062.5</v>
      </c>
      <c r="U24" s="12">
        <f>U19*Assumptions!$D26/12</f>
        <v>5062.5</v>
      </c>
      <c r="V24" s="12">
        <f>V19*Assumptions!$D26/12</f>
        <v>5062.5</v>
      </c>
      <c r="W24" s="12">
        <f>W19*Assumptions!$D26/12</f>
        <v>5062.5</v>
      </c>
      <c r="X24" s="12">
        <f>X19*Assumptions!$D26/12</f>
        <v>0</v>
      </c>
      <c r="Y24" s="12">
        <f>Y19*Assumptions!$D26/12</f>
        <v>0</v>
      </c>
    </row>
    <row r="25">
      <c r="A25" s="8" t="s">
        <v>79</v>
      </c>
      <c r="B25" s="12">
        <f t="shared" ref="B25:Y25" si="9">SUM(B23:B24)</f>
        <v>6229.166667</v>
      </c>
      <c r="C25" s="12">
        <f t="shared" si="9"/>
        <v>6229.166667</v>
      </c>
      <c r="D25" s="12">
        <f t="shared" si="9"/>
        <v>6229.166667</v>
      </c>
      <c r="E25" s="12">
        <f t="shared" si="9"/>
        <v>6229.166667</v>
      </c>
      <c r="F25" s="12">
        <f t="shared" si="9"/>
        <v>6229.166667</v>
      </c>
      <c r="G25" s="12">
        <f t="shared" si="9"/>
        <v>6229.166667</v>
      </c>
      <c r="H25" s="12">
        <f t="shared" si="9"/>
        <v>6229.166667</v>
      </c>
      <c r="I25" s="12">
        <f t="shared" si="9"/>
        <v>11291.66667</v>
      </c>
      <c r="J25" s="12">
        <f t="shared" si="9"/>
        <v>11291.66667</v>
      </c>
      <c r="K25" s="12">
        <f t="shared" si="9"/>
        <v>11291.66667</v>
      </c>
      <c r="L25" s="12">
        <f t="shared" si="9"/>
        <v>11291.66667</v>
      </c>
      <c r="M25" s="12">
        <f t="shared" si="9"/>
        <v>11291.66667</v>
      </c>
      <c r="N25" s="12">
        <f t="shared" si="9"/>
        <v>11291.66667</v>
      </c>
      <c r="O25" s="12">
        <f t="shared" si="9"/>
        <v>11291.66667</v>
      </c>
      <c r="P25" s="12">
        <f t="shared" si="9"/>
        <v>5062.5</v>
      </c>
      <c r="Q25" s="12">
        <f t="shared" si="9"/>
        <v>5062.5</v>
      </c>
      <c r="R25" s="12">
        <f t="shared" si="9"/>
        <v>5062.5</v>
      </c>
      <c r="S25" s="12">
        <f t="shared" si="9"/>
        <v>5062.5</v>
      </c>
      <c r="T25" s="12">
        <f t="shared" si="9"/>
        <v>5062.5</v>
      </c>
      <c r="U25" s="12">
        <f t="shared" si="9"/>
        <v>5062.5</v>
      </c>
      <c r="V25" s="12">
        <f t="shared" si="9"/>
        <v>5062.5</v>
      </c>
      <c r="W25" s="12">
        <f t="shared" si="9"/>
        <v>5062.5</v>
      </c>
      <c r="X25" s="12">
        <f t="shared" si="9"/>
        <v>0</v>
      </c>
      <c r="Y25" s="12">
        <f t="shared" si="9"/>
        <v>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13" t="s">
        <v>120</v>
      </c>
    </row>
    <row r="3">
      <c r="A3" s="13" t="s">
        <v>121</v>
      </c>
      <c r="B3" s="10">
        <f>Collections!B8</f>
        <v>0</v>
      </c>
      <c r="C3" s="10">
        <f>Collections!C8</f>
        <v>1363500</v>
      </c>
      <c r="D3" s="10">
        <f>Collections!D8</f>
        <v>1363500</v>
      </c>
      <c r="E3" s="10">
        <f>Collections!E8</f>
        <v>1363500</v>
      </c>
      <c r="F3" s="10">
        <f>Collections!F8</f>
        <v>1363500</v>
      </c>
      <c r="G3" s="10">
        <f>Collections!G8</f>
        <v>1363500</v>
      </c>
      <c r="H3" s="10">
        <f>Collections!H8</f>
        <v>1363500</v>
      </c>
      <c r="I3" s="10">
        <f>Collections!I8</f>
        <v>1363500</v>
      </c>
      <c r="J3" s="10">
        <f>Collections!J8</f>
        <v>1363500</v>
      </c>
      <c r="K3" s="10">
        <f>Collections!K8</f>
        <v>1363500</v>
      </c>
      <c r="L3" s="10">
        <f>Collections!L8</f>
        <v>1363500</v>
      </c>
      <c r="M3" s="10">
        <f>Collections!M8</f>
        <v>1363500</v>
      </c>
      <c r="N3" s="10">
        <f>Collections!N8</f>
        <v>1363500</v>
      </c>
      <c r="O3" s="10">
        <f>Collections!O8</f>
        <v>1363500</v>
      </c>
      <c r="P3" s="10">
        <f>Collections!P8</f>
        <v>1363500</v>
      </c>
      <c r="Q3" s="10">
        <f>Collections!Q8</f>
        <v>1363500</v>
      </c>
      <c r="R3" s="10">
        <f>Collections!R8</f>
        <v>1363500</v>
      </c>
      <c r="S3" s="10">
        <f>Collections!S8</f>
        <v>1363500</v>
      </c>
      <c r="T3" s="10">
        <f>Collections!T8</f>
        <v>1363500</v>
      </c>
      <c r="U3" s="10">
        <f>Collections!U8</f>
        <v>1363500</v>
      </c>
      <c r="V3" s="10">
        <f>Collections!V8</f>
        <v>1363500</v>
      </c>
      <c r="W3" s="10">
        <f>Collections!W8</f>
        <v>1363500</v>
      </c>
      <c r="X3" s="10">
        <f>Collections!X8</f>
        <v>1363500</v>
      </c>
      <c r="Y3" s="10">
        <f>Collections!Y8</f>
        <v>1363500</v>
      </c>
    </row>
    <row r="4">
      <c r="A4" s="13" t="s">
        <v>122</v>
      </c>
      <c r="B4" s="10">
        <f>'Loan and Interest'!B10</f>
        <v>650000</v>
      </c>
      <c r="C4" s="10">
        <f>'Loan and Interest'!C10</f>
        <v>0</v>
      </c>
      <c r="D4" s="10">
        <f>'Loan and Interest'!D10</f>
        <v>0</v>
      </c>
      <c r="E4" s="10">
        <f>'Loan and Interest'!E10</f>
        <v>0</v>
      </c>
      <c r="F4" s="10">
        <f>'Loan and Interest'!F10</f>
        <v>0</v>
      </c>
      <c r="G4" s="10">
        <f>'Loan and Interest'!G10</f>
        <v>0</v>
      </c>
      <c r="H4" s="10">
        <f>'Loan and Interest'!H10</f>
        <v>0</v>
      </c>
      <c r="I4" s="10">
        <f>'Loan and Interest'!I10</f>
        <v>450000</v>
      </c>
      <c r="J4" s="10">
        <f>'Loan and Interest'!J10</f>
        <v>0</v>
      </c>
      <c r="K4" s="10">
        <f>'Loan and Interest'!K10</f>
        <v>0</v>
      </c>
      <c r="L4" s="10">
        <f>'Loan and Interest'!L10</f>
        <v>0</v>
      </c>
      <c r="M4" s="10">
        <f>'Loan and Interest'!M10</f>
        <v>0</v>
      </c>
      <c r="N4" s="10">
        <f>'Loan and Interest'!N10</f>
        <v>0</v>
      </c>
      <c r="O4" s="10">
        <f>'Loan and Interest'!O10</f>
        <v>0</v>
      </c>
      <c r="P4" s="10">
        <f>'Loan and Interest'!P10</f>
        <v>0</v>
      </c>
      <c r="Q4" s="10">
        <f>'Loan and Interest'!Q10</f>
        <v>0</v>
      </c>
      <c r="R4" s="10">
        <f>'Loan and Interest'!R10</f>
        <v>0</v>
      </c>
      <c r="S4" s="10">
        <f>'Loan and Interest'!S10</f>
        <v>0</v>
      </c>
      <c r="T4" s="10">
        <f>'Loan and Interest'!T10</f>
        <v>0</v>
      </c>
      <c r="U4" s="10">
        <f>'Loan and Interest'!U10</f>
        <v>0</v>
      </c>
      <c r="V4" s="10">
        <f>'Loan and Interest'!V10</f>
        <v>0</v>
      </c>
      <c r="W4" s="10">
        <f>'Loan and Interest'!W10</f>
        <v>0</v>
      </c>
      <c r="X4" s="10">
        <f>'Loan and Interest'!X10</f>
        <v>0</v>
      </c>
      <c r="Y4" s="10">
        <f>'Loan and Interest'!Y10</f>
        <v>0</v>
      </c>
    </row>
    <row r="5">
      <c r="A5" s="13" t="s">
        <v>123</v>
      </c>
      <c r="B5" s="12">
        <f>Capital!B13</f>
        <v>117581.5</v>
      </c>
      <c r="C5" s="12">
        <f>Capital!C13</f>
        <v>0</v>
      </c>
      <c r="D5" s="12">
        <f>Capital!D13</f>
        <v>0</v>
      </c>
      <c r="E5" s="12">
        <f>Capital!E13</f>
        <v>0</v>
      </c>
      <c r="F5" s="12">
        <f>Capital!F13</f>
        <v>0</v>
      </c>
      <c r="G5" s="12">
        <f>Capital!G13</f>
        <v>0</v>
      </c>
      <c r="H5" s="12">
        <f>Capital!H13</f>
        <v>0</v>
      </c>
      <c r="I5" s="12">
        <f>Capital!I13</f>
        <v>0</v>
      </c>
      <c r="J5" s="12">
        <f>Capital!J13</f>
        <v>0</v>
      </c>
      <c r="K5" s="12">
        <f>Capital!K13</f>
        <v>0</v>
      </c>
      <c r="L5" s="12">
        <f>Capital!L13</f>
        <v>0</v>
      </c>
      <c r="M5" s="12">
        <f>Capital!M13</f>
        <v>0</v>
      </c>
      <c r="N5" s="12">
        <f>Capital!N13</f>
        <v>0</v>
      </c>
      <c r="O5" s="12">
        <f>Capital!O13</f>
        <v>0</v>
      </c>
      <c r="P5" s="12">
        <f>Capital!P13</f>
        <v>0</v>
      </c>
      <c r="Q5" s="12">
        <f>Capital!Q13</f>
        <v>0</v>
      </c>
      <c r="R5" s="12">
        <f>Capital!R13</f>
        <v>0</v>
      </c>
      <c r="S5" s="12">
        <f>Capital!S13</f>
        <v>0</v>
      </c>
      <c r="T5" s="12">
        <f>Capital!T13</f>
        <v>0</v>
      </c>
      <c r="U5" s="12">
        <f>Capital!U13</f>
        <v>0</v>
      </c>
      <c r="V5" s="12">
        <f>Capital!V13</f>
        <v>0</v>
      </c>
      <c r="W5" s="12">
        <f>Capital!W13</f>
        <v>0</v>
      </c>
      <c r="X5" s="12">
        <f>Capital!X13</f>
        <v>0</v>
      </c>
      <c r="Y5" s="12">
        <f>Capital!Y13</f>
        <v>0</v>
      </c>
    </row>
    <row r="6">
      <c r="A6" s="13" t="s">
        <v>79</v>
      </c>
      <c r="B6" s="12">
        <f t="shared" ref="B6:Y6" si="1">SUM(B3:B5)</f>
        <v>767581.5</v>
      </c>
      <c r="C6" s="12">
        <f t="shared" si="1"/>
        <v>1363500</v>
      </c>
      <c r="D6" s="12">
        <f t="shared" si="1"/>
        <v>1363500</v>
      </c>
      <c r="E6" s="12">
        <f t="shared" si="1"/>
        <v>1363500</v>
      </c>
      <c r="F6" s="12">
        <f t="shared" si="1"/>
        <v>1363500</v>
      </c>
      <c r="G6" s="12">
        <f t="shared" si="1"/>
        <v>1363500</v>
      </c>
      <c r="H6" s="12">
        <f t="shared" si="1"/>
        <v>1363500</v>
      </c>
      <c r="I6" s="12">
        <f t="shared" si="1"/>
        <v>1813500</v>
      </c>
      <c r="J6" s="12">
        <f t="shared" si="1"/>
        <v>1363500</v>
      </c>
      <c r="K6" s="12">
        <f t="shared" si="1"/>
        <v>1363500</v>
      </c>
      <c r="L6" s="12">
        <f t="shared" si="1"/>
        <v>1363500</v>
      </c>
      <c r="M6" s="12">
        <f t="shared" si="1"/>
        <v>1363500</v>
      </c>
      <c r="N6" s="12">
        <f t="shared" si="1"/>
        <v>1363500</v>
      </c>
      <c r="O6" s="12">
        <f t="shared" si="1"/>
        <v>1363500</v>
      </c>
      <c r="P6" s="12">
        <f t="shared" si="1"/>
        <v>1363500</v>
      </c>
      <c r="Q6" s="12">
        <f t="shared" si="1"/>
        <v>1363500</v>
      </c>
      <c r="R6" s="12">
        <f t="shared" si="1"/>
        <v>1363500</v>
      </c>
      <c r="S6" s="12">
        <f t="shared" si="1"/>
        <v>1363500</v>
      </c>
      <c r="T6" s="12">
        <f t="shared" si="1"/>
        <v>1363500</v>
      </c>
      <c r="U6" s="12">
        <f t="shared" si="1"/>
        <v>1363500</v>
      </c>
      <c r="V6" s="12">
        <f t="shared" si="1"/>
        <v>1363500</v>
      </c>
      <c r="W6" s="12">
        <f t="shared" si="1"/>
        <v>1363500</v>
      </c>
      <c r="X6" s="12">
        <f t="shared" si="1"/>
        <v>1363500</v>
      </c>
      <c r="Y6" s="12">
        <f t="shared" si="1"/>
        <v>1363500</v>
      </c>
    </row>
    <row r="7">
      <c r="A7" s="13"/>
    </row>
    <row r="8">
      <c r="A8" s="13" t="s">
        <v>124</v>
      </c>
    </row>
    <row r="9">
      <c r="A9" s="13" t="s">
        <v>125</v>
      </c>
      <c r="B9" s="10">
        <f>'Fixed Asset Balance'!B10</f>
        <v>254895</v>
      </c>
      <c r="C9" s="10">
        <f>'Fixed Asset Balance'!C10</f>
        <v>0</v>
      </c>
      <c r="D9" s="10">
        <f>'Fixed Asset Balance'!D10</f>
        <v>65989</v>
      </c>
      <c r="E9" s="10">
        <f>'Fixed Asset Balance'!E10</f>
        <v>0</v>
      </c>
      <c r="F9" s="10">
        <f>'Fixed Asset Balance'!F10</f>
        <v>0</v>
      </c>
      <c r="G9" s="10">
        <f>'Fixed Asset Balance'!G10</f>
        <v>0</v>
      </c>
      <c r="H9" s="10">
        <f>'Fixed Asset Balance'!H10</f>
        <v>0</v>
      </c>
      <c r="I9" s="10">
        <f>'Fixed Asset Balance'!I10</f>
        <v>0</v>
      </c>
      <c r="J9" s="10">
        <f>'Fixed Asset Balance'!J10</f>
        <v>0</v>
      </c>
      <c r="K9" s="10">
        <f>'Fixed Asset Balance'!K10</f>
        <v>0</v>
      </c>
      <c r="L9" s="10">
        <f>'Fixed Asset Balance'!L10</f>
        <v>0</v>
      </c>
      <c r="M9" s="10">
        <f>'Fixed Asset Balance'!M10</f>
        <v>0</v>
      </c>
      <c r="N9" s="10">
        <f>'Fixed Asset Balance'!N10</f>
        <v>0</v>
      </c>
      <c r="O9" s="10">
        <f>'Fixed Asset Balance'!O10</f>
        <v>0</v>
      </c>
      <c r="P9" s="10">
        <f>'Fixed Asset Balance'!P10</f>
        <v>0</v>
      </c>
      <c r="Q9" s="10">
        <f>'Fixed Asset Balance'!Q10</f>
        <v>0</v>
      </c>
      <c r="R9" s="10">
        <f>'Fixed Asset Balance'!R10</f>
        <v>0</v>
      </c>
      <c r="S9" s="10">
        <f>'Fixed Asset Balance'!S10</f>
        <v>0</v>
      </c>
      <c r="T9" s="10">
        <f>'Fixed Asset Balance'!T10</f>
        <v>254895</v>
      </c>
      <c r="U9" s="10">
        <f>'Fixed Asset Balance'!U10</f>
        <v>0</v>
      </c>
      <c r="V9" s="10">
        <f>'Fixed Asset Balance'!V10</f>
        <v>0</v>
      </c>
      <c r="W9" s="10">
        <f>'Fixed Asset Balance'!W10</f>
        <v>0</v>
      </c>
      <c r="X9" s="10">
        <f>'Fixed Asset Balance'!X10</f>
        <v>0</v>
      </c>
      <c r="Y9" s="10">
        <f>'Fixed Asset Balance'!Y10</f>
        <v>65989</v>
      </c>
    </row>
    <row r="10">
      <c r="A10" s="13" t="s">
        <v>126</v>
      </c>
      <c r="B10" s="10">
        <f>Purchases!B8</f>
        <v>0</v>
      </c>
      <c r="C10" s="10">
        <f>Purchases!C8</f>
        <v>0</v>
      </c>
      <c r="D10" s="10">
        <f>Purchases!D8</f>
        <v>906600</v>
      </c>
      <c r="E10" s="10">
        <f>Purchases!E8</f>
        <v>906600</v>
      </c>
      <c r="F10" s="10">
        <f>Purchases!F8</f>
        <v>906600</v>
      </c>
      <c r="G10" s="10">
        <f>Purchases!G8</f>
        <v>906600</v>
      </c>
      <c r="H10" s="10">
        <f>Purchases!H8</f>
        <v>906600</v>
      </c>
      <c r="I10" s="10">
        <f>Purchases!I8</f>
        <v>906600</v>
      </c>
      <c r="J10" s="10">
        <f>Purchases!J8</f>
        <v>906600</v>
      </c>
      <c r="K10" s="10">
        <f>Purchases!K8</f>
        <v>906600</v>
      </c>
      <c r="L10" s="10">
        <f>Purchases!L8</f>
        <v>906600</v>
      </c>
      <c r="M10" s="10">
        <f>Purchases!M8</f>
        <v>906600</v>
      </c>
      <c r="N10" s="10">
        <f>Purchases!N8</f>
        <v>906600</v>
      </c>
      <c r="O10" s="10">
        <f>Purchases!O8</f>
        <v>906600</v>
      </c>
      <c r="P10" s="10">
        <f>Purchases!P8</f>
        <v>906600</v>
      </c>
      <c r="Q10" s="10">
        <f>Purchases!Q8</f>
        <v>906600</v>
      </c>
      <c r="R10" s="10">
        <f>Purchases!R8</f>
        <v>906600</v>
      </c>
      <c r="S10" s="10">
        <f>Purchases!S8</f>
        <v>906600</v>
      </c>
      <c r="T10" s="10">
        <f>Purchases!T8</f>
        <v>906600</v>
      </c>
      <c r="U10" s="10">
        <f>Purchases!U8</f>
        <v>906600</v>
      </c>
      <c r="V10" s="10">
        <f>Purchases!V8</f>
        <v>906600</v>
      </c>
      <c r="W10" s="10">
        <f>Purchases!W8</f>
        <v>906600</v>
      </c>
      <c r="X10" s="10">
        <f>Purchases!X8</f>
        <v>906600</v>
      </c>
      <c r="Y10" s="10">
        <f>Purchases!Y8</f>
        <v>906600</v>
      </c>
    </row>
    <row r="11">
      <c r="A11" s="13" t="s">
        <v>127</v>
      </c>
      <c r="B11" s="10">
        <f>'Expenses-Payments'!B16</f>
        <v>18249</v>
      </c>
      <c r="C11" s="10">
        <f>'Expenses-Payments'!C16</f>
        <v>57909</v>
      </c>
      <c r="D11" s="10">
        <f>'Expenses-Payments'!D16</f>
        <v>49639</v>
      </c>
      <c r="E11" s="10">
        <f>'Expenses-Payments'!E16</f>
        <v>57909</v>
      </c>
      <c r="F11" s="10">
        <f>'Expenses-Payments'!F16</f>
        <v>49639</v>
      </c>
      <c r="G11" s="10">
        <f>'Expenses-Payments'!G16</f>
        <v>57909</v>
      </c>
      <c r="H11" s="10">
        <f>'Expenses-Payments'!H16</f>
        <v>49639</v>
      </c>
      <c r="I11" s="10">
        <f>'Expenses-Payments'!I16</f>
        <v>57909</v>
      </c>
      <c r="J11" s="10">
        <f>'Expenses-Payments'!J16</f>
        <v>49639</v>
      </c>
      <c r="K11" s="10">
        <f>'Expenses-Payments'!K16</f>
        <v>57909</v>
      </c>
      <c r="L11" s="10">
        <f>'Expenses-Payments'!L16</f>
        <v>49639</v>
      </c>
      <c r="M11" s="10">
        <f>'Expenses-Payments'!M16</f>
        <v>57909</v>
      </c>
      <c r="N11" s="10">
        <f>'Expenses-Payments'!N16</f>
        <v>49639</v>
      </c>
      <c r="O11" s="10">
        <f>'Expenses-Payments'!O16</f>
        <v>57909</v>
      </c>
      <c r="P11" s="10">
        <f>'Expenses-Payments'!P16</f>
        <v>49639</v>
      </c>
      <c r="Q11" s="10">
        <f>'Expenses-Payments'!Q16</f>
        <v>57909</v>
      </c>
      <c r="R11" s="10">
        <f>'Expenses-Payments'!R16</f>
        <v>49639</v>
      </c>
      <c r="S11" s="10">
        <f>'Expenses-Payments'!S16</f>
        <v>57909</v>
      </c>
      <c r="T11" s="10">
        <f>'Expenses-Payments'!T16</f>
        <v>49639</v>
      </c>
      <c r="U11" s="10">
        <f>'Expenses-Payments'!U16</f>
        <v>57909</v>
      </c>
      <c r="V11" s="10">
        <f>'Expenses-Payments'!V16</f>
        <v>49639</v>
      </c>
      <c r="W11" s="10">
        <f>'Expenses-Payments'!W16</f>
        <v>57909</v>
      </c>
      <c r="X11" s="10">
        <f>'Expenses-Payments'!X16</f>
        <v>49639</v>
      </c>
      <c r="Y11" s="10">
        <f>'Expenses-Payments'!Y16</f>
        <v>57909</v>
      </c>
    </row>
    <row r="12">
      <c r="A12" s="13" t="s">
        <v>46</v>
      </c>
      <c r="B12" s="10">
        <f>'Loan and Interest'!B15</f>
        <v>0</v>
      </c>
      <c r="C12" s="10">
        <f>'Loan and Interest'!C15</f>
        <v>0</v>
      </c>
      <c r="D12" s="10">
        <f>'Loan and Interest'!D15</f>
        <v>0</v>
      </c>
      <c r="E12" s="10">
        <f>'Loan and Interest'!E15</f>
        <v>0</v>
      </c>
      <c r="F12" s="10">
        <f>'Loan and Interest'!F15</f>
        <v>0</v>
      </c>
      <c r="G12" s="10">
        <f>'Loan and Interest'!G15</f>
        <v>0</v>
      </c>
      <c r="H12" s="10">
        <f>'Loan and Interest'!H15</f>
        <v>0</v>
      </c>
      <c r="I12" s="10">
        <f>'Loan and Interest'!I15</f>
        <v>0</v>
      </c>
      <c r="J12" s="10">
        <f>'Loan and Interest'!J15</f>
        <v>0</v>
      </c>
      <c r="K12" s="10">
        <f>'Loan and Interest'!K15</f>
        <v>0</v>
      </c>
      <c r="L12" s="10">
        <f>'Loan and Interest'!L15</f>
        <v>0</v>
      </c>
      <c r="M12" s="10">
        <f>'Loan and Interest'!M15</f>
        <v>0</v>
      </c>
      <c r="N12" s="10">
        <f>'Loan and Interest'!N15</f>
        <v>0</v>
      </c>
      <c r="O12" s="10">
        <f>'Loan and Interest'!O15</f>
        <v>0</v>
      </c>
      <c r="P12" s="10">
        <f>'Loan and Interest'!P15</f>
        <v>650000</v>
      </c>
      <c r="Q12" s="10">
        <f>'Loan and Interest'!Q15</f>
        <v>0</v>
      </c>
      <c r="R12" s="10">
        <f>'Loan and Interest'!R15</f>
        <v>0</v>
      </c>
      <c r="S12" s="10">
        <f>'Loan and Interest'!S15</f>
        <v>0</v>
      </c>
      <c r="T12" s="10">
        <f>'Loan and Interest'!T15</f>
        <v>0</v>
      </c>
      <c r="U12" s="10">
        <f>'Loan and Interest'!U15</f>
        <v>0</v>
      </c>
      <c r="V12" s="10">
        <f>'Loan and Interest'!V15</f>
        <v>0</v>
      </c>
      <c r="W12" s="10">
        <f>'Loan and Interest'!W15</f>
        <v>0</v>
      </c>
      <c r="X12" s="10">
        <f>'Loan and Interest'!X15</f>
        <v>450000</v>
      </c>
      <c r="Y12" s="10">
        <f>'Loan and Interest'!Y15</f>
        <v>0</v>
      </c>
    </row>
    <row r="13">
      <c r="A13" s="13" t="s">
        <v>128</v>
      </c>
      <c r="B13" s="12">
        <f>'Loan and Interest'!B25</f>
        <v>6229.166667</v>
      </c>
      <c r="C13" s="12">
        <f>'Loan and Interest'!C25</f>
        <v>6229.166667</v>
      </c>
      <c r="D13" s="12">
        <f>'Loan and Interest'!D25</f>
        <v>6229.166667</v>
      </c>
      <c r="E13" s="12">
        <f>'Loan and Interest'!E25</f>
        <v>6229.166667</v>
      </c>
      <c r="F13" s="12">
        <f>'Loan and Interest'!F25</f>
        <v>6229.166667</v>
      </c>
      <c r="G13" s="12">
        <f>'Loan and Interest'!G25</f>
        <v>6229.166667</v>
      </c>
      <c r="H13" s="12">
        <f>'Loan and Interest'!H25</f>
        <v>6229.166667</v>
      </c>
      <c r="I13" s="12">
        <f>'Loan and Interest'!I25</f>
        <v>11291.66667</v>
      </c>
      <c r="J13" s="12">
        <f>'Loan and Interest'!J25</f>
        <v>11291.66667</v>
      </c>
      <c r="K13" s="12">
        <f>'Loan and Interest'!K25</f>
        <v>11291.66667</v>
      </c>
      <c r="L13" s="12">
        <f>'Loan and Interest'!L25</f>
        <v>11291.66667</v>
      </c>
      <c r="M13" s="12">
        <f>'Loan and Interest'!M25</f>
        <v>11291.66667</v>
      </c>
      <c r="N13" s="12">
        <f>'Loan and Interest'!N25</f>
        <v>11291.66667</v>
      </c>
      <c r="O13" s="12">
        <f>'Loan and Interest'!O25</f>
        <v>11291.66667</v>
      </c>
      <c r="P13" s="12">
        <f>'Loan and Interest'!P25</f>
        <v>5062.5</v>
      </c>
      <c r="Q13" s="12">
        <f>'Loan and Interest'!Q25</f>
        <v>5062.5</v>
      </c>
      <c r="R13" s="12">
        <f>'Loan and Interest'!R25</f>
        <v>5062.5</v>
      </c>
      <c r="S13" s="12">
        <f>'Loan and Interest'!S25</f>
        <v>5062.5</v>
      </c>
      <c r="T13" s="12">
        <f>'Loan and Interest'!T25</f>
        <v>5062.5</v>
      </c>
      <c r="U13" s="12">
        <f>'Loan and Interest'!U25</f>
        <v>5062.5</v>
      </c>
      <c r="V13" s="12">
        <f>'Loan and Interest'!V25</f>
        <v>5062.5</v>
      </c>
      <c r="W13" s="12">
        <f>'Loan and Interest'!W25</f>
        <v>5062.5</v>
      </c>
      <c r="X13" s="12">
        <f>'Loan and Interest'!X25</f>
        <v>0</v>
      </c>
      <c r="Y13" s="12">
        <f>'Loan and Interest'!Y25</f>
        <v>0</v>
      </c>
    </row>
    <row r="14">
      <c r="A14" s="13" t="s">
        <v>118</v>
      </c>
      <c r="B14" s="10">
        <f>Capital!B18</f>
        <v>0</v>
      </c>
      <c r="C14" s="10">
        <f>Capital!C18</f>
        <v>0</v>
      </c>
      <c r="D14" s="10">
        <f>Capital!D18</f>
        <v>0</v>
      </c>
      <c r="E14" s="10">
        <f>Capital!E18</f>
        <v>0</v>
      </c>
      <c r="F14" s="10">
        <f>Capital!F18</f>
        <v>0</v>
      </c>
      <c r="G14" s="10">
        <f>Capital!G18</f>
        <v>148524</v>
      </c>
      <c r="H14" s="10">
        <f>Capital!H18</f>
        <v>0</v>
      </c>
      <c r="I14" s="10">
        <f>Capital!I18</f>
        <v>0</v>
      </c>
      <c r="J14" s="10">
        <f>Capital!J18</f>
        <v>0</v>
      </c>
      <c r="K14" s="10">
        <f>Capital!K18</f>
        <v>0</v>
      </c>
      <c r="L14" s="10">
        <f>Capital!L18</f>
        <v>0</v>
      </c>
      <c r="M14" s="10">
        <f>Capital!M18</f>
        <v>0</v>
      </c>
      <c r="N14" s="10">
        <f>Capital!N18</f>
        <v>0</v>
      </c>
      <c r="O14" s="10">
        <f>Capital!O18</f>
        <v>0</v>
      </c>
      <c r="P14" s="10">
        <f>Capital!P18</f>
        <v>173278</v>
      </c>
      <c r="Q14" s="10">
        <f>Capital!Q18</f>
        <v>0</v>
      </c>
      <c r="R14" s="10">
        <f>Capital!R18</f>
        <v>0</v>
      </c>
      <c r="S14" s="10">
        <f>Capital!S18</f>
        <v>0</v>
      </c>
      <c r="T14" s="10">
        <f>Capital!T18</f>
        <v>0</v>
      </c>
      <c r="U14" s="10">
        <f>Capital!U18</f>
        <v>0</v>
      </c>
      <c r="V14" s="10">
        <f>Capital!V18</f>
        <v>0</v>
      </c>
      <c r="W14" s="10">
        <f>Capital!W18</f>
        <v>0</v>
      </c>
      <c r="X14" s="10">
        <f>Capital!X18</f>
        <v>0</v>
      </c>
      <c r="Y14" s="12">
        <f>Capital!Y18</f>
        <v>202982.8</v>
      </c>
    </row>
    <row r="15">
      <c r="A15" s="13" t="s">
        <v>129</v>
      </c>
      <c r="B15" s="12">
        <f>'Sales and Costs'!B21</f>
        <v>85077.375</v>
      </c>
      <c r="C15" s="12">
        <f>'Sales and Costs'!C21</f>
        <v>85077.375</v>
      </c>
      <c r="D15" s="12">
        <f>'Sales and Costs'!D21</f>
        <v>84483.474</v>
      </c>
      <c r="E15" s="12">
        <f>'Sales and Costs'!E21</f>
        <v>84483.474</v>
      </c>
      <c r="F15" s="12">
        <f>'Sales and Costs'!F21</f>
        <v>84483.474</v>
      </c>
      <c r="G15" s="12">
        <f>'Sales and Costs'!G21</f>
        <v>84483.474</v>
      </c>
      <c r="H15" s="12">
        <f>'Sales and Costs'!H21</f>
        <v>84483.474</v>
      </c>
      <c r="I15" s="12">
        <f>'Sales and Costs'!I21</f>
        <v>83572.224</v>
      </c>
      <c r="J15" s="12">
        <f>'Sales and Costs'!J21</f>
        <v>83572.224</v>
      </c>
      <c r="K15" s="12">
        <f>'Sales and Costs'!K21</f>
        <v>83572.224</v>
      </c>
      <c r="L15" s="12">
        <f>'Sales and Costs'!L21</f>
        <v>83572.224</v>
      </c>
      <c r="M15" s="12">
        <f>'Sales and Costs'!M21</f>
        <v>83572.224</v>
      </c>
      <c r="N15" s="12">
        <f>'Sales and Costs'!N21</f>
        <v>83572.224</v>
      </c>
      <c r="O15" s="12">
        <f>'Sales and Costs'!O21</f>
        <v>83572.224</v>
      </c>
      <c r="P15" s="12">
        <f>'Sales and Costs'!P21</f>
        <v>84693.474</v>
      </c>
      <c r="Q15" s="12">
        <f>'Sales and Costs'!Q21</f>
        <v>84693.474</v>
      </c>
      <c r="R15" s="12">
        <f>'Sales and Costs'!R21</f>
        <v>84693.474</v>
      </c>
      <c r="S15" s="12">
        <f>'Sales and Costs'!S21</f>
        <v>84693.474</v>
      </c>
      <c r="T15" s="12">
        <f>'Sales and Costs'!T21</f>
        <v>82399.419</v>
      </c>
      <c r="U15" s="12">
        <f>'Sales and Costs'!U21</f>
        <v>82399.419</v>
      </c>
      <c r="V15" s="12">
        <f>'Sales and Costs'!V21</f>
        <v>84693.474</v>
      </c>
      <c r="W15" s="12">
        <f>'Sales and Costs'!W21</f>
        <v>84693.474</v>
      </c>
      <c r="X15" s="12">
        <f>'Sales and Costs'!X21</f>
        <v>86198.625</v>
      </c>
      <c r="Y15" s="12">
        <f>'Sales and Costs'!Y21</f>
        <v>85604.724</v>
      </c>
    </row>
    <row r="16">
      <c r="A16" s="13" t="s">
        <v>79</v>
      </c>
      <c r="B16" s="12">
        <f t="shared" ref="B16:Y16" si="2">SUM(B9:B15)</f>
        <v>364450.5417</v>
      </c>
      <c r="C16" s="12">
        <f t="shared" si="2"/>
        <v>149215.5417</v>
      </c>
      <c r="D16" s="12">
        <f t="shared" si="2"/>
        <v>1112940.641</v>
      </c>
      <c r="E16" s="12">
        <f t="shared" si="2"/>
        <v>1055221.641</v>
      </c>
      <c r="F16" s="12">
        <f t="shared" si="2"/>
        <v>1046951.641</v>
      </c>
      <c r="G16" s="12">
        <f t="shared" si="2"/>
        <v>1203745.641</v>
      </c>
      <c r="H16" s="12">
        <f t="shared" si="2"/>
        <v>1046951.641</v>
      </c>
      <c r="I16" s="12">
        <f t="shared" si="2"/>
        <v>1059372.891</v>
      </c>
      <c r="J16" s="12">
        <f t="shared" si="2"/>
        <v>1051102.891</v>
      </c>
      <c r="K16" s="12">
        <f t="shared" si="2"/>
        <v>1059372.891</v>
      </c>
      <c r="L16" s="12">
        <f t="shared" si="2"/>
        <v>1051102.891</v>
      </c>
      <c r="M16" s="12">
        <f t="shared" si="2"/>
        <v>1059372.891</v>
      </c>
      <c r="N16" s="12">
        <f t="shared" si="2"/>
        <v>1051102.891</v>
      </c>
      <c r="O16" s="12">
        <f t="shared" si="2"/>
        <v>1059372.891</v>
      </c>
      <c r="P16" s="12">
        <f t="shared" si="2"/>
        <v>1869272.974</v>
      </c>
      <c r="Q16" s="12">
        <f t="shared" si="2"/>
        <v>1054264.974</v>
      </c>
      <c r="R16" s="12">
        <f t="shared" si="2"/>
        <v>1045994.974</v>
      </c>
      <c r="S16" s="12">
        <f t="shared" si="2"/>
        <v>1054264.974</v>
      </c>
      <c r="T16" s="12">
        <f t="shared" si="2"/>
        <v>1298595.919</v>
      </c>
      <c r="U16" s="12">
        <f t="shared" si="2"/>
        <v>1051970.919</v>
      </c>
      <c r="V16" s="12">
        <f t="shared" si="2"/>
        <v>1045994.974</v>
      </c>
      <c r="W16" s="12">
        <f t="shared" si="2"/>
        <v>1054264.974</v>
      </c>
      <c r="X16" s="12">
        <f t="shared" si="2"/>
        <v>1492437.625</v>
      </c>
      <c r="Y16" s="12">
        <f t="shared" si="2"/>
        <v>1319085.524</v>
      </c>
    </row>
    <row r="17">
      <c r="A17" s="13"/>
    </row>
    <row r="18">
      <c r="A18" s="13" t="s">
        <v>130</v>
      </c>
      <c r="B18" s="12">
        <f t="shared" ref="B18:Y18" si="3">B6-B16</f>
        <v>403130.9583</v>
      </c>
      <c r="C18" s="12">
        <f t="shared" si="3"/>
        <v>1214284.458</v>
      </c>
      <c r="D18" s="12">
        <f t="shared" si="3"/>
        <v>250559.3593</v>
      </c>
      <c r="E18" s="12">
        <f t="shared" si="3"/>
        <v>308278.3593</v>
      </c>
      <c r="F18" s="12">
        <f t="shared" si="3"/>
        <v>316548.3593</v>
      </c>
      <c r="G18" s="12">
        <f t="shared" si="3"/>
        <v>159754.3593</v>
      </c>
      <c r="H18" s="12">
        <f t="shared" si="3"/>
        <v>316548.3593</v>
      </c>
      <c r="I18" s="12">
        <f t="shared" si="3"/>
        <v>754127.1093</v>
      </c>
      <c r="J18" s="12">
        <f t="shared" si="3"/>
        <v>312397.1093</v>
      </c>
      <c r="K18" s="12">
        <f t="shared" si="3"/>
        <v>304127.1093</v>
      </c>
      <c r="L18" s="12">
        <f t="shared" si="3"/>
        <v>312397.1093</v>
      </c>
      <c r="M18" s="12">
        <f t="shared" si="3"/>
        <v>304127.1093</v>
      </c>
      <c r="N18" s="12">
        <f t="shared" si="3"/>
        <v>312397.1093</v>
      </c>
      <c r="O18" s="12">
        <f t="shared" si="3"/>
        <v>304127.1093</v>
      </c>
      <c r="P18" s="12">
        <f t="shared" si="3"/>
        <v>-505772.974</v>
      </c>
      <c r="Q18" s="12">
        <f t="shared" si="3"/>
        <v>309235.026</v>
      </c>
      <c r="R18" s="12">
        <f t="shared" si="3"/>
        <v>317505.026</v>
      </c>
      <c r="S18" s="12">
        <f t="shared" si="3"/>
        <v>309235.026</v>
      </c>
      <c r="T18" s="12">
        <f t="shared" si="3"/>
        <v>64904.081</v>
      </c>
      <c r="U18" s="12">
        <f t="shared" si="3"/>
        <v>311529.081</v>
      </c>
      <c r="V18" s="12">
        <f t="shared" si="3"/>
        <v>317505.026</v>
      </c>
      <c r="W18" s="12">
        <f t="shared" si="3"/>
        <v>309235.026</v>
      </c>
      <c r="X18" s="12">
        <f t="shared" si="3"/>
        <v>-128937.625</v>
      </c>
      <c r="Y18" s="12">
        <f t="shared" si="3"/>
        <v>44414.476</v>
      </c>
    </row>
    <row r="19">
      <c r="A19" s="13"/>
    </row>
    <row r="20">
      <c r="A20" s="13" t="s">
        <v>131</v>
      </c>
    </row>
    <row r="21">
      <c r="A21" s="13" t="s">
        <v>132</v>
      </c>
      <c r="B21" s="8">
        <v>0.0</v>
      </c>
      <c r="C21" s="12">
        <f t="shared" ref="C21:Y21" si="4">B23</f>
        <v>403130.9583</v>
      </c>
      <c r="D21" s="12">
        <f t="shared" si="4"/>
        <v>1617415.417</v>
      </c>
      <c r="E21" s="12">
        <f t="shared" si="4"/>
        <v>1867974.776</v>
      </c>
      <c r="F21" s="12">
        <f t="shared" si="4"/>
        <v>2176253.135</v>
      </c>
      <c r="G21" s="12">
        <f t="shared" si="4"/>
        <v>2492801.495</v>
      </c>
      <c r="H21" s="12">
        <f t="shared" si="4"/>
        <v>2652555.854</v>
      </c>
      <c r="I21" s="12">
        <f t="shared" si="4"/>
        <v>2969104.213</v>
      </c>
      <c r="J21" s="12">
        <f t="shared" si="4"/>
        <v>3723231.323</v>
      </c>
      <c r="K21" s="12">
        <f t="shared" si="4"/>
        <v>4035628.432</v>
      </c>
      <c r="L21" s="12">
        <f t="shared" si="4"/>
        <v>4339755.541</v>
      </c>
      <c r="M21" s="12">
        <f t="shared" si="4"/>
        <v>4652152.651</v>
      </c>
      <c r="N21" s="12">
        <f t="shared" si="4"/>
        <v>4956279.76</v>
      </c>
      <c r="O21" s="12">
        <f t="shared" si="4"/>
        <v>5268676.869</v>
      </c>
      <c r="P21" s="12">
        <f t="shared" si="4"/>
        <v>5572803.979</v>
      </c>
      <c r="Q21" s="12">
        <f t="shared" si="4"/>
        <v>5067031.005</v>
      </c>
      <c r="R21" s="12">
        <f t="shared" si="4"/>
        <v>5376266.031</v>
      </c>
      <c r="S21" s="12">
        <f t="shared" si="4"/>
        <v>5693771.057</v>
      </c>
      <c r="T21" s="12">
        <f t="shared" si="4"/>
        <v>6003006.083</v>
      </c>
      <c r="U21" s="12">
        <f t="shared" si="4"/>
        <v>6067910.164</v>
      </c>
      <c r="V21" s="12">
        <f t="shared" si="4"/>
        <v>6379439.245</v>
      </c>
      <c r="W21" s="12">
        <f t="shared" si="4"/>
        <v>6696944.271</v>
      </c>
      <c r="X21" s="12">
        <f t="shared" si="4"/>
        <v>7006179.297</v>
      </c>
      <c r="Y21" s="12">
        <f t="shared" si="4"/>
        <v>6877241.672</v>
      </c>
    </row>
    <row r="22">
      <c r="A22" s="13" t="s">
        <v>130</v>
      </c>
      <c r="B22" s="12">
        <f t="shared" ref="B22:Y22" si="5">B18</f>
        <v>403130.9583</v>
      </c>
      <c r="C22" s="12">
        <f t="shared" si="5"/>
        <v>1214284.458</v>
      </c>
      <c r="D22" s="12">
        <f t="shared" si="5"/>
        <v>250559.3593</v>
      </c>
      <c r="E22" s="12">
        <f t="shared" si="5"/>
        <v>308278.3593</v>
      </c>
      <c r="F22" s="12">
        <f t="shared" si="5"/>
        <v>316548.3593</v>
      </c>
      <c r="G22" s="12">
        <f t="shared" si="5"/>
        <v>159754.3593</v>
      </c>
      <c r="H22" s="12">
        <f t="shared" si="5"/>
        <v>316548.3593</v>
      </c>
      <c r="I22" s="12">
        <f t="shared" si="5"/>
        <v>754127.1093</v>
      </c>
      <c r="J22" s="12">
        <f t="shared" si="5"/>
        <v>312397.1093</v>
      </c>
      <c r="K22" s="12">
        <f t="shared" si="5"/>
        <v>304127.1093</v>
      </c>
      <c r="L22" s="12">
        <f t="shared" si="5"/>
        <v>312397.1093</v>
      </c>
      <c r="M22" s="12">
        <f t="shared" si="5"/>
        <v>304127.1093</v>
      </c>
      <c r="N22" s="12">
        <f t="shared" si="5"/>
        <v>312397.1093</v>
      </c>
      <c r="O22" s="12">
        <f t="shared" si="5"/>
        <v>304127.1093</v>
      </c>
      <c r="P22" s="12">
        <f t="shared" si="5"/>
        <v>-505772.974</v>
      </c>
      <c r="Q22" s="12">
        <f t="shared" si="5"/>
        <v>309235.026</v>
      </c>
      <c r="R22" s="12">
        <f t="shared" si="5"/>
        <v>317505.026</v>
      </c>
      <c r="S22" s="12">
        <f t="shared" si="5"/>
        <v>309235.026</v>
      </c>
      <c r="T22" s="12">
        <f t="shared" si="5"/>
        <v>64904.081</v>
      </c>
      <c r="U22" s="12">
        <f t="shared" si="5"/>
        <v>311529.081</v>
      </c>
      <c r="V22" s="12">
        <f t="shared" si="5"/>
        <v>317505.026</v>
      </c>
      <c r="W22" s="12">
        <f t="shared" si="5"/>
        <v>309235.026</v>
      </c>
      <c r="X22" s="12">
        <f t="shared" si="5"/>
        <v>-128937.625</v>
      </c>
      <c r="Y22" s="12">
        <f t="shared" si="5"/>
        <v>44414.476</v>
      </c>
    </row>
    <row r="23">
      <c r="A23" s="13" t="s">
        <v>133</v>
      </c>
      <c r="B23" s="12">
        <f t="shared" ref="B23:Y23" si="6">B21+B22</f>
        <v>403130.9583</v>
      </c>
      <c r="C23" s="12">
        <f t="shared" si="6"/>
        <v>1617415.417</v>
      </c>
      <c r="D23" s="12">
        <f t="shared" si="6"/>
        <v>1867974.776</v>
      </c>
      <c r="E23" s="12">
        <f t="shared" si="6"/>
        <v>2176253.135</v>
      </c>
      <c r="F23" s="12">
        <f t="shared" si="6"/>
        <v>2492801.495</v>
      </c>
      <c r="G23" s="12">
        <f t="shared" si="6"/>
        <v>2652555.854</v>
      </c>
      <c r="H23" s="12">
        <f t="shared" si="6"/>
        <v>2969104.213</v>
      </c>
      <c r="I23" s="12">
        <f t="shared" si="6"/>
        <v>3723231.323</v>
      </c>
      <c r="J23" s="12">
        <f t="shared" si="6"/>
        <v>4035628.432</v>
      </c>
      <c r="K23" s="12">
        <f t="shared" si="6"/>
        <v>4339755.541</v>
      </c>
      <c r="L23" s="12">
        <f t="shared" si="6"/>
        <v>4652152.651</v>
      </c>
      <c r="M23" s="12">
        <f t="shared" si="6"/>
        <v>4956279.76</v>
      </c>
      <c r="N23" s="12">
        <f t="shared" si="6"/>
        <v>5268676.869</v>
      </c>
      <c r="O23" s="12">
        <f t="shared" si="6"/>
        <v>5572803.979</v>
      </c>
      <c r="P23" s="12">
        <f t="shared" si="6"/>
        <v>5067031.005</v>
      </c>
      <c r="Q23" s="12">
        <f t="shared" si="6"/>
        <v>5376266.031</v>
      </c>
      <c r="R23" s="12">
        <f t="shared" si="6"/>
        <v>5693771.057</v>
      </c>
      <c r="S23" s="12">
        <f t="shared" si="6"/>
        <v>6003006.083</v>
      </c>
      <c r="T23" s="12">
        <f t="shared" si="6"/>
        <v>6067910.164</v>
      </c>
      <c r="U23" s="12">
        <f t="shared" si="6"/>
        <v>6379439.245</v>
      </c>
      <c r="V23" s="12">
        <f t="shared" si="6"/>
        <v>6696944.271</v>
      </c>
      <c r="W23" s="12">
        <f t="shared" si="6"/>
        <v>7006179.297</v>
      </c>
      <c r="X23" s="12">
        <f t="shared" si="6"/>
        <v>6877241.672</v>
      </c>
      <c r="Y23" s="12">
        <f t="shared" si="6"/>
        <v>6921656.148</v>
      </c>
    </row>
    <row r="24">
      <c r="A24" s="13"/>
    </row>
    <row r="25">
      <c r="A25" s="13"/>
    </row>
    <row r="26">
      <c r="A26" s="13"/>
    </row>
    <row r="27">
      <c r="A27" s="13"/>
    </row>
    <row r="28">
      <c r="A28" s="13"/>
    </row>
    <row r="29">
      <c r="A29" s="13"/>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row r="1002">
      <c r="A1002" s="16"/>
    </row>
    <row r="1003">
      <c r="A1003" s="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13" t="s">
        <v>134</v>
      </c>
    </row>
    <row r="3">
      <c r="A3" s="13" t="s">
        <v>135</v>
      </c>
      <c r="B3" s="12">
        <f>'Fixed Asset Balance'!B20-Depreciation!B20</f>
        <v>242150.25</v>
      </c>
      <c r="C3" s="12">
        <f>'Fixed Asset Balance'!C20-Depreciation!C20</f>
        <v>229405.5</v>
      </c>
      <c r="D3" s="12">
        <f>'Fixed Asset Balance'!D20-Depreciation!D20</f>
        <v>279350.3</v>
      </c>
      <c r="E3" s="12">
        <f>'Fixed Asset Balance'!E20-Depreciation!E20</f>
        <v>263306.1</v>
      </c>
      <c r="F3" s="12">
        <f>'Fixed Asset Balance'!F20-Depreciation!F20</f>
        <v>247261.9</v>
      </c>
      <c r="G3" s="12">
        <f>'Fixed Asset Balance'!G20-Depreciation!G20</f>
        <v>231217.7</v>
      </c>
      <c r="H3" s="12">
        <f>'Fixed Asset Balance'!H20-Depreciation!H20</f>
        <v>215173.5</v>
      </c>
      <c r="I3" s="12">
        <f>'Fixed Asset Balance'!I20-Depreciation!I20</f>
        <v>199129.3</v>
      </c>
      <c r="J3" s="12">
        <f>'Fixed Asset Balance'!J20-Depreciation!J20</f>
        <v>183085.1</v>
      </c>
      <c r="K3" s="12">
        <f>'Fixed Asset Balance'!K20-Depreciation!K20</f>
        <v>167040.9</v>
      </c>
      <c r="L3" s="12">
        <f>'Fixed Asset Balance'!L20-Depreciation!L20</f>
        <v>150996.7</v>
      </c>
      <c r="M3" s="12">
        <f>'Fixed Asset Balance'!M20-Depreciation!M20</f>
        <v>134952.5</v>
      </c>
      <c r="N3" s="12">
        <f>'Fixed Asset Balance'!N20-Depreciation!N20</f>
        <v>118908.3</v>
      </c>
      <c r="O3" s="12">
        <f>'Fixed Asset Balance'!O20-Depreciation!O20</f>
        <v>102864.1</v>
      </c>
      <c r="P3" s="12">
        <f>'Fixed Asset Balance'!P20-Depreciation!P20</f>
        <v>86819.9</v>
      </c>
      <c r="Q3" s="12">
        <f>'Fixed Asset Balance'!Q20-Depreciation!Q20</f>
        <v>70775.7</v>
      </c>
      <c r="R3" s="12">
        <f>'Fixed Asset Balance'!R20-Depreciation!R20</f>
        <v>54731.5</v>
      </c>
      <c r="S3" s="12">
        <f>'Fixed Asset Balance'!S20-Depreciation!S20</f>
        <v>38687.3</v>
      </c>
      <c r="T3" s="12">
        <f>'Fixed Asset Balance'!T20-Depreciation!T20</f>
        <v>264793.35</v>
      </c>
      <c r="U3" s="12">
        <f>'Fixed Asset Balance'!U20-Depreciation!U20</f>
        <v>236004.4</v>
      </c>
      <c r="V3" s="12">
        <f>'Fixed Asset Balance'!V20-Depreciation!V20</f>
        <v>219960.2</v>
      </c>
      <c r="W3" s="12">
        <f>'Fixed Asset Balance'!W20-Depreciation!W20</f>
        <v>203916</v>
      </c>
      <c r="X3" s="12">
        <f>'Fixed Asset Balance'!X20-Depreciation!X20</f>
        <v>191171.25</v>
      </c>
      <c r="Y3" s="12">
        <f>'Fixed Asset Balance'!Y20-Depreciation!Y20</f>
        <v>241116.05</v>
      </c>
    </row>
    <row r="4">
      <c r="A4" s="13" t="s">
        <v>131</v>
      </c>
      <c r="B4" s="12">
        <f>'Cash Detail'!B23</f>
        <v>403130.9583</v>
      </c>
      <c r="C4" s="12">
        <f>'Cash Detail'!C23</f>
        <v>1617415.417</v>
      </c>
      <c r="D4" s="12">
        <f>'Cash Detail'!D23</f>
        <v>1867974.776</v>
      </c>
      <c r="E4" s="12">
        <f>'Cash Detail'!E23</f>
        <v>2176253.135</v>
      </c>
      <c r="F4" s="12">
        <f>'Cash Detail'!F23</f>
        <v>2492801.495</v>
      </c>
      <c r="G4" s="12">
        <f>'Cash Detail'!G23</f>
        <v>2652555.854</v>
      </c>
      <c r="H4" s="12">
        <f>'Cash Detail'!H23</f>
        <v>2969104.213</v>
      </c>
      <c r="I4" s="12">
        <f>'Cash Detail'!I23</f>
        <v>3723231.323</v>
      </c>
      <c r="J4" s="12">
        <f>'Cash Detail'!J23</f>
        <v>4035628.432</v>
      </c>
      <c r="K4" s="12">
        <f>'Cash Detail'!K23</f>
        <v>4339755.541</v>
      </c>
      <c r="L4" s="12">
        <f>'Cash Detail'!L23</f>
        <v>4652152.651</v>
      </c>
      <c r="M4" s="12">
        <f>'Cash Detail'!M23</f>
        <v>4956279.76</v>
      </c>
      <c r="N4" s="12">
        <f>'Cash Detail'!N23</f>
        <v>5268676.869</v>
      </c>
      <c r="O4" s="12">
        <f>'Cash Detail'!O23</f>
        <v>5572803.979</v>
      </c>
      <c r="P4" s="12">
        <f>'Cash Detail'!P23</f>
        <v>5067031.005</v>
      </c>
      <c r="Q4" s="12">
        <f>'Cash Detail'!Q23</f>
        <v>5376266.031</v>
      </c>
      <c r="R4" s="12">
        <f>'Cash Detail'!R23</f>
        <v>5693771.057</v>
      </c>
      <c r="S4" s="12">
        <f>'Cash Detail'!S23</f>
        <v>6003006.083</v>
      </c>
      <c r="T4" s="12">
        <f>'Cash Detail'!T23</f>
        <v>6067910.164</v>
      </c>
      <c r="U4" s="12">
        <f>'Cash Detail'!U23</f>
        <v>6379439.245</v>
      </c>
      <c r="V4" s="12">
        <f>'Cash Detail'!V23</f>
        <v>6696944.271</v>
      </c>
      <c r="W4" s="12">
        <f>'Cash Detail'!W23</f>
        <v>7006179.297</v>
      </c>
      <c r="X4" s="12">
        <f>'Cash Detail'!X23</f>
        <v>6877241.672</v>
      </c>
      <c r="Y4" s="12">
        <f>'Cash Detail'!Y23</f>
        <v>6921656.148</v>
      </c>
    </row>
    <row r="5">
      <c r="A5" s="13" t="s">
        <v>136</v>
      </c>
      <c r="B5" s="10">
        <f>Stocks!B13</f>
        <v>88500</v>
      </c>
      <c r="C5" s="10">
        <f>Stocks!C13</f>
        <v>177000</v>
      </c>
      <c r="D5" s="10">
        <f>Stocks!D13</f>
        <v>265500</v>
      </c>
      <c r="E5" s="10">
        <f>Stocks!E13</f>
        <v>354000</v>
      </c>
      <c r="F5" s="10">
        <f>Stocks!F13</f>
        <v>442500</v>
      </c>
      <c r="G5" s="10">
        <f>Stocks!G13</f>
        <v>531000</v>
      </c>
      <c r="H5" s="10">
        <f>Stocks!H13</f>
        <v>619500</v>
      </c>
      <c r="I5" s="10">
        <f>Stocks!I13</f>
        <v>708000</v>
      </c>
      <c r="J5" s="10">
        <f>Stocks!J13</f>
        <v>796500</v>
      </c>
      <c r="K5" s="10">
        <f>Stocks!K13</f>
        <v>885000</v>
      </c>
      <c r="L5" s="10">
        <f>Stocks!L13</f>
        <v>973500</v>
      </c>
      <c r="M5" s="10">
        <f>Stocks!M13</f>
        <v>1062000</v>
      </c>
      <c r="N5" s="10">
        <f>Stocks!N13</f>
        <v>1150500</v>
      </c>
      <c r="O5" s="10">
        <f>Stocks!O13</f>
        <v>1239000</v>
      </c>
      <c r="P5" s="10">
        <f>Stocks!P13</f>
        <v>1327500</v>
      </c>
      <c r="Q5" s="10">
        <f>Stocks!Q13</f>
        <v>1416000</v>
      </c>
      <c r="R5" s="10">
        <f>Stocks!R13</f>
        <v>1504500</v>
      </c>
      <c r="S5" s="10">
        <f>Stocks!S13</f>
        <v>1593000</v>
      </c>
      <c r="T5" s="10">
        <f>Stocks!T13</f>
        <v>1681500</v>
      </c>
      <c r="U5" s="10">
        <f>Stocks!U13</f>
        <v>1770000</v>
      </c>
      <c r="V5" s="10">
        <f>Stocks!V13</f>
        <v>1858500</v>
      </c>
      <c r="W5" s="10">
        <f>Stocks!W13</f>
        <v>1947000</v>
      </c>
      <c r="X5" s="10">
        <f>Stocks!X13</f>
        <v>2035500</v>
      </c>
      <c r="Y5" s="10">
        <f>Stocks!Y13</f>
        <v>2124000</v>
      </c>
    </row>
    <row r="6">
      <c r="A6" s="13" t="s">
        <v>137</v>
      </c>
      <c r="B6" s="10">
        <f>Collections!B12</f>
        <v>1363500</v>
      </c>
      <c r="C6" s="10">
        <f>Collections!C12</f>
        <v>1363500</v>
      </c>
      <c r="D6" s="10">
        <f>Collections!D12</f>
        <v>1363500</v>
      </c>
      <c r="E6" s="10">
        <f>Collections!E12</f>
        <v>1363500</v>
      </c>
      <c r="F6" s="10">
        <f>Collections!F12</f>
        <v>1363500</v>
      </c>
      <c r="G6" s="10">
        <f>Collections!G12</f>
        <v>1363500</v>
      </c>
      <c r="H6" s="10">
        <f>Collections!H12</f>
        <v>1363500</v>
      </c>
      <c r="I6" s="10">
        <f>Collections!I12</f>
        <v>1363500</v>
      </c>
      <c r="J6" s="10">
        <f>Collections!J12</f>
        <v>1363500</v>
      </c>
      <c r="K6" s="10">
        <f>Collections!K12</f>
        <v>1363500</v>
      </c>
      <c r="L6" s="10">
        <f>Collections!L12</f>
        <v>1363500</v>
      </c>
      <c r="M6" s="10">
        <f>Collections!M12</f>
        <v>1363500</v>
      </c>
      <c r="N6" s="10">
        <f>Collections!N12</f>
        <v>1363500</v>
      </c>
      <c r="O6" s="10">
        <f>Collections!O12</f>
        <v>1363500</v>
      </c>
      <c r="P6" s="10">
        <f>Collections!P12</f>
        <v>1363500</v>
      </c>
      <c r="Q6" s="10">
        <f>Collections!Q12</f>
        <v>1363500</v>
      </c>
      <c r="R6" s="10">
        <f>Collections!R12</f>
        <v>1363500</v>
      </c>
      <c r="S6" s="10">
        <f>Collections!S12</f>
        <v>1363500</v>
      </c>
      <c r="T6" s="10">
        <f>Collections!T12</f>
        <v>1363500</v>
      </c>
      <c r="U6" s="10">
        <f>Collections!U12</f>
        <v>1363500</v>
      </c>
      <c r="V6" s="10">
        <f>Collections!V12</f>
        <v>1363500</v>
      </c>
      <c r="W6" s="10">
        <f>Collections!W12</f>
        <v>1363500</v>
      </c>
      <c r="X6" s="10">
        <f>Collections!X12</f>
        <v>1363500</v>
      </c>
      <c r="Y6" s="10">
        <f>Collections!Y12</f>
        <v>1363500</v>
      </c>
    </row>
    <row r="7">
      <c r="A7" s="13" t="s">
        <v>138</v>
      </c>
      <c r="B7" s="12">
        <f t="shared" ref="B7:Y7" si="1">SUM(B3:B6)</f>
        <v>2097281.208</v>
      </c>
      <c r="C7" s="12">
        <f t="shared" si="1"/>
        <v>3387320.917</v>
      </c>
      <c r="D7" s="12">
        <f t="shared" si="1"/>
        <v>3776325.076</v>
      </c>
      <c r="E7" s="12">
        <f t="shared" si="1"/>
        <v>4157059.235</v>
      </c>
      <c r="F7" s="12">
        <f t="shared" si="1"/>
        <v>4546063.395</v>
      </c>
      <c r="G7" s="12">
        <f t="shared" si="1"/>
        <v>4778273.554</v>
      </c>
      <c r="H7" s="12">
        <f t="shared" si="1"/>
        <v>5167277.713</v>
      </c>
      <c r="I7" s="12">
        <f t="shared" si="1"/>
        <v>5993860.623</v>
      </c>
      <c r="J7" s="12">
        <f t="shared" si="1"/>
        <v>6378713.532</v>
      </c>
      <c r="K7" s="12">
        <f t="shared" si="1"/>
        <v>6755296.441</v>
      </c>
      <c r="L7" s="12">
        <f t="shared" si="1"/>
        <v>7140149.351</v>
      </c>
      <c r="M7" s="12">
        <f t="shared" si="1"/>
        <v>7516732.26</v>
      </c>
      <c r="N7" s="12">
        <f t="shared" si="1"/>
        <v>7901585.169</v>
      </c>
      <c r="O7" s="12">
        <f t="shared" si="1"/>
        <v>8278168.079</v>
      </c>
      <c r="P7" s="12">
        <f t="shared" si="1"/>
        <v>7844850.905</v>
      </c>
      <c r="Q7" s="12">
        <f t="shared" si="1"/>
        <v>8226541.731</v>
      </c>
      <c r="R7" s="12">
        <f t="shared" si="1"/>
        <v>8616502.557</v>
      </c>
      <c r="S7" s="12">
        <f t="shared" si="1"/>
        <v>8998193.383</v>
      </c>
      <c r="T7" s="12">
        <f t="shared" si="1"/>
        <v>9377703.514</v>
      </c>
      <c r="U7" s="12">
        <f t="shared" si="1"/>
        <v>9748943.645</v>
      </c>
      <c r="V7" s="12">
        <f t="shared" si="1"/>
        <v>10138904.47</v>
      </c>
      <c r="W7" s="12">
        <f t="shared" si="1"/>
        <v>10520595.3</v>
      </c>
      <c r="X7" s="12">
        <f t="shared" si="1"/>
        <v>10467412.92</v>
      </c>
      <c r="Y7" s="12">
        <f t="shared" si="1"/>
        <v>10650272.2</v>
      </c>
    </row>
    <row r="8">
      <c r="A8" s="13"/>
    </row>
    <row r="9">
      <c r="A9" s="13" t="s">
        <v>139</v>
      </c>
    </row>
    <row r="10">
      <c r="A10" s="13" t="s">
        <v>140</v>
      </c>
      <c r="B10" s="10">
        <f>Purchases!B12</f>
        <v>906600</v>
      </c>
      <c r="C10" s="10">
        <f>Purchases!C12</f>
        <v>1813200</v>
      </c>
      <c r="D10" s="10">
        <f>Purchases!D12</f>
        <v>1813200</v>
      </c>
      <c r="E10" s="10">
        <f>Purchases!E12</f>
        <v>1813200</v>
      </c>
      <c r="F10" s="10">
        <f>Purchases!F12</f>
        <v>1813200</v>
      </c>
      <c r="G10" s="10">
        <f>Purchases!G12</f>
        <v>1813200</v>
      </c>
      <c r="H10" s="10">
        <f>Purchases!H12</f>
        <v>1813200</v>
      </c>
      <c r="I10" s="10">
        <f>Purchases!I12</f>
        <v>1813200</v>
      </c>
      <c r="J10" s="10">
        <f>Purchases!J12</f>
        <v>1813200</v>
      </c>
      <c r="K10" s="10">
        <f>Purchases!K12</f>
        <v>1813200</v>
      </c>
      <c r="L10" s="10">
        <f>Purchases!L12</f>
        <v>1813200</v>
      </c>
      <c r="M10" s="10">
        <f>Purchases!M12</f>
        <v>1813200</v>
      </c>
      <c r="N10" s="10">
        <f>Purchases!N12</f>
        <v>1813200</v>
      </c>
      <c r="O10" s="10">
        <f>Purchases!O12</f>
        <v>1813200</v>
      </c>
      <c r="P10" s="10">
        <f>Purchases!P12</f>
        <v>1813200</v>
      </c>
      <c r="Q10" s="10">
        <f>Purchases!Q12</f>
        <v>1813200</v>
      </c>
      <c r="R10" s="10">
        <f>Purchases!R12</f>
        <v>1813200</v>
      </c>
      <c r="S10" s="10">
        <f>Purchases!S12</f>
        <v>1813200</v>
      </c>
      <c r="T10" s="10">
        <f>Purchases!T12</f>
        <v>1813200</v>
      </c>
      <c r="U10" s="10">
        <f>Purchases!U12</f>
        <v>1813200</v>
      </c>
      <c r="V10" s="10">
        <f>Purchases!V12</f>
        <v>1813200</v>
      </c>
      <c r="W10" s="10">
        <f>Purchases!W12</f>
        <v>1813200</v>
      </c>
      <c r="X10" s="10">
        <f>Purchases!X12</f>
        <v>1813200</v>
      </c>
      <c r="Y10" s="10">
        <f>Purchases!Y12</f>
        <v>1813200</v>
      </c>
    </row>
    <row r="11">
      <c r="A11" s="13" t="s">
        <v>141</v>
      </c>
      <c r="B11" s="10">
        <f>'Expenses-Payments'!B24</f>
        <v>35525</v>
      </c>
      <c r="C11" s="10">
        <f>'Expenses-Payments'!C24</f>
        <v>31390</v>
      </c>
      <c r="D11" s="10">
        <f>'Expenses-Payments'!D24</f>
        <v>35525</v>
      </c>
      <c r="E11" s="10">
        <f>'Expenses-Payments'!E24</f>
        <v>31390</v>
      </c>
      <c r="F11" s="10">
        <f>'Expenses-Payments'!F24</f>
        <v>35525</v>
      </c>
      <c r="G11" s="10">
        <f>'Expenses-Payments'!G24</f>
        <v>31390</v>
      </c>
      <c r="H11" s="10">
        <f>'Expenses-Payments'!H24</f>
        <v>35525</v>
      </c>
      <c r="I11" s="10">
        <f>'Expenses-Payments'!I24</f>
        <v>31390</v>
      </c>
      <c r="J11" s="10">
        <f>'Expenses-Payments'!J24</f>
        <v>35525</v>
      </c>
      <c r="K11" s="10">
        <f>'Expenses-Payments'!K24</f>
        <v>31390</v>
      </c>
      <c r="L11" s="10">
        <f>'Expenses-Payments'!L24</f>
        <v>35525</v>
      </c>
      <c r="M11" s="10">
        <f>'Expenses-Payments'!M24</f>
        <v>31390</v>
      </c>
      <c r="N11" s="10">
        <f>'Expenses-Payments'!N24</f>
        <v>35525</v>
      </c>
      <c r="O11" s="10">
        <f>'Expenses-Payments'!O24</f>
        <v>31390</v>
      </c>
      <c r="P11" s="10">
        <f>'Expenses-Payments'!P24</f>
        <v>35525</v>
      </c>
      <c r="Q11" s="10">
        <f>'Expenses-Payments'!Q24</f>
        <v>31390</v>
      </c>
      <c r="R11" s="10">
        <f>'Expenses-Payments'!R24</f>
        <v>35525</v>
      </c>
      <c r="S11" s="10">
        <f>'Expenses-Payments'!S24</f>
        <v>31390</v>
      </c>
      <c r="T11" s="10">
        <f>'Expenses-Payments'!T24</f>
        <v>35525</v>
      </c>
      <c r="U11" s="10">
        <f>'Expenses-Payments'!U24</f>
        <v>31390</v>
      </c>
      <c r="V11" s="10">
        <f>'Expenses-Payments'!V24</f>
        <v>35525</v>
      </c>
      <c r="W11" s="10">
        <f>'Expenses-Payments'!W24</f>
        <v>31390</v>
      </c>
      <c r="X11" s="10">
        <f>'Expenses-Payments'!X24</f>
        <v>35525</v>
      </c>
      <c r="Y11" s="10">
        <f>'Expenses-Payments'!Y24</f>
        <v>31390</v>
      </c>
    </row>
    <row r="12">
      <c r="A12" s="13" t="s">
        <v>142</v>
      </c>
      <c r="B12" s="10">
        <f>'Loan and Interest'!B20</f>
        <v>650000</v>
      </c>
      <c r="C12" s="10">
        <f>'Loan and Interest'!C20</f>
        <v>650000</v>
      </c>
      <c r="D12" s="10">
        <f>'Loan and Interest'!D20</f>
        <v>650000</v>
      </c>
      <c r="E12" s="10">
        <f>'Loan and Interest'!E20</f>
        <v>650000</v>
      </c>
      <c r="F12" s="10">
        <f>'Loan and Interest'!F20</f>
        <v>650000</v>
      </c>
      <c r="G12" s="10">
        <f>'Loan and Interest'!G20</f>
        <v>650000</v>
      </c>
      <c r="H12" s="10">
        <f>'Loan and Interest'!H20</f>
        <v>650000</v>
      </c>
      <c r="I12" s="10">
        <f>'Loan and Interest'!I20</f>
        <v>1100000</v>
      </c>
      <c r="J12" s="10">
        <f>'Loan and Interest'!J20</f>
        <v>1100000</v>
      </c>
      <c r="K12" s="10">
        <f>'Loan and Interest'!K20</f>
        <v>1100000</v>
      </c>
      <c r="L12" s="10">
        <f>'Loan and Interest'!L20</f>
        <v>1100000</v>
      </c>
      <c r="M12" s="10">
        <f>'Loan and Interest'!M20</f>
        <v>1100000</v>
      </c>
      <c r="N12" s="10">
        <f>'Loan and Interest'!N20</f>
        <v>1100000</v>
      </c>
      <c r="O12" s="10">
        <f>'Loan and Interest'!O20</f>
        <v>1100000</v>
      </c>
      <c r="P12" s="10">
        <f>'Loan and Interest'!P20</f>
        <v>450000</v>
      </c>
      <c r="Q12" s="10">
        <f>'Loan and Interest'!Q20</f>
        <v>450000</v>
      </c>
      <c r="R12" s="10">
        <f>'Loan and Interest'!R20</f>
        <v>450000</v>
      </c>
      <c r="S12" s="10">
        <f>'Loan and Interest'!S20</f>
        <v>450000</v>
      </c>
      <c r="T12" s="10">
        <f>'Loan and Interest'!T20</f>
        <v>450000</v>
      </c>
      <c r="U12" s="10">
        <f>'Loan and Interest'!U20</f>
        <v>450000</v>
      </c>
      <c r="V12" s="10">
        <f>'Loan and Interest'!V20</f>
        <v>450000</v>
      </c>
      <c r="W12" s="10">
        <f>'Loan and Interest'!W20</f>
        <v>450000</v>
      </c>
      <c r="X12" s="10">
        <f>'Loan and Interest'!X20</f>
        <v>0</v>
      </c>
      <c r="Y12" s="10">
        <f>'Loan and Interest'!Y20</f>
        <v>0</v>
      </c>
    </row>
    <row r="13">
      <c r="A13" s="13" t="s">
        <v>143</v>
      </c>
      <c r="B13" s="10">
        <f t="shared" ref="B13:Y13" si="2">SUM(B10:B12)</f>
        <v>1592125</v>
      </c>
      <c r="C13" s="10">
        <f t="shared" si="2"/>
        <v>2494590</v>
      </c>
      <c r="D13" s="10">
        <f t="shared" si="2"/>
        <v>2498725</v>
      </c>
      <c r="E13" s="10">
        <f t="shared" si="2"/>
        <v>2494590</v>
      </c>
      <c r="F13" s="10">
        <f t="shared" si="2"/>
        <v>2498725</v>
      </c>
      <c r="G13" s="10">
        <f t="shared" si="2"/>
        <v>2494590</v>
      </c>
      <c r="H13" s="10">
        <f t="shared" si="2"/>
        <v>2498725</v>
      </c>
      <c r="I13" s="10">
        <f t="shared" si="2"/>
        <v>2944590</v>
      </c>
      <c r="J13" s="10">
        <f t="shared" si="2"/>
        <v>2948725</v>
      </c>
      <c r="K13" s="10">
        <f t="shared" si="2"/>
        <v>2944590</v>
      </c>
      <c r="L13" s="10">
        <f t="shared" si="2"/>
        <v>2948725</v>
      </c>
      <c r="M13" s="10">
        <f t="shared" si="2"/>
        <v>2944590</v>
      </c>
      <c r="N13" s="10">
        <f t="shared" si="2"/>
        <v>2948725</v>
      </c>
      <c r="O13" s="10">
        <f t="shared" si="2"/>
        <v>2944590</v>
      </c>
      <c r="P13" s="10">
        <f t="shared" si="2"/>
        <v>2298725</v>
      </c>
      <c r="Q13" s="10">
        <f t="shared" si="2"/>
        <v>2294590</v>
      </c>
      <c r="R13" s="10">
        <f t="shared" si="2"/>
        <v>2298725</v>
      </c>
      <c r="S13" s="10">
        <f t="shared" si="2"/>
        <v>2294590</v>
      </c>
      <c r="T13" s="10">
        <f t="shared" si="2"/>
        <v>2298725</v>
      </c>
      <c r="U13" s="10">
        <f t="shared" si="2"/>
        <v>2294590</v>
      </c>
      <c r="V13" s="10">
        <f t="shared" si="2"/>
        <v>2298725</v>
      </c>
      <c r="W13" s="10">
        <f t="shared" si="2"/>
        <v>2294590</v>
      </c>
      <c r="X13" s="10">
        <f t="shared" si="2"/>
        <v>1848725</v>
      </c>
      <c r="Y13" s="10">
        <f t="shared" si="2"/>
        <v>1844590</v>
      </c>
    </row>
    <row r="14">
      <c r="A14" s="13"/>
    </row>
    <row r="15">
      <c r="A15" s="13" t="s">
        <v>144</v>
      </c>
      <c r="B15" s="12">
        <f t="shared" ref="B15:Y15" si="3">B7-B13</f>
        <v>505156.2083</v>
      </c>
      <c r="C15" s="12">
        <f t="shared" si="3"/>
        <v>892730.9167</v>
      </c>
      <c r="D15" s="12">
        <f t="shared" si="3"/>
        <v>1277600.076</v>
      </c>
      <c r="E15" s="12">
        <f t="shared" si="3"/>
        <v>1662469.235</v>
      </c>
      <c r="F15" s="12">
        <f t="shared" si="3"/>
        <v>2047338.395</v>
      </c>
      <c r="G15" s="12">
        <f t="shared" si="3"/>
        <v>2283683.554</v>
      </c>
      <c r="H15" s="12">
        <f t="shared" si="3"/>
        <v>2668552.713</v>
      </c>
      <c r="I15" s="12">
        <f t="shared" si="3"/>
        <v>3049270.623</v>
      </c>
      <c r="J15" s="12">
        <f t="shared" si="3"/>
        <v>3429988.532</v>
      </c>
      <c r="K15" s="12">
        <f t="shared" si="3"/>
        <v>3810706.441</v>
      </c>
      <c r="L15" s="12">
        <f t="shared" si="3"/>
        <v>4191424.351</v>
      </c>
      <c r="M15" s="12">
        <f t="shared" si="3"/>
        <v>4572142.26</v>
      </c>
      <c r="N15" s="12">
        <f t="shared" si="3"/>
        <v>4952860.169</v>
      </c>
      <c r="O15" s="12">
        <f t="shared" si="3"/>
        <v>5333578.079</v>
      </c>
      <c r="P15" s="12">
        <f t="shared" si="3"/>
        <v>5546125.905</v>
      </c>
      <c r="Q15" s="12">
        <f t="shared" si="3"/>
        <v>5931951.731</v>
      </c>
      <c r="R15" s="12">
        <f t="shared" si="3"/>
        <v>6317777.557</v>
      </c>
      <c r="S15" s="12">
        <f t="shared" si="3"/>
        <v>6703603.383</v>
      </c>
      <c r="T15" s="12">
        <f t="shared" si="3"/>
        <v>7078978.514</v>
      </c>
      <c r="U15" s="12">
        <f t="shared" si="3"/>
        <v>7454353.645</v>
      </c>
      <c r="V15" s="12">
        <f t="shared" si="3"/>
        <v>7840179.471</v>
      </c>
      <c r="W15" s="12">
        <f t="shared" si="3"/>
        <v>8226005.297</v>
      </c>
      <c r="X15" s="12">
        <f t="shared" si="3"/>
        <v>8618687.922</v>
      </c>
      <c r="Y15" s="12">
        <f t="shared" si="3"/>
        <v>8805682.198</v>
      </c>
    </row>
    <row r="16">
      <c r="A16" s="13"/>
    </row>
    <row r="17">
      <c r="A17" s="13" t="s">
        <v>145</v>
      </c>
    </row>
    <row r="18">
      <c r="A18" s="13" t="s">
        <v>146</v>
      </c>
      <c r="B18" s="12">
        <f>Capital!B14</f>
        <v>117581.5</v>
      </c>
      <c r="C18" s="12">
        <f>Capital!C14</f>
        <v>117581.5</v>
      </c>
      <c r="D18" s="12">
        <f>Capital!D14</f>
        <v>117581.5</v>
      </c>
      <c r="E18" s="12">
        <f>Capital!E14</f>
        <v>117581.5</v>
      </c>
      <c r="F18" s="12">
        <f>Capital!F14</f>
        <v>117581.5</v>
      </c>
      <c r="G18" s="12">
        <f>Capital!G14</f>
        <v>117581.5</v>
      </c>
      <c r="H18" s="12">
        <f>Capital!H14</f>
        <v>117581.5</v>
      </c>
      <c r="I18" s="12">
        <f>Capital!I14</f>
        <v>117581.5</v>
      </c>
      <c r="J18" s="12">
        <f>Capital!J14</f>
        <v>117581.5</v>
      </c>
      <c r="K18" s="12">
        <f>Capital!K14</f>
        <v>117581.5</v>
      </c>
      <c r="L18" s="12">
        <f>Capital!L14</f>
        <v>117581.5</v>
      </c>
      <c r="M18" s="12">
        <f>Capital!M14</f>
        <v>117581.5</v>
      </c>
      <c r="N18" s="12">
        <f>Capital!N14</f>
        <v>117581.5</v>
      </c>
      <c r="O18" s="12">
        <f>Capital!O14</f>
        <v>117581.5</v>
      </c>
      <c r="P18" s="12">
        <f>Capital!P14</f>
        <v>117581.5</v>
      </c>
      <c r="Q18" s="12">
        <f>Capital!Q14</f>
        <v>117581.5</v>
      </c>
      <c r="R18" s="12">
        <f>Capital!R14</f>
        <v>117581.5</v>
      </c>
      <c r="S18" s="12">
        <f>Capital!S14</f>
        <v>117581.5</v>
      </c>
      <c r="T18" s="12">
        <f>Capital!T14</f>
        <v>117581.5</v>
      </c>
      <c r="U18" s="12">
        <f>Capital!U14</f>
        <v>117581.5</v>
      </c>
      <c r="V18" s="12">
        <f>Capital!V14</f>
        <v>117581.5</v>
      </c>
      <c r="W18" s="12">
        <f>Capital!W14</f>
        <v>117581.5</v>
      </c>
      <c r="X18" s="12">
        <f>Capital!X14</f>
        <v>117581.5</v>
      </c>
      <c r="Y18" s="12">
        <f>Capital!Y14</f>
        <v>117581.5</v>
      </c>
    </row>
    <row r="19">
      <c r="A19" s="13" t="s">
        <v>79</v>
      </c>
      <c r="B19" s="12">
        <f t="shared" ref="B19:Y19" si="4">SUM(B18)</f>
        <v>117581.5</v>
      </c>
      <c r="C19" s="12">
        <f t="shared" si="4"/>
        <v>117581.5</v>
      </c>
      <c r="D19" s="12">
        <f t="shared" si="4"/>
        <v>117581.5</v>
      </c>
      <c r="E19" s="12">
        <f t="shared" si="4"/>
        <v>117581.5</v>
      </c>
      <c r="F19" s="12">
        <f t="shared" si="4"/>
        <v>117581.5</v>
      </c>
      <c r="G19" s="12">
        <f t="shared" si="4"/>
        <v>117581.5</v>
      </c>
      <c r="H19" s="12">
        <f t="shared" si="4"/>
        <v>117581.5</v>
      </c>
      <c r="I19" s="12">
        <f t="shared" si="4"/>
        <v>117581.5</v>
      </c>
      <c r="J19" s="12">
        <f t="shared" si="4"/>
        <v>117581.5</v>
      </c>
      <c r="K19" s="12">
        <f t="shared" si="4"/>
        <v>117581.5</v>
      </c>
      <c r="L19" s="12">
        <f t="shared" si="4"/>
        <v>117581.5</v>
      </c>
      <c r="M19" s="12">
        <f t="shared" si="4"/>
        <v>117581.5</v>
      </c>
      <c r="N19" s="12">
        <f t="shared" si="4"/>
        <v>117581.5</v>
      </c>
      <c r="O19" s="12">
        <f t="shared" si="4"/>
        <v>117581.5</v>
      </c>
      <c r="P19" s="12">
        <f t="shared" si="4"/>
        <v>117581.5</v>
      </c>
      <c r="Q19" s="12">
        <f t="shared" si="4"/>
        <v>117581.5</v>
      </c>
      <c r="R19" s="12">
        <f t="shared" si="4"/>
        <v>117581.5</v>
      </c>
      <c r="S19" s="12">
        <f t="shared" si="4"/>
        <v>117581.5</v>
      </c>
      <c r="T19" s="12">
        <f t="shared" si="4"/>
        <v>117581.5</v>
      </c>
      <c r="U19" s="12">
        <f t="shared" si="4"/>
        <v>117581.5</v>
      </c>
      <c r="V19" s="12">
        <f t="shared" si="4"/>
        <v>117581.5</v>
      </c>
      <c r="W19" s="12">
        <f t="shared" si="4"/>
        <v>117581.5</v>
      </c>
      <c r="X19" s="12">
        <f t="shared" si="4"/>
        <v>117581.5</v>
      </c>
      <c r="Y19" s="12">
        <f t="shared" si="4"/>
        <v>117581.5</v>
      </c>
    </row>
    <row r="20">
      <c r="A20" s="13"/>
    </row>
    <row r="21">
      <c r="A21" s="14" t="s">
        <v>147</v>
      </c>
    </row>
    <row r="22">
      <c r="A22" s="13" t="s">
        <v>148</v>
      </c>
      <c r="B22" s="8">
        <v>0.0</v>
      </c>
      <c r="C22" s="12">
        <f t="shared" ref="C22:Y22" si="5">B25</f>
        <v>387574.7083</v>
      </c>
      <c r="D22" s="12">
        <f t="shared" si="5"/>
        <v>775149.4167</v>
      </c>
      <c r="E22" s="12">
        <f t="shared" si="5"/>
        <v>1160018.576</v>
      </c>
      <c r="F22" s="12">
        <f t="shared" si="5"/>
        <v>1544887.735</v>
      </c>
      <c r="G22" s="12">
        <f t="shared" si="5"/>
        <v>1929756.895</v>
      </c>
      <c r="H22" s="12">
        <f t="shared" si="5"/>
        <v>2166102.054</v>
      </c>
      <c r="I22" s="12">
        <f t="shared" si="5"/>
        <v>2550971.213</v>
      </c>
      <c r="J22" s="12">
        <f t="shared" si="5"/>
        <v>2931689.123</v>
      </c>
      <c r="K22" s="12">
        <f t="shared" si="5"/>
        <v>3312407.032</v>
      </c>
      <c r="L22" s="12">
        <f t="shared" si="5"/>
        <v>3693124.941</v>
      </c>
      <c r="M22" s="12">
        <f t="shared" si="5"/>
        <v>4073842.851</v>
      </c>
      <c r="N22" s="12">
        <f t="shared" si="5"/>
        <v>4454560.76</v>
      </c>
      <c r="O22" s="12">
        <f t="shared" si="5"/>
        <v>4835278.669</v>
      </c>
      <c r="P22" s="12">
        <f t="shared" si="5"/>
        <v>5215996.579</v>
      </c>
      <c r="Q22" s="12">
        <f t="shared" si="5"/>
        <v>5428544.405</v>
      </c>
      <c r="R22" s="12">
        <f t="shared" si="5"/>
        <v>5814370.231</v>
      </c>
      <c r="S22" s="12">
        <f t="shared" si="5"/>
        <v>6200196.057</v>
      </c>
      <c r="T22" s="12">
        <f t="shared" si="5"/>
        <v>6586021.883</v>
      </c>
      <c r="U22" s="12">
        <f t="shared" si="5"/>
        <v>6961397.014</v>
      </c>
      <c r="V22" s="12">
        <f t="shared" si="5"/>
        <v>7336772.145</v>
      </c>
      <c r="W22" s="12">
        <f t="shared" si="5"/>
        <v>7722597.971</v>
      </c>
      <c r="X22" s="12">
        <f t="shared" si="5"/>
        <v>8108423.797</v>
      </c>
      <c r="Y22" s="12">
        <f t="shared" si="5"/>
        <v>8501106.422</v>
      </c>
    </row>
    <row r="23">
      <c r="A23" s="13" t="s">
        <v>149</v>
      </c>
      <c r="B23" s="12">
        <f>'Sales and Costs'!B23</f>
        <v>387574.7083</v>
      </c>
      <c r="C23" s="12">
        <f>'Sales and Costs'!C23</f>
        <v>387574.7083</v>
      </c>
      <c r="D23" s="12">
        <f>'Sales and Costs'!D23</f>
        <v>384869.1593</v>
      </c>
      <c r="E23" s="12">
        <f>'Sales and Costs'!E23</f>
        <v>384869.1593</v>
      </c>
      <c r="F23" s="12">
        <f>'Sales and Costs'!F23</f>
        <v>384869.1593</v>
      </c>
      <c r="G23" s="12">
        <f>'Sales and Costs'!G23</f>
        <v>384869.1593</v>
      </c>
      <c r="H23" s="12">
        <f>'Sales and Costs'!H23</f>
        <v>384869.1593</v>
      </c>
      <c r="I23" s="12">
        <f>'Sales and Costs'!I23</f>
        <v>380717.9093</v>
      </c>
      <c r="J23" s="12">
        <f>'Sales and Costs'!J23</f>
        <v>380717.9093</v>
      </c>
      <c r="K23" s="12">
        <f>'Sales and Costs'!K23</f>
        <v>380717.9093</v>
      </c>
      <c r="L23" s="12">
        <f>'Sales and Costs'!L23</f>
        <v>380717.9093</v>
      </c>
      <c r="M23" s="12">
        <f>'Sales and Costs'!M23</f>
        <v>380717.9093</v>
      </c>
      <c r="N23" s="12">
        <f>'Sales and Costs'!N23</f>
        <v>380717.9093</v>
      </c>
      <c r="O23" s="12">
        <f>'Sales and Costs'!O23</f>
        <v>380717.9093</v>
      </c>
      <c r="P23" s="12">
        <f>'Sales and Costs'!P23</f>
        <v>385825.826</v>
      </c>
      <c r="Q23" s="12">
        <f>'Sales and Costs'!Q23</f>
        <v>385825.826</v>
      </c>
      <c r="R23" s="12">
        <f>'Sales and Costs'!R23</f>
        <v>385825.826</v>
      </c>
      <c r="S23" s="12">
        <f>'Sales and Costs'!S23</f>
        <v>385825.826</v>
      </c>
      <c r="T23" s="12">
        <f>'Sales and Costs'!T23</f>
        <v>375375.131</v>
      </c>
      <c r="U23" s="12">
        <f>'Sales and Costs'!U23</f>
        <v>375375.131</v>
      </c>
      <c r="V23" s="12">
        <f>'Sales and Costs'!V23</f>
        <v>385825.826</v>
      </c>
      <c r="W23" s="12">
        <f>'Sales and Costs'!W23</f>
        <v>385825.826</v>
      </c>
      <c r="X23" s="12">
        <f>'Sales and Costs'!X23</f>
        <v>392682.625</v>
      </c>
      <c r="Y23" s="12">
        <f>'Sales and Costs'!Y23</f>
        <v>389977.076</v>
      </c>
    </row>
    <row r="24">
      <c r="A24" s="13" t="s">
        <v>118</v>
      </c>
      <c r="B24" s="10">
        <f>Capital!B18</f>
        <v>0</v>
      </c>
      <c r="C24" s="10">
        <f>Capital!C18</f>
        <v>0</v>
      </c>
      <c r="D24" s="10">
        <f>Capital!D18</f>
        <v>0</v>
      </c>
      <c r="E24" s="10">
        <f>Capital!E18</f>
        <v>0</v>
      </c>
      <c r="F24" s="10">
        <f>Capital!F18</f>
        <v>0</v>
      </c>
      <c r="G24" s="10">
        <f>Capital!G18</f>
        <v>148524</v>
      </c>
      <c r="H24" s="10">
        <f>Capital!H18</f>
        <v>0</v>
      </c>
      <c r="I24" s="10">
        <f>Capital!I18</f>
        <v>0</v>
      </c>
      <c r="J24" s="10">
        <f>Capital!J18</f>
        <v>0</v>
      </c>
      <c r="K24" s="10">
        <f>Capital!K18</f>
        <v>0</v>
      </c>
      <c r="L24" s="10">
        <f>Capital!L18</f>
        <v>0</v>
      </c>
      <c r="M24" s="10">
        <f>Capital!M18</f>
        <v>0</v>
      </c>
      <c r="N24" s="10">
        <f>Capital!N18</f>
        <v>0</v>
      </c>
      <c r="O24" s="10">
        <f>Capital!O18</f>
        <v>0</v>
      </c>
      <c r="P24" s="10">
        <f>Capital!P18</f>
        <v>173278</v>
      </c>
      <c r="Q24" s="10">
        <f>Capital!Q18</f>
        <v>0</v>
      </c>
      <c r="R24" s="10">
        <f>Capital!R18</f>
        <v>0</v>
      </c>
      <c r="S24" s="10">
        <f>Capital!S18</f>
        <v>0</v>
      </c>
      <c r="T24" s="10">
        <f>Capital!T18</f>
        <v>0</v>
      </c>
      <c r="U24" s="10">
        <f>Capital!U18</f>
        <v>0</v>
      </c>
      <c r="V24" s="10">
        <f>Capital!V18</f>
        <v>0</v>
      </c>
      <c r="W24" s="10">
        <f>Capital!W18</f>
        <v>0</v>
      </c>
      <c r="X24" s="10">
        <f>Capital!X18</f>
        <v>0</v>
      </c>
      <c r="Y24" s="12">
        <f>Capital!Y18</f>
        <v>202982.8</v>
      </c>
    </row>
    <row r="25">
      <c r="A25" s="13" t="s">
        <v>147</v>
      </c>
      <c r="B25" s="12">
        <f t="shared" ref="B25:Y25" si="6">B22+B23-B24</f>
        <v>387574.7083</v>
      </c>
      <c r="C25" s="12">
        <f t="shared" si="6"/>
        <v>775149.4167</v>
      </c>
      <c r="D25" s="12">
        <f t="shared" si="6"/>
        <v>1160018.576</v>
      </c>
      <c r="E25" s="12">
        <f t="shared" si="6"/>
        <v>1544887.735</v>
      </c>
      <c r="F25" s="12">
        <f t="shared" si="6"/>
        <v>1929756.895</v>
      </c>
      <c r="G25" s="12">
        <f t="shared" si="6"/>
        <v>2166102.054</v>
      </c>
      <c r="H25" s="12">
        <f t="shared" si="6"/>
        <v>2550971.213</v>
      </c>
      <c r="I25" s="12">
        <f t="shared" si="6"/>
        <v>2931689.123</v>
      </c>
      <c r="J25" s="12">
        <f t="shared" si="6"/>
        <v>3312407.032</v>
      </c>
      <c r="K25" s="12">
        <f t="shared" si="6"/>
        <v>3693124.941</v>
      </c>
      <c r="L25" s="12">
        <f t="shared" si="6"/>
        <v>4073842.851</v>
      </c>
      <c r="M25" s="12">
        <f t="shared" si="6"/>
        <v>4454560.76</v>
      </c>
      <c r="N25" s="12">
        <f t="shared" si="6"/>
        <v>4835278.669</v>
      </c>
      <c r="O25" s="12">
        <f t="shared" si="6"/>
        <v>5215996.579</v>
      </c>
      <c r="P25" s="12">
        <f t="shared" si="6"/>
        <v>5428544.405</v>
      </c>
      <c r="Q25" s="12">
        <f t="shared" si="6"/>
        <v>5814370.231</v>
      </c>
      <c r="R25" s="12">
        <f t="shared" si="6"/>
        <v>6200196.057</v>
      </c>
      <c r="S25" s="12">
        <f t="shared" si="6"/>
        <v>6586021.883</v>
      </c>
      <c r="T25" s="12">
        <f t="shared" si="6"/>
        <v>6961397.014</v>
      </c>
      <c r="U25" s="12">
        <f t="shared" si="6"/>
        <v>7336772.145</v>
      </c>
      <c r="V25" s="12">
        <f t="shared" si="6"/>
        <v>7722597.971</v>
      </c>
      <c r="W25" s="12">
        <f t="shared" si="6"/>
        <v>8108423.797</v>
      </c>
      <c r="X25" s="12">
        <f t="shared" si="6"/>
        <v>8501106.422</v>
      </c>
      <c r="Y25" s="12">
        <f t="shared" si="6"/>
        <v>8688100.698</v>
      </c>
    </row>
    <row r="26">
      <c r="A26" s="13"/>
    </row>
    <row r="27">
      <c r="A27" s="13" t="s">
        <v>79</v>
      </c>
      <c r="B27" s="12">
        <f t="shared" ref="B27:Y27" si="7">B25+B19</f>
        <v>505156.2083</v>
      </c>
      <c r="C27" s="12">
        <f t="shared" si="7"/>
        <v>892730.9167</v>
      </c>
      <c r="D27" s="12">
        <f t="shared" si="7"/>
        <v>1277600.076</v>
      </c>
      <c r="E27" s="12">
        <f t="shared" si="7"/>
        <v>1662469.235</v>
      </c>
      <c r="F27" s="12">
        <f t="shared" si="7"/>
        <v>2047338.395</v>
      </c>
      <c r="G27" s="12">
        <f t="shared" si="7"/>
        <v>2283683.554</v>
      </c>
      <c r="H27" s="12">
        <f t="shared" si="7"/>
        <v>2668552.713</v>
      </c>
      <c r="I27" s="12">
        <f t="shared" si="7"/>
        <v>3049270.623</v>
      </c>
      <c r="J27" s="12">
        <f t="shared" si="7"/>
        <v>3429988.532</v>
      </c>
      <c r="K27" s="12">
        <f t="shared" si="7"/>
        <v>3810706.441</v>
      </c>
      <c r="L27" s="12">
        <f t="shared" si="7"/>
        <v>4191424.351</v>
      </c>
      <c r="M27" s="12">
        <f t="shared" si="7"/>
        <v>4572142.26</v>
      </c>
      <c r="N27" s="12">
        <f t="shared" si="7"/>
        <v>4952860.169</v>
      </c>
      <c r="O27" s="12">
        <f t="shared" si="7"/>
        <v>5333578.079</v>
      </c>
      <c r="P27" s="12">
        <f t="shared" si="7"/>
        <v>5546125.905</v>
      </c>
      <c r="Q27" s="12">
        <f t="shared" si="7"/>
        <v>5931951.731</v>
      </c>
      <c r="R27" s="12">
        <f t="shared" si="7"/>
        <v>6317777.557</v>
      </c>
      <c r="S27" s="12">
        <f t="shared" si="7"/>
        <v>6703603.383</v>
      </c>
      <c r="T27" s="12">
        <f t="shared" si="7"/>
        <v>7078978.514</v>
      </c>
      <c r="U27" s="12">
        <f t="shared" si="7"/>
        <v>7454353.645</v>
      </c>
      <c r="V27" s="12">
        <f t="shared" si="7"/>
        <v>7840179.471</v>
      </c>
      <c r="W27" s="12">
        <f t="shared" si="7"/>
        <v>8226005.297</v>
      </c>
      <c r="X27" s="12">
        <f t="shared" si="7"/>
        <v>8618687.922</v>
      </c>
      <c r="Y27" s="12">
        <f t="shared" si="7"/>
        <v>8805682.198</v>
      </c>
    </row>
    <row r="28">
      <c r="A28" s="13"/>
    </row>
    <row r="29">
      <c r="A29" s="13" t="s">
        <v>150</v>
      </c>
      <c r="B29" s="12">
        <f t="shared" ref="B29:Y29" si="8">B27-B15</f>
        <v>0.0000000002910383046</v>
      </c>
      <c r="C29" s="12">
        <f t="shared" si="8"/>
        <v>0.0000000001164153218</v>
      </c>
      <c r="D29" s="12">
        <f t="shared" si="8"/>
        <v>0</v>
      </c>
      <c r="E29" s="12">
        <f t="shared" si="8"/>
        <v>0</v>
      </c>
      <c r="F29" s="12">
        <f t="shared" si="8"/>
        <v>0.0000000004656612873</v>
      </c>
      <c r="G29" s="12">
        <f t="shared" si="8"/>
        <v>-0.0000000004656612873</v>
      </c>
      <c r="H29" s="12">
        <f t="shared" si="8"/>
        <v>-0.0000000004656612873</v>
      </c>
      <c r="I29" s="12">
        <f t="shared" si="8"/>
        <v>-0.0000000004656612873</v>
      </c>
      <c r="J29" s="12">
        <f t="shared" si="8"/>
        <v>-0.0000000004656612873</v>
      </c>
      <c r="K29" s="12">
        <f t="shared" si="8"/>
        <v>-0.000000001396983862</v>
      </c>
      <c r="L29" s="12">
        <f t="shared" si="8"/>
        <v>-0.000000001396983862</v>
      </c>
      <c r="M29" s="12">
        <f t="shared" si="8"/>
        <v>-0.000000001862645149</v>
      </c>
      <c r="N29" s="12">
        <f t="shared" si="8"/>
        <v>-0.000000001862645149</v>
      </c>
      <c r="O29" s="12">
        <f t="shared" si="8"/>
        <v>-0.000000001862645149</v>
      </c>
      <c r="P29" s="12">
        <f t="shared" si="8"/>
        <v>-0.000000002793967724</v>
      </c>
      <c r="Q29" s="12">
        <f t="shared" si="8"/>
        <v>-0.000000002793967724</v>
      </c>
      <c r="R29" s="12">
        <f t="shared" si="8"/>
        <v>-0.0000000009313225746</v>
      </c>
      <c r="S29" s="12">
        <f t="shared" si="8"/>
        <v>-0.000000001862645149</v>
      </c>
      <c r="T29" s="12">
        <f t="shared" si="8"/>
        <v>-0.0000000009313225746</v>
      </c>
      <c r="U29" s="12">
        <f t="shared" si="8"/>
        <v>-0.000000001862645149</v>
      </c>
      <c r="V29" s="12">
        <f t="shared" si="8"/>
        <v>-0.0000000009313225746</v>
      </c>
      <c r="W29" s="12">
        <f t="shared" si="8"/>
        <v>0</v>
      </c>
      <c r="X29" s="12">
        <f t="shared" si="8"/>
        <v>0</v>
      </c>
      <c r="Y29" s="12">
        <f t="shared" si="8"/>
        <v>0</v>
      </c>
    </row>
    <row r="30">
      <c r="A30" s="13"/>
    </row>
    <row r="31">
      <c r="A31" s="13"/>
    </row>
    <row r="32">
      <c r="A32" s="13"/>
    </row>
    <row r="33">
      <c r="A33" s="13"/>
    </row>
    <row r="34">
      <c r="A34" s="13"/>
    </row>
    <row r="35">
      <c r="A35" s="13"/>
    </row>
    <row r="36">
      <c r="A36" s="13"/>
    </row>
    <row r="37">
      <c r="A37" s="13"/>
    </row>
    <row r="38">
      <c r="A38" s="13"/>
    </row>
    <row r="39">
      <c r="A39" s="13"/>
    </row>
    <row r="40">
      <c r="A40" s="13"/>
    </row>
    <row r="41">
      <c r="A41" s="13"/>
    </row>
    <row r="42">
      <c r="A42" s="13"/>
    </row>
    <row r="43">
      <c r="A43" s="13"/>
    </row>
    <row r="44">
      <c r="A44" s="13"/>
    </row>
    <row r="45">
      <c r="A45" s="13"/>
    </row>
    <row r="46">
      <c r="A46" s="13"/>
    </row>
    <row r="47">
      <c r="A47" s="13"/>
    </row>
    <row r="48">
      <c r="A48" s="13"/>
    </row>
    <row r="49">
      <c r="A49" s="13"/>
    </row>
    <row r="50">
      <c r="A50" s="13"/>
    </row>
    <row r="51">
      <c r="A51" s="13"/>
    </row>
    <row r="52">
      <c r="A52" s="13"/>
    </row>
    <row r="53">
      <c r="A53" s="13"/>
    </row>
    <row r="54">
      <c r="A54" s="13"/>
    </row>
    <row r="55">
      <c r="A55" s="13"/>
    </row>
    <row r="56">
      <c r="A56" s="13"/>
    </row>
    <row r="57">
      <c r="A57" s="13"/>
    </row>
    <row r="58">
      <c r="A58" s="13"/>
    </row>
    <row r="59">
      <c r="A59" s="13"/>
    </row>
    <row r="60">
      <c r="A60" s="13"/>
    </row>
    <row r="61">
      <c r="A61" s="13"/>
    </row>
    <row r="62">
      <c r="A62" s="13"/>
    </row>
    <row r="63">
      <c r="A63" s="13"/>
    </row>
    <row r="64">
      <c r="A64" s="13"/>
    </row>
    <row r="65">
      <c r="A65" s="13"/>
    </row>
    <row r="66">
      <c r="A66" s="13"/>
    </row>
    <row r="67">
      <c r="A67" s="13"/>
    </row>
    <row r="68">
      <c r="A68" s="13"/>
    </row>
    <row r="69">
      <c r="A69" s="13"/>
    </row>
    <row r="70">
      <c r="A70" s="13"/>
    </row>
    <row r="71">
      <c r="A71" s="13"/>
    </row>
    <row r="72">
      <c r="A72" s="13"/>
    </row>
    <row r="73">
      <c r="A73" s="13"/>
    </row>
    <row r="74">
      <c r="A74" s="13"/>
    </row>
    <row r="75">
      <c r="A75" s="13"/>
    </row>
    <row r="76">
      <c r="A76" s="13"/>
    </row>
    <row r="77">
      <c r="A77" s="13"/>
    </row>
    <row r="78">
      <c r="A78" s="13"/>
    </row>
    <row r="79">
      <c r="A79" s="13"/>
    </row>
    <row r="80">
      <c r="A80" s="13"/>
    </row>
    <row r="81">
      <c r="A81" s="13"/>
    </row>
    <row r="82">
      <c r="A82" s="13"/>
    </row>
    <row r="83">
      <c r="A83" s="13"/>
    </row>
    <row r="84">
      <c r="A84" s="13"/>
    </row>
    <row r="85">
      <c r="A85" s="13"/>
    </row>
    <row r="86">
      <c r="A86" s="13"/>
    </row>
    <row r="87">
      <c r="A87" s="13"/>
    </row>
    <row r="88">
      <c r="A88" s="13"/>
    </row>
    <row r="89">
      <c r="A89" s="13"/>
    </row>
    <row r="90">
      <c r="A90" s="13"/>
    </row>
    <row r="91">
      <c r="A91" s="13"/>
    </row>
    <row r="92">
      <c r="A92" s="13"/>
    </row>
    <row r="93">
      <c r="A93" s="13"/>
    </row>
    <row r="94">
      <c r="A94" s="13"/>
    </row>
    <row r="95">
      <c r="A95" s="13"/>
    </row>
    <row r="96">
      <c r="A96" s="13"/>
    </row>
    <row r="97">
      <c r="A97" s="13"/>
    </row>
    <row r="98">
      <c r="A98" s="13"/>
    </row>
    <row r="99">
      <c r="A99" s="13"/>
    </row>
    <row r="100">
      <c r="A100" s="13"/>
    </row>
    <row r="101">
      <c r="A101" s="13"/>
    </row>
    <row r="102">
      <c r="A102" s="13"/>
    </row>
    <row r="103">
      <c r="A103" s="13"/>
    </row>
    <row r="104">
      <c r="A104" s="13"/>
    </row>
    <row r="105">
      <c r="A105" s="13"/>
    </row>
    <row r="106">
      <c r="A106" s="13"/>
    </row>
    <row r="107">
      <c r="A107" s="13"/>
    </row>
    <row r="108">
      <c r="A108" s="13"/>
    </row>
    <row r="109">
      <c r="A109" s="13"/>
    </row>
    <row r="110">
      <c r="A110" s="13"/>
    </row>
    <row r="111">
      <c r="A111" s="13"/>
    </row>
    <row r="112">
      <c r="A112" s="13"/>
    </row>
    <row r="113">
      <c r="A113" s="13"/>
    </row>
    <row r="114">
      <c r="A114" s="13"/>
    </row>
    <row r="115">
      <c r="A115" s="13"/>
    </row>
    <row r="116">
      <c r="A116" s="13"/>
    </row>
    <row r="117">
      <c r="A117" s="13"/>
    </row>
    <row r="118">
      <c r="A118" s="13"/>
    </row>
    <row r="119">
      <c r="A119" s="13"/>
    </row>
    <row r="120">
      <c r="A120" s="13"/>
    </row>
    <row r="121">
      <c r="A121" s="13"/>
    </row>
    <row r="122">
      <c r="A122" s="13"/>
    </row>
    <row r="123">
      <c r="A123" s="13"/>
    </row>
    <row r="124">
      <c r="A124" s="13"/>
    </row>
    <row r="125">
      <c r="A125" s="13"/>
    </row>
    <row r="126">
      <c r="A126" s="13"/>
    </row>
    <row r="127">
      <c r="A127" s="13"/>
    </row>
    <row r="128">
      <c r="A128" s="13"/>
    </row>
    <row r="129">
      <c r="A129" s="13"/>
    </row>
    <row r="130">
      <c r="A130" s="13"/>
    </row>
    <row r="131">
      <c r="A131" s="13"/>
    </row>
    <row r="132">
      <c r="A132" s="13"/>
    </row>
    <row r="133">
      <c r="A133" s="13"/>
    </row>
    <row r="134">
      <c r="A134" s="13"/>
    </row>
    <row r="135">
      <c r="A135" s="13"/>
    </row>
    <row r="136">
      <c r="A136" s="13"/>
    </row>
    <row r="137">
      <c r="A137" s="13"/>
    </row>
    <row r="138">
      <c r="A138" s="13"/>
    </row>
    <row r="139">
      <c r="A139" s="13"/>
    </row>
    <row r="140">
      <c r="A140" s="13"/>
    </row>
    <row r="141">
      <c r="A141" s="13"/>
    </row>
    <row r="142">
      <c r="A142" s="13"/>
    </row>
    <row r="143">
      <c r="A143" s="13"/>
    </row>
    <row r="144">
      <c r="A144" s="13"/>
    </row>
    <row r="145">
      <c r="A145" s="13"/>
    </row>
    <row r="146">
      <c r="A146" s="13"/>
    </row>
    <row r="147">
      <c r="A147" s="13"/>
    </row>
    <row r="148">
      <c r="A148" s="13"/>
    </row>
    <row r="149">
      <c r="A149" s="13"/>
    </row>
    <row r="150">
      <c r="A150" s="13"/>
    </row>
    <row r="151">
      <c r="A151" s="13"/>
    </row>
    <row r="152">
      <c r="A152" s="13"/>
    </row>
    <row r="153">
      <c r="A153" s="13"/>
    </row>
    <row r="154">
      <c r="A154" s="13"/>
    </row>
    <row r="155">
      <c r="A155" s="13"/>
    </row>
    <row r="156">
      <c r="A156" s="13"/>
    </row>
    <row r="157">
      <c r="A157" s="13"/>
    </row>
    <row r="158">
      <c r="A158" s="13"/>
    </row>
    <row r="159">
      <c r="A159" s="13"/>
    </row>
    <row r="160">
      <c r="A160" s="13"/>
    </row>
    <row r="161">
      <c r="A161" s="13"/>
    </row>
    <row r="162">
      <c r="A162" s="13"/>
    </row>
    <row r="163">
      <c r="A163" s="13"/>
    </row>
    <row r="164">
      <c r="A164" s="13"/>
    </row>
    <row r="165">
      <c r="A165" s="13"/>
    </row>
    <row r="166">
      <c r="A166" s="13"/>
    </row>
    <row r="167">
      <c r="A167" s="13"/>
    </row>
    <row r="168">
      <c r="A168" s="13"/>
    </row>
    <row r="169">
      <c r="A169" s="13"/>
    </row>
    <row r="170">
      <c r="A170" s="13"/>
    </row>
    <row r="171">
      <c r="A171" s="13"/>
    </row>
    <row r="172">
      <c r="A172" s="13"/>
    </row>
    <row r="173">
      <c r="A173" s="13"/>
    </row>
    <row r="174">
      <c r="A174" s="13"/>
    </row>
    <row r="175">
      <c r="A175" s="13"/>
    </row>
    <row r="176">
      <c r="A176" s="13"/>
    </row>
    <row r="177">
      <c r="A177" s="13"/>
    </row>
    <row r="178">
      <c r="A178" s="13"/>
    </row>
    <row r="179">
      <c r="A179" s="13"/>
    </row>
    <row r="180">
      <c r="A180" s="13"/>
    </row>
    <row r="181">
      <c r="A181" s="13"/>
    </row>
    <row r="182">
      <c r="A182" s="13"/>
    </row>
    <row r="183">
      <c r="A183" s="13"/>
    </row>
    <row r="184">
      <c r="A184" s="13"/>
    </row>
    <row r="185">
      <c r="A185" s="13"/>
    </row>
    <row r="186">
      <c r="A186" s="13"/>
    </row>
    <row r="187">
      <c r="A187" s="13"/>
    </row>
    <row r="188">
      <c r="A188" s="13"/>
    </row>
    <row r="189">
      <c r="A189" s="13"/>
    </row>
    <row r="190">
      <c r="A190" s="13"/>
    </row>
    <row r="191">
      <c r="A191" s="13"/>
    </row>
    <row r="192">
      <c r="A192" s="13"/>
    </row>
    <row r="193">
      <c r="A193" s="13"/>
    </row>
    <row r="194">
      <c r="A194" s="13"/>
    </row>
    <row r="195">
      <c r="A195" s="13"/>
    </row>
    <row r="196">
      <c r="A196" s="13"/>
    </row>
    <row r="197">
      <c r="A197" s="13"/>
    </row>
    <row r="198">
      <c r="A198" s="13"/>
    </row>
    <row r="199">
      <c r="A199" s="13"/>
    </row>
    <row r="200">
      <c r="A200" s="13"/>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15</v>
      </c>
      <c r="B1" s="8" t="s">
        <v>16</v>
      </c>
      <c r="C1" s="8" t="s">
        <v>17</v>
      </c>
      <c r="D1" s="8" t="s">
        <v>18</v>
      </c>
    </row>
    <row r="2">
      <c r="A2" s="8" t="s">
        <v>19</v>
      </c>
      <c r="B2" s="8">
        <v>3022.0</v>
      </c>
      <c r="C2" s="8">
        <v>300.0</v>
      </c>
      <c r="D2" s="8" t="s">
        <v>20</v>
      </c>
    </row>
    <row r="4">
      <c r="A4" s="8" t="s">
        <v>21</v>
      </c>
      <c r="B4" s="8" t="s">
        <v>16</v>
      </c>
      <c r="C4" s="8" t="s">
        <v>22</v>
      </c>
      <c r="D4" s="8" t="s">
        <v>23</v>
      </c>
    </row>
    <row r="5">
      <c r="A5" s="8" t="s">
        <v>19</v>
      </c>
      <c r="B5" s="8">
        <v>2727.0</v>
      </c>
      <c r="C5" s="8">
        <v>500.0</v>
      </c>
      <c r="D5" s="8" t="s">
        <v>24</v>
      </c>
    </row>
    <row r="7">
      <c r="A7" s="8" t="s">
        <v>25</v>
      </c>
      <c r="B7" s="8" t="s">
        <v>26</v>
      </c>
    </row>
    <row r="8">
      <c r="A8" s="8" t="s">
        <v>27</v>
      </c>
      <c r="B8" s="8">
        <v>9.5</v>
      </c>
    </row>
    <row r="9">
      <c r="A9" s="8" t="s">
        <v>28</v>
      </c>
      <c r="B9" s="8">
        <v>12377.0</v>
      </c>
    </row>
    <row r="11">
      <c r="A11" s="8" t="s">
        <v>29</v>
      </c>
    </row>
    <row r="12">
      <c r="A12" s="8" t="s">
        <v>30</v>
      </c>
      <c r="B12" s="8">
        <v>2.0</v>
      </c>
      <c r="C12" s="8">
        <v>11580.0</v>
      </c>
      <c r="D12" s="8" t="s">
        <v>24</v>
      </c>
    </row>
    <row r="14">
      <c r="A14" s="8" t="s">
        <v>31</v>
      </c>
    </row>
    <row r="15">
      <c r="A15" s="8" t="s">
        <v>32</v>
      </c>
      <c r="B15" s="8">
        <v>15000.0</v>
      </c>
      <c r="C15" s="8" t="s">
        <v>33</v>
      </c>
    </row>
    <row r="16">
      <c r="A16" s="8" t="s">
        <v>34</v>
      </c>
      <c r="B16" s="8">
        <v>4135.0</v>
      </c>
      <c r="C16" s="8" t="s">
        <v>35</v>
      </c>
    </row>
    <row r="17">
      <c r="A17" s="8" t="s">
        <v>36</v>
      </c>
      <c r="B17" s="8">
        <v>8230.0</v>
      </c>
      <c r="C17" s="8" t="s">
        <v>24</v>
      </c>
    </row>
    <row r="18">
      <c r="A18" s="8" t="s">
        <v>37</v>
      </c>
      <c r="B18" s="8">
        <v>3249.0</v>
      </c>
      <c r="C18" s="8" t="s">
        <v>33</v>
      </c>
    </row>
    <row r="20">
      <c r="A20" s="8" t="s">
        <v>38</v>
      </c>
    </row>
    <row r="21">
      <c r="A21" s="8" t="s">
        <v>39</v>
      </c>
      <c r="B21" s="8">
        <v>6.0</v>
      </c>
      <c r="C21" s="8">
        <v>15.0</v>
      </c>
      <c r="D21" s="8">
        <v>24.0</v>
      </c>
    </row>
    <row r="22">
      <c r="A22" s="8" t="s">
        <v>40</v>
      </c>
      <c r="B22" s="8">
        <v>12.0</v>
      </c>
      <c r="C22" s="8">
        <v>14.0</v>
      </c>
      <c r="D22" s="8">
        <v>16.4</v>
      </c>
    </row>
    <row r="24">
      <c r="A24" s="8" t="s">
        <v>41</v>
      </c>
      <c r="B24" s="8" t="s">
        <v>42</v>
      </c>
      <c r="C24" s="8" t="s">
        <v>43</v>
      </c>
      <c r="D24" s="8" t="s">
        <v>44</v>
      </c>
      <c r="E24" s="8" t="s">
        <v>18</v>
      </c>
      <c r="F24" s="8" t="s">
        <v>45</v>
      </c>
      <c r="G24" s="8" t="s">
        <v>46</v>
      </c>
    </row>
    <row r="25">
      <c r="A25" s="8" t="s">
        <v>47</v>
      </c>
      <c r="B25" s="8">
        <v>1.0</v>
      </c>
      <c r="C25" s="8">
        <v>650000.0</v>
      </c>
      <c r="D25" s="9">
        <v>0.115</v>
      </c>
      <c r="E25" s="8" t="s">
        <v>48</v>
      </c>
      <c r="F25" s="8">
        <v>14.0</v>
      </c>
      <c r="G25" s="10">
        <f t="shared" ref="G25:G26" si="1">F25+B25</f>
        <v>15</v>
      </c>
    </row>
    <row r="26">
      <c r="A26" s="8" t="s">
        <v>49</v>
      </c>
      <c r="B26" s="8">
        <v>8.0</v>
      </c>
      <c r="C26" s="8">
        <v>450000.0</v>
      </c>
      <c r="D26" s="9">
        <v>0.135</v>
      </c>
      <c r="E26" s="8" t="s">
        <v>48</v>
      </c>
      <c r="F26" s="8">
        <v>15.0</v>
      </c>
      <c r="G26" s="10">
        <f t="shared" si="1"/>
        <v>23</v>
      </c>
    </row>
    <row r="28">
      <c r="A28" s="8" t="s">
        <v>50</v>
      </c>
      <c r="B28" s="11">
        <v>0.18</v>
      </c>
      <c r="C28" s="8" t="s">
        <v>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8" t="s">
        <v>21</v>
      </c>
    </row>
    <row r="3">
      <c r="A3" s="8" t="s">
        <v>19</v>
      </c>
      <c r="B3" s="10">
        <f>Assumptions!$B5</f>
        <v>2727</v>
      </c>
      <c r="C3" s="10">
        <f>Assumptions!$B5</f>
        <v>2727</v>
      </c>
      <c r="D3" s="10">
        <f>Assumptions!$B5</f>
        <v>2727</v>
      </c>
      <c r="E3" s="10">
        <f>Assumptions!$B5</f>
        <v>2727</v>
      </c>
      <c r="F3" s="10">
        <f>Assumptions!$B5</f>
        <v>2727</v>
      </c>
      <c r="G3" s="10">
        <f>Assumptions!$B5</f>
        <v>2727</v>
      </c>
      <c r="H3" s="10">
        <f>Assumptions!$B5</f>
        <v>2727</v>
      </c>
      <c r="I3" s="10">
        <f>Assumptions!$B5</f>
        <v>2727</v>
      </c>
      <c r="J3" s="10">
        <f>Assumptions!$B5</f>
        <v>2727</v>
      </c>
      <c r="K3" s="10">
        <f>Assumptions!$B5</f>
        <v>2727</v>
      </c>
      <c r="L3" s="10">
        <f>Assumptions!$B5</f>
        <v>2727</v>
      </c>
      <c r="M3" s="10">
        <f>Assumptions!$B5</f>
        <v>2727</v>
      </c>
      <c r="N3" s="10">
        <f>Assumptions!$B5</f>
        <v>2727</v>
      </c>
      <c r="O3" s="10">
        <f>Assumptions!$B5</f>
        <v>2727</v>
      </c>
      <c r="P3" s="10">
        <f>Assumptions!$B5</f>
        <v>2727</v>
      </c>
      <c r="Q3" s="10">
        <f>Assumptions!$B5</f>
        <v>2727</v>
      </c>
      <c r="R3" s="10">
        <f>Assumptions!$B5</f>
        <v>2727</v>
      </c>
      <c r="S3" s="10">
        <f>Assumptions!$B5</f>
        <v>2727</v>
      </c>
      <c r="T3" s="10">
        <f>Assumptions!$B5</f>
        <v>2727</v>
      </c>
      <c r="U3" s="10">
        <f>Assumptions!$B5</f>
        <v>2727</v>
      </c>
      <c r="V3" s="10">
        <f>Assumptions!$B5</f>
        <v>2727</v>
      </c>
      <c r="W3" s="10">
        <f>Assumptions!$B5</f>
        <v>2727</v>
      </c>
      <c r="X3" s="10">
        <f>Assumptions!$B5</f>
        <v>2727</v>
      </c>
      <c r="Y3" s="10">
        <f>Assumptions!$B5</f>
        <v>2727</v>
      </c>
    </row>
    <row r="5">
      <c r="A5" s="8" t="s">
        <v>76</v>
      </c>
    </row>
    <row r="6">
      <c r="A6" s="8" t="s">
        <v>19</v>
      </c>
      <c r="B6" s="10">
        <f>Assumptions!$B2</f>
        <v>3022</v>
      </c>
      <c r="C6" s="10">
        <f>Assumptions!$B2</f>
        <v>3022</v>
      </c>
      <c r="D6" s="10">
        <f>Assumptions!$B2</f>
        <v>3022</v>
      </c>
      <c r="E6" s="10">
        <f>Assumptions!$B2</f>
        <v>3022</v>
      </c>
      <c r="F6" s="10">
        <f>Assumptions!$B2</f>
        <v>3022</v>
      </c>
      <c r="G6" s="10">
        <f>Assumptions!$B2</f>
        <v>3022</v>
      </c>
      <c r="H6" s="10">
        <f>Assumptions!$B2</f>
        <v>3022</v>
      </c>
      <c r="I6" s="10">
        <f>Assumptions!$B2</f>
        <v>3022</v>
      </c>
      <c r="J6" s="10">
        <f>Assumptions!$B2</f>
        <v>3022</v>
      </c>
      <c r="K6" s="10">
        <f>Assumptions!$B2</f>
        <v>3022</v>
      </c>
      <c r="L6" s="10">
        <f>Assumptions!$B2</f>
        <v>3022</v>
      </c>
      <c r="M6" s="10">
        <f>Assumptions!$B2</f>
        <v>3022</v>
      </c>
      <c r="N6" s="10">
        <f>Assumptions!$B2</f>
        <v>3022</v>
      </c>
      <c r="O6" s="10">
        <f>Assumptions!$B2</f>
        <v>3022</v>
      </c>
      <c r="P6" s="10">
        <f>Assumptions!$B2</f>
        <v>3022</v>
      </c>
      <c r="Q6" s="10">
        <f>Assumptions!$B2</f>
        <v>3022</v>
      </c>
      <c r="R6" s="10">
        <f>Assumptions!$B2</f>
        <v>3022</v>
      </c>
      <c r="S6" s="10">
        <f>Assumptions!$B2</f>
        <v>3022</v>
      </c>
      <c r="T6" s="10">
        <f>Assumptions!$B2</f>
        <v>3022</v>
      </c>
      <c r="U6" s="10">
        <f>Assumptions!$B2</f>
        <v>3022</v>
      </c>
      <c r="V6" s="10">
        <f>Assumptions!$B2</f>
        <v>3022</v>
      </c>
      <c r="W6" s="10">
        <f>Assumptions!$B2</f>
        <v>3022</v>
      </c>
      <c r="X6" s="10">
        <f>Assumptions!$B2</f>
        <v>3022</v>
      </c>
      <c r="Y6" s="10">
        <f>Assumptions!$B2</f>
        <v>3022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8" t="s">
        <v>31</v>
      </c>
    </row>
    <row r="3">
      <c r="A3" s="8" t="s">
        <v>32</v>
      </c>
      <c r="B3" s="10">
        <f>Assumptions!$B15</f>
        <v>15000</v>
      </c>
      <c r="C3" s="10">
        <f>Assumptions!$B15</f>
        <v>15000</v>
      </c>
      <c r="D3" s="10">
        <f>Assumptions!$B15</f>
        <v>15000</v>
      </c>
      <c r="E3" s="10">
        <f>Assumptions!$B15</f>
        <v>15000</v>
      </c>
      <c r="F3" s="10">
        <f>Assumptions!$B15</f>
        <v>15000</v>
      </c>
      <c r="G3" s="10">
        <f>Assumptions!$B15</f>
        <v>15000</v>
      </c>
      <c r="H3" s="10">
        <f>Assumptions!$B15</f>
        <v>15000</v>
      </c>
      <c r="I3" s="10">
        <f>Assumptions!$B15</f>
        <v>15000</v>
      </c>
      <c r="J3" s="10">
        <f>Assumptions!$B15</f>
        <v>15000</v>
      </c>
      <c r="K3" s="10">
        <f>Assumptions!$B15</f>
        <v>15000</v>
      </c>
      <c r="L3" s="10">
        <f>Assumptions!$B15</f>
        <v>15000</v>
      </c>
      <c r="M3" s="10">
        <f>Assumptions!$B15</f>
        <v>15000</v>
      </c>
      <c r="N3" s="10">
        <f>Assumptions!$B15</f>
        <v>15000</v>
      </c>
      <c r="O3" s="10">
        <f>Assumptions!$B15</f>
        <v>15000</v>
      </c>
      <c r="P3" s="10">
        <f>Assumptions!$B15</f>
        <v>15000</v>
      </c>
      <c r="Q3" s="10">
        <f>Assumptions!$B15</f>
        <v>15000</v>
      </c>
      <c r="R3" s="10">
        <f>Assumptions!$B15</f>
        <v>15000</v>
      </c>
      <c r="S3" s="10">
        <f>Assumptions!$B15</f>
        <v>15000</v>
      </c>
      <c r="T3" s="10">
        <f>Assumptions!$B15</f>
        <v>15000</v>
      </c>
      <c r="U3" s="10">
        <f>Assumptions!$B15</f>
        <v>15000</v>
      </c>
      <c r="V3" s="10">
        <f>Assumptions!$B15</f>
        <v>15000</v>
      </c>
      <c r="W3" s="10">
        <f>Assumptions!$B15</f>
        <v>15000</v>
      </c>
      <c r="X3" s="10">
        <f>Assumptions!$B15</f>
        <v>15000</v>
      </c>
      <c r="Y3" s="10">
        <f>Assumptions!$B15</f>
        <v>15000</v>
      </c>
    </row>
    <row r="4">
      <c r="A4" s="8" t="s">
        <v>34</v>
      </c>
      <c r="B4" s="10">
        <f>Assumptions!$B16</f>
        <v>4135</v>
      </c>
      <c r="C4" s="10">
        <f>Assumptions!$B16</f>
        <v>4135</v>
      </c>
      <c r="D4" s="10">
        <f>Assumptions!$B16</f>
        <v>4135</v>
      </c>
      <c r="E4" s="10">
        <f>Assumptions!$B16</f>
        <v>4135</v>
      </c>
      <c r="F4" s="10">
        <f>Assumptions!$B16</f>
        <v>4135</v>
      </c>
      <c r="G4" s="10">
        <f>Assumptions!$B16</f>
        <v>4135</v>
      </c>
      <c r="H4" s="10">
        <f>Assumptions!$B16</f>
        <v>4135</v>
      </c>
      <c r="I4" s="10">
        <f>Assumptions!$B16</f>
        <v>4135</v>
      </c>
      <c r="J4" s="10">
        <f>Assumptions!$B16</f>
        <v>4135</v>
      </c>
      <c r="K4" s="10">
        <f>Assumptions!$B16</f>
        <v>4135</v>
      </c>
      <c r="L4" s="10">
        <f>Assumptions!$B16</f>
        <v>4135</v>
      </c>
      <c r="M4" s="10">
        <f>Assumptions!$B16</f>
        <v>4135</v>
      </c>
      <c r="N4" s="10">
        <f>Assumptions!$B16</f>
        <v>4135</v>
      </c>
      <c r="O4" s="10">
        <f>Assumptions!$B16</f>
        <v>4135</v>
      </c>
      <c r="P4" s="10">
        <f>Assumptions!$B16</f>
        <v>4135</v>
      </c>
      <c r="Q4" s="10">
        <f>Assumptions!$B16</f>
        <v>4135</v>
      </c>
      <c r="R4" s="10">
        <f>Assumptions!$B16</f>
        <v>4135</v>
      </c>
      <c r="S4" s="10">
        <f>Assumptions!$B16</f>
        <v>4135</v>
      </c>
      <c r="T4" s="10">
        <f>Assumptions!$B16</f>
        <v>4135</v>
      </c>
      <c r="U4" s="10">
        <f>Assumptions!$B16</f>
        <v>4135</v>
      </c>
      <c r="V4" s="10">
        <f>Assumptions!$B16</f>
        <v>4135</v>
      </c>
      <c r="W4" s="10">
        <f>Assumptions!$B16</f>
        <v>4135</v>
      </c>
      <c r="X4" s="10">
        <f>Assumptions!$B16</f>
        <v>4135</v>
      </c>
      <c r="Y4" s="10">
        <f>Assumptions!$B16</f>
        <v>4135</v>
      </c>
    </row>
    <row r="5">
      <c r="A5" s="8" t="s">
        <v>36</v>
      </c>
      <c r="B5" s="10">
        <f>Assumptions!$B17</f>
        <v>8230</v>
      </c>
      <c r="C5" s="10">
        <f>Assumptions!$B17</f>
        <v>8230</v>
      </c>
      <c r="D5" s="10">
        <f>Assumptions!$B17</f>
        <v>8230</v>
      </c>
      <c r="E5" s="10">
        <f>Assumptions!$B17</f>
        <v>8230</v>
      </c>
      <c r="F5" s="10">
        <f>Assumptions!$B17</f>
        <v>8230</v>
      </c>
      <c r="G5" s="10">
        <f>Assumptions!$B17</f>
        <v>8230</v>
      </c>
      <c r="H5" s="10">
        <f>Assumptions!$B17</f>
        <v>8230</v>
      </c>
      <c r="I5" s="10">
        <f>Assumptions!$B17</f>
        <v>8230</v>
      </c>
      <c r="J5" s="10">
        <f>Assumptions!$B17</f>
        <v>8230</v>
      </c>
      <c r="K5" s="10">
        <f>Assumptions!$B17</f>
        <v>8230</v>
      </c>
      <c r="L5" s="10">
        <f>Assumptions!$B17</f>
        <v>8230</v>
      </c>
      <c r="M5" s="10">
        <f>Assumptions!$B17</f>
        <v>8230</v>
      </c>
      <c r="N5" s="10">
        <f>Assumptions!$B17</f>
        <v>8230</v>
      </c>
      <c r="O5" s="10">
        <f>Assumptions!$B17</f>
        <v>8230</v>
      </c>
      <c r="P5" s="10">
        <f>Assumptions!$B17</f>
        <v>8230</v>
      </c>
      <c r="Q5" s="10">
        <f>Assumptions!$B17</f>
        <v>8230</v>
      </c>
      <c r="R5" s="10">
        <f>Assumptions!$B17</f>
        <v>8230</v>
      </c>
      <c r="S5" s="10">
        <f>Assumptions!$B17</f>
        <v>8230</v>
      </c>
      <c r="T5" s="10">
        <f>Assumptions!$B17</f>
        <v>8230</v>
      </c>
      <c r="U5" s="10">
        <f>Assumptions!$B17</f>
        <v>8230</v>
      </c>
      <c r="V5" s="10">
        <f>Assumptions!$B17</f>
        <v>8230</v>
      </c>
      <c r="W5" s="10">
        <f>Assumptions!$B17</f>
        <v>8230</v>
      </c>
      <c r="X5" s="10">
        <f>Assumptions!$B17</f>
        <v>8230</v>
      </c>
      <c r="Y5" s="10">
        <f>Assumptions!$B17</f>
        <v>8230</v>
      </c>
    </row>
    <row r="6">
      <c r="A6" s="8" t="s">
        <v>77</v>
      </c>
      <c r="B6" s="10">
        <f>Assumptions!$B18</f>
        <v>3249</v>
      </c>
      <c r="C6" s="10">
        <f>Assumptions!$B18</f>
        <v>3249</v>
      </c>
      <c r="D6" s="10">
        <f>Assumptions!$B18</f>
        <v>3249</v>
      </c>
      <c r="E6" s="10">
        <f>Assumptions!$B18</f>
        <v>3249</v>
      </c>
      <c r="F6" s="10">
        <f>Assumptions!$B18</f>
        <v>3249</v>
      </c>
      <c r="G6" s="10">
        <f>Assumptions!$B18</f>
        <v>3249</v>
      </c>
      <c r="H6" s="10">
        <f>Assumptions!$B18</f>
        <v>3249</v>
      </c>
      <c r="I6" s="10">
        <f>Assumptions!$B18</f>
        <v>3249</v>
      </c>
      <c r="J6" s="10">
        <f>Assumptions!$B18</f>
        <v>3249</v>
      </c>
      <c r="K6" s="10">
        <f>Assumptions!$B18</f>
        <v>3249</v>
      </c>
      <c r="L6" s="10">
        <f>Assumptions!$B18</f>
        <v>3249</v>
      </c>
      <c r="M6" s="10">
        <f>Assumptions!$B18</f>
        <v>3249</v>
      </c>
      <c r="N6" s="10">
        <f>Assumptions!$B18</f>
        <v>3249</v>
      </c>
      <c r="O6" s="10">
        <f>Assumptions!$B18</f>
        <v>3249</v>
      </c>
      <c r="P6" s="10">
        <f>Assumptions!$B18</f>
        <v>3249</v>
      </c>
      <c r="Q6" s="10">
        <f>Assumptions!$B18</f>
        <v>3249</v>
      </c>
      <c r="R6" s="10">
        <f>Assumptions!$B18</f>
        <v>3249</v>
      </c>
      <c r="S6" s="10">
        <f>Assumptions!$B18</f>
        <v>3249</v>
      </c>
      <c r="T6" s="10">
        <f>Assumptions!$B18</f>
        <v>3249</v>
      </c>
      <c r="U6" s="10">
        <f>Assumptions!$B18</f>
        <v>3249</v>
      </c>
      <c r="V6" s="10">
        <f>Assumptions!$B18</f>
        <v>3249</v>
      </c>
      <c r="W6" s="10">
        <f>Assumptions!$B18</f>
        <v>3249</v>
      </c>
      <c r="X6" s="10">
        <f>Assumptions!$B18</f>
        <v>3249</v>
      </c>
      <c r="Y6" s="10">
        <f>Assumptions!$B18</f>
        <v>3249</v>
      </c>
    </row>
    <row r="7">
      <c r="A7" s="8" t="s">
        <v>78</v>
      </c>
      <c r="B7" s="10">
        <f>Assumptions!$B12*Assumptions!$C12</f>
        <v>23160</v>
      </c>
      <c r="C7" s="10">
        <f>Assumptions!$B12*Assumptions!$C12</f>
        <v>23160</v>
      </c>
      <c r="D7" s="10">
        <f>Assumptions!$B12*Assumptions!$C12</f>
        <v>23160</v>
      </c>
      <c r="E7" s="10">
        <f>Assumptions!$B12*Assumptions!$C12</f>
        <v>23160</v>
      </c>
      <c r="F7" s="10">
        <f>Assumptions!$B12*Assumptions!$C12</f>
        <v>23160</v>
      </c>
      <c r="G7" s="10">
        <f>Assumptions!$B12*Assumptions!$C12</f>
        <v>23160</v>
      </c>
      <c r="H7" s="10">
        <f>Assumptions!$B12*Assumptions!$C12</f>
        <v>23160</v>
      </c>
      <c r="I7" s="10">
        <f>Assumptions!$B12*Assumptions!$C12</f>
        <v>23160</v>
      </c>
      <c r="J7" s="10">
        <f>Assumptions!$B12*Assumptions!$C12</f>
        <v>23160</v>
      </c>
      <c r="K7" s="10">
        <f>Assumptions!$B12*Assumptions!$C12</f>
        <v>23160</v>
      </c>
      <c r="L7" s="10">
        <f>Assumptions!$B12*Assumptions!$C12</f>
        <v>23160</v>
      </c>
      <c r="M7" s="10">
        <f>Assumptions!$B12*Assumptions!$C12</f>
        <v>23160</v>
      </c>
      <c r="N7" s="10">
        <f>Assumptions!$B12*Assumptions!$C12</f>
        <v>23160</v>
      </c>
      <c r="O7" s="10">
        <f>Assumptions!$B12*Assumptions!$C12</f>
        <v>23160</v>
      </c>
      <c r="P7" s="10">
        <f>Assumptions!$B12*Assumptions!$C12</f>
        <v>23160</v>
      </c>
      <c r="Q7" s="10">
        <f>Assumptions!$B12*Assumptions!$C12</f>
        <v>23160</v>
      </c>
      <c r="R7" s="10">
        <f>Assumptions!$B12*Assumptions!$C12</f>
        <v>23160</v>
      </c>
      <c r="S7" s="10">
        <f>Assumptions!$B12*Assumptions!$C12</f>
        <v>23160</v>
      </c>
      <c r="T7" s="10">
        <f>Assumptions!$B12*Assumptions!$C12</f>
        <v>23160</v>
      </c>
      <c r="U7" s="10">
        <f>Assumptions!$B12*Assumptions!$C12</f>
        <v>23160</v>
      </c>
      <c r="V7" s="10">
        <f>Assumptions!$B12*Assumptions!$C12</f>
        <v>23160</v>
      </c>
      <c r="W7" s="10">
        <f>Assumptions!$B12*Assumptions!$C12</f>
        <v>23160</v>
      </c>
      <c r="X7" s="10">
        <f>Assumptions!$B12*Assumptions!$C12</f>
        <v>23160</v>
      </c>
      <c r="Y7" s="10">
        <f>Assumptions!$B12*Assumptions!$C12</f>
        <v>23160</v>
      </c>
    </row>
    <row r="8">
      <c r="A8" s="8" t="s">
        <v>79</v>
      </c>
      <c r="B8" s="10">
        <f t="shared" ref="B8:Y8" si="1">SUM(B3:B7)</f>
        <v>53774</v>
      </c>
      <c r="C8" s="10">
        <f t="shared" si="1"/>
        <v>53774</v>
      </c>
      <c r="D8" s="10">
        <f t="shared" si="1"/>
        <v>53774</v>
      </c>
      <c r="E8" s="10">
        <f t="shared" si="1"/>
        <v>53774</v>
      </c>
      <c r="F8" s="10">
        <f t="shared" si="1"/>
        <v>53774</v>
      </c>
      <c r="G8" s="10">
        <f t="shared" si="1"/>
        <v>53774</v>
      </c>
      <c r="H8" s="10">
        <f t="shared" si="1"/>
        <v>53774</v>
      </c>
      <c r="I8" s="10">
        <f t="shared" si="1"/>
        <v>53774</v>
      </c>
      <c r="J8" s="10">
        <f t="shared" si="1"/>
        <v>53774</v>
      </c>
      <c r="K8" s="10">
        <f t="shared" si="1"/>
        <v>53774</v>
      </c>
      <c r="L8" s="10">
        <f t="shared" si="1"/>
        <v>53774</v>
      </c>
      <c r="M8" s="10">
        <f t="shared" si="1"/>
        <v>53774</v>
      </c>
      <c r="N8" s="10">
        <f t="shared" si="1"/>
        <v>53774</v>
      </c>
      <c r="O8" s="10">
        <f t="shared" si="1"/>
        <v>53774</v>
      </c>
      <c r="P8" s="10">
        <f t="shared" si="1"/>
        <v>53774</v>
      </c>
      <c r="Q8" s="10">
        <f t="shared" si="1"/>
        <v>53774</v>
      </c>
      <c r="R8" s="10">
        <f t="shared" si="1"/>
        <v>53774</v>
      </c>
      <c r="S8" s="10">
        <f t="shared" si="1"/>
        <v>53774</v>
      </c>
      <c r="T8" s="10">
        <f t="shared" si="1"/>
        <v>53774</v>
      </c>
      <c r="U8" s="10">
        <f t="shared" si="1"/>
        <v>53774</v>
      </c>
      <c r="V8" s="10">
        <f t="shared" si="1"/>
        <v>53774</v>
      </c>
      <c r="W8" s="10">
        <f t="shared" si="1"/>
        <v>53774</v>
      </c>
      <c r="X8" s="10">
        <f t="shared" si="1"/>
        <v>53774</v>
      </c>
      <c r="Y8" s="10">
        <f t="shared" si="1"/>
        <v>53774</v>
      </c>
    </row>
    <row r="10">
      <c r="A10" s="8" t="s">
        <v>80</v>
      </c>
    </row>
    <row r="11">
      <c r="A11" s="8" t="s">
        <v>32</v>
      </c>
      <c r="B11" s="10">
        <f>Assumptions!$B15</f>
        <v>15000</v>
      </c>
      <c r="C11" s="10">
        <f>Assumptions!$B15</f>
        <v>15000</v>
      </c>
      <c r="D11" s="10">
        <f>Assumptions!$B15</f>
        <v>15000</v>
      </c>
      <c r="E11" s="10">
        <f>Assumptions!$B15</f>
        <v>15000</v>
      </c>
      <c r="F11" s="10">
        <f>Assumptions!$B15</f>
        <v>15000</v>
      </c>
      <c r="G11" s="10">
        <f>Assumptions!$B15</f>
        <v>15000</v>
      </c>
      <c r="H11" s="10">
        <f>Assumptions!$B15</f>
        <v>15000</v>
      </c>
      <c r="I11" s="10">
        <f>Assumptions!$B15</f>
        <v>15000</v>
      </c>
      <c r="J11" s="10">
        <f>Assumptions!$B15</f>
        <v>15000</v>
      </c>
      <c r="K11" s="10">
        <f>Assumptions!$B15</f>
        <v>15000</v>
      </c>
      <c r="L11" s="10">
        <f>Assumptions!$B15</f>
        <v>15000</v>
      </c>
      <c r="M11" s="10">
        <f>Assumptions!$B15</f>
        <v>15000</v>
      </c>
      <c r="N11" s="10">
        <f>Assumptions!$B15</f>
        <v>15000</v>
      </c>
      <c r="O11" s="10">
        <f>Assumptions!$B15</f>
        <v>15000</v>
      </c>
      <c r="P11" s="10">
        <f>Assumptions!$B15</f>
        <v>15000</v>
      </c>
      <c r="Q11" s="10">
        <f>Assumptions!$B15</f>
        <v>15000</v>
      </c>
      <c r="R11" s="10">
        <f>Assumptions!$B15</f>
        <v>15000</v>
      </c>
      <c r="S11" s="10">
        <f>Assumptions!$B15</f>
        <v>15000</v>
      </c>
      <c r="T11" s="10">
        <f>Assumptions!$B15</f>
        <v>15000</v>
      </c>
      <c r="U11" s="10">
        <f>Assumptions!$B15</f>
        <v>15000</v>
      </c>
      <c r="V11" s="10">
        <f>Assumptions!$B15</f>
        <v>15000</v>
      </c>
      <c r="W11" s="10">
        <f>Assumptions!$B15</f>
        <v>15000</v>
      </c>
      <c r="X11" s="10">
        <f>Assumptions!$B15</f>
        <v>15000</v>
      </c>
      <c r="Y11" s="10">
        <f>Assumptions!$B15</f>
        <v>15000</v>
      </c>
    </row>
    <row r="12">
      <c r="A12" s="8" t="s">
        <v>34</v>
      </c>
      <c r="B12" s="8">
        <v>0.0</v>
      </c>
      <c r="C12" s="10">
        <f>B4+C4</f>
        <v>8270</v>
      </c>
      <c r="D12" s="8">
        <v>0.0</v>
      </c>
      <c r="E12" s="10">
        <f>D4+E4</f>
        <v>8270</v>
      </c>
      <c r="F12" s="8">
        <v>0.0</v>
      </c>
      <c r="G12" s="10">
        <f>F4+G4</f>
        <v>8270</v>
      </c>
      <c r="H12" s="8">
        <v>0.0</v>
      </c>
      <c r="I12" s="10">
        <f>H4+I4</f>
        <v>8270</v>
      </c>
      <c r="J12" s="8">
        <v>0.0</v>
      </c>
      <c r="K12" s="10">
        <f>J4+K4</f>
        <v>8270</v>
      </c>
      <c r="L12" s="8">
        <v>0.0</v>
      </c>
      <c r="M12" s="10">
        <f>L4+M4</f>
        <v>8270</v>
      </c>
      <c r="N12" s="8">
        <v>0.0</v>
      </c>
      <c r="O12" s="10">
        <f>N4+O4</f>
        <v>8270</v>
      </c>
      <c r="P12" s="8">
        <v>0.0</v>
      </c>
      <c r="Q12" s="10">
        <f>P4+Q4</f>
        <v>8270</v>
      </c>
      <c r="R12" s="8">
        <v>0.0</v>
      </c>
      <c r="S12" s="10">
        <f>R4+S4</f>
        <v>8270</v>
      </c>
      <c r="T12" s="8">
        <v>0.0</v>
      </c>
      <c r="U12" s="10">
        <f>T4+U4</f>
        <v>8270</v>
      </c>
      <c r="V12" s="8">
        <v>0.0</v>
      </c>
      <c r="W12" s="10">
        <f>V4+W4</f>
        <v>8270</v>
      </c>
      <c r="X12" s="8">
        <v>0.0</v>
      </c>
      <c r="Y12" s="10">
        <f>X4+Y4</f>
        <v>8270</v>
      </c>
    </row>
    <row r="13">
      <c r="A13" s="8" t="s">
        <v>36</v>
      </c>
      <c r="B13" s="8">
        <v>0.0</v>
      </c>
      <c r="C13" s="10">
        <f t="shared" ref="C13:Y13" si="2">B5</f>
        <v>8230</v>
      </c>
      <c r="D13" s="10">
        <f t="shared" si="2"/>
        <v>8230</v>
      </c>
      <c r="E13" s="10">
        <f t="shared" si="2"/>
        <v>8230</v>
      </c>
      <c r="F13" s="10">
        <f t="shared" si="2"/>
        <v>8230</v>
      </c>
      <c r="G13" s="10">
        <f t="shared" si="2"/>
        <v>8230</v>
      </c>
      <c r="H13" s="10">
        <f t="shared" si="2"/>
        <v>8230</v>
      </c>
      <c r="I13" s="10">
        <f t="shared" si="2"/>
        <v>8230</v>
      </c>
      <c r="J13" s="10">
        <f t="shared" si="2"/>
        <v>8230</v>
      </c>
      <c r="K13" s="10">
        <f t="shared" si="2"/>
        <v>8230</v>
      </c>
      <c r="L13" s="10">
        <f t="shared" si="2"/>
        <v>8230</v>
      </c>
      <c r="M13" s="10">
        <f t="shared" si="2"/>
        <v>8230</v>
      </c>
      <c r="N13" s="10">
        <f t="shared" si="2"/>
        <v>8230</v>
      </c>
      <c r="O13" s="10">
        <f t="shared" si="2"/>
        <v>8230</v>
      </c>
      <c r="P13" s="10">
        <f t="shared" si="2"/>
        <v>8230</v>
      </c>
      <c r="Q13" s="10">
        <f t="shared" si="2"/>
        <v>8230</v>
      </c>
      <c r="R13" s="10">
        <f t="shared" si="2"/>
        <v>8230</v>
      </c>
      <c r="S13" s="10">
        <f t="shared" si="2"/>
        <v>8230</v>
      </c>
      <c r="T13" s="10">
        <f t="shared" si="2"/>
        <v>8230</v>
      </c>
      <c r="U13" s="10">
        <f t="shared" si="2"/>
        <v>8230</v>
      </c>
      <c r="V13" s="10">
        <f t="shared" si="2"/>
        <v>8230</v>
      </c>
      <c r="W13" s="10">
        <f t="shared" si="2"/>
        <v>8230</v>
      </c>
      <c r="X13" s="10">
        <f t="shared" si="2"/>
        <v>8230</v>
      </c>
      <c r="Y13" s="10">
        <f t="shared" si="2"/>
        <v>8230</v>
      </c>
    </row>
    <row r="14">
      <c r="A14" s="8" t="s">
        <v>77</v>
      </c>
      <c r="B14" s="10">
        <f t="shared" ref="B14:Y14" si="3">B6</f>
        <v>3249</v>
      </c>
      <c r="C14" s="10">
        <f t="shared" si="3"/>
        <v>3249</v>
      </c>
      <c r="D14" s="10">
        <f t="shared" si="3"/>
        <v>3249</v>
      </c>
      <c r="E14" s="10">
        <f t="shared" si="3"/>
        <v>3249</v>
      </c>
      <c r="F14" s="10">
        <f t="shared" si="3"/>
        <v>3249</v>
      </c>
      <c r="G14" s="10">
        <f t="shared" si="3"/>
        <v>3249</v>
      </c>
      <c r="H14" s="10">
        <f t="shared" si="3"/>
        <v>3249</v>
      </c>
      <c r="I14" s="10">
        <f t="shared" si="3"/>
        <v>3249</v>
      </c>
      <c r="J14" s="10">
        <f t="shared" si="3"/>
        <v>3249</v>
      </c>
      <c r="K14" s="10">
        <f t="shared" si="3"/>
        <v>3249</v>
      </c>
      <c r="L14" s="10">
        <f t="shared" si="3"/>
        <v>3249</v>
      </c>
      <c r="M14" s="10">
        <f t="shared" si="3"/>
        <v>3249</v>
      </c>
      <c r="N14" s="10">
        <f t="shared" si="3"/>
        <v>3249</v>
      </c>
      <c r="O14" s="10">
        <f t="shared" si="3"/>
        <v>3249</v>
      </c>
      <c r="P14" s="10">
        <f t="shared" si="3"/>
        <v>3249</v>
      </c>
      <c r="Q14" s="10">
        <f t="shared" si="3"/>
        <v>3249</v>
      </c>
      <c r="R14" s="10">
        <f t="shared" si="3"/>
        <v>3249</v>
      </c>
      <c r="S14" s="10">
        <f t="shared" si="3"/>
        <v>3249</v>
      </c>
      <c r="T14" s="10">
        <f t="shared" si="3"/>
        <v>3249</v>
      </c>
      <c r="U14" s="10">
        <f t="shared" si="3"/>
        <v>3249</v>
      </c>
      <c r="V14" s="10">
        <f t="shared" si="3"/>
        <v>3249</v>
      </c>
      <c r="W14" s="10">
        <f t="shared" si="3"/>
        <v>3249</v>
      </c>
      <c r="X14" s="10">
        <f t="shared" si="3"/>
        <v>3249</v>
      </c>
      <c r="Y14" s="10">
        <f t="shared" si="3"/>
        <v>3249</v>
      </c>
    </row>
    <row r="15">
      <c r="A15" s="8" t="s">
        <v>78</v>
      </c>
      <c r="B15" s="8">
        <v>0.0</v>
      </c>
      <c r="C15" s="10">
        <f t="shared" ref="C15:Y15" si="4">B7</f>
        <v>23160</v>
      </c>
      <c r="D15" s="10">
        <f t="shared" si="4"/>
        <v>23160</v>
      </c>
      <c r="E15" s="10">
        <f t="shared" si="4"/>
        <v>23160</v>
      </c>
      <c r="F15" s="10">
        <f t="shared" si="4"/>
        <v>23160</v>
      </c>
      <c r="G15" s="10">
        <f t="shared" si="4"/>
        <v>23160</v>
      </c>
      <c r="H15" s="10">
        <f t="shared" si="4"/>
        <v>23160</v>
      </c>
      <c r="I15" s="10">
        <f t="shared" si="4"/>
        <v>23160</v>
      </c>
      <c r="J15" s="10">
        <f t="shared" si="4"/>
        <v>23160</v>
      </c>
      <c r="K15" s="10">
        <f t="shared" si="4"/>
        <v>23160</v>
      </c>
      <c r="L15" s="10">
        <f t="shared" si="4"/>
        <v>23160</v>
      </c>
      <c r="M15" s="10">
        <f t="shared" si="4"/>
        <v>23160</v>
      </c>
      <c r="N15" s="10">
        <f t="shared" si="4"/>
        <v>23160</v>
      </c>
      <c r="O15" s="10">
        <f t="shared" si="4"/>
        <v>23160</v>
      </c>
      <c r="P15" s="10">
        <f t="shared" si="4"/>
        <v>23160</v>
      </c>
      <c r="Q15" s="10">
        <f t="shared" si="4"/>
        <v>23160</v>
      </c>
      <c r="R15" s="10">
        <f t="shared" si="4"/>
        <v>23160</v>
      </c>
      <c r="S15" s="10">
        <f t="shared" si="4"/>
        <v>23160</v>
      </c>
      <c r="T15" s="10">
        <f t="shared" si="4"/>
        <v>23160</v>
      </c>
      <c r="U15" s="10">
        <f t="shared" si="4"/>
        <v>23160</v>
      </c>
      <c r="V15" s="10">
        <f t="shared" si="4"/>
        <v>23160</v>
      </c>
      <c r="W15" s="10">
        <f t="shared" si="4"/>
        <v>23160</v>
      </c>
      <c r="X15" s="10">
        <f t="shared" si="4"/>
        <v>23160</v>
      </c>
      <c r="Y15" s="10">
        <f t="shared" si="4"/>
        <v>23160</v>
      </c>
    </row>
    <row r="16">
      <c r="A16" s="8" t="s">
        <v>79</v>
      </c>
      <c r="B16" s="10">
        <f t="shared" ref="B16:Y16" si="5">SUM(B11:B15)</f>
        <v>18249</v>
      </c>
      <c r="C16" s="10">
        <f t="shared" si="5"/>
        <v>57909</v>
      </c>
      <c r="D16" s="10">
        <f t="shared" si="5"/>
        <v>49639</v>
      </c>
      <c r="E16" s="10">
        <f t="shared" si="5"/>
        <v>57909</v>
      </c>
      <c r="F16" s="10">
        <f t="shared" si="5"/>
        <v>49639</v>
      </c>
      <c r="G16" s="10">
        <f t="shared" si="5"/>
        <v>57909</v>
      </c>
      <c r="H16" s="10">
        <f t="shared" si="5"/>
        <v>49639</v>
      </c>
      <c r="I16" s="10">
        <f t="shared" si="5"/>
        <v>57909</v>
      </c>
      <c r="J16" s="10">
        <f t="shared" si="5"/>
        <v>49639</v>
      </c>
      <c r="K16" s="10">
        <f t="shared" si="5"/>
        <v>57909</v>
      </c>
      <c r="L16" s="10">
        <f t="shared" si="5"/>
        <v>49639</v>
      </c>
      <c r="M16" s="10">
        <f t="shared" si="5"/>
        <v>57909</v>
      </c>
      <c r="N16" s="10">
        <f t="shared" si="5"/>
        <v>49639</v>
      </c>
      <c r="O16" s="10">
        <f t="shared" si="5"/>
        <v>57909</v>
      </c>
      <c r="P16" s="10">
        <f t="shared" si="5"/>
        <v>49639</v>
      </c>
      <c r="Q16" s="10">
        <f t="shared" si="5"/>
        <v>57909</v>
      </c>
      <c r="R16" s="10">
        <f t="shared" si="5"/>
        <v>49639</v>
      </c>
      <c r="S16" s="10">
        <f t="shared" si="5"/>
        <v>57909</v>
      </c>
      <c r="T16" s="10">
        <f t="shared" si="5"/>
        <v>49639</v>
      </c>
      <c r="U16" s="10">
        <f t="shared" si="5"/>
        <v>57909</v>
      </c>
      <c r="V16" s="10">
        <f t="shared" si="5"/>
        <v>49639</v>
      </c>
      <c r="W16" s="10">
        <f t="shared" si="5"/>
        <v>57909</v>
      </c>
      <c r="X16" s="10">
        <f t="shared" si="5"/>
        <v>49639</v>
      </c>
      <c r="Y16" s="10">
        <f t="shared" si="5"/>
        <v>57909</v>
      </c>
    </row>
    <row r="18">
      <c r="A18" s="8" t="s">
        <v>81</v>
      </c>
    </row>
    <row r="19">
      <c r="A19" s="8" t="s">
        <v>32</v>
      </c>
      <c r="B19" s="10">
        <f t="shared" ref="B19:B23" si="7">B3-B11</f>
        <v>0</v>
      </c>
      <c r="C19" s="10">
        <f t="shared" ref="C19:Y19" si="6">B19+C3-C11</f>
        <v>0</v>
      </c>
      <c r="D19" s="10">
        <f t="shared" si="6"/>
        <v>0</v>
      </c>
      <c r="E19" s="10">
        <f t="shared" si="6"/>
        <v>0</v>
      </c>
      <c r="F19" s="10">
        <f t="shared" si="6"/>
        <v>0</v>
      </c>
      <c r="G19" s="10">
        <f t="shared" si="6"/>
        <v>0</v>
      </c>
      <c r="H19" s="10">
        <f t="shared" si="6"/>
        <v>0</v>
      </c>
      <c r="I19" s="10">
        <f t="shared" si="6"/>
        <v>0</v>
      </c>
      <c r="J19" s="10">
        <f t="shared" si="6"/>
        <v>0</v>
      </c>
      <c r="K19" s="10">
        <f t="shared" si="6"/>
        <v>0</v>
      </c>
      <c r="L19" s="10">
        <f t="shared" si="6"/>
        <v>0</v>
      </c>
      <c r="M19" s="10">
        <f t="shared" si="6"/>
        <v>0</v>
      </c>
      <c r="N19" s="10">
        <f t="shared" si="6"/>
        <v>0</v>
      </c>
      <c r="O19" s="10">
        <f t="shared" si="6"/>
        <v>0</v>
      </c>
      <c r="P19" s="10">
        <f t="shared" si="6"/>
        <v>0</v>
      </c>
      <c r="Q19" s="10">
        <f t="shared" si="6"/>
        <v>0</v>
      </c>
      <c r="R19" s="10">
        <f t="shared" si="6"/>
        <v>0</v>
      </c>
      <c r="S19" s="10">
        <f t="shared" si="6"/>
        <v>0</v>
      </c>
      <c r="T19" s="10">
        <f t="shared" si="6"/>
        <v>0</v>
      </c>
      <c r="U19" s="10">
        <f t="shared" si="6"/>
        <v>0</v>
      </c>
      <c r="V19" s="10">
        <f t="shared" si="6"/>
        <v>0</v>
      </c>
      <c r="W19" s="10">
        <f t="shared" si="6"/>
        <v>0</v>
      </c>
      <c r="X19" s="10">
        <f t="shared" si="6"/>
        <v>0</v>
      </c>
      <c r="Y19" s="10">
        <f t="shared" si="6"/>
        <v>0</v>
      </c>
    </row>
    <row r="20">
      <c r="A20" s="8" t="s">
        <v>34</v>
      </c>
      <c r="B20" s="10">
        <f t="shared" si="7"/>
        <v>4135</v>
      </c>
      <c r="C20" s="10">
        <f t="shared" ref="C20:Y20" si="8">B20+C4-C12</f>
        <v>0</v>
      </c>
      <c r="D20" s="10">
        <f t="shared" si="8"/>
        <v>4135</v>
      </c>
      <c r="E20" s="10">
        <f t="shared" si="8"/>
        <v>0</v>
      </c>
      <c r="F20" s="10">
        <f t="shared" si="8"/>
        <v>4135</v>
      </c>
      <c r="G20" s="10">
        <f t="shared" si="8"/>
        <v>0</v>
      </c>
      <c r="H20" s="10">
        <f t="shared" si="8"/>
        <v>4135</v>
      </c>
      <c r="I20" s="10">
        <f t="shared" si="8"/>
        <v>0</v>
      </c>
      <c r="J20" s="10">
        <f t="shared" si="8"/>
        <v>4135</v>
      </c>
      <c r="K20" s="10">
        <f t="shared" si="8"/>
        <v>0</v>
      </c>
      <c r="L20" s="10">
        <f t="shared" si="8"/>
        <v>4135</v>
      </c>
      <c r="M20" s="10">
        <f t="shared" si="8"/>
        <v>0</v>
      </c>
      <c r="N20" s="10">
        <f t="shared" si="8"/>
        <v>4135</v>
      </c>
      <c r="O20" s="10">
        <f t="shared" si="8"/>
        <v>0</v>
      </c>
      <c r="P20" s="10">
        <f t="shared" si="8"/>
        <v>4135</v>
      </c>
      <c r="Q20" s="10">
        <f t="shared" si="8"/>
        <v>0</v>
      </c>
      <c r="R20" s="10">
        <f t="shared" si="8"/>
        <v>4135</v>
      </c>
      <c r="S20" s="10">
        <f t="shared" si="8"/>
        <v>0</v>
      </c>
      <c r="T20" s="10">
        <f t="shared" si="8"/>
        <v>4135</v>
      </c>
      <c r="U20" s="10">
        <f t="shared" si="8"/>
        <v>0</v>
      </c>
      <c r="V20" s="10">
        <f t="shared" si="8"/>
        <v>4135</v>
      </c>
      <c r="W20" s="10">
        <f t="shared" si="8"/>
        <v>0</v>
      </c>
      <c r="X20" s="10">
        <f t="shared" si="8"/>
        <v>4135</v>
      </c>
      <c r="Y20" s="10">
        <f t="shared" si="8"/>
        <v>0</v>
      </c>
    </row>
    <row r="21">
      <c r="A21" s="8" t="s">
        <v>36</v>
      </c>
      <c r="B21" s="10">
        <f t="shared" si="7"/>
        <v>8230</v>
      </c>
      <c r="C21" s="10">
        <f t="shared" ref="C21:Y21" si="9">B21+C5-C13</f>
        <v>8230</v>
      </c>
      <c r="D21" s="10">
        <f t="shared" si="9"/>
        <v>8230</v>
      </c>
      <c r="E21" s="10">
        <f t="shared" si="9"/>
        <v>8230</v>
      </c>
      <c r="F21" s="10">
        <f t="shared" si="9"/>
        <v>8230</v>
      </c>
      <c r="G21" s="10">
        <f t="shared" si="9"/>
        <v>8230</v>
      </c>
      <c r="H21" s="10">
        <f t="shared" si="9"/>
        <v>8230</v>
      </c>
      <c r="I21" s="10">
        <f t="shared" si="9"/>
        <v>8230</v>
      </c>
      <c r="J21" s="10">
        <f t="shared" si="9"/>
        <v>8230</v>
      </c>
      <c r="K21" s="10">
        <f t="shared" si="9"/>
        <v>8230</v>
      </c>
      <c r="L21" s="10">
        <f t="shared" si="9"/>
        <v>8230</v>
      </c>
      <c r="M21" s="10">
        <f t="shared" si="9"/>
        <v>8230</v>
      </c>
      <c r="N21" s="10">
        <f t="shared" si="9"/>
        <v>8230</v>
      </c>
      <c r="O21" s="10">
        <f t="shared" si="9"/>
        <v>8230</v>
      </c>
      <c r="P21" s="10">
        <f t="shared" si="9"/>
        <v>8230</v>
      </c>
      <c r="Q21" s="10">
        <f t="shared" si="9"/>
        <v>8230</v>
      </c>
      <c r="R21" s="10">
        <f t="shared" si="9"/>
        <v>8230</v>
      </c>
      <c r="S21" s="10">
        <f t="shared" si="9"/>
        <v>8230</v>
      </c>
      <c r="T21" s="10">
        <f t="shared" si="9"/>
        <v>8230</v>
      </c>
      <c r="U21" s="10">
        <f t="shared" si="9"/>
        <v>8230</v>
      </c>
      <c r="V21" s="10">
        <f t="shared" si="9"/>
        <v>8230</v>
      </c>
      <c r="W21" s="10">
        <f t="shared" si="9"/>
        <v>8230</v>
      </c>
      <c r="X21" s="10">
        <f t="shared" si="9"/>
        <v>8230</v>
      </c>
      <c r="Y21" s="10">
        <f t="shared" si="9"/>
        <v>8230</v>
      </c>
    </row>
    <row r="22">
      <c r="A22" s="8" t="s">
        <v>77</v>
      </c>
      <c r="B22" s="10">
        <f t="shared" si="7"/>
        <v>0</v>
      </c>
      <c r="C22" s="10">
        <f t="shared" ref="C22:Y22" si="10">B22+C6-C14</f>
        <v>0</v>
      </c>
      <c r="D22" s="10">
        <f t="shared" si="10"/>
        <v>0</v>
      </c>
      <c r="E22" s="10">
        <f t="shared" si="10"/>
        <v>0</v>
      </c>
      <c r="F22" s="10">
        <f t="shared" si="10"/>
        <v>0</v>
      </c>
      <c r="G22" s="10">
        <f t="shared" si="10"/>
        <v>0</v>
      </c>
      <c r="H22" s="10">
        <f t="shared" si="10"/>
        <v>0</v>
      </c>
      <c r="I22" s="10">
        <f t="shared" si="10"/>
        <v>0</v>
      </c>
      <c r="J22" s="10">
        <f t="shared" si="10"/>
        <v>0</v>
      </c>
      <c r="K22" s="10">
        <f t="shared" si="10"/>
        <v>0</v>
      </c>
      <c r="L22" s="10">
        <f t="shared" si="10"/>
        <v>0</v>
      </c>
      <c r="M22" s="10">
        <f t="shared" si="10"/>
        <v>0</v>
      </c>
      <c r="N22" s="10">
        <f t="shared" si="10"/>
        <v>0</v>
      </c>
      <c r="O22" s="10">
        <f t="shared" si="10"/>
        <v>0</v>
      </c>
      <c r="P22" s="10">
        <f t="shared" si="10"/>
        <v>0</v>
      </c>
      <c r="Q22" s="10">
        <f t="shared" si="10"/>
        <v>0</v>
      </c>
      <c r="R22" s="10">
        <f t="shared" si="10"/>
        <v>0</v>
      </c>
      <c r="S22" s="10">
        <f t="shared" si="10"/>
        <v>0</v>
      </c>
      <c r="T22" s="10">
        <f t="shared" si="10"/>
        <v>0</v>
      </c>
      <c r="U22" s="10">
        <f t="shared" si="10"/>
        <v>0</v>
      </c>
      <c r="V22" s="10">
        <f t="shared" si="10"/>
        <v>0</v>
      </c>
      <c r="W22" s="10">
        <f t="shared" si="10"/>
        <v>0</v>
      </c>
      <c r="X22" s="10">
        <f t="shared" si="10"/>
        <v>0</v>
      </c>
      <c r="Y22" s="10">
        <f t="shared" si="10"/>
        <v>0</v>
      </c>
    </row>
    <row r="23">
      <c r="A23" s="8" t="s">
        <v>78</v>
      </c>
      <c r="B23" s="10">
        <f t="shared" si="7"/>
        <v>23160</v>
      </c>
      <c r="C23" s="10">
        <f t="shared" ref="C23:Y23" si="11">B23+C7-C15</f>
        <v>23160</v>
      </c>
      <c r="D23" s="10">
        <f t="shared" si="11"/>
        <v>23160</v>
      </c>
      <c r="E23" s="10">
        <f t="shared" si="11"/>
        <v>23160</v>
      </c>
      <c r="F23" s="10">
        <f t="shared" si="11"/>
        <v>23160</v>
      </c>
      <c r="G23" s="10">
        <f t="shared" si="11"/>
        <v>23160</v>
      </c>
      <c r="H23" s="10">
        <f t="shared" si="11"/>
        <v>23160</v>
      </c>
      <c r="I23" s="10">
        <f t="shared" si="11"/>
        <v>23160</v>
      </c>
      <c r="J23" s="10">
        <f t="shared" si="11"/>
        <v>23160</v>
      </c>
      <c r="K23" s="10">
        <f t="shared" si="11"/>
        <v>23160</v>
      </c>
      <c r="L23" s="10">
        <f t="shared" si="11"/>
        <v>23160</v>
      </c>
      <c r="M23" s="10">
        <f t="shared" si="11"/>
        <v>23160</v>
      </c>
      <c r="N23" s="10">
        <f t="shared" si="11"/>
        <v>23160</v>
      </c>
      <c r="O23" s="10">
        <f t="shared" si="11"/>
        <v>23160</v>
      </c>
      <c r="P23" s="10">
        <f t="shared" si="11"/>
        <v>23160</v>
      </c>
      <c r="Q23" s="10">
        <f t="shared" si="11"/>
        <v>23160</v>
      </c>
      <c r="R23" s="10">
        <f t="shared" si="11"/>
        <v>23160</v>
      </c>
      <c r="S23" s="10">
        <f t="shared" si="11"/>
        <v>23160</v>
      </c>
      <c r="T23" s="10">
        <f t="shared" si="11"/>
        <v>23160</v>
      </c>
      <c r="U23" s="10">
        <f t="shared" si="11"/>
        <v>23160</v>
      </c>
      <c r="V23" s="10">
        <f t="shared" si="11"/>
        <v>23160</v>
      </c>
      <c r="W23" s="10">
        <f t="shared" si="11"/>
        <v>23160</v>
      </c>
      <c r="X23" s="10">
        <f t="shared" si="11"/>
        <v>23160</v>
      </c>
      <c r="Y23" s="10">
        <f t="shared" si="11"/>
        <v>23160</v>
      </c>
    </row>
    <row r="24">
      <c r="A24" s="8" t="s">
        <v>79</v>
      </c>
      <c r="B24" s="10">
        <f t="shared" ref="B24:Y24" si="12">SUM(B19:B23)</f>
        <v>35525</v>
      </c>
      <c r="C24" s="10">
        <f t="shared" si="12"/>
        <v>31390</v>
      </c>
      <c r="D24" s="10">
        <f t="shared" si="12"/>
        <v>35525</v>
      </c>
      <c r="E24" s="10">
        <f t="shared" si="12"/>
        <v>31390</v>
      </c>
      <c r="F24" s="10">
        <f t="shared" si="12"/>
        <v>35525</v>
      </c>
      <c r="G24" s="10">
        <f t="shared" si="12"/>
        <v>31390</v>
      </c>
      <c r="H24" s="10">
        <f t="shared" si="12"/>
        <v>35525</v>
      </c>
      <c r="I24" s="10">
        <f t="shared" si="12"/>
        <v>31390</v>
      </c>
      <c r="J24" s="10">
        <f t="shared" si="12"/>
        <v>35525</v>
      </c>
      <c r="K24" s="10">
        <f t="shared" si="12"/>
        <v>31390</v>
      </c>
      <c r="L24" s="10">
        <f t="shared" si="12"/>
        <v>35525</v>
      </c>
      <c r="M24" s="10">
        <f t="shared" si="12"/>
        <v>31390</v>
      </c>
      <c r="N24" s="10">
        <f t="shared" si="12"/>
        <v>35525</v>
      </c>
      <c r="O24" s="10">
        <f t="shared" si="12"/>
        <v>31390</v>
      </c>
      <c r="P24" s="10">
        <f t="shared" si="12"/>
        <v>35525</v>
      </c>
      <c r="Q24" s="10">
        <f t="shared" si="12"/>
        <v>31390</v>
      </c>
      <c r="R24" s="10">
        <f t="shared" si="12"/>
        <v>35525</v>
      </c>
      <c r="S24" s="10">
        <f t="shared" si="12"/>
        <v>31390</v>
      </c>
      <c r="T24" s="10">
        <f t="shared" si="12"/>
        <v>35525</v>
      </c>
      <c r="U24" s="10">
        <f t="shared" si="12"/>
        <v>31390</v>
      </c>
      <c r="V24" s="10">
        <f t="shared" si="12"/>
        <v>35525</v>
      </c>
      <c r="W24" s="10">
        <f t="shared" si="12"/>
        <v>31390</v>
      </c>
      <c r="X24" s="10">
        <f t="shared" si="12"/>
        <v>35525</v>
      </c>
      <c r="Y24" s="10">
        <f t="shared" si="12"/>
        <v>31390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8" t="s">
        <v>21</v>
      </c>
    </row>
    <row r="3">
      <c r="A3" s="8" t="s">
        <v>19</v>
      </c>
      <c r="B3" s="10">
        <f>'Calcs-1'!B3*Assumptions!$C5</f>
        <v>1363500</v>
      </c>
      <c r="C3" s="10">
        <f>'Calcs-1'!C3*Assumptions!$C5</f>
        <v>1363500</v>
      </c>
      <c r="D3" s="10">
        <f>'Calcs-1'!D3*Assumptions!$C5</f>
        <v>1363500</v>
      </c>
      <c r="E3" s="10">
        <f>'Calcs-1'!E3*Assumptions!$C5</f>
        <v>1363500</v>
      </c>
      <c r="F3" s="10">
        <f>'Calcs-1'!F3*Assumptions!$C5</f>
        <v>1363500</v>
      </c>
      <c r="G3" s="10">
        <f>'Calcs-1'!G3*Assumptions!$C5</f>
        <v>1363500</v>
      </c>
      <c r="H3" s="10">
        <f>'Calcs-1'!H3*Assumptions!$C5</f>
        <v>1363500</v>
      </c>
      <c r="I3" s="10">
        <f>'Calcs-1'!I3*Assumptions!$C5</f>
        <v>1363500</v>
      </c>
      <c r="J3" s="10">
        <f>'Calcs-1'!J3*Assumptions!$C5</f>
        <v>1363500</v>
      </c>
      <c r="K3" s="10">
        <f>'Calcs-1'!K3*Assumptions!$C5</f>
        <v>1363500</v>
      </c>
      <c r="L3" s="10">
        <f>'Calcs-1'!L3*Assumptions!$C5</f>
        <v>1363500</v>
      </c>
      <c r="M3" s="10">
        <f>'Calcs-1'!M3*Assumptions!$C5</f>
        <v>1363500</v>
      </c>
      <c r="N3" s="10">
        <f>'Calcs-1'!N3*Assumptions!$C5</f>
        <v>1363500</v>
      </c>
      <c r="O3" s="10">
        <f>'Calcs-1'!O3*Assumptions!$C5</f>
        <v>1363500</v>
      </c>
      <c r="P3" s="10">
        <f>'Calcs-1'!P3*Assumptions!$C5</f>
        <v>1363500</v>
      </c>
      <c r="Q3" s="10">
        <f>'Calcs-1'!Q3*Assumptions!$C5</f>
        <v>1363500</v>
      </c>
      <c r="R3" s="10">
        <f>'Calcs-1'!R3*Assumptions!$C5</f>
        <v>1363500</v>
      </c>
      <c r="S3" s="10">
        <f>'Calcs-1'!S3*Assumptions!$C5</f>
        <v>1363500</v>
      </c>
      <c r="T3" s="10">
        <f>'Calcs-1'!T3*Assumptions!$C5</f>
        <v>1363500</v>
      </c>
      <c r="U3" s="10">
        <f>'Calcs-1'!U3*Assumptions!$C5</f>
        <v>1363500</v>
      </c>
      <c r="V3" s="10">
        <f>'Calcs-1'!V3*Assumptions!$C5</f>
        <v>1363500</v>
      </c>
      <c r="W3" s="10">
        <f>'Calcs-1'!W3*Assumptions!$C5</f>
        <v>1363500</v>
      </c>
      <c r="X3" s="10">
        <f>'Calcs-1'!X3*Assumptions!$C5</f>
        <v>1363500</v>
      </c>
      <c r="Y3" s="10">
        <f>'Calcs-1'!Y3*Assumptions!$C5</f>
        <v>1363500</v>
      </c>
    </row>
    <row r="4">
      <c r="A4" s="8" t="s">
        <v>79</v>
      </c>
      <c r="B4" s="10">
        <f t="shared" ref="B4:Y4" si="1">SUM(B3)</f>
        <v>1363500</v>
      </c>
      <c r="C4" s="10">
        <f t="shared" si="1"/>
        <v>1363500</v>
      </c>
      <c r="D4" s="10">
        <f t="shared" si="1"/>
        <v>1363500</v>
      </c>
      <c r="E4" s="10">
        <f t="shared" si="1"/>
        <v>1363500</v>
      </c>
      <c r="F4" s="10">
        <f t="shared" si="1"/>
        <v>1363500</v>
      </c>
      <c r="G4" s="10">
        <f t="shared" si="1"/>
        <v>1363500</v>
      </c>
      <c r="H4" s="10">
        <f t="shared" si="1"/>
        <v>1363500</v>
      </c>
      <c r="I4" s="10">
        <f t="shared" si="1"/>
        <v>1363500</v>
      </c>
      <c r="J4" s="10">
        <f t="shared" si="1"/>
        <v>1363500</v>
      </c>
      <c r="K4" s="10">
        <f t="shared" si="1"/>
        <v>1363500</v>
      </c>
      <c r="L4" s="10">
        <f t="shared" si="1"/>
        <v>1363500</v>
      </c>
      <c r="M4" s="10">
        <f t="shared" si="1"/>
        <v>1363500</v>
      </c>
      <c r="N4" s="10">
        <f t="shared" si="1"/>
        <v>1363500</v>
      </c>
      <c r="O4" s="10">
        <f t="shared" si="1"/>
        <v>1363500</v>
      </c>
      <c r="P4" s="10">
        <f t="shared" si="1"/>
        <v>1363500</v>
      </c>
      <c r="Q4" s="10">
        <f t="shared" si="1"/>
        <v>1363500</v>
      </c>
      <c r="R4" s="10">
        <f t="shared" si="1"/>
        <v>1363500</v>
      </c>
      <c r="S4" s="10">
        <f t="shared" si="1"/>
        <v>1363500</v>
      </c>
      <c r="T4" s="10">
        <f t="shared" si="1"/>
        <v>1363500</v>
      </c>
      <c r="U4" s="10">
        <f t="shared" si="1"/>
        <v>1363500</v>
      </c>
      <c r="V4" s="10">
        <f t="shared" si="1"/>
        <v>1363500</v>
      </c>
      <c r="W4" s="10">
        <f t="shared" si="1"/>
        <v>1363500</v>
      </c>
      <c r="X4" s="10">
        <f t="shared" si="1"/>
        <v>1363500</v>
      </c>
      <c r="Y4" s="10">
        <f t="shared" si="1"/>
        <v>1363500</v>
      </c>
    </row>
    <row r="6">
      <c r="A6" s="8" t="s">
        <v>82</v>
      </c>
    </row>
    <row r="7">
      <c r="A7" s="8" t="s">
        <v>19</v>
      </c>
      <c r="B7" s="10">
        <f>'Calcs-1'!B3*Assumptions!$C2</f>
        <v>818100</v>
      </c>
      <c r="C7" s="10">
        <f>'Calcs-1'!C3*Assumptions!$C2</f>
        <v>818100</v>
      </c>
      <c r="D7" s="10">
        <f>'Calcs-1'!D3*Assumptions!$C2</f>
        <v>818100</v>
      </c>
      <c r="E7" s="10">
        <f>'Calcs-1'!E3*Assumptions!$C2</f>
        <v>818100</v>
      </c>
      <c r="F7" s="10">
        <f>'Calcs-1'!F3*Assumptions!$C2</f>
        <v>818100</v>
      </c>
      <c r="G7" s="10">
        <f>'Calcs-1'!G3*Assumptions!$C2</f>
        <v>818100</v>
      </c>
      <c r="H7" s="10">
        <f>'Calcs-1'!H3*Assumptions!$C2</f>
        <v>818100</v>
      </c>
      <c r="I7" s="10">
        <f>'Calcs-1'!I3*Assumptions!$C2</f>
        <v>818100</v>
      </c>
      <c r="J7" s="10">
        <f>'Calcs-1'!J3*Assumptions!$C2</f>
        <v>818100</v>
      </c>
      <c r="K7" s="10">
        <f>'Calcs-1'!K3*Assumptions!$C2</f>
        <v>818100</v>
      </c>
      <c r="L7" s="10">
        <f>'Calcs-1'!L3*Assumptions!$C2</f>
        <v>818100</v>
      </c>
      <c r="M7" s="10">
        <f>'Calcs-1'!M3*Assumptions!$C2</f>
        <v>818100</v>
      </c>
      <c r="N7" s="10">
        <f>'Calcs-1'!N3*Assumptions!$C2</f>
        <v>818100</v>
      </c>
      <c r="O7" s="10">
        <f>'Calcs-1'!O3*Assumptions!$C2</f>
        <v>818100</v>
      </c>
      <c r="P7" s="10">
        <f>'Calcs-1'!P3*Assumptions!$C2</f>
        <v>818100</v>
      </c>
      <c r="Q7" s="10">
        <f>'Calcs-1'!Q3*Assumptions!$C2</f>
        <v>818100</v>
      </c>
      <c r="R7" s="10">
        <f>'Calcs-1'!R3*Assumptions!$C2</f>
        <v>818100</v>
      </c>
      <c r="S7" s="10">
        <f>'Calcs-1'!S3*Assumptions!$C2</f>
        <v>818100</v>
      </c>
      <c r="T7" s="10">
        <f>'Calcs-1'!T3*Assumptions!$C2</f>
        <v>818100</v>
      </c>
      <c r="U7" s="10">
        <f>'Calcs-1'!U3*Assumptions!$C2</f>
        <v>818100</v>
      </c>
      <c r="V7" s="10">
        <f>'Calcs-1'!V3*Assumptions!$C2</f>
        <v>818100</v>
      </c>
      <c r="W7" s="10">
        <f>'Calcs-1'!W3*Assumptions!$C2</f>
        <v>818100</v>
      </c>
      <c r="X7" s="10">
        <f>'Calcs-1'!X3*Assumptions!$C2</f>
        <v>818100</v>
      </c>
      <c r="Y7" s="10">
        <f>'Calcs-1'!Y3*Assumptions!$C2</f>
        <v>818100</v>
      </c>
    </row>
    <row r="8">
      <c r="A8" s="8" t="s">
        <v>79</v>
      </c>
      <c r="B8" s="10">
        <f t="shared" ref="B8:Y8" si="2">SUM(B7)</f>
        <v>818100</v>
      </c>
      <c r="C8" s="10">
        <f t="shared" si="2"/>
        <v>818100</v>
      </c>
      <c r="D8" s="10">
        <f t="shared" si="2"/>
        <v>818100</v>
      </c>
      <c r="E8" s="10">
        <f t="shared" si="2"/>
        <v>818100</v>
      </c>
      <c r="F8" s="10">
        <f t="shared" si="2"/>
        <v>818100</v>
      </c>
      <c r="G8" s="10">
        <f t="shared" si="2"/>
        <v>818100</v>
      </c>
      <c r="H8" s="10">
        <f t="shared" si="2"/>
        <v>818100</v>
      </c>
      <c r="I8" s="10">
        <f t="shared" si="2"/>
        <v>818100</v>
      </c>
      <c r="J8" s="10">
        <f t="shared" si="2"/>
        <v>818100</v>
      </c>
      <c r="K8" s="10">
        <f t="shared" si="2"/>
        <v>818100</v>
      </c>
      <c r="L8" s="10">
        <f t="shared" si="2"/>
        <v>818100</v>
      </c>
      <c r="M8" s="10">
        <f t="shared" si="2"/>
        <v>818100</v>
      </c>
      <c r="N8" s="10">
        <f t="shared" si="2"/>
        <v>818100</v>
      </c>
      <c r="O8" s="10">
        <f t="shared" si="2"/>
        <v>818100</v>
      </c>
      <c r="P8" s="10">
        <f t="shared" si="2"/>
        <v>818100</v>
      </c>
      <c r="Q8" s="10">
        <f t="shared" si="2"/>
        <v>818100</v>
      </c>
      <c r="R8" s="10">
        <f t="shared" si="2"/>
        <v>818100</v>
      </c>
      <c r="S8" s="10">
        <f t="shared" si="2"/>
        <v>818100</v>
      </c>
      <c r="T8" s="10">
        <f t="shared" si="2"/>
        <v>818100</v>
      </c>
      <c r="U8" s="10">
        <f t="shared" si="2"/>
        <v>818100</v>
      </c>
      <c r="V8" s="10">
        <f t="shared" si="2"/>
        <v>818100</v>
      </c>
      <c r="W8" s="10">
        <f t="shared" si="2"/>
        <v>818100</v>
      </c>
      <c r="X8" s="10">
        <f t="shared" si="2"/>
        <v>818100</v>
      </c>
      <c r="Y8" s="10">
        <f t="shared" si="2"/>
        <v>818100</v>
      </c>
    </row>
    <row r="10">
      <c r="A10" s="8" t="s">
        <v>83</v>
      </c>
      <c r="B10" s="10">
        <f>'Expenses-Payments'!B8</f>
        <v>53774</v>
      </c>
      <c r="C10" s="10">
        <f>'Expenses-Payments'!C8</f>
        <v>53774</v>
      </c>
      <c r="D10" s="10">
        <f>'Expenses-Payments'!D8</f>
        <v>53774</v>
      </c>
      <c r="E10" s="10">
        <f>'Expenses-Payments'!E8</f>
        <v>53774</v>
      </c>
      <c r="F10" s="10">
        <f>'Expenses-Payments'!F8</f>
        <v>53774</v>
      </c>
      <c r="G10" s="10">
        <f>'Expenses-Payments'!G8</f>
        <v>53774</v>
      </c>
      <c r="H10" s="10">
        <f>'Expenses-Payments'!H8</f>
        <v>53774</v>
      </c>
      <c r="I10" s="10">
        <f>'Expenses-Payments'!I8</f>
        <v>53774</v>
      </c>
      <c r="J10" s="10">
        <f>'Expenses-Payments'!J8</f>
        <v>53774</v>
      </c>
      <c r="K10" s="10">
        <f>'Expenses-Payments'!K8</f>
        <v>53774</v>
      </c>
      <c r="L10" s="10">
        <f>'Expenses-Payments'!L8</f>
        <v>53774</v>
      </c>
      <c r="M10" s="10">
        <f>'Expenses-Payments'!M8</f>
        <v>53774</v>
      </c>
      <c r="N10" s="10">
        <f>'Expenses-Payments'!N8</f>
        <v>53774</v>
      </c>
      <c r="O10" s="10">
        <f>'Expenses-Payments'!O8</f>
        <v>53774</v>
      </c>
      <c r="P10" s="10">
        <f>'Expenses-Payments'!P8</f>
        <v>53774</v>
      </c>
      <c r="Q10" s="10">
        <f>'Expenses-Payments'!Q8</f>
        <v>53774</v>
      </c>
      <c r="R10" s="10">
        <f>'Expenses-Payments'!R8</f>
        <v>53774</v>
      </c>
      <c r="S10" s="10">
        <f>'Expenses-Payments'!S8</f>
        <v>53774</v>
      </c>
      <c r="T10" s="10">
        <f>'Expenses-Payments'!T8</f>
        <v>53774</v>
      </c>
      <c r="U10" s="10">
        <f>'Expenses-Payments'!U8</f>
        <v>53774</v>
      </c>
      <c r="V10" s="10">
        <f>'Expenses-Payments'!V8</f>
        <v>53774</v>
      </c>
      <c r="W10" s="10">
        <f>'Expenses-Payments'!W8</f>
        <v>53774</v>
      </c>
      <c r="X10" s="10">
        <f>'Expenses-Payments'!X8</f>
        <v>53774</v>
      </c>
      <c r="Y10" s="10">
        <f>'Expenses-Payments'!Y8</f>
        <v>53774</v>
      </c>
      <c r="Z10" s="10" t="str">
        <f>'Expenses-Payments'!Z8</f>
        <v/>
      </c>
    </row>
    <row r="11">
      <c r="A11" s="8" t="s">
        <v>84</v>
      </c>
      <c r="B11" s="12">
        <f>Depreciation!B10</f>
        <v>12744.75</v>
      </c>
      <c r="C11" s="12">
        <f>Depreciation!C10</f>
        <v>12744.75</v>
      </c>
      <c r="D11" s="12">
        <f>Depreciation!D10</f>
        <v>16044.2</v>
      </c>
      <c r="E11" s="12">
        <f>Depreciation!E10</f>
        <v>16044.2</v>
      </c>
      <c r="F11" s="12">
        <f>Depreciation!F10</f>
        <v>16044.2</v>
      </c>
      <c r="G11" s="12">
        <f>Depreciation!G10</f>
        <v>16044.2</v>
      </c>
      <c r="H11" s="12">
        <f>Depreciation!H10</f>
        <v>16044.2</v>
      </c>
      <c r="I11" s="12">
        <f>Depreciation!I10</f>
        <v>16044.2</v>
      </c>
      <c r="J11" s="12">
        <f>Depreciation!J10</f>
        <v>16044.2</v>
      </c>
      <c r="K11" s="12">
        <f>Depreciation!K10</f>
        <v>16044.2</v>
      </c>
      <c r="L11" s="12">
        <f>Depreciation!L10</f>
        <v>16044.2</v>
      </c>
      <c r="M11" s="12">
        <f>Depreciation!M10</f>
        <v>16044.2</v>
      </c>
      <c r="N11" s="12">
        <f>Depreciation!N10</f>
        <v>16044.2</v>
      </c>
      <c r="O11" s="12">
        <f>Depreciation!O10</f>
        <v>16044.2</v>
      </c>
      <c r="P11" s="12">
        <f>Depreciation!P10</f>
        <v>16044.2</v>
      </c>
      <c r="Q11" s="12">
        <f>Depreciation!Q10</f>
        <v>16044.2</v>
      </c>
      <c r="R11" s="12">
        <f>Depreciation!R10</f>
        <v>16044.2</v>
      </c>
      <c r="S11" s="12">
        <f>Depreciation!S10</f>
        <v>16044.2</v>
      </c>
      <c r="T11" s="12">
        <f>Depreciation!T10</f>
        <v>28788.95</v>
      </c>
      <c r="U11" s="12">
        <f>Depreciation!U10</f>
        <v>28788.95</v>
      </c>
      <c r="V11" s="12">
        <f>Depreciation!V10</f>
        <v>16044.2</v>
      </c>
      <c r="W11" s="12">
        <f>Depreciation!W10</f>
        <v>16044.2</v>
      </c>
      <c r="X11" s="12">
        <f>Depreciation!X10</f>
        <v>12744.75</v>
      </c>
      <c r="Y11" s="12">
        <f>Depreciation!Y10</f>
        <v>16044.2</v>
      </c>
    </row>
    <row r="13">
      <c r="A13" s="8" t="s">
        <v>85</v>
      </c>
      <c r="B13" s="12">
        <f t="shared" ref="B13:Y13" si="3">B8+B10+B11</f>
        <v>884618.75</v>
      </c>
      <c r="C13" s="12">
        <f t="shared" si="3"/>
        <v>884618.75</v>
      </c>
      <c r="D13" s="12">
        <f t="shared" si="3"/>
        <v>887918.2</v>
      </c>
      <c r="E13" s="12">
        <f t="shared" si="3"/>
        <v>887918.2</v>
      </c>
      <c r="F13" s="12">
        <f t="shared" si="3"/>
        <v>887918.2</v>
      </c>
      <c r="G13" s="12">
        <f t="shared" si="3"/>
        <v>887918.2</v>
      </c>
      <c r="H13" s="12">
        <f t="shared" si="3"/>
        <v>887918.2</v>
      </c>
      <c r="I13" s="12">
        <f t="shared" si="3"/>
        <v>887918.2</v>
      </c>
      <c r="J13" s="12">
        <f t="shared" si="3"/>
        <v>887918.2</v>
      </c>
      <c r="K13" s="12">
        <f t="shared" si="3"/>
        <v>887918.2</v>
      </c>
      <c r="L13" s="12">
        <f t="shared" si="3"/>
        <v>887918.2</v>
      </c>
      <c r="M13" s="12">
        <f t="shared" si="3"/>
        <v>887918.2</v>
      </c>
      <c r="N13" s="12">
        <f t="shared" si="3"/>
        <v>887918.2</v>
      </c>
      <c r="O13" s="12">
        <f t="shared" si="3"/>
        <v>887918.2</v>
      </c>
      <c r="P13" s="12">
        <f t="shared" si="3"/>
        <v>887918.2</v>
      </c>
      <c r="Q13" s="12">
        <f t="shared" si="3"/>
        <v>887918.2</v>
      </c>
      <c r="R13" s="12">
        <f t="shared" si="3"/>
        <v>887918.2</v>
      </c>
      <c r="S13" s="12">
        <f t="shared" si="3"/>
        <v>887918.2</v>
      </c>
      <c r="T13" s="12">
        <f t="shared" si="3"/>
        <v>900662.95</v>
      </c>
      <c r="U13" s="12">
        <f t="shared" si="3"/>
        <v>900662.95</v>
      </c>
      <c r="V13" s="12">
        <f t="shared" si="3"/>
        <v>887918.2</v>
      </c>
      <c r="W13" s="12">
        <f t="shared" si="3"/>
        <v>887918.2</v>
      </c>
      <c r="X13" s="12">
        <f t="shared" si="3"/>
        <v>884618.75</v>
      </c>
      <c r="Y13" s="12">
        <f t="shared" si="3"/>
        <v>887918.2</v>
      </c>
    </row>
    <row r="15">
      <c r="A15" s="8" t="s">
        <v>86</v>
      </c>
      <c r="B15" s="12">
        <f t="shared" ref="B15:Y15" si="4">B4-B13</f>
        <v>478881.25</v>
      </c>
      <c r="C15" s="12">
        <f t="shared" si="4"/>
        <v>478881.25</v>
      </c>
      <c r="D15" s="12">
        <f t="shared" si="4"/>
        <v>475581.8</v>
      </c>
      <c r="E15" s="12">
        <f t="shared" si="4"/>
        <v>475581.8</v>
      </c>
      <c r="F15" s="12">
        <f t="shared" si="4"/>
        <v>475581.8</v>
      </c>
      <c r="G15" s="12">
        <f t="shared" si="4"/>
        <v>475581.8</v>
      </c>
      <c r="H15" s="12">
        <f t="shared" si="4"/>
        <v>475581.8</v>
      </c>
      <c r="I15" s="12">
        <f t="shared" si="4"/>
        <v>475581.8</v>
      </c>
      <c r="J15" s="12">
        <f t="shared" si="4"/>
        <v>475581.8</v>
      </c>
      <c r="K15" s="12">
        <f t="shared" si="4"/>
        <v>475581.8</v>
      </c>
      <c r="L15" s="12">
        <f t="shared" si="4"/>
        <v>475581.8</v>
      </c>
      <c r="M15" s="12">
        <f t="shared" si="4"/>
        <v>475581.8</v>
      </c>
      <c r="N15" s="12">
        <f t="shared" si="4"/>
        <v>475581.8</v>
      </c>
      <c r="O15" s="12">
        <f t="shared" si="4"/>
        <v>475581.8</v>
      </c>
      <c r="P15" s="12">
        <f t="shared" si="4"/>
        <v>475581.8</v>
      </c>
      <c r="Q15" s="12">
        <f t="shared" si="4"/>
        <v>475581.8</v>
      </c>
      <c r="R15" s="12">
        <f t="shared" si="4"/>
        <v>475581.8</v>
      </c>
      <c r="S15" s="12">
        <f t="shared" si="4"/>
        <v>475581.8</v>
      </c>
      <c r="T15" s="12">
        <f t="shared" si="4"/>
        <v>462837.05</v>
      </c>
      <c r="U15" s="12">
        <f t="shared" si="4"/>
        <v>462837.05</v>
      </c>
      <c r="V15" s="12">
        <f t="shared" si="4"/>
        <v>475581.8</v>
      </c>
      <c r="W15" s="12">
        <f t="shared" si="4"/>
        <v>475581.8</v>
      </c>
      <c r="X15" s="12">
        <f t="shared" si="4"/>
        <v>478881.25</v>
      </c>
      <c r="Y15" s="12">
        <f t="shared" si="4"/>
        <v>475581.8</v>
      </c>
    </row>
    <row r="17">
      <c r="A17" s="8" t="s">
        <v>44</v>
      </c>
      <c r="B17" s="12">
        <f>'Loan and Interest'!B25</f>
        <v>6229.166667</v>
      </c>
      <c r="C17" s="12">
        <f>'Loan and Interest'!C25</f>
        <v>6229.166667</v>
      </c>
      <c r="D17" s="12">
        <f>'Loan and Interest'!D25</f>
        <v>6229.166667</v>
      </c>
      <c r="E17" s="12">
        <f>'Loan and Interest'!E25</f>
        <v>6229.166667</v>
      </c>
      <c r="F17" s="12">
        <f>'Loan and Interest'!F25</f>
        <v>6229.166667</v>
      </c>
      <c r="G17" s="12">
        <f>'Loan and Interest'!G25</f>
        <v>6229.166667</v>
      </c>
      <c r="H17" s="12">
        <f>'Loan and Interest'!H25</f>
        <v>6229.166667</v>
      </c>
      <c r="I17" s="12">
        <f>'Loan and Interest'!I25</f>
        <v>11291.66667</v>
      </c>
      <c r="J17" s="12">
        <f>'Loan and Interest'!J25</f>
        <v>11291.66667</v>
      </c>
      <c r="K17" s="12">
        <f>'Loan and Interest'!K25</f>
        <v>11291.66667</v>
      </c>
      <c r="L17" s="12">
        <f>'Loan and Interest'!L25</f>
        <v>11291.66667</v>
      </c>
      <c r="M17" s="12">
        <f>'Loan and Interest'!M25</f>
        <v>11291.66667</v>
      </c>
      <c r="N17" s="12">
        <f>'Loan and Interest'!N25</f>
        <v>11291.66667</v>
      </c>
      <c r="O17" s="12">
        <f>'Loan and Interest'!O25</f>
        <v>11291.66667</v>
      </c>
      <c r="P17" s="12">
        <f>'Loan and Interest'!P25</f>
        <v>5062.5</v>
      </c>
      <c r="Q17" s="12">
        <f>'Loan and Interest'!Q25</f>
        <v>5062.5</v>
      </c>
      <c r="R17" s="12">
        <f>'Loan and Interest'!R25</f>
        <v>5062.5</v>
      </c>
      <c r="S17" s="12">
        <f>'Loan and Interest'!S25</f>
        <v>5062.5</v>
      </c>
      <c r="T17" s="12">
        <f>'Loan and Interest'!T25</f>
        <v>5062.5</v>
      </c>
      <c r="U17" s="12">
        <f>'Loan and Interest'!U25</f>
        <v>5062.5</v>
      </c>
      <c r="V17" s="12">
        <f>'Loan and Interest'!V25</f>
        <v>5062.5</v>
      </c>
      <c r="W17" s="12">
        <f>'Loan and Interest'!W25</f>
        <v>5062.5</v>
      </c>
      <c r="X17" s="12">
        <f>'Loan and Interest'!X25</f>
        <v>0</v>
      </c>
      <c r="Y17" s="12">
        <f>'Loan and Interest'!Y25</f>
        <v>0</v>
      </c>
    </row>
    <row r="19">
      <c r="A19" s="8" t="s">
        <v>86</v>
      </c>
      <c r="B19" s="12">
        <f t="shared" ref="B19:Y19" si="5">B15-B17</f>
        <v>472652.0833</v>
      </c>
      <c r="C19" s="12">
        <f t="shared" si="5"/>
        <v>472652.0833</v>
      </c>
      <c r="D19" s="12">
        <f t="shared" si="5"/>
        <v>469352.6333</v>
      </c>
      <c r="E19" s="12">
        <f t="shared" si="5"/>
        <v>469352.6333</v>
      </c>
      <c r="F19" s="12">
        <f t="shared" si="5"/>
        <v>469352.6333</v>
      </c>
      <c r="G19" s="12">
        <f t="shared" si="5"/>
        <v>469352.6333</v>
      </c>
      <c r="H19" s="12">
        <f t="shared" si="5"/>
        <v>469352.6333</v>
      </c>
      <c r="I19" s="12">
        <f t="shared" si="5"/>
        <v>464290.1333</v>
      </c>
      <c r="J19" s="12">
        <f t="shared" si="5"/>
        <v>464290.1333</v>
      </c>
      <c r="K19" s="12">
        <f t="shared" si="5"/>
        <v>464290.1333</v>
      </c>
      <c r="L19" s="12">
        <f t="shared" si="5"/>
        <v>464290.1333</v>
      </c>
      <c r="M19" s="12">
        <f t="shared" si="5"/>
        <v>464290.1333</v>
      </c>
      <c r="N19" s="12">
        <f t="shared" si="5"/>
        <v>464290.1333</v>
      </c>
      <c r="O19" s="12">
        <f t="shared" si="5"/>
        <v>464290.1333</v>
      </c>
      <c r="P19" s="12">
        <f t="shared" si="5"/>
        <v>470519.3</v>
      </c>
      <c r="Q19" s="12">
        <f t="shared" si="5"/>
        <v>470519.3</v>
      </c>
      <c r="R19" s="12">
        <f t="shared" si="5"/>
        <v>470519.3</v>
      </c>
      <c r="S19" s="12">
        <f t="shared" si="5"/>
        <v>470519.3</v>
      </c>
      <c r="T19" s="12">
        <f t="shared" si="5"/>
        <v>457774.55</v>
      </c>
      <c r="U19" s="12">
        <f t="shared" si="5"/>
        <v>457774.55</v>
      </c>
      <c r="V19" s="12">
        <f t="shared" si="5"/>
        <v>470519.3</v>
      </c>
      <c r="W19" s="12">
        <f t="shared" si="5"/>
        <v>470519.3</v>
      </c>
      <c r="X19" s="12">
        <f t="shared" si="5"/>
        <v>478881.25</v>
      </c>
      <c r="Y19" s="12">
        <f t="shared" si="5"/>
        <v>475581.8</v>
      </c>
    </row>
    <row r="21">
      <c r="A21" s="8" t="s">
        <v>50</v>
      </c>
      <c r="B21" s="12">
        <f>B19*Assumptions!$B28</f>
        <v>85077.375</v>
      </c>
      <c r="C21" s="12">
        <f>C19*Assumptions!$B28</f>
        <v>85077.375</v>
      </c>
      <c r="D21" s="12">
        <f>D19*Assumptions!$B28</f>
        <v>84483.474</v>
      </c>
      <c r="E21" s="12">
        <f>E19*Assumptions!$B28</f>
        <v>84483.474</v>
      </c>
      <c r="F21" s="12">
        <f>F19*Assumptions!$B28</f>
        <v>84483.474</v>
      </c>
      <c r="G21" s="12">
        <f>G19*Assumptions!$B28</f>
        <v>84483.474</v>
      </c>
      <c r="H21" s="12">
        <f>H19*Assumptions!$B28</f>
        <v>84483.474</v>
      </c>
      <c r="I21" s="12">
        <f>I19*Assumptions!$B28</f>
        <v>83572.224</v>
      </c>
      <c r="J21" s="12">
        <f>J19*Assumptions!$B28</f>
        <v>83572.224</v>
      </c>
      <c r="K21" s="12">
        <f>K19*Assumptions!$B28</f>
        <v>83572.224</v>
      </c>
      <c r="L21" s="12">
        <f>L19*Assumptions!$B28</f>
        <v>83572.224</v>
      </c>
      <c r="M21" s="12">
        <f>M19*Assumptions!$B28</f>
        <v>83572.224</v>
      </c>
      <c r="N21" s="12">
        <f>N19*Assumptions!$B28</f>
        <v>83572.224</v>
      </c>
      <c r="O21" s="12">
        <f>O19*Assumptions!$B28</f>
        <v>83572.224</v>
      </c>
      <c r="P21" s="12">
        <f>P19*Assumptions!$B28</f>
        <v>84693.474</v>
      </c>
      <c r="Q21" s="12">
        <f>Q19*Assumptions!$B28</f>
        <v>84693.474</v>
      </c>
      <c r="R21" s="12">
        <f>R19*Assumptions!$B28</f>
        <v>84693.474</v>
      </c>
      <c r="S21" s="12">
        <f>S19*Assumptions!$B28</f>
        <v>84693.474</v>
      </c>
      <c r="T21" s="12">
        <f>T19*Assumptions!$B28</f>
        <v>82399.419</v>
      </c>
      <c r="U21" s="12">
        <f>U19*Assumptions!$B28</f>
        <v>82399.419</v>
      </c>
      <c r="V21" s="12">
        <f>V19*Assumptions!$B28</f>
        <v>84693.474</v>
      </c>
      <c r="W21" s="12">
        <f>W19*Assumptions!$B28</f>
        <v>84693.474</v>
      </c>
      <c r="X21" s="12">
        <f>X19*Assumptions!$B28</f>
        <v>86198.625</v>
      </c>
      <c r="Y21" s="12">
        <f>Y19*Assumptions!$B28</f>
        <v>85604.724</v>
      </c>
    </row>
    <row r="23">
      <c r="A23" s="8" t="s">
        <v>86</v>
      </c>
      <c r="B23" s="12">
        <f t="shared" ref="B23:Y23" si="6">B19-B21</f>
        <v>387574.7083</v>
      </c>
      <c r="C23" s="12">
        <f t="shared" si="6"/>
        <v>387574.7083</v>
      </c>
      <c r="D23" s="12">
        <f t="shared" si="6"/>
        <v>384869.1593</v>
      </c>
      <c r="E23" s="12">
        <f t="shared" si="6"/>
        <v>384869.1593</v>
      </c>
      <c r="F23" s="12">
        <f t="shared" si="6"/>
        <v>384869.1593</v>
      </c>
      <c r="G23" s="12">
        <f t="shared" si="6"/>
        <v>384869.1593</v>
      </c>
      <c r="H23" s="12">
        <f t="shared" si="6"/>
        <v>384869.1593</v>
      </c>
      <c r="I23" s="12">
        <f t="shared" si="6"/>
        <v>380717.9093</v>
      </c>
      <c r="J23" s="12">
        <f t="shared" si="6"/>
        <v>380717.9093</v>
      </c>
      <c r="K23" s="12">
        <f t="shared" si="6"/>
        <v>380717.9093</v>
      </c>
      <c r="L23" s="12">
        <f t="shared" si="6"/>
        <v>380717.9093</v>
      </c>
      <c r="M23" s="12">
        <f t="shared" si="6"/>
        <v>380717.9093</v>
      </c>
      <c r="N23" s="12">
        <f t="shared" si="6"/>
        <v>380717.9093</v>
      </c>
      <c r="O23" s="12">
        <f t="shared" si="6"/>
        <v>380717.9093</v>
      </c>
      <c r="P23" s="12">
        <f t="shared" si="6"/>
        <v>385825.826</v>
      </c>
      <c r="Q23" s="12">
        <f t="shared" si="6"/>
        <v>385825.826</v>
      </c>
      <c r="R23" s="12">
        <f t="shared" si="6"/>
        <v>385825.826</v>
      </c>
      <c r="S23" s="12">
        <f t="shared" si="6"/>
        <v>385825.826</v>
      </c>
      <c r="T23" s="12">
        <f t="shared" si="6"/>
        <v>375375.131</v>
      </c>
      <c r="U23" s="12">
        <f t="shared" si="6"/>
        <v>375375.131</v>
      </c>
      <c r="V23" s="12">
        <f t="shared" si="6"/>
        <v>385825.826</v>
      </c>
      <c r="W23" s="12">
        <f t="shared" si="6"/>
        <v>385825.826</v>
      </c>
      <c r="X23" s="12">
        <f t="shared" si="6"/>
        <v>392682.625</v>
      </c>
      <c r="Y23" s="12">
        <f t="shared" si="6"/>
        <v>389977.076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8" t="s">
        <v>15</v>
      </c>
    </row>
    <row r="3">
      <c r="A3" s="8" t="s">
        <v>19</v>
      </c>
      <c r="B3" s="10">
        <f>'Calcs-1'!B6*Assumptions!$C2</f>
        <v>906600</v>
      </c>
      <c r="C3" s="10">
        <f>'Calcs-1'!C6*Assumptions!$C2</f>
        <v>906600</v>
      </c>
      <c r="D3" s="10">
        <f>'Calcs-1'!D6*Assumptions!$C2</f>
        <v>906600</v>
      </c>
      <c r="E3" s="10">
        <f>'Calcs-1'!E6*Assumptions!$C2</f>
        <v>906600</v>
      </c>
      <c r="F3" s="10">
        <f>'Calcs-1'!F6*Assumptions!$C2</f>
        <v>906600</v>
      </c>
      <c r="G3" s="10">
        <f>'Calcs-1'!G6*Assumptions!$C2</f>
        <v>906600</v>
      </c>
      <c r="H3" s="10">
        <f>'Calcs-1'!H6*Assumptions!$C2</f>
        <v>906600</v>
      </c>
      <c r="I3" s="10">
        <f>'Calcs-1'!I6*Assumptions!$C2</f>
        <v>906600</v>
      </c>
      <c r="J3" s="10">
        <f>'Calcs-1'!J6*Assumptions!$C2</f>
        <v>906600</v>
      </c>
      <c r="K3" s="10">
        <f>'Calcs-1'!K6*Assumptions!$C2</f>
        <v>906600</v>
      </c>
      <c r="L3" s="10">
        <f>'Calcs-1'!L6*Assumptions!$C2</f>
        <v>906600</v>
      </c>
      <c r="M3" s="10">
        <f>'Calcs-1'!M6*Assumptions!$C2</f>
        <v>906600</v>
      </c>
      <c r="N3" s="10">
        <f>'Calcs-1'!N6*Assumptions!$C2</f>
        <v>906600</v>
      </c>
      <c r="O3" s="10">
        <f>'Calcs-1'!O6*Assumptions!$C2</f>
        <v>906600</v>
      </c>
      <c r="P3" s="10">
        <f>'Calcs-1'!P6*Assumptions!$C2</f>
        <v>906600</v>
      </c>
      <c r="Q3" s="10">
        <f>'Calcs-1'!Q6*Assumptions!$C2</f>
        <v>906600</v>
      </c>
      <c r="R3" s="10">
        <f>'Calcs-1'!R6*Assumptions!$C2</f>
        <v>906600</v>
      </c>
      <c r="S3" s="10">
        <f>'Calcs-1'!S6*Assumptions!$C2</f>
        <v>906600</v>
      </c>
      <c r="T3" s="10">
        <f>'Calcs-1'!T6*Assumptions!$C2</f>
        <v>906600</v>
      </c>
      <c r="U3" s="10">
        <f>'Calcs-1'!U6*Assumptions!$C2</f>
        <v>906600</v>
      </c>
      <c r="V3" s="10">
        <f>'Calcs-1'!V6*Assumptions!$C2</f>
        <v>906600</v>
      </c>
      <c r="W3" s="10">
        <f>'Calcs-1'!W6*Assumptions!$C2</f>
        <v>906600</v>
      </c>
      <c r="X3" s="10">
        <f>'Calcs-1'!X6*Assumptions!$C2</f>
        <v>906600</v>
      </c>
      <c r="Y3" s="10">
        <f>'Calcs-1'!Y6*Assumptions!$C2</f>
        <v>906600</v>
      </c>
    </row>
    <row r="4">
      <c r="A4" s="8" t="s">
        <v>79</v>
      </c>
      <c r="B4" s="10">
        <f t="shared" ref="B4:Y4" si="1">SUM(B3)</f>
        <v>906600</v>
      </c>
      <c r="C4" s="10">
        <f t="shared" si="1"/>
        <v>906600</v>
      </c>
      <c r="D4" s="10">
        <f t="shared" si="1"/>
        <v>906600</v>
      </c>
      <c r="E4" s="10">
        <f t="shared" si="1"/>
        <v>906600</v>
      </c>
      <c r="F4" s="10">
        <f t="shared" si="1"/>
        <v>906600</v>
      </c>
      <c r="G4" s="10">
        <f t="shared" si="1"/>
        <v>906600</v>
      </c>
      <c r="H4" s="10">
        <f t="shared" si="1"/>
        <v>906600</v>
      </c>
      <c r="I4" s="10">
        <f t="shared" si="1"/>
        <v>906600</v>
      </c>
      <c r="J4" s="10">
        <f t="shared" si="1"/>
        <v>906600</v>
      </c>
      <c r="K4" s="10">
        <f t="shared" si="1"/>
        <v>906600</v>
      </c>
      <c r="L4" s="10">
        <f t="shared" si="1"/>
        <v>906600</v>
      </c>
      <c r="M4" s="10">
        <f t="shared" si="1"/>
        <v>906600</v>
      </c>
      <c r="N4" s="10">
        <f t="shared" si="1"/>
        <v>906600</v>
      </c>
      <c r="O4" s="10">
        <f t="shared" si="1"/>
        <v>906600</v>
      </c>
      <c r="P4" s="10">
        <f t="shared" si="1"/>
        <v>906600</v>
      </c>
      <c r="Q4" s="10">
        <f t="shared" si="1"/>
        <v>906600</v>
      </c>
      <c r="R4" s="10">
        <f t="shared" si="1"/>
        <v>906600</v>
      </c>
      <c r="S4" s="10">
        <f t="shared" si="1"/>
        <v>906600</v>
      </c>
      <c r="T4" s="10">
        <f t="shared" si="1"/>
        <v>906600</v>
      </c>
      <c r="U4" s="10">
        <f t="shared" si="1"/>
        <v>906600</v>
      </c>
      <c r="V4" s="10">
        <f t="shared" si="1"/>
        <v>906600</v>
      </c>
      <c r="W4" s="10">
        <f t="shared" si="1"/>
        <v>906600</v>
      </c>
      <c r="X4" s="10">
        <f t="shared" si="1"/>
        <v>906600</v>
      </c>
      <c r="Y4" s="10">
        <f t="shared" si="1"/>
        <v>906600</v>
      </c>
    </row>
    <row r="6">
      <c r="A6" s="8" t="s">
        <v>87</v>
      </c>
    </row>
    <row r="7">
      <c r="A7" s="8" t="s">
        <v>19</v>
      </c>
      <c r="B7" s="8">
        <v>0.0</v>
      </c>
      <c r="C7" s="8">
        <v>0.0</v>
      </c>
      <c r="D7" s="10">
        <f t="shared" ref="D7:Y7" si="2">B3</f>
        <v>906600</v>
      </c>
      <c r="E7" s="10">
        <f t="shared" si="2"/>
        <v>906600</v>
      </c>
      <c r="F7" s="10">
        <f t="shared" si="2"/>
        <v>906600</v>
      </c>
      <c r="G7" s="10">
        <f t="shared" si="2"/>
        <v>906600</v>
      </c>
      <c r="H7" s="10">
        <f t="shared" si="2"/>
        <v>906600</v>
      </c>
      <c r="I7" s="10">
        <f t="shared" si="2"/>
        <v>906600</v>
      </c>
      <c r="J7" s="10">
        <f t="shared" si="2"/>
        <v>906600</v>
      </c>
      <c r="K7" s="10">
        <f t="shared" si="2"/>
        <v>906600</v>
      </c>
      <c r="L7" s="10">
        <f t="shared" si="2"/>
        <v>906600</v>
      </c>
      <c r="M7" s="10">
        <f t="shared" si="2"/>
        <v>906600</v>
      </c>
      <c r="N7" s="10">
        <f t="shared" si="2"/>
        <v>906600</v>
      </c>
      <c r="O7" s="10">
        <f t="shared" si="2"/>
        <v>906600</v>
      </c>
      <c r="P7" s="10">
        <f t="shared" si="2"/>
        <v>906600</v>
      </c>
      <c r="Q7" s="10">
        <f t="shared" si="2"/>
        <v>906600</v>
      </c>
      <c r="R7" s="10">
        <f t="shared" si="2"/>
        <v>906600</v>
      </c>
      <c r="S7" s="10">
        <f t="shared" si="2"/>
        <v>906600</v>
      </c>
      <c r="T7" s="10">
        <f t="shared" si="2"/>
        <v>906600</v>
      </c>
      <c r="U7" s="10">
        <f t="shared" si="2"/>
        <v>906600</v>
      </c>
      <c r="V7" s="10">
        <f t="shared" si="2"/>
        <v>906600</v>
      </c>
      <c r="W7" s="10">
        <f t="shared" si="2"/>
        <v>906600</v>
      </c>
      <c r="X7" s="10">
        <f t="shared" si="2"/>
        <v>906600</v>
      </c>
      <c r="Y7" s="10">
        <f t="shared" si="2"/>
        <v>906600</v>
      </c>
    </row>
    <row r="8">
      <c r="A8" s="8" t="s">
        <v>79</v>
      </c>
      <c r="B8" s="10">
        <f t="shared" ref="B8:Y8" si="3">SUM(B7)</f>
        <v>0</v>
      </c>
      <c r="C8" s="10">
        <f t="shared" si="3"/>
        <v>0</v>
      </c>
      <c r="D8" s="10">
        <f t="shared" si="3"/>
        <v>906600</v>
      </c>
      <c r="E8" s="10">
        <f t="shared" si="3"/>
        <v>906600</v>
      </c>
      <c r="F8" s="10">
        <f t="shared" si="3"/>
        <v>906600</v>
      </c>
      <c r="G8" s="10">
        <f t="shared" si="3"/>
        <v>906600</v>
      </c>
      <c r="H8" s="10">
        <f t="shared" si="3"/>
        <v>906600</v>
      </c>
      <c r="I8" s="10">
        <f t="shared" si="3"/>
        <v>906600</v>
      </c>
      <c r="J8" s="10">
        <f t="shared" si="3"/>
        <v>906600</v>
      </c>
      <c r="K8" s="10">
        <f t="shared" si="3"/>
        <v>906600</v>
      </c>
      <c r="L8" s="10">
        <f t="shared" si="3"/>
        <v>906600</v>
      </c>
      <c r="M8" s="10">
        <f t="shared" si="3"/>
        <v>906600</v>
      </c>
      <c r="N8" s="10">
        <f t="shared" si="3"/>
        <v>906600</v>
      </c>
      <c r="O8" s="10">
        <f t="shared" si="3"/>
        <v>906600</v>
      </c>
      <c r="P8" s="10">
        <f t="shared" si="3"/>
        <v>906600</v>
      </c>
      <c r="Q8" s="10">
        <f t="shared" si="3"/>
        <v>906600</v>
      </c>
      <c r="R8" s="10">
        <f t="shared" si="3"/>
        <v>906600</v>
      </c>
      <c r="S8" s="10">
        <f t="shared" si="3"/>
        <v>906600</v>
      </c>
      <c r="T8" s="10">
        <f t="shared" si="3"/>
        <v>906600</v>
      </c>
      <c r="U8" s="10">
        <f t="shared" si="3"/>
        <v>906600</v>
      </c>
      <c r="V8" s="10">
        <f t="shared" si="3"/>
        <v>906600</v>
      </c>
      <c r="W8" s="10">
        <f t="shared" si="3"/>
        <v>906600</v>
      </c>
      <c r="X8" s="10">
        <f t="shared" si="3"/>
        <v>906600</v>
      </c>
      <c r="Y8" s="10">
        <f t="shared" si="3"/>
        <v>906600</v>
      </c>
    </row>
    <row r="10">
      <c r="A10" s="8" t="s">
        <v>88</v>
      </c>
    </row>
    <row r="11">
      <c r="A11" s="8" t="s">
        <v>19</v>
      </c>
      <c r="B11" s="10">
        <f>B3-B7</f>
        <v>906600</v>
      </c>
      <c r="C11" s="10">
        <f t="shared" ref="C11:Y11" si="4">B11+C3-C7</f>
        <v>1813200</v>
      </c>
      <c r="D11" s="10">
        <f t="shared" si="4"/>
        <v>1813200</v>
      </c>
      <c r="E11" s="10">
        <f t="shared" si="4"/>
        <v>1813200</v>
      </c>
      <c r="F11" s="10">
        <f t="shared" si="4"/>
        <v>1813200</v>
      </c>
      <c r="G11" s="10">
        <f t="shared" si="4"/>
        <v>1813200</v>
      </c>
      <c r="H11" s="10">
        <f t="shared" si="4"/>
        <v>1813200</v>
      </c>
      <c r="I11" s="10">
        <f t="shared" si="4"/>
        <v>1813200</v>
      </c>
      <c r="J11" s="10">
        <f t="shared" si="4"/>
        <v>1813200</v>
      </c>
      <c r="K11" s="10">
        <f t="shared" si="4"/>
        <v>1813200</v>
      </c>
      <c r="L11" s="10">
        <f t="shared" si="4"/>
        <v>1813200</v>
      </c>
      <c r="M11" s="10">
        <f t="shared" si="4"/>
        <v>1813200</v>
      </c>
      <c r="N11" s="10">
        <f t="shared" si="4"/>
        <v>1813200</v>
      </c>
      <c r="O11" s="10">
        <f t="shared" si="4"/>
        <v>1813200</v>
      </c>
      <c r="P11" s="10">
        <f t="shared" si="4"/>
        <v>1813200</v>
      </c>
      <c r="Q11" s="10">
        <f t="shared" si="4"/>
        <v>1813200</v>
      </c>
      <c r="R11" s="10">
        <f t="shared" si="4"/>
        <v>1813200</v>
      </c>
      <c r="S11" s="10">
        <f t="shared" si="4"/>
        <v>1813200</v>
      </c>
      <c r="T11" s="10">
        <f t="shared" si="4"/>
        <v>1813200</v>
      </c>
      <c r="U11" s="10">
        <f t="shared" si="4"/>
        <v>1813200</v>
      </c>
      <c r="V11" s="10">
        <f t="shared" si="4"/>
        <v>1813200</v>
      </c>
      <c r="W11" s="10">
        <f t="shared" si="4"/>
        <v>1813200</v>
      </c>
      <c r="X11" s="10">
        <f t="shared" si="4"/>
        <v>1813200</v>
      </c>
      <c r="Y11" s="10">
        <f t="shared" si="4"/>
        <v>1813200</v>
      </c>
    </row>
    <row r="12">
      <c r="A12" s="8" t="s">
        <v>79</v>
      </c>
      <c r="B12" s="10">
        <f t="shared" ref="B12:Y12" si="5">SUM(B11)</f>
        <v>906600</v>
      </c>
      <c r="C12" s="10">
        <f t="shared" si="5"/>
        <v>1813200</v>
      </c>
      <c r="D12" s="10">
        <f t="shared" si="5"/>
        <v>1813200</v>
      </c>
      <c r="E12" s="10">
        <f t="shared" si="5"/>
        <v>1813200</v>
      </c>
      <c r="F12" s="10">
        <f t="shared" si="5"/>
        <v>1813200</v>
      </c>
      <c r="G12" s="10">
        <f t="shared" si="5"/>
        <v>1813200</v>
      </c>
      <c r="H12" s="10">
        <f t="shared" si="5"/>
        <v>1813200</v>
      </c>
      <c r="I12" s="10">
        <f t="shared" si="5"/>
        <v>1813200</v>
      </c>
      <c r="J12" s="10">
        <f t="shared" si="5"/>
        <v>1813200</v>
      </c>
      <c r="K12" s="10">
        <f t="shared" si="5"/>
        <v>1813200</v>
      </c>
      <c r="L12" s="10">
        <f t="shared" si="5"/>
        <v>1813200</v>
      </c>
      <c r="M12" s="10">
        <f t="shared" si="5"/>
        <v>1813200</v>
      </c>
      <c r="N12" s="10">
        <f t="shared" si="5"/>
        <v>1813200</v>
      </c>
      <c r="O12" s="10">
        <f t="shared" si="5"/>
        <v>1813200</v>
      </c>
      <c r="P12" s="10">
        <f t="shared" si="5"/>
        <v>1813200</v>
      </c>
      <c r="Q12" s="10">
        <f t="shared" si="5"/>
        <v>1813200</v>
      </c>
      <c r="R12" s="10">
        <f t="shared" si="5"/>
        <v>1813200</v>
      </c>
      <c r="S12" s="10">
        <f t="shared" si="5"/>
        <v>1813200</v>
      </c>
      <c r="T12" s="10">
        <f t="shared" si="5"/>
        <v>1813200</v>
      </c>
      <c r="U12" s="10">
        <f t="shared" si="5"/>
        <v>1813200</v>
      </c>
      <c r="V12" s="10">
        <f t="shared" si="5"/>
        <v>1813200</v>
      </c>
      <c r="W12" s="10">
        <f t="shared" si="5"/>
        <v>1813200</v>
      </c>
      <c r="X12" s="10">
        <f t="shared" si="5"/>
        <v>1813200</v>
      </c>
      <c r="Y12" s="10">
        <f t="shared" si="5"/>
        <v>1813200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8" t="s">
        <v>89</v>
      </c>
    </row>
    <row r="3">
      <c r="A3" s="8" t="s">
        <v>19</v>
      </c>
      <c r="B3" s="8">
        <v>0.0</v>
      </c>
      <c r="C3" s="10">
        <f t="shared" ref="C3:Y3" si="1">B9</f>
        <v>295</v>
      </c>
      <c r="D3" s="10">
        <f t="shared" si="1"/>
        <v>590</v>
      </c>
      <c r="E3" s="10">
        <f t="shared" si="1"/>
        <v>885</v>
      </c>
      <c r="F3" s="10">
        <f t="shared" si="1"/>
        <v>1180</v>
      </c>
      <c r="G3" s="10">
        <f t="shared" si="1"/>
        <v>1475</v>
      </c>
      <c r="H3" s="10">
        <f t="shared" si="1"/>
        <v>1770</v>
      </c>
      <c r="I3" s="10">
        <f t="shared" si="1"/>
        <v>2065</v>
      </c>
      <c r="J3" s="10">
        <f t="shared" si="1"/>
        <v>2360</v>
      </c>
      <c r="K3" s="10">
        <f t="shared" si="1"/>
        <v>2655</v>
      </c>
      <c r="L3" s="10">
        <f t="shared" si="1"/>
        <v>2950</v>
      </c>
      <c r="M3" s="10">
        <f t="shared" si="1"/>
        <v>3245</v>
      </c>
      <c r="N3" s="10">
        <f t="shared" si="1"/>
        <v>3540</v>
      </c>
      <c r="O3" s="10">
        <f t="shared" si="1"/>
        <v>3835</v>
      </c>
      <c r="P3" s="10">
        <f t="shared" si="1"/>
        <v>4130</v>
      </c>
      <c r="Q3" s="10">
        <f t="shared" si="1"/>
        <v>4425</v>
      </c>
      <c r="R3" s="10">
        <f t="shared" si="1"/>
        <v>4720</v>
      </c>
      <c r="S3" s="10">
        <f t="shared" si="1"/>
        <v>5015</v>
      </c>
      <c r="T3" s="10">
        <f t="shared" si="1"/>
        <v>5310</v>
      </c>
      <c r="U3" s="10">
        <f t="shared" si="1"/>
        <v>5605</v>
      </c>
      <c r="V3" s="10">
        <f t="shared" si="1"/>
        <v>5900</v>
      </c>
      <c r="W3" s="10">
        <f t="shared" si="1"/>
        <v>6195</v>
      </c>
      <c r="X3" s="10">
        <f t="shared" si="1"/>
        <v>6490</v>
      </c>
      <c r="Y3" s="10">
        <f t="shared" si="1"/>
        <v>6785</v>
      </c>
    </row>
    <row r="5">
      <c r="A5" s="8" t="s">
        <v>90</v>
      </c>
    </row>
    <row r="6">
      <c r="A6" s="8" t="s">
        <v>19</v>
      </c>
      <c r="B6" s="10">
        <f>'Calcs-1'!B6-'Calcs-1'!B3</f>
        <v>295</v>
      </c>
      <c r="C6" s="10">
        <f>'Calcs-1'!C6-'Calcs-1'!C3</f>
        <v>295</v>
      </c>
      <c r="D6" s="10">
        <f>'Calcs-1'!D6-'Calcs-1'!D3</f>
        <v>295</v>
      </c>
      <c r="E6" s="10">
        <f>'Calcs-1'!E6-'Calcs-1'!E3</f>
        <v>295</v>
      </c>
      <c r="F6" s="10">
        <f>'Calcs-1'!F6-'Calcs-1'!F3</f>
        <v>295</v>
      </c>
      <c r="G6" s="10">
        <f>'Calcs-1'!G6-'Calcs-1'!G3</f>
        <v>295</v>
      </c>
      <c r="H6" s="10">
        <f>'Calcs-1'!H6-'Calcs-1'!H3</f>
        <v>295</v>
      </c>
      <c r="I6" s="10">
        <f>'Calcs-1'!I6-'Calcs-1'!I3</f>
        <v>295</v>
      </c>
      <c r="J6" s="10">
        <f>'Calcs-1'!J6-'Calcs-1'!J3</f>
        <v>295</v>
      </c>
      <c r="K6" s="10">
        <f>'Calcs-1'!K6-'Calcs-1'!K3</f>
        <v>295</v>
      </c>
      <c r="L6" s="10">
        <f>'Calcs-1'!L6-'Calcs-1'!L3</f>
        <v>295</v>
      </c>
      <c r="M6" s="10">
        <f>'Calcs-1'!M6-'Calcs-1'!M3</f>
        <v>295</v>
      </c>
      <c r="N6" s="10">
        <f>'Calcs-1'!N6-'Calcs-1'!N3</f>
        <v>295</v>
      </c>
      <c r="O6" s="10">
        <f>'Calcs-1'!O6-'Calcs-1'!O3</f>
        <v>295</v>
      </c>
      <c r="P6" s="10">
        <f>'Calcs-1'!P6-'Calcs-1'!P3</f>
        <v>295</v>
      </c>
      <c r="Q6" s="10">
        <f>'Calcs-1'!Q6-'Calcs-1'!Q3</f>
        <v>295</v>
      </c>
      <c r="R6" s="10">
        <f>'Calcs-1'!R6-'Calcs-1'!R3</f>
        <v>295</v>
      </c>
      <c r="S6" s="10">
        <f>'Calcs-1'!S6-'Calcs-1'!S3</f>
        <v>295</v>
      </c>
      <c r="T6" s="10">
        <f>'Calcs-1'!T6-'Calcs-1'!T3</f>
        <v>295</v>
      </c>
      <c r="U6" s="10">
        <f>'Calcs-1'!U6-'Calcs-1'!U3</f>
        <v>295</v>
      </c>
      <c r="V6" s="10">
        <f>'Calcs-1'!V6-'Calcs-1'!V3</f>
        <v>295</v>
      </c>
      <c r="W6" s="10">
        <f>'Calcs-1'!W6-'Calcs-1'!W3</f>
        <v>295</v>
      </c>
      <c r="X6" s="10">
        <f>'Calcs-1'!X6-'Calcs-1'!X3</f>
        <v>295</v>
      </c>
      <c r="Y6" s="10">
        <f>'Calcs-1'!Y6-'Calcs-1'!Y3</f>
        <v>295</v>
      </c>
    </row>
    <row r="8">
      <c r="A8" s="8" t="s">
        <v>91</v>
      </c>
    </row>
    <row r="9">
      <c r="A9" s="8" t="s">
        <v>19</v>
      </c>
      <c r="B9" s="10">
        <f t="shared" ref="B9:Y9" si="2">B3+B6</f>
        <v>295</v>
      </c>
      <c r="C9" s="10">
        <f t="shared" si="2"/>
        <v>590</v>
      </c>
      <c r="D9" s="10">
        <f t="shared" si="2"/>
        <v>885</v>
      </c>
      <c r="E9" s="10">
        <f t="shared" si="2"/>
        <v>1180</v>
      </c>
      <c r="F9" s="10">
        <f t="shared" si="2"/>
        <v>1475</v>
      </c>
      <c r="G9" s="10">
        <f t="shared" si="2"/>
        <v>1770</v>
      </c>
      <c r="H9" s="10">
        <f t="shared" si="2"/>
        <v>2065</v>
      </c>
      <c r="I9" s="10">
        <f t="shared" si="2"/>
        <v>2360</v>
      </c>
      <c r="J9" s="10">
        <f t="shared" si="2"/>
        <v>2655</v>
      </c>
      <c r="K9" s="10">
        <f t="shared" si="2"/>
        <v>2950</v>
      </c>
      <c r="L9" s="10">
        <f t="shared" si="2"/>
        <v>3245</v>
      </c>
      <c r="M9" s="10">
        <f t="shared" si="2"/>
        <v>3540</v>
      </c>
      <c r="N9" s="10">
        <f t="shared" si="2"/>
        <v>3835</v>
      </c>
      <c r="O9" s="10">
        <f t="shared" si="2"/>
        <v>4130</v>
      </c>
      <c r="P9" s="10">
        <f t="shared" si="2"/>
        <v>4425</v>
      </c>
      <c r="Q9" s="10">
        <f t="shared" si="2"/>
        <v>4720</v>
      </c>
      <c r="R9" s="10">
        <f t="shared" si="2"/>
        <v>5015</v>
      </c>
      <c r="S9" s="10">
        <f t="shared" si="2"/>
        <v>5310</v>
      </c>
      <c r="T9" s="10">
        <f t="shared" si="2"/>
        <v>5605</v>
      </c>
      <c r="U9" s="10">
        <f t="shared" si="2"/>
        <v>5900</v>
      </c>
      <c r="V9" s="10">
        <f t="shared" si="2"/>
        <v>6195</v>
      </c>
      <c r="W9" s="10">
        <f t="shared" si="2"/>
        <v>6490</v>
      </c>
      <c r="X9" s="10">
        <f t="shared" si="2"/>
        <v>6785</v>
      </c>
      <c r="Y9" s="10">
        <f t="shared" si="2"/>
        <v>7080</v>
      </c>
    </row>
    <row r="11">
      <c r="A11" s="8" t="s">
        <v>91</v>
      </c>
    </row>
    <row r="12">
      <c r="A12" s="8" t="s">
        <v>19</v>
      </c>
      <c r="B12" s="10">
        <f>B9*Assumptions!$C2</f>
        <v>88500</v>
      </c>
      <c r="C12" s="10">
        <f>C9*Assumptions!$C2</f>
        <v>177000</v>
      </c>
      <c r="D12" s="10">
        <f>D9*Assumptions!$C2</f>
        <v>265500</v>
      </c>
      <c r="E12" s="10">
        <f>E9*Assumptions!$C2</f>
        <v>354000</v>
      </c>
      <c r="F12" s="10">
        <f>F9*Assumptions!$C2</f>
        <v>442500</v>
      </c>
      <c r="G12" s="10">
        <f>G9*Assumptions!$C2</f>
        <v>531000</v>
      </c>
      <c r="H12" s="10">
        <f>H9*Assumptions!$C2</f>
        <v>619500</v>
      </c>
      <c r="I12" s="10">
        <f>I9*Assumptions!$C2</f>
        <v>708000</v>
      </c>
      <c r="J12" s="10">
        <f>J9*Assumptions!$C2</f>
        <v>796500</v>
      </c>
      <c r="K12" s="10">
        <f>K9*Assumptions!$C2</f>
        <v>885000</v>
      </c>
      <c r="L12" s="10">
        <f>L9*Assumptions!$C2</f>
        <v>973500</v>
      </c>
      <c r="M12" s="10">
        <f>M9*Assumptions!$C2</f>
        <v>1062000</v>
      </c>
      <c r="N12" s="10">
        <f>N9*Assumptions!$C2</f>
        <v>1150500</v>
      </c>
      <c r="O12" s="10">
        <f>O9*Assumptions!$C2</f>
        <v>1239000</v>
      </c>
      <c r="P12" s="10">
        <f>P9*Assumptions!$C2</f>
        <v>1327500</v>
      </c>
      <c r="Q12" s="10">
        <f>Q9*Assumptions!$C2</f>
        <v>1416000</v>
      </c>
      <c r="R12" s="10">
        <f>R9*Assumptions!$C2</f>
        <v>1504500</v>
      </c>
      <c r="S12" s="10">
        <f>S9*Assumptions!$C2</f>
        <v>1593000</v>
      </c>
      <c r="T12" s="10">
        <f>T9*Assumptions!$C2</f>
        <v>1681500</v>
      </c>
      <c r="U12" s="10">
        <f>U9*Assumptions!$C2</f>
        <v>1770000</v>
      </c>
      <c r="V12" s="10">
        <f>V9*Assumptions!$C2</f>
        <v>1858500</v>
      </c>
      <c r="W12" s="10">
        <f>W9*Assumptions!$C2</f>
        <v>1947000</v>
      </c>
      <c r="X12" s="10">
        <f>X9*Assumptions!$C2</f>
        <v>2035500</v>
      </c>
      <c r="Y12" s="10">
        <f>Y9*Assumptions!$C2</f>
        <v>2124000</v>
      </c>
    </row>
    <row r="13">
      <c r="A13" s="8" t="s">
        <v>79</v>
      </c>
      <c r="B13" s="10">
        <f t="shared" ref="B13:Y13" si="3">SUM(B12)</f>
        <v>88500</v>
      </c>
      <c r="C13" s="10">
        <f t="shared" si="3"/>
        <v>177000</v>
      </c>
      <c r="D13" s="10">
        <f t="shared" si="3"/>
        <v>265500</v>
      </c>
      <c r="E13" s="10">
        <f t="shared" si="3"/>
        <v>354000</v>
      </c>
      <c r="F13" s="10">
        <f t="shared" si="3"/>
        <v>442500</v>
      </c>
      <c r="G13" s="10">
        <f t="shared" si="3"/>
        <v>531000</v>
      </c>
      <c r="H13" s="10">
        <f t="shared" si="3"/>
        <v>619500</v>
      </c>
      <c r="I13" s="10">
        <f t="shared" si="3"/>
        <v>708000</v>
      </c>
      <c r="J13" s="10">
        <f t="shared" si="3"/>
        <v>796500</v>
      </c>
      <c r="K13" s="10">
        <f t="shared" si="3"/>
        <v>885000</v>
      </c>
      <c r="L13" s="10">
        <f t="shared" si="3"/>
        <v>973500</v>
      </c>
      <c r="M13" s="10">
        <f t="shared" si="3"/>
        <v>1062000</v>
      </c>
      <c r="N13" s="10">
        <f t="shared" si="3"/>
        <v>1150500</v>
      </c>
      <c r="O13" s="10">
        <f t="shared" si="3"/>
        <v>1239000</v>
      </c>
      <c r="P13" s="10">
        <f t="shared" si="3"/>
        <v>1327500</v>
      </c>
      <c r="Q13" s="10">
        <f t="shared" si="3"/>
        <v>1416000</v>
      </c>
      <c r="R13" s="10">
        <f t="shared" si="3"/>
        <v>1504500</v>
      </c>
      <c r="S13" s="10">
        <f t="shared" si="3"/>
        <v>1593000</v>
      </c>
      <c r="T13" s="10">
        <f t="shared" si="3"/>
        <v>1681500</v>
      </c>
      <c r="U13" s="10">
        <f t="shared" si="3"/>
        <v>1770000</v>
      </c>
      <c r="V13" s="10">
        <f t="shared" si="3"/>
        <v>1858500</v>
      </c>
      <c r="W13" s="10">
        <f t="shared" si="3"/>
        <v>1947000</v>
      </c>
      <c r="X13" s="10">
        <f t="shared" si="3"/>
        <v>2035500</v>
      </c>
      <c r="Y13" s="10">
        <f t="shared" si="3"/>
        <v>2124000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8" t="s">
        <v>52</v>
      </c>
      <c r="C1" s="8" t="s">
        <v>53</v>
      </c>
      <c r="D1" s="8" t="s">
        <v>54</v>
      </c>
      <c r="E1" s="8" t="s">
        <v>55</v>
      </c>
      <c r="F1" s="8" t="s">
        <v>56</v>
      </c>
      <c r="G1" s="8" t="s">
        <v>57</v>
      </c>
      <c r="H1" s="8" t="s">
        <v>58</v>
      </c>
      <c r="I1" s="8" t="s">
        <v>59</v>
      </c>
      <c r="J1" s="8" t="s">
        <v>60</v>
      </c>
      <c r="K1" s="8" t="s">
        <v>61</v>
      </c>
      <c r="L1" s="8" t="s">
        <v>62</v>
      </c>
      <c r="M1" s="8" t="s">
        <v>63</v>
      </c>
      <c r="N1" s="8" t="s">
        <v>64</v>
      </c>
      <c r="O1" s="8" t="s">
        <v>65</v>
      </c>
      <c r="P1" s="8" t="s">
        <v>66</v>
      </c>
      <c r="Q1" s="8" t="s">
        <v>67</v>
      </c>
      <c r="R1" s="8" t="s">
        <v>68</v>
      </c>
      <c r="S1" s="8" t="s">
        <v>69</v>
      </c>
      <c r="T1" s="8" t="s">
        <v>70</v>
      </c>
      <c r="U1" s="8" t="s">
        <v>71</v>
      </c>
      <c r="V1" s="8" t="s">
        <v>72</v>
      </c>
      <c r="W1" s="8" t="s">
        <v>73</v>
      </c>
      <c r="X1" s="8" t="s">
        <v>74</v>
      </c>
      <c r="Y1" s="8" t="s">
        <v>75</v>
      </c>
    </row>
    <row r="2">
      <c r="A2" s="8" t="s">
        <v>21</v>
      </c>
    </row>
    <row r="3">
      <c r="A3" s="8" t="s">
        <v>92</v>
      </c>
      <c r="B3" s="10">
        <f>'Sales and Costs'!B4</f>
        <v>1363500</v>
      </c>
      <c r="C3" s="10">
        <f>'Sales and Costs'!C4</f>
        <v>1363500</v>
      </c>
      <c r="D3" s="10">
        <f>'Sales and Costs'!D4</f>
        <v>1363500</v>
      </c>
      <c r="E3" s="10">
        <f>'Sales and Costs'!E4</f>
        <v>1363500</v>
      </c>
      <c r="F3" s="10">
        <f>'Sales and Costs'!F4</f>
        <v>1363500</v>
      </c>
      <c r="G3" s="10">
        <f>'Sales and Costs'!G4</f>
        <v>1363500</v>
      </c>
      <c r="H3" s="10">
        <f>'Sales and Costs'!H4</f>
        <v>1363500</v>
      </c>
      <c r="I3" s="10">
        <f>'Sales and Costs'!I4</f>
        <v>1363500</v>
      </c>
      <c r="J3" s="10">
        <f>'Sales and Costs'!J4</f>
        <v>1363500</v>
      </c>
      <c r="K3" s="10">
        <f>'Sales and Costs'!K4</f>
        <v>1363500</v>
      </c>
      <c r="L3" s="10">
        <f>'Sales and Costs'!L4</f>
        <v>1363500</v>
      </c>
      <c r="M3" s="10">
        <f>'Sales and Costs'!M4</f>
        <v>1363500</v>
      </c>
      <c r="N3" s="10">
        <f>'Sales and Costs'!N4</f>
        <v>1363500</v>
      </c>
      <c r="O3" s="10">
        <f>'Sales and Costs'!O4</f>
        <v>1363500</v>
      </c>
      <c r="P3" s="10">
        <f>'Sales and Costs'!P4</f>
        <v>1363500</v>
      </c>
      <c r="Q3" s="10">
        <f>'Sales and Costs'!Q4</f>
        <v>1363500</v>
      </c>
      <c r="R3" s="10">
        <f>'Sales and Costs'!R4</f>
        <v>1363500</v>
      </c>
      <c r="S3" s="10">
        <f>'Sales and Costs'!S4</f>
        <v>1363500</v>
      </c>
      <c r="T3" s="10">
        <f>'Sales and Costs'!T4</f>
        <v>1363500</v>
      </c>
      <c r="U3" s="10">
        <f>'Sales and Costs'!U4</f>
        <v>1363500</v>
      </c>
      <c r="V3" s="10">
        <f>'Sales and Costs'!V4</f>
        <v>1363500</v>
      </c>
      <c r="W3" s="10">
        <f>'Sales and Costs'!W4</f>
        <v>1363500</v>
      </c>
      <c r="X3" s="10">
        <f>'Sales and Costs'!X4</f>
        <v>1363500</v>
      </c>
      <c r="Y3" s="10">
        <f>'Sales and Costs'!Y4</f>
        <v>1363500</v>
      </c>
    </row>
    <row r="4">
      <c r="A4" s="8" t="s">
        <v>79</v>
      </c>
      <c r="B4" s="10">
        <f t="shared" ref="B4:Y4" si="1">SUM(B3)</f>
        <v>1363500</v>
      </c>
      <c r="C4" s="10">
        <f t="shared" si="1"/>
        <v>1363500</v>
      </c>
      <c r="D4" s="10">
        <f t="shared" si="1"/>
        <v>1363500</v>
      </c>
      <c r="E4" s="10">
        <f t="shared" si="1"/>
        <v>1363500</v>
      </c>
      <c r="F4" s="10">
        <f t="shared" si="1"/>
        <v>1363500</v>
      </c>
      <c r="G4" s="10">
        <f t="shared" si="1"/>
        <v>1363500</v>
      </c>
      <c r="H4" s="10">
        <f t="shared" si="1"/>
        <v>1363500</v>
      </c>
      <c r="I4" s="10">
        <f t="shared" si="1"/>
        <v>1363500</v>
      </c>
      <c r="J4" s="10">
        <f t="shared" si="1"/>
        <v>1363500</v>
      </c>
      <c r="K4" s="10">
        <f t="shared" si="1"/>
        <v>1363500</v>
      </c>
      <c r="L4" s="10">
        <f t="shared" si="1"/>
        <v>1363500</v>
      </c>
      <c r="M4" s="10">
        <f t="shared" si="1"/>
        <v>1363500</v>
      </c>
      <c r="N4" s="10">
        <f t="shared" si="1"/>
        <v>1363500</v>
      </c>
      <c r="O4" s="10">
        <f t="shared" si="1"/>
        <v>1363500</v>
      </c>
      <c r="P4" s="10">
        <f t="shared" si="1"/>
        <v>1363500</v>
      </c>
      <c r="Q4" s="10">
        <f t="shared" si="1"/>
        <v>1363500</v>
      </c>
      <c r="R4" s="10">
        <f t="shared" si="1"/>
        <v>1363500</v>
      </c>
      <c r="S4" s="10">
        <f t="shared" si="1"/>
        <v>1363500</v>
      </c>
      <c r="T4" s="10">
        <f t="shared" si="1"/>
        <v>1363500</v>
      </c>
      <c r="U4" s="10">
        <f t="shared" si="1"/>
        <v>1363500</v>
      </c>
      <c r="V4" s="10">
        <f t="shared" si="1"/>
        <v>1363500</v>
      </c>
      <c r="W4" s="10">
        <f t="shared" si="1"/>
        <v>1363500</v>
      </c>
      <c r="X4" s="10">
        <f t="shared" si="1"/>
        <v>1363500</v>
      </c>
      <c r="Y4" s="10">
        <f t="shared" si="1"/>
        <v>1363500</v>
      </c>
    </row>
    <row r="6">
      <c r="A6" s="8" t="s">
        <v>23</v>
      </c>
    </row>
    <row r="7">
      <c r="A7" s="8" t="s">
        <v>92</v>
      </c>
      <c r="B7" s="8">
        <v>0.0</v>
      </c>
      <c r="C7" s="10">
        <f t="shared" ref="C7:Y7" si="2">B3</f>
        <v>1363500</v>
      </c>
      <c r="D7" s="10">
        <f t="shared" si="2"/>
        <v>1363500</v>
      </c>
      <c r="E7" s="10">
        <f t="shared" si="2"/>
        <v>1363500</v>
      </c>
      <c r="F7" s="10">
        <f t="shared" si="2"/>
        <v>1363500</v>
      </c>
      <c r="G7" s="10">
        <f t="shared" si="2"/>
        <v>1363500</v>
      </c>
      <c r="H7" s="10">
        <f t="shared" si="2"/>
        <v>1363500</v>
      </c>
      <c r="I7" s="10">
        <f t="shared" si="2"/>
        <v>1363500</v>
      </c>
      <c r="J7" s="10">
        <f t="shared" si="2"/>
        <v>1363500</v>
      </c>
      <c r="K7" s="10">
        <f t="shared" si="2"/>
        <v>1363500</v>
      </c>
      <c r="L7" s="10">
        <f t="shared" si="2"/>
        <v>1363500</v>
      </c>
      <c r="M7" s="10">
        <f t="shared" si="2"/>
        <v>1363500</v>
      </c>
      <c r="N7" s="10">
        <f t="shared" si="2"/>
        <v>1363500</v>
      </c>
      <c r="O7" s="10">
        <f t="shared" si="2"/>
        <v>1363500</v>
      </c>
      <c r="P7" s="10">
        <f t="shared" si="2"/>
        <v>1363500</v>
      </c>
      <c r="Q7" s="10">
        <f t="shared" si="2"/>
        <v>1363500</v>
      </c>
      <c r="R7" s="10">
        <f t="shared" si="2"/>
        <v>1363500</v>
      </c>
      <c r="S7" s="10">
        <f t="shared" si="2"/>
        <v>1363500</v>
      </c>
      <c r="T7" s="10">
        <f t="shared" si="2"/>
        <v>1363500</v>
      </c>
      <c r="U7" s="10">
        <f t="shared" si="2"/>
        <v>1363500</v>
      </c>
      <c r="V7" s="10">
        <f t="shared" si="2"/>
        <v>1363500</v>
      </c>
      <c r="W7" s="10">
        <f t="shared" si="2"/>
        <v>1363500</v>
      </c>
      <c r="X7" s="10">
        <f t="shared" si="2"/>
        <v>1363500</v>
      </c>
      <c r="Y7" s="10">
        <f t="shared" si="2"/>
        <v>1363500</v>
      </c>
    </row>
    <row r="8">
      <c r="A8" s="8" t="s">
        <v>79</v>
      </c>
      <c r="B8" s="8">
        <f t="shared" ref="B8:Y8" si="3">SUM(B7)</f>
        <v>0</v>
      </c>
      <c r="C8" s="8">
        <f t="shared" si="3"/>
        <v>1363500</v>
      </c>
      <c r="D8" s="8">
        <f t="shared" si="3"/>
        <v>1363500</v>
      </c>
      <c r="E8" s="8">
        <f t="shared" si="3"/>
        <v>1363500</v>
      </c>
      <c r="F8" s="8">
        <f t="shared" si="3"/>
        <v>1363500</v>
      </c>
      <c r="G8" s="8">
        <f t="shared" si="3"/>
        <v>1363500</v>
      </c>
      <c r="H8" s="8">
        <f t="shared" si="3"/>
        <v>1363500</v>
      </c>
      <c r="I8" s="8">
        <f t="shared" si="3"/>
        <v>1363500</v>
      </c>
      <c r="J8" s="8">
        <f t="shared" si="3"/>
        <v>1363500</v>
      </c>
      <c r="K8" s="8">
        <f t="shared" si="3"/>
        <v>1363500</v>
      </c>
      <c r="L8" s="8">
        <f t="shared" si="3"/>
        <v>1363500</v>
      </c>
      <c r="M8" s="8">
        <f t="shared" si="3"/>
        <v>1363500</v>
      </c>
      <c r="N8" s="8">
        <f t="shared" si="3"/>
        <v>1363500</v>
      </c>
      <c r="O8" s="8">
        <f t="shared" si="3"/>
        <v>1363500</v>
      </c>
      <c r="P8" s="8">
        <f t="shared" si="3"/>
        <v>1363500</v>
      </c>
      <c r="Q8" s="8">
        <f t="shared" si="3"/>
        <v>1363500</v>
      </c>
      <c r="R8" s="8">
        <f t="shared" si="3"/>
        <v>1363500</v>
      </c>
      <c r="S8" s="8">
        <f t="shared" si="3"/>
        <v>1363500</v>
      </c>
      <c r="T8" s="8">
        <f t="shared" si="3"/>
        <v>1363500</v>
      </c>
      <c r="U8" s="8">
        <f t="shared" si="3"/>
        <v>1363500</v>
      </c>
      <c r="V8" s="8">
        <f t="shared" si="3"/>
        <v>1363500</v>
      </c>
      <c r="W8" s="8">
        <f t="shared" si="3"/>
        <v>1363500</v>
      </c>
      <c r="X8" s="8">
        <f t="shared" si="3"/>
        <v>1363500</v>
      </c>
      <c r="Y8" s="8">
        <f t="shared" si="3"/>
        <v>1363500</v>
      </c>
    </row>
    <row r="10">
      <c r="A10" s="8" t="s">
        <v>93</v>
      </c>
    </row>
    <row r="11">
      <c r="A11" s="8" t="s">
        <v>92</v>
      </c>
      <c r="B11" s="10">
        <f>B3-B7</f>
        <v>1363500</v>
      </c>
      <c r="C11" s="10">
        <f t="shared" ref="C11:Y11" si="4">B11+C3-C7</f>
        <v>1363500</v>
      </c>
      <c r="D11" s="10">
        <f t="shared" si="4"/>
        <v>1363500</v>
      </c>
      <c r="E11" s="10">
        <f t="shared" si="4"/>
        <v>1363500</v>
      </c>
      <c r="F11" s="10">
        <f t="shared" si="4"/>
        <v>1363500</v>
      </c>
      <c r="G11" s="10">
        <f t="shared" si="4"/>
        <v>1363500</v>
      </c>
      <c r="H11" s="10">
        <f t="shared" si="4"/>
        <v>1363500</v>
      </c>
      <c r="I11" s="10">
        <f t="shared" si="4"/>
        <v>1363500</v>
      </c>
      <c r="J11" s="10">
        <f t="shared" si="4"/>
        <v>1363500</v>
      </c>
      <c r="K11" s="10">
        <f t="shared" si="4"/>
        <v>1363500</v>
      </c>
      <c r="L11" s="10">
        <f t="shared" si="4"/>
        <v>1363500</v>
      </c>
      <c r="M11" s="10">
        <f t="shared" si="4"/>
        <v>1363500</v>
      </c>
      <c r="N11" s="10">
        <f t="shared" si="4"/>
        <v>1363500</v>
      </c>
      <c r="O11" s="10">
        <f t="shared" si="4"/>
        <v>1363500</v>
      </c>
      <c r="P11" s="10">
        <f t="shared" si="4"/>
        <v>1363500</v>
      </c>
      <c r="Q11" s="10">
        <f t="shared" si="4"/>
        <v>1363500</v>
      </c>
      <c r="R11" s="10">
        <f t="shared" si="4"/>
        <v>1363500</v>
      </c>
      <c r="S11" s="10">
        <f t="shared" si="4"/>
        <v>1363500</v>
      </c>
      <c r="T11" s="10">
        <f t="shared" si="4"/>
        <v>1363500</v>
      </c>
      <c r="U11" s="10">
        <f t="shared" si="4"/>
        <v>1363500</v>
      </c>
      <c r="V11" s="10">
        <f t="shared" si="4"/>
        <v>1363500</v>
      </c>
      <c r="W11" s="10">
        <f t="shared" si="4"/>
        <v>1363500</v>
      </c>
      <c r="X11" s="10">
        <f t="shared" si="4"/>
        <v>1363500</v>
      </c>
      <c r="Y11" s="10">
        <f t="shared" si="4"/>
        <v>1363500</v>
      </c>
    </row>
    <row r="12">
      <c r="A12" s="8" t="s">
        <v>79</v>
      </c>
      <c r="B12" s="10">
        <f t="shared" ref="B12:Y12" si="5">SUM(B11)</f>
        <v>1363500</v>
      </c>
      <c r="C12" s="10">
        <f t="shared" si="5"/>
        <v>1363500</v>
      </c>
      <c r="D12" s="10">
        <f t="shared" si="5"/>
        <v>1363500</v>
      </c>
      <c r="E12" s="10">
        <f t="shared" si="5"/>
        <v>1363500</v>
      </c>
      <c r="F12" s="10">
        <f t="shared" si="5"/>
        <v>1363500</v>
      </c>
      <c r="G12" s="10">
        <f t="shared" si="5"/>
        <v>1363500</v>
      </c>
      <c r="H12" s="10">
        <f t="shared" si="5"/>
        <v>1363500</v>
      </c>
      <c r="I12" s="10">
        <f t="shared" si="5"/>
        <v>1363500</v>
      </c>
      <c r="J12" s="10">
        <f t="shared" si="5"/>
        <v>1363500</v>
      </c>
      <c r="K12" s="10">
        <f t="shared" si="5"/>
        <v>1363500</v>
      </c>
      <c r="L12" s="10">
        <f t="shared" si="5"/>
        <v>1363500</v>
      </c>
      <c r="M12" s="10">
        <f t="shared" si="5"/>
        <v>1363500</v>
      </c>
      <c r="N12" s="10">
        <f t="shared" si="5"/>
        <v>1363500</v>
      </c>
      <c r="O12" s="10">
        <f t="shared" si="5"/>
        <v>1363500</v>
      </c>
      <c r="P12" s="10">
        <f t="shared" si="5"/>
        <v>1363500</v>
      </c>
      <c r="Q12" s="10">
        <f t="shared" si="5"/>
        <v>1363500</v>
      </c>
      <c r="R12" s="10">
        <f t="shared" si="5"/>
        <v>1363500</v>
      </c>
      <c r="S12" s="10">
        <f t="shared" si="5"/>
        <v>1363500</v>
      </c>
      <c r="T12" s="10">
        <f t="shared" si="5"/>
        <v>1363500</v>
      </c>
      <c r="U12" s="10">
        <f t="shared" si="5"/>
        <v>1363500</v>
      </c>
      <c r="V12" s="10">
        <f t="shared" si="5"/>
        <v>1363500</v>
      </c>
      <c r="W12" s="10">
        <f t="shared" si="5"/>
        <v>1363500</v>
      </c>
      <c r="X12" s="10">
        <f t="shared" si="5"/>
        <v>1363500</v>
      </c>
      <c r="Y12" s="10">
        <f t="shared" si="5"/>
        <v>1363500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94</v>
      </c>
      <c r="B1" s="8" t="s">
        <v>95</v>
      </c>
      <c r="C1" s="8" t="s">
        <v>96</v>
      </c>
      <c r="D1" s="8" t="s">
        <v>97</v>
      </c>
      <c r="E1" s="8" t="s">
        <v>98</v>
      </c>
      <c r="F1" s="8" t="s">
        <v>99</v>
      </c>
      <c r="G1" s="8" t="s">
        <v>100</v>
      </c>
      <c r="H1" s="8" t="s">
        <v>101</v>
      </c>
    </row>
    <row r="2">
      <c r="B2" s="8" t="s">
        <v>102</v>
      </c>
      <c r="D2" s="8">
        <v>1.0</v>
      </c>
      <c r="E2" s="8">
        <v>254895.0</v>
      </c>
      <c r="F2" s="8">
        <v>20.0</v>
      </c>
      <c r="G2" s="10">
        <f t="shared" ref="G2:G5" si="1">F2+D2</f>
        <v>21</v>
      </c>
      <c r="H2" s="10">
        <f t="shared" ref="H2:H5" si="2">E2/F2*F2</f>
        <v>254895</v>
      </c>
    </row>
    <row r="3">
      <c r="B3" s="8" t="s">
        <v>103</v>
      </c>
      <c r="D3" s="8">
        <v>3.0</v>
      </c>
      <c r="E3" s="8">
        <v>65989.0</v>
      </c>
      <c r="F3" s="8">
        <v>20.0</v>
      </c>
      <c r="G3" s="10">
        <f t="shared" si="1"/>
        <v>23</v>
      </c>
      <c r="H3" s="10">
        <f t="shared" si="2"/>
        <v>65989</v>
      </c>
    </row>
    <row r="4">
      <c r="B4" s="8" t="s">
        <v>102</v>
      </c>
      <c r="D4" s="8">
        <v>19.0</v>
      </c>
      <c r="E4" s="8">
        <v>254895.0</v>
      </c>
      <c r="F4" s="8">
        <v>20.0</v>
      </c>
      <c r="G4" s="10">
        <f t="shared" si="1"/>
        <v>39</v>
      </c>
      <c r="H4" s="10">
        <f t="shared" si="2"/>
        <v>254895</v>
      </c>
    </row>
    <row r="5">
      <c r="B5" s="8" t="s">
        <v>103</v>
      </c>
      <c r="D5" s="8">
        <v>24.0</v>
      </c>
      <c r="E5" s="8">
        <v>65989.0</v>
      </c>
      <c r="F5" s="8">
        <v>20.0</v>
      </c>
      <c r="G5" s="10">
        <f t="shared" si="1"/>
        <v>44</v>
      </c>
      <c r="H5" s="10">
        <f t="shared" si="2"/>
        <v>65989</v>
      </c>
    </row>
  </sheetData>
  <drawing r:id="rId1"/>
</worksheet>
</file>