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Sales and Costs" sheetId="4" r:id="rId7"/>
  </sheets>
  <definedNames/>
  <calcPr/>
</workbook>
</file>

<file path=xl/sharedStrings.xml><?xml version="1.0" encoding="utf-8"?>
<sst xmlns="http://schemas.openxmlformats.org/spreadsheetml/2006/main" count="106" uniqueCount="50">
  <si>
    <t>Description</t>
  </si>
  <si>
    <t>Excel Yoga sells two types of yoga accessories- Mat and Foam Block. They sell one mat for Rs.1199 and one foam block for Rs.299. They purchase one mat for Rs.764 and one foam block for Rs.101.</t>
  </si>
  <si>
    <t>The selling price of mat increases by 0.97% and foam block increases by 0.22% every month from Month 2. The purchase price of mat increases by 0.0% and foam block increases by 1.60% every month from Month 2.</t>
  </si>
  <si>
    <t>Excel Yoga purchases 121486 mats and 74567 foam blocks in Month 1. The purchase quantity of mat increases by 1.41% every month from Month 2 and that of foam block increases by 1% every month from Month 2</t>
  </si>
  <si>
    <t>Payment for purchase of mats is made after 1 month. The payment for purchases of foam blocks is made every 3 months and makes balance 0.</t>
  </si>
  <si>
    <t>Excel Yoga sells 99254 mats and 74567 foam blocks in Month 1. The sales quantity of mat increases by 0.86% every month from Month 2 and foam block increases by 1% every month from Month 2.</t>
  </si>
  <si>
    <t>Mat sales mix and collection details-</t>
  </si>
  <si>
    <t>-48% of the company's microfiber yoga accessory sales is made to Customer1 who pays the company after 2 months.</t>
  </si>
  <si>
    <t>-52% of the company's microfiber yoga accessory sales is made to Customer2 who makes the payment in cash.</t>
  </si>
  <si>
    <t>Foam Block sales mix and collection details-</t>
  </si>
  <si>
    <t>-27% of the company's cotton yoga accessory sales is made to Customer1 who pays the company after 2 months.</t>
  </si>
  <si>
    <t>-73% of the company's cotton yoga accessory sales is made to Customer2 who makes the payment in cash.</t>
  </si>
  <si>
    <t>Calculate Sales and Receivables for 24 months.</t>
  </si>
  <si>
    <t>Sales</t>
  </si>
  <si>
    <t>Quantity</t>
  </si>
  <si>
    <t>Growth %</t>
  </si>
  <si>
    <t>Selling Price</t>
  </si>
  <si>
    <t>Mat</t>
  </si>
  <si>
    <t>Foam Block</t>
  </si>
  <si>
    <t>Customer 1</t>
  </si>
  <si>
    <t>After 2 months</t>
  </si>
  <si>
    <t>Customer 2</t>
  </si>
  <si>
    <t>Cash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</si>
  <si>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</si>
  <si>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</si>
  <si>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</si>
  <si>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</si>
  <si>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</si>
  <si>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</si>
  <si>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</si>
  <si>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</si>
  <si>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</si>
  <si>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</si>
  <si>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</si>
  <si>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</si>
  <si>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</si>
  <si>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</si>
  <si>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</si>
  <si>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</si>
  <si>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</si>
  <si>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</si>
  <si>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</si>
  <si>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</si>
  <si>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</si>
  <si>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</si>
  <si>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</si>
  <si>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</si>
  <si>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Total</t>
  </si>
  <si>
    <t>Collections</t>
  </si>
  <si>
    <t>Cash to be collected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</si>
</sst>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sz val="12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readingOrder="0" shrinkToFit="0" vertical="bottom" wrapText="1"/>
    </xf>
    <xf borderId="0" fillId="0" fontId="4" numFmtId="0" xfId="0" applyAlignment="1" applyFont="1">
      <alignment readingOrder="0" shrinkToFit="0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4" numFmtId="10" xfId="0" applyAlignment="1" applyFont="1" applyNumberFormat="1">
      <alignment readingOrder="0"/>
    </xf>
    <xf borderId="0" fillId="0" fontId="4" numFmtId="9" xfId="0" applyAlignment="1" applyFont="1" applyNumberFormat="1">
      <alignment readingOrder="0"/>
    </xf>
    <xf borderId="0" fillId="0" fontId="4" numFmtId="0" xfId="0" applyFont="1"/>
    <xf borderId="0" fillId="0" fontId="4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0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 t="s">
        <v>3</v>
      </c>
      <c r="B5" s="6"/>
      <c r="C5" s="7"/>
      <c r="D5" s="8"/>
      <c r="E5" s="9"/>
      <c r="F5" s="9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 t="s">
        <v>4</v>
      </c>
      <c r="B6" s="6"/>
      <c r="C6" s="7"/>
      <c r="D6" s="8"/>
      <c r="E6" s="9"/>
      <c r="F6" s="9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0"/>
      <c r="C7" s="7"/>
      <c r="D7" s="9"/>
      <c r="E7" s="9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5</v>
      </c>
      <c r="B8" s="6"/>
      <c r="C8" s="7"/>
      <c r="D8" s="9"/>
      <c r="E8" s="9"/>
      <c r="F8" s="9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1"/>
      <c r="B9" s="6"/>
      <c r="C9" s="7"/>
      <c r="D9" s="9"/>
      <c r="E9" s="9"/>
      <c r="F9" s="9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 t="s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 t="s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 t="s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 t="s">
        <v>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" t="s">
        <v>10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 t="s">
        <v>11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</row>
    <row r="18">
      <c r="A18" s="3" t="s">
        <v>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13</v>
      </c>
    </row>
    <row r="2">
      <c r="B2" s="12" t="s">
        <v>14</v>
      </c>
      <c r="C2" s="12" t="s">
        <v>15</v>
      </c>
      <c r="D2" s="12" t="s">
        <v>16</v>
      </c>
      <c r="E2" s="12" t="s">
        <v>15</v>
      </c>
    </row>
    <row r="3">
      <c r="A3" s="12" t="s">
        <v>17</v>
      </c>
      <c r="B3" s="12">
        <v>99254.0</v>
      </c>
      <c r="C3" s="13">
        <v>0.0086</v>
      </c>
      <c r="D3" s="12">
        <v>1199.0</v>
      </c>
      <c r="E3" s="13">
        <v>0.0097</v>
      </c>
    </row>
    <row r="4">
      <c r="A4" s="12" t="s">
        <v>18</v>
      </c>
      <c r="B4" s="12">
        <v>74567.0</v>
      </c>
      <c r="C4" s="14">
        <v>0.01</v>
      </c>
      <c r="D4" s="12">
        <v>299.0</v>
      </c>
      <c r="E4" s="13">
        <v>0.0022</v>
      </c>
    </row>
    <row r="6">
      <c r="A6" s="12" t="s">
        <v>13</v>
      </c>
      <c r="B6" s="12" t="s">
        <v>17</v>
      </c>
      <c r="C6" s="12" t="s">
        <v>18</v>
      </c>
    </row>
    <row r="7">
      <c r="A7" s="12" t="s">
        <v>19</v>
      </c>
      <c r="B7" s="14">
        <v>0.48</v>
      </c>
      <c r="C7" s="14">
        <v>0.27</v>
      </c>
      <c r="D7" s="12" t="s">
        <v>20</v>
      </c>
    </row>
    <row r="8">
      <c r="A8" s="12" t="s">
        <v>21</v>
      </c>
      <c r="B8" s="14">
        <v>0.52</v>
      </c>
      <c r="C8" s="14">
        <v>0.73</v>
      </c>
      <c r="D8" s="12" t="s">
        <v>22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2" t="s">
        <v>23</v>
      </c>
      <c r="C1" s="12" t="s">
        <v>24</v>
      </c>
      <c r="D1" s="12" t="s">
        <v>25</v>
      </c>
      <c r="E1" s="12" t="s">
        <v>26</v>
      </c>
      <c r="F1" s="12" t="s">
        <v>27</v>
      </c>
      <c r="G1" s="12" t="s">
        <v>28</v>
      </c>
      <c r="H1" s="12" t="s">
        <v>29</v>
      </c>
      <c r="I1" s="12" t="s">
        <v>30</v>
      </c>
      <c r="J1" s="12" t="s">
        <v>31</v>
      </c>
      <c r="K1" s="12" t="s">
        <v>32</v>
      </c>
      <c r="L1" s="12" t="s">
        <v>33</v>
      </c>
      <c r="M1" s="12" t="s">
        <v>34</v>
      </c>
      <c r="N1" s="12" t="s">
        <v>35</v>
      </c>
      <c r="O1" s="12" t="s">
        <v>36</v>
      </c>
      <c r="P1" s="12" t="s">
        <v>37</v>
      </c>
      <c r="Q1" s="12" t="s">
        <v>38</v>
      </c>
      <c r="R1" s="12" t="s">
        <v>39</v>
      </c>
      <c r="S1" s="12" t="s">
        <v>40</v>
      </c>
      <c r="T1" s="12" t="s">
        <v>41</v>
      </c>
      <c r="U1" s="12" t="s">
        <v>42</v>
      </c>
      <c r="V1" s="12" t="s">
        <v>43</v>
      </c>
      <c r="W1" s="12" t="s">
        <v>44</v>
      </c>
      <c r="X1" s="12" t="s">
        <v>45</v>
      </c>
      <c r="Y1" s="12" t="s">
        <v>46</v>
      </c>
    </row>
    <row r="2">
      <c r="A2" s="12" t="s">
        <v>13</v>
      </c>
    </row>
    <row r="3">
      <c r="A3" s="12" t="s">
        <v>17</v>
      </c>
      <c r="B3" s="15">
        <f>Assumptions!$B3</f>
        <v>99254</v>
      </c>
      <c r="C3" s="16">
        <f>B3*(1+Assumptions!$C3)</f>
        <v>100107.5844</v>
      </c>
      <c r="D3" s="16">
        <f>C3*(1+Assumptions!$C3)</f>
        <v>100968.5096</v>
      </c>
      <c r="E3" s="16">
        <f>D3*(1+Assumptions!$C3)</f>
        <v>101836.8388</v>
      </c>
      <c r="F3" s="16">
        <f>E3*(1+Assumptions!$C3)</f>
        <v>102712.6356</v>
      </c>
      <c r="G3" s="16">
        <f>F3*(1+Assumptions!$C3)</f>
        <v>103595.9643</v>
      </c>
      <c r="H3" s="16">
        <f>G3*(1+Assumptions!$C3)</f>
        <v>104486.8896</v>
      </c>
      <c r="I3" s="16">
        <f>H3*(1+Assumptions!$C3)</f>
        <v>105385.4768</v>
      </c>
      <c r="J3" s="16">
        <f>I3*(1+Assumptions!$C3)</f>
        <v>106291.7919</v>
      </c>
      <c r="K3" s="16">
        <f>J3*(1+Assumptions!$C3)</f>
        <v>107205.9013</v>
      </c>
      <c r="L3" s="16">
        <f>K3*(1+Assumptions!$C3)</f>
        <v>108127.8721</v>
      </c>
      <c r="M3" s="16">
        <f>L3*(1+Assumptions!$C3)</f>
        <v>109057.7718</v>
      </c>
      <c r="N3" s="16">
        <f>M3*(1+Assumptions!$C3)</f>
        <v>109995.6686</v>
      </c>
      <c r="O3" s="16">
        <f>N3*(1+Assumptions!$C3)</f>
        <v>110941.6314</v>
      </c>
      <c r="P3" s="16">
        <f>O3*(1+Assumptions!$C3)</f>
        <v>111895.7294</v>
      </c>
      <c r="Q3" s="16">
        <f>P3*(1+Assumptions!$C3)</f>
        <v>112858.0327</v>
      </c>
      <c r="R3" s="16">
        <f>Q3*(1+Assumptions!$C3)</f>
        <v>113828.6118</v>
      </c>
      <c r="S3" s="16">
        <f>R3*(1+Assumptions!$C3)</f>
        <v>114807.5378</v>
      </c>
      <c r="T3" s="16">
        <f>S3*(1+Assumptions!$C3)</f>
        <v>115794.8827</v>
      </c>
      <c r="U3" s="16">
        <f>T3*(1+Assumptions!$C3)</f>
        <v>116790.7186</v>
      </c>
      <c r="V3" s="16">
        <f>U3*(1+Assumptions!$C3)</f>
        <v>117795.1188</v>
      </c>
      <c r="W3" s="16">
        <f>V3*(1+Assumptions!$C3)</f>
        <v>118808.1568</v>
      </c>
      <c r="X3" s="16">
        <f>W3*(1+Assumptions!$C3)</f>
        <v>119829.907</v>
      </c>
      <c r="Y3" s="16">
        <f>X3*(1+Assumptions!$C3)</f>
        <v>120860.4442</v>
      </c>
    </row>
    <row r="4">
      <c r="A4" s="12" t="s">
        <v>18</v>
      </c>
      <c r="B4" s="15">
        <f>Assumptions!$B4</f>
        <v>74567</v>
      </c>
      <c r="C4" s="16">
        <f>B4*(1+Assumptions!$C4)</f>
        <v>75312.67</v>
      </c>
      <c r="D4" s="16">
        <f>C4*(1+Assumptions!$C4)</f>
        <v>76065.7967</v>
      </c>
      <c r="E4" s="16">
        <f>D4*(1+Assumptions!$C4)</f>
        <v>76826.45467</v>
      </c>
      <c r="F4" s="16">
        <f>E4*(1+Assumptions!$C4)</f>
        <v>77594.71921</v>
      </c>
      <c r="G4" s="16">
        <f>F4*(1+Assumptions!$C4)</f>
        <v>78370.66641</v>
      </c>
      <c r="H4" s="16">
        <f>G4*(1+Assumptions!$C4)</f>
        <v>79154.37307</v>
      </c>
      <c r="I4" s="16">
        <f>H4*(1+Assumptions!$C4)</f>
        <v>79945.9168</v>
      </c>
      <c r="J4" s="16">
        <f>I4*(1+Assumptions!$C4)</f>
        <v>80745.37597</v>
      </c>
      <c r="K4" s="16">
        <f>J4*(1+Assumptions!$C4)</f>
        <v>81552.82973</v>
      </c>
      <c r="L4" s="16">
        <f>K4*(1+Assumptions!$C4)</f>
        <v>82368.35803</v>
      </c>
      <c r="M4" s="16">
        <f>L4*(1+Assumptions!$C4)</f>
        <v>83192.04161</v>
      </c>
      <c r="N4" s="16">
        <f>M4*(1+Assumptions!$C4)</f>
        <v>84023.96202</v>
      </c>
      <c r="O4" s="16">
        <f>N4*(1+Assumptions!$C4)</f>
        <v>84864.20164</v>
      </c>
      <c r="P4" s="16">
        <f>O4*(1+Assumptions!$C4)</f>
        <v>85712.84366</v>
      </c>
      <c r="Q4" s="16">
        <f>P4*(1+Assumptions!$C4)</f>
        <v>86569.9721</v>
      </c>
      <c r="R4" s="16">
        <f>Q4*(1+Assumptions!$C4)</f>
        <v>87435.67182</v>
      </c>
      <c r="S4" s="16">
        <f>R4*(1+Assumptions!$C4)</f>
        <v>88310.02853</v>
      </c>
      <c r="T4" s="16">
        <f>S4*(1+Assumptions!$C4)</f>
        <v>89193.12882</v>
      </c>
      <c r="U4" s="16">
        <f>T4*(1+Assumptions!$C4)</f>
        <v>90085.06011</v>
      </c>
      <c r="V4" s="16">
        <f>U4*(1+Assumptions!$C4)</f>
        <v>90985.91071</v>
      </c>
      <c r="W4" s="16">
        <f>V4*(1+Assumptions!$C4)</f>
        <v>91895.76982</v>
      </c>
      <c r="X4" s="16">
        <f>W4*(1+Assumptions!$C4)</f>
        <v>92814.72751</v>
      </c>
      <c r="Y4" s="16">
        <f>X4*(1+Assumptions!$C4)</f>
        <v>93742.87479</v>
      </c>
    </row>
    <row r="6">
      <c r="A6" s="12" t="s">
        <v>13</v>
      </c>
    </row>
    <row r="7">
      <c r="A7" s="12" t="s">
        <v>17</v>
      </c>
      <c r="B7" s="15">
        <f>Assumptions!$D3</f>
        <v>1199</v>
      </c>
      <c r="C7" s="16">
        <f>B7*(1+Assumptions!$E3)</f>
        <v>1210.6303</v>
      </c>
      <c r="D7" s="16">
        <f>C7*(1+Assumptions!$E3)</f>
        <v>1222.373414</v>
      </c>
      <c r="E7" s="16">
        <f>D7*(1+Assumptions!$E3)</f>
        <v>1234.230436</v>
      </c>
      <c r="F7" s="16">
        <f>E7*(1+Assumptions!$E3)</f>
        <v>1246.202471</v>
      </c>
      <c r="G7" s="16">
        <f>F7*(1+Assumptions!$E3)</f>
        <v>1258.290635</v>
      </c>
      <c r="H7" s="16">
        <f>G7*(1+Assumptions!$E3)</f>
        <v>1270.496054</v>
      </c>
      <c r="I7" s="16">
        <f>H7*(1+Assumptions!$E3)</f>
        <v>1282.819866</v>
      </c>
      <c r="J7" s="16">
        <f>I7*(1+Assumptions!$E3)</f>
        <v>1295.263219</v>
      </c>
      <c r="K7" s="16">
        <f>J7*(1+Assumptions!$E3)</f>
        <v>1307.827272</v>
      </c>
      <c r="L7" s="16">
        <f>K7*(1+Assumptions!$E3)</f>
        <v>1320.513197</v>
      </c>
      <c r="M7" s="16">
        <f>L7*(1+Assumptions!$E3)</f>
        <v>1333.322175</v>
      </c>
      <c r="N7" s="16">
        <f>M7*(1+Assumptions!$E3)</f>
        <v>1346.2554</v>
      </c>
      <c r="O7" s="16">
        <f>N7*(1+Assumptions!$E3)</f>
        <v>1359.314077</v>
      </c>
      <c r="P7" s="16">
        <f>O7*(1+Assumptions!$E3)</f>
        <v>1372.499424</v>
      </c>
      <c r="Q7" s="16">
        <f>P7*(1+Assumptions!$E3)</f>
        <v>1385.812668</v>
      </c>
      <c r="R7" s="16">
        <f>Q7*(1+Assumptions!$E3)</f>
        <v>1399.255051</v>
      </c>
      <c r="S7" s="16">
        <f>R7*(1+Assumptions!$E3)</f>
        <v>1412.827825</v>
      </c>
      <c r="T7" s="16">
        <f>S7*(1+Assumptions!$E3)</f>
        <v>1426.532255</v>
      </c>
      <c r="U7" s="16">
        <f>T7*(1+Assumptions!$E3)</f>
        <v>1440.369618</v>
      </c>
      <c r="V7" s="16">
        <f>U7*(1+Assumptions!$E3)</f>
        <v>1454.341203</v>
      </c>
      <c r="W7" s="16">
        <f>V7*(1+Assumptions!$E3)</f>
        <v>1468.448313</v>
      </c>
      <c r="X7" s="16">
        <f>W7*(1+Assumptions!$E3)</f>
        <v>1482.692261</v>
      </c>
      <c r="Y7" s="16">
        <f>X7*(1+Assumptions!$E3)</f>
        <v>1497.074376</v>
      </c>
    </row>
    <row r="8">
      <c r="A8" s="12" t="s">
        <v>18</v>
      </c>
      <c r="B8" s="15">
        <f>Assumptions!$D4</f>
        <v>299</v>
      </c>
      <c r="C8" s="16">
        <f>B8*(1+Assumptions!$E4)</f>
        <v>299.6578</v>
      </c>
      <c r="D8" s="16">
        <f>C8*(1+Assumptions!$E4)</f>
        <v>300.3170472</v>
      </c>
      <c r="E8" s="16">
        <f>D8*(1+Assumptions!$E4)</f>
        <v>300.9777447</v>
      </c>
      <c r="F8" s="16">
        <f>E8*(1+Assumptions!$E4)</f>
        <v>301.6398957</v>
      </c>
      <c r="G8" s="16">
        <f>F8*(1+Assumptions!$E4)</f>
        <v>302.3035035</v>
      </c>
      <c r="H8" s="16">
        <f>G8*(1+Assumptions!$E4)</f>
        <v>302.9685712</v>
      </c>
      <c r="I8" s="16">
        <f>H8*(1+Assumptions!$E4)</f>
        <v>303.635102</v>
      </c>
      <c r="J8" s="16">
        <f>I8*(1+Assumptions!$E4)</f>
        <v>304.3030993</v>
      </c>
      <c r="K8" s="16">
        <f>J8*(1+Assumptions!$E4)</f>
        <v>304.9725661</v>
      </c>
      <c r="L8" s="16">
        <f>K8*(1+Assumptions!$E4)</f>
        <v>305.6435057</v>
      </c>
      <c r="M8" s="16">
        <f>L8*(1+Assumptions!$E4)</f>
        <v>306.3159214</v>
      </c>
      <c r="N8" s="16">
        <f>M8*(1+Assumptions!$E4)</f>
        <v>306.9898165</v>
      </c>
      <c r="O8" s="16">
        <f>N8*(1+Assumptions!$E4)</f>
        <v>307.6651941</v>
      </c>
      <c r="P8" s="16">
        <f>O8*(1+Assumptions!$E4)</f>
        <v>308.3420575</v>
      </c>
      <c r="Q8" s="16">
        <f>P8*(1+Assumptions!$E4)</f>
        <v>309.02041</v>
      </c>
      <c r="R8" s="16">
        <f>Q8*(1+Assumptions!$E4)</f>
        <v>309.7002549</v>
      </c>
      <c r="S8" s="16">
        <f>R8*(1+Assumptions!$E4)</f>
        <v>310.3815955</v>
      </c>
      <c r="T8" s="16">
        <f>S8*(1+Assumptions!$E4)</f>
        <v>311.064435</v>
      </c>
      <c r="U8" s="16">
        <f>T8*(1+Assumptions!$E4)</f>
        <v>311.7487767</v>
      </c>
      <c r="V8" s="16">
        <f>U8*(1+Assumptions!$E4)</f>
        <v>312.4346241</v>
      </c>
      <c r="W8" s="16">
        <f>V8*(1+Assumptions!$E4)</f>
        <v>313.1219802</v>
      </c>
      <c r="X8" s="16">
        <f>W8*(1+Assumptions!$E4)</f>
        <v>313.8108486</v>
      </c>
      <c r="Y8" s="16">
        <f>X8*(1+Assumptions!$E4)</f>
        <v>314.5012324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2" t="s">
        <v>23</v>
      </c>
      <c r="C1" s="12" t="s">
        <v>24</v>
      </c>
      <c r="D1" s="12" t="s">
        <v>25</v>
      </c>
      <c r="E1" s="12" t="s">
        <v>26</v>
      </c>
      <c r="F1" s="12" t="s">
        <v>27</v>
      </c>
      <c r="G1" s="12" t="s">
        <v>28</v>
      </c>
      <c r="H1" s="12" t="s">
        <v>29</v>
      </c>
      <c r="I1" s="12" t="s">
        <v>30</v>
      </c>
      <c r="J1" s="12" t="s">
        <v>31</v>
      </c>
      <c r="K1" s="12" t="s">
        <v>32</v>
      </c>
      <c r="L1" s="12" t="s">
        <v>33</v>
      </c>
      <c r="M1" s="12" t="s">
        <v>34</v>
      </c>
      <c r="N1" s="12" t="s">
        <v>35</v>
      </c>
      <c r="O1" s="12" t="s">
        <v>36</v>
      </c>
      <c r="P1" s="12" t="s">
        <v>37</v>
      </c>
      <c r="Q1" s="12" t="s">
        <v>38</v>
      </c>
      <c r="R1" s="12" t="s">
        <v>39</v>
      </c>
      <c r="S1" s="12" t="s">
        <v>40</v>
      </c>
      <c r="T1" s="12" t="s">
        <v>41</v>
      </c>
      <c r="U1" s="12" t="s">
        <v>42</v>
      </c>
      <c r="V1" s="12" t="s">
        <v>43</v>
      </c>
      <c r="W1" s="12" t="s">
        <v>44</v>
      </c>
      <c r="X1" s="12" t="s">
        <v>45</v>
      </c>
      <c r="Y1" s="12" t="s">
        <v>46</v>
      </c>
    </row>
    <row r="2">
      <c r="A2" s="12" t="s">
        <v>13</v>
      </c>
    </row>
    <row r="3">
      <c r="A3" s="12" t="s">
        <v>17</v>
      </c>
      <c r="B3" s="16">
        <f>'Calcs-1'!B3*'Calcs-1'!B7</f>
        <v>119005546</v>
      </c>
      <c r="C3" s="16">
        <f>'Calcs-1'!C3*'Calcs-1'!C7</f>
        <v>121193274.9</v>
      </c>
      <c r="D3" s="16">
        <f>'Calcs-1'!D3*'Calcs-1'!D7</f>
        <v>123421221.8</v>
      </c>
      <c r="E3" s="16">
        <f>'Calcs-1'!E3*'Calcs-1'!E7</f>
        <v>125690126</v>
      </c>
      <c r="F3" s="16">
        <f>'Calcs-1'!F3*'Calcs-1'!F7</f>
        <v>128000740.3</v>
      </c>
      <c r="G3" s="16">
        <f>'Calcs-1'!G3*'Calcs-1'!G7</f>
        <v>130353831.7</v>
      </c>
      <c r="H3" s="16">
        <f>'Calcs-1'!H3*'Calcs-1'!H7</f>
        <v>132750180.9</v>
      </c>
      <c r="I3" s="16">
        <f>'Calcs-1'!I3*'Calcs-1'!I7</f>
        <v>135190583.3</v>
      </c>
      <c r="J3" s="16">
        <f>'Calcs-1'!J3*'Calcs-1'!J7</f>
        <v>137675848.6</v>
      </c>
      <c r="K3" s="16">
        <f>'Calcs-1'!K3*'Calcs-1'!K7</f>
        <v>140206801.5</v>
      </c>
      <c r="L3" s="16">
        <f>'Calcs-1'!L3*'Calcs-1'!L7</f>
        <v>142784282</v>
      </c>
      <c r="M3" s="16">
        <f>'Calcs-1'!M3*'Calcs-1'!M7</f>
        <v>145409145.4</v>
      </c>
      <c r="N3" s="16">
        <f>'Calcs-1'!N3*'Calcs-1'!N7</f>
        <v>148082262.8</v>
      </c>
      <c r="O3" s="16">
        <f>'Calcs-1'!O3*'Calcs-1'!O7</f>
        <v>150804521.3</v>
      </c>
      <c r="P3" s="16">
        <f>'Calcs-1'!P3*'Calcs-1'!P7</f>
        <v>153576824.1</v>
      </c>
      <c r="Q3" s="16">
        <f>'Calcs-1'!Q3*'Calcs-1'!Q7</f>
        <v>156400091.4</v>
      </c>
      <c r="R3" s="16">
        <f>'Calcs-1'!R3*'Calcs-1'!R7</f>
        <v>159275260</v>
      </c>
      <c r="S3" s="16">
        <f>'Calcs-1'!S3*'Calcs-1'!S7</f>
        <v>162203283.9</v>
      </c>
      <c r="T3" s="16">
        <f>'Calcs-1'!T3*'Calcs-1'!T7</f>
        <v>165185135</v>
      </c>
      <c r="U3" s="16">
        <f>'Calcs-1'!U3*'Calcs-1'!U7</f>
        <v>168221802.8</v>
      </c>
      <c r="V3" s="16">
        <f>'Calcs-1'!V3*'Calcs-1'!V7</f>
        <v>171314294.8</v>
      </c>
      <c r="W3" s="16">
        <f>'Calcs-1'!W3*'Calcs-1'!W7</f>
        <v>174463637.4</v>
      </c>
      <c r="X3" s="16">
        <f>'Calcs-1'!X3*'Calcs-1'!X7</f>
        <v>177670875.8</v>
      </c>
      <c r="Y3" s="16">
        <f>'Calcs-1'!Y3*'Calcs-1'!Y7</f>
        <v>180937074.1</v>
      </c>
    </row>
    <row r="4">
      <c r="A4" s="12" t="s">
        <v>18</v>
      </c>
      <c r="B4" s="16">
        <f>'Calcs-1'!B4*'Calcs-1'!B8</f>
        <v>22295533</v>
      </c>
      <c r="C4" s="16">
        <f>'Calcs-1'!C4*'Calcs-1'!C8</f>
        <v>22568029</v>
      </c>
      <c r="D4" s="16">
        <f>'Calcs-1'!D4*'Calcs-1'!D8</f>
        <v>22843855.45</v>
      </c>
      <c r="E4" s="16">
        <f>'Calcs-1'!E4*'Calcs-1'!E8</f>
        <v>23123053.06</v>
      </c>
      <c r="F4" s="16">
        <f>'Calcs-1'!F4*'Calcs-1'!F8</f>
        <v>23405663.01</v>
      </c>
      <c r="G4" s="16">
        <f>'Calcs-1'!G4*'Calcs-1'!G8</f>
        <v>23691727.02</v>
      </c>
      <c r="H4" s="16">
        <f>'Calcs-1'!H4*'Calcs-1'!H8</f>
        <v>23981287.31</v>
      </c>
      <c r="I4" s="16">
        <f>'Calcs-1'!I4*'Calcs-1'!I8</f>
        <v>24274386.61</v>
      </c>
      <c r="J4" s="16">
        <f>'Calcs-1'!J4*'Calcs-1'!J8</f>
        <v>24571068.16</v>
      </c>
      <c r="K4" s="16">
        <f>'Calcs-1'!K4*'Calcs-1'!K8</f>
        <v>24871375.75</v>
      </c>
      <c r="L4" s="16">
        <f>'Calcs-1'!L4*'Calcs-1'!L8</f>
        <v>25175353.71</v>
      </c>
      <c r="M4" s="16">
        <f>'Calcs-1'!M4*'Calcs-1'!M8</f>
        <v>25483046.88</v>
      </c>
      <c r="N4" s="16">
        <f>'Calcs-1'!N4*'Calcs-1'!N8</f>
        <v>25794500.68</v>
      </c>
      <c r="O4" s="16">
        <f>'Calcs-1'!O4*'Calcs-1'!O8</f>
        <v>26109761.07</v>
      </c>
      <c r="P4" s="16">
        <f>'Calcs-1'!P4*'Calcs-1'!P8</f>
        <v>26428874.57</v>
      </c>
      <c r="Q4" s="16">
        <f>'Calcs-1'!Q4*'Calcs-1'!Q8</f>
        <v>26751888.27</v>
      </c>
      <c r="R4" s="16">
        <f>'Calcs-1'!R4*'Calcs-1'!R8</f>
        <v>27078849.85</v>
      </c>
      <c r="S4" s="16">
        <f>'Calcs-1'!S4*'Calcs-1'!S8</f>
        <v>27409807.55</v>
      </c>
      <c r="T4" s="16">
        <f>'Calcs-1'!T4*'Calcs-1'!T8</f>
        <v>27744810.22</v>
      </c>
      <c r="U4" s="16">
        <f>'Calcs-1'!U4*'Calcs-1'!U8</f>
        <v>28083907.29</v>
      </c>
      <c r="V4" s="16">
        <f>'Calcs-1'!V4*'Calcs-1'!V8</f>
        <v>28427148.81</v>
      </c>
      <c r="W4" s="16">
        <f>'Calcs-1'!W4*'Calcs-1'!W8</f>
        <v>28774585.42</v>
      </c>
      <c r="X4" s="16">
        <f>'Calcs-1'!X4*'Calcs-1'!X8</f>
        <v>29126268.4</v>
      </c>
      <c r="Y4" s="16">
        <f>'Calcs-1'!Y4*'Calcs-1'!Y8</f>
        <v>29482249.65</v>
      </c>
    </row>
    <row r="5">
      <c r="A5" s="12" t="s">
        <v>47</v>
      </c>
      <c r="B5" s="16">
        <f t="shared" ref="B5:Y5" si="1">SUM(B3:B4)</f>
        <v>141301079</v>
      </c>
      <c r="C5" s="16">
        <f t="shared" si="1"/>
        <v>143761303.9</v>
      </c>
      <c r="D5" s="16">
        <f t="shared" si="1"/>
        <v>146265077.3</v>
      </c>
      <c r="E5" s="16">
        <f t="shared" si="1"/>
        <v>148813179</v>
      </c>
      <c r="F5" s="16">
        <f t="shared" si="1"/>
        <v>151406403.4</v>
      </c>
      <c r="G5" s="16">
        <f t="shared" si="1"/>
        <v>154045558.7</v>
      </c>
      <c r="H5" s="16">
        <f t="shared" si="1"/>
        <v>156731468.3</v>
      </c>
      <c r="I5" s="16">
        <f t="shared" si="1"/>
        <v>159464969.9</v>
      </c>
      <c r="J5" s="16">
        <f t="shared" si="1"/>
        <v>162246916.7</v>
      </c>
      <c r="K5" s="16">
        <f t="shared" si="1"/>
        <v>165078177.3</v>
      </c>
      <c r="L5" s="16">
        <f t="shared" si="1"/>
        <v>167959635.7</v>
      </c>
      <c r="M5" s="16">
        <f t="shared" si="1"/>
        <v>170892192.3</v>
      </c>
      <c r="N5" s="16">
        <f t="shared" si="1"/>
        <v>173876763.5</v>
      </c>
      <c r="O5" s="16">
        <f t="shared" si="1"/>
        <v>176914282.3</v>
      </c>
      <c r="P5" s="16">
        <f t="shared" si="1"/>
        <v>180005698.7</v>
      </c>
      <c r="Q5" s="16">
        <f t="shared" si="1"/>
        <v>183151979.7</v>
      </c>
      <c r="R5" s="16">
        <f t="shared" si="1"/>
        <v>186354109.8</v>
      </c>
      <c r="S5" s="16">
        <f t="shared" si="1"/>
        <v>189613091.5</v>
      </c>
      <c r="T5" s="16">
        <f t="shared" si="1"/>
        <v>192929945.3</v>
      </c>
      <c r="U5" s="16">
        <f t="shared" si="1"/>
        <v>196305710.1</v>
      </c>
      <c r="V5" s="16">
        <f t="shared" si="1"/>
        <v>199741443.6</v>
      </c>
      <c r="W5" s="16">
        <f t="shared" si="1"/>
        <v>203238222.9</v>
      </c>
      <c r="X5" s="16">
        <f t="shared" si="1"/>
        <v>206797144.2</v>
      </c>
      <c r="Y5" s="16">
        <f t="shared" si="1"/>
        <v>210419323.8</v>
      </c>
    </row>
    <row r="7">
      <c r="A7" s="12" t="s">
        <v>13</v>
      </c>
    </row>
    <row r="8">
      <c r="A8" s="12" t="s">
        <v>17</v>
      </c>
      <c r="B8" s="16"/>
    </row>
    <row r="9">
      <c r="A9" s="12" t="s">
        <v>19</v>
      </c>
      <c r="B9" s="16">
        <f>B$3*Assumptions!$B7</f>
        <v>57122662.08</v>
      </c>
      <c r="C9" s="16">
        <f>C$3*Assumptions!$B7</f>
        <v>58172771.97</v>
      </c>
      <c r="D9" s="16">
        <f>D$3*Assumptions!$B7</f>
        <v>59242186.47</v>
      </c>
      <c r="E9" s="16">
        <f>E$3*Assumptions!$B7</f>
        <v>60331260.46</v>
      </c>
      <c r="F9" s="16">
        <f>F$3*Assumptions!$B7</f>
        <v>61440355.36</v>
      </c>
      <c r="G9" s="16">
        <f>G$3*Assumptions!$B7</f>
        <v>62569839.22</v>
      </c>
      <c r="H9" s="16">
        <f>H$3*Assumptions!$B7</f>
        <v>63720086.86</v>
      </c>
      <c r="I9" s="16">
        <f>I$3*Assumptions!$B7</f>
        <v>64891479.97</v>
      </c>
      <c r="J9" s="16">
        <f>J$3*Assumptions!$B7</f>
        <v>66084407.31</v>
      </c>
      <c r="K9" s="16">
        <f>K$3*Assumptions!$B7</f>
        <v>67299264.72</v>
      </c>
      <c r="L9" s="16">
        <f>L$3*Assumptions!$B7</f>
        <v>68536455.37</v>
      </c>
      <c r="M9" s="16">
        <f>M$3*Assumptions!$B7</f>
        <v>69796389.81</v>
      </c>
      <c r="N9" s="16">
        <f>N$3*Assumptions!$B7</f>
        <v>71079486.16</v>
      </c>
      <c r="O9" s="16">
        <f>O$3*Assumptions!$B7</f>
        <v>72386170.21</v>
      </c>
      <c r="P9" s="16">
        <f>P$3*Assumptions!$B7</f>
        <v>73716875.58</v>
      </c>
      <c r="Q9" s="16">
        <f>Q$3*Assumptions!$B7</f>
        <v>75072043.86</v>
      </c>
      <c r="R9" s="16">
        <f>R$3*Assumptions!$B7</f>
        <v>76452124.78</v>
      </c>
      <c r="S9" s="16">
        <f>S$3*Assumptions!$B7</f>
        <v>77857576.3</v>
      </c>
      <c r="T9" s="16">
        <f>T$3*Assumptions!$B7</f>
        <v>79288864.82</v>
      </c>
      <c r="U9" s="16">
        <f>U$3*Assumptions!$B7</f>
        <v>80746465.32</v>
      </c>
      <c r="V9" s="16">
        <f>V$3*Assumptions!$B7</f>
        <v>82230861.51</v>
      </c>
      <c r="W9" s="16">
        <f>W$3*Assumptions!$B7</f>
        <v>83742545.97</v>
      </c>
      <c r="X9" s="16">
        <f>X$3*Assumptions!$B7</f>
        <v>85282020.37</v>
      </c>
      <c r="Y9" s="16">
        <f>Y$3*Assumptions!$B7</f>
        <v>86849795.57</v>
      </c>
    </row>
    <row r="10">
      <c r="A10" s="12" t="s">
        <v>21</v>
      </c>
      <c r="B10" s="16">
        <f>B$3*Assumptions!$B8</f>
        <v>61882883.92</v>
      </c>
      <c r="C10" s="16">
        <f>C$3*Assumptions!$B8</f>
        <v>63020502.97</v>
      </c>
      <c r="D10" s="16">
        <f>D$3*Assumptions!$B8</f>
        <v>64179035.34</v>
      </c>
      <c r="E10" s="16">
        <f>E$3*Assumptions!$B8</f>
        <v>65358865.5</v>
      </c>
      <c r="F10" s="16">
        <f>F$3*Assumptions!$B8</f>
        <v>66560384.98</v>
      </c>
      <c r="G10" s="16">
        <f>G$3*Assumptions!$B8</f>
        <v>67783992.49</v>
      </c>
      <c r="H10" s="16">
        <f>H$3*Assumptions!$B8</f>
        <v>69030094.09</v>
      </c>
      <c r="I10" s="16">
        <f>I$3*Assumptions!$B8</f>
        <v>70299103.31</v>
      </c>
      <c r="J10" s="16">
        <f>J$3*Assumptions!$B8</f>
        <v>71591441.25</v>
      </c>
      <c r="K10" s="16">
        <f>K$3*Assumptions!$B8</f>
        <v>72907536.78</v>
      </c>
      <c r="L10" s="16">
        <f>L$3*Assumptions!$B8</f>
        <v>74247826.65</v>
      </c>
      <c r="M10" s="16">
        <f>M$3*Assumptions!$B8</f>
        <v>75612755.63</v>
      </c>
      <c r="N10" s="16">
        <f>N$3*Assumptions!$B8</f>
        <v>77002776.68</v>
      </c>
      <c r="O10" s="16">
        <f>O$3*Assumptions!$B8</f>
        <v>78418351.06</v>
      </c>
      <c r="P10" s="16">
        <f>P$3*Assumptions!$B8</f>
        <v>79859948.54</v>
      </c>
      <c r="Q10" s="16">
        <f>Q$3*Assumptions!$B8</f>
        <v>81328047.52</v>
      </c>
      <c r="R10" s="16">
        <f>R$3*Assumptions!$B8</f>
        <v>82823135.17</v>
      </c>
      <c r="S10" s="16">
        <f>S$3*Assumptions!$B8</f>
        <v>84345707.65</v>
      </c>
      <c r="T10" s="16">
        <f>T$3*Assumptions!$B8</f>
        <v>85896270.22</v>
      </c>
      <c r="U10" s="16">
        <f>U$3*Assumptions!$B8</f>
        <v>87475337.43</v>
      </c>
      <c r="V10" s="16">
        <f>V$3*Assumptions!$B8</f>
        <v>89083433.3</v>
      </c>
      <c r="W10" s="16">
        <f>W$3*Assumptions!$B8</f>
        <v>90721091.47</v>
      </c>
      <c r="X10" s="16">
        <f>X$3*Assumptions!$B8</f>
        <v>92388855.4</v>
      </c>
      <c r="Y10" s="16">
        <f>Y$3*Assumptions!$B8</f>
        <v>94087278.53</v>
      </c>
    </row>
    <row r="11">
      <c r="A11" s="12" t="s">
        <v>47</v>
      </c>
      <c r="B11" s="16">
        <f t="shared" ref="B11:Y11" si="2">SUM(B9:B10)</f>
        <v>119005546</v>
      </c>
      <c r="C11" s="16">
        <f t="shared" si="2"/>
        <v>121193274.9</v>
      </c>
      <c r="D11" s="16">
        <f t="shared" si="2"/>
        <v>123421221.8</v>
      </c>
      <c r="E11" s="16">
        <f t="shared" si="2"/>
        <v>125690126</v>
      </c>
      <c r="F11" s="16">
        <f t="shared" si="2"/>
        <v>128000740.3</v>
      </c>
      <c r="G11" s="16">
        <f t="shared" si="2"/>
        <v>130353831.7</v>
      </c>
      <c r="H11" s="16">
        <f t="shared" si="2"/>
        <v>132750180.9</v>
      </c>
      <c r="I11" s="16">
        <f t="shared" si="2"/>
        <v>135190583.3</v>
      </c>
      <c r="J11" s="16">
        <f t="shared" si="2"/>
        <v>137675848.6</v>
      </c>
      <c r="K11" s="16">
        <f t="shared" si="2"/>
        <v>140206801.5</v>
      </c>
      <c r="L11" s="16">
        <f t="shared" si="2"/>
        <v>142784282</v>
      </c>
      <c r="M11" s="16">
        <f t="shared" si="2"/>
        <v>145409145.4</v>
      </c>
      <c r="N11" s="16">
        <f t="shared" si="2"/>
        <v>148082262.8</v>
      </c>
      <c r="O11" s="16">
        <f t="shared" si="2"/>
        <v>150804521.3</v>
      </c>
      <c r="P11" s="16">
        <f t="shared" si="2"/>
        <v>153576824.1</v>
      </c>
      <c r="Q11" s="16">
        <f t="shared" si="2"/>
        <v>156400091.4</v>
      </c>
      <c r="R11" s="16">
        <f t="shared" si="2"/>
        <v>159275260</v>
      </c>
      <c r="S11" s="16">
        <f t="shared" si="2"/>
        <v>162203283.9</v>
      </c>
      <c r="T11" s="16">
        <f t="shared" si="2"/>
        <v>165185135</v>
      </c>
      <c r="U11" s="16">
        <f t="shared" si="2"/>
        <v>168221802.8</v>
      </c>
      <c r="V11" s="16">
        <f t="shared" si="2"/>
        <v>171314294.8</v>
      </c>
      <c r="W11" s="16">
        <f t="shared" si="2"/>
        <v>174463637.4</v>
      </c>
      <c r="X11" s="16">
        <f t="shared" si="2"/>
        <v>177670875.8</v>
      </c>
      <c r="Y11" s="16">
        <f t="shared" si="2"/>
        <v>180937074.1</v>
      </c>
    </row>
    <row r="12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>
      <c r="A13" s="12" t="s">
        <v>18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>
      <c r="A14" s="12" t="s">
        <v>19</v>
      </c>
      <c r="B14" s="16">
        <f>B$4*Assumptions!$C7</f>
        <v>6019793.91</v>
      </c>
      <c r="C14" s="16">
        <f>C$4*Assumptions!$C7</f>
        <v>6093367.831</v>
      </c>
      <c r="D14" s="16">
        <f>D$4*Assumptions!$C7</f>
        <v>6167840.973</v>
      </c>
      <c r="E14" s="16">
        <f>E$4*Assumptions!$C7</f>
        <v>6243224.325</v>
      </c>
      <c r="F14" s="16">
        <f>F$4*Assumptions!$C7</f>
        <v>6319529.013</v>
      </c>
      <c r="G14" s="16">
        <f>G$4*Assumptions!$C7</f>
        <v>6396766.296</v>
      </c>
      <c r="H14" s="16">
        <f>H$4*Assumptions!$C7</f>
        <v>6474947.574</v>
      </c>
      <c r="I14" s="16">
        <f>I$4*Assumptions!$C7</f>
        <v>6554084.383</v>
      </c>
      <c r="J14" s="16">
        <f>J$4*Assumptions!$C7</f>
        <v>6634188.403</v>
      </c>
      <c r="K14" s="16">
        <f>K$4*Assumptions!$C7</f>
        <v>6715271.453</v>
      </c>
      <c r="L14" s="16">
        <f>L$4*Assumptions!$C7</f>
        <v>6797345.501</v>
      </c>
      <c r="M14" s="16">
        <f>M$4*Assumptions!$C7</f>
        <v>6880422.658</v>
      </c>
      <c r="N14" s="16">
        <f>N$4*Assumptions!$C7</f>
        <v>6964515.184</v>
      </c>
      <c r="O14" s="16">
        <f>O$4*Assumptions!$C7</f>
        <v>7049635.488</v>
      </c>
      <c r="P14" s="16">
        <f>P$4*Assumptions!$C7</f>
        <v>7135796.133</v>
      </c>
      <c r="Q14" s="16">
        <f>Q$4*Assumptions!$C7</f>
        <v>7223009.833</v>
      </c>
      <c r="R14" s="16">
        <f>R$4*Assumptions!$C7</f>
        <v>7311289.46</v>
      </c>
      <c r="S14" s="16">
        <f>S$4*Assumptions!$C7</f>
        <v>7400648.039</v>
      </c>
      <c r="T14" s="16">
        <f>T$4*Assumptions!$C7</f>
        <v>7491098.76</v>
      </c>
      <c r="U14" s="16">
        <f>U$4*Assumptions!$C7</f>
        <v>7582654.969</v>
      </c>
      <c r="V14" s="16">
        <f>V$4*Assumptions!$C7</f>
        <v>7675330.178</v>
      </c>
      <c r="W14" s="16">
        <f>W$4*Assumptions!$C7</f>
        <v>7769138.063</v>
      </c>
      <c r="X14" s="16">
        <f>X$4*Assumptions!$C7</f>
        <v>7864092.469</v>
      </c>
      <c r="Y14" s="16">
        <f>Y$4*Assumptions!$C7</f>
        <v>7960207.407</v>
      </c>
    </row>
    <row r="15">
      <c r="A15" s="12" t="s">
        <v>21</v>
      </c>
      <c r="B15" s="16">
        <f>B$4*Assumptions!$C8</f>
        <v>16275739.09</v>
      </c>
      <c r="C15" s="16">
        <f>C$4*Assumptions!$C8</f>
        <v>16474661.17</v>
      </c>
      <c r="D15" s="16">
        <f>D$4*Assumptions!$C8</f>
        <v>16676014.48</v>
      </c>
      <c r="E15" s="16">
        <f>E$4*Assumptions!$C8</f>
        <v>16879828.73</v>
      </c>
      <c r="F15" s="16">
        <f>F$4*Assumptions!$C8</f>
        <v>17086134</v>
      </c>
      <c r="G15" s="16">
        <f>G$4*Assumptions!$C8</f>
        <v>17294960.73</v>
      </c>
      <c r="H15" s="16">
        <f>H$4*Assumptions!$C8</f>
        <v>17506339.74</v>
      </c>
      <c r="I15" s="16">
        <f>I$4*Assumptions!$C8</f>
        <v>17720302.22</v>
      </c>
      <c r="J15" s="16">
        <f>J$4*Assumptions!$C8</f>
        <v>17936879.76</v>
      </c>
      <c r="K15" s="16">
        <f>K$4*Assumptions!$C8</f>
        <v>18156104.3</v>
      </c>
      <c r="L15" s="16">
        <f>L$4*Assumptions!$C8</f>
        <v>18378008.21</v>
      </c>
      <c r="M15" s="16">
        <f>M$4*Assumptions!$C8</f>
        <v>18602624.22</v>
      </c>
      <c r="N15" s="16">
        <f>N$4*Assumptions!$C8</f>
        <v>18829985.5</v>
      </c>
      <c r="O15" s="16">
        <f>O$4*Assumptions!$C8</f>
        <v>19060125.58</v>
      </c>
      <c r="P15" s="16">
        <f>P$4*Assumptions!$C8</f>
        <v>19293078.43</v>
      </c>
      <c r="Q15" s="16">
        <f>Q$4*Assumptions!$C8</f>
        <v>19528878.44</v>
      </c>
      <c r="R15" s="16">
        <f>R$4*Assumptions!$C8</f>
        <v>19767560.39</v>
      </c>
      <c r="S15" s="16">
        <f>S$4*Assumptions!$C8</f>
        <v>20009159.51</v>
      </c>
      <c r="T15" s="16">
        <f>T$4*Assumptions!$C8</f>
        <v>20253711.46</v>
      </c>
      <c r="U15" s="16">
        <f>U$4*Assumptions!$C8</f>
        <v>20501252.32</v>
      </c>
      <c r="V15" s="16">
        <f>V$4*Assumptions!$C8</f>
        <v>20751818.63</v>
      </c>
      <c r="W15" s="16">
        <f>W$4*Assumptions!$C8</f>
        <v>21005447.36</v>
      </c>
      <c r="X15" s="16">
        <f>X$4*Assumptions!$C8</f>
        <v>21262175.93</v>
      </c>
      <c r="Y15" s="16">
        <f>Y$4*Assumptions!$C8</f>
        <v>21522042.25</v>
      </c>
    </row>
    <row r="16">
      <c r="A16" s="12" t="s">
        <v>47</v>
      </c>
      <c r="B16" s="16">
        <f t="shared" ref="B16:Y16" si="3">SUM(B14:B15)</f>
        <v>22295533</v>
      </c>
      <c r="C16" s="16">
        <f t="shared" si="3"/>
        <v>22568029</v>
      </c>
      <c r="D16" s="16">
        <f t="shared" si="3"/>
        <v>22843855.45</v>
      </c>
      <c r="E16" s="16">
        <f t="shared" si="3"/>
        <v>23123053.06</v>
      </c>
      <c r="F16" s="16">
        <f t="shared" si="3"/>
        <v>23405663.01</v>
      </c>
      <c r="G16" s="16">
        <f t="shared" si="3"/>
        <v>23691727.02</v>
      </c>
      <c r="H16" s="16">
        <f t="shared" si="3"/>
        <v>23981287.31</v>
      </c>
      <c r="I16" s="16">
        <f t="shared" si="3"/>
        <v>24274386.61</v>
      </c>
      <c r="J16" s="16">
        <f t="shared" si="3"/>
        <v>24571068.16</v>
      </c>
      <c r="K16" s="16">
        <f t="shared" si="3"/>
        <v>24871375.75</v>
      </c>
      <c r="L16" s="16">
        <f t="shared" si="3"/>
        <v>25175353.71</v>
      </c>
      <c r="M16" s="16">
        <f t="shared" si="3"/>
        <v>25483046.88</v>
      </c>
      <c r="N16" s="16">
        <f t="shared" si="3"/>
        <v>25794500.68</v>
      </c>
      <c r="O16" s="16">
        <f t="shared" si="3"/>
        <v>26109761.07</v>
      </c>
      <c r="P16" s="16">
        <f t="shared" si="3"/>
        <v>26428874.57</v>
      </c>
      <c r="Q16" s="16">
        <f t="shared" si="3"/>
        <v>26751888.27</v>
      </c>
      <c r="R16" s="16">
        <f t="shared" si="3"/>
        <v>27078849.85</v>
      </c>
      <c r="S16" s="16">
        <f t="shared" si="3"/>
        <v>27409807.55</v>
      </c>
      <c r="T16" s="16">
        <f t="shared" si="3"/>
        <v>27744810.22</v>
      </c>
      <c r="U16" s="16">
        <f t="shared" si="3"/>
        <v>28083907.29</v>
      </c>
      <c r="V16" s="16">
        <f t="shared" si="3"/>
        <v>28427148.81</v>
      </c>
      <c r="W16" s="16">
        <f t="shared" si="3"/>
        <v>28774585.42</v>
      </c>
      <c r="X16" s="16">
        <f t="shared" si="3"/>
        <v>29126268.4</v>
      </c>
      <c r="Y16" s="16">
        <f t="shared" si="3"/>
        <v>29482249.65</v>
      </c>
    </row>
    <row r="18">
      <c r="A18" s="12" t="s">
        <v>47</v>
      </c>
    </row>
    <row r="19">
      <c r="A19" s="12" t="s">
        <v>19</v>
      </c>
      <c r="B19" s="16">
        <f t="shared" ref="B19:Y19" si="4">B9+B14</f>
        <v>63142455.99</v>
      </c>
      <c r="C19" s="16">
        <f t="shared" si="4"/>
        <v>64266139.8</v>
      </c>
      <c r="D19" s="16">
        <f t="shared" si="4"/>
        <v>65410027.44</v>
      </c>
      <c r="E19" s="16">
        <f t="shared" si="4"/>
        <v>66574484.79</v>
      </c>
      <c r="F19" s="16">
        <f t="shared" si="4"/>
        <v>67759884.38</v>
      </c>
      <c r="G19" s="16">
        <f t="shared" si="4"/>
        <v>68966605.52</v>
      </c>
      <c r="H19" s="16">
        <f t="shared" si="4"/>
        <v>70195034.43</v>
      </c>
      <c r="I19" s="16">
        <f t="shared" si="4"/>
        <v>71445564.36</v>
      </c>
      <c r="J19" s="16">
        <f t="shared" si="4"/>
        <v>72718595.71</v>
      </c>
      <c r="K19" s="16">
        <f t="shared" si="4"/>
        <v>74014536.17</v>
      </c>
      <c r="L19" s="16">
        <f t="shared" si="4"/>
        <v>75333800.87</v>
      </c>
      <c r="M19" s="16">
        <f t="shared" si="4"/>
        <v>76676812.47</v>
      </c>
      <c r="N19" s="16">
        <f t="shared" si="4"/>
        <v>78044001.35</v>
      </c>
      <c r="O19" s="16">
        <f t="shared" si="4"/>
        <v>79435805.7</v>
      </c>
      <c r="P19" s="16">
        <f t="shared" si="4"/>
        <v>80852671.71</v>
      </c>
      <c r="Q19" s="16">
        <f t="shared" si="4"/>
        <v>82295053.7</v>
      </c>
      <c r="R19" s="16">
        <f t="shared" si="4"/>
        <v>83763414.24</v>
      </c>
      <c r="S19" s="16">
        <f t="shared" si="4"/>
        <v>85258224.34</v>
      </c>
      <c r="T19" s="16">
        <f t="shared" si="4"/>
        <v>86779963.58</v>
      </c>
      <c r="U19" s="16">
        <f t="shared" si="4"/>
        <v>88329120.29</v>
      </c>
      <c r="V19" s="16">
        <f t="shared" si="4"/>
        <v>89906191.69</v>
      </c>
      <c r="W19" s="16">
        <f t="shared" si="4"/>
        <v>91511684.04</v>
      </c>
      <c r="X19" s="16">
        <f t="shared" si="4"/>
        <v>93146112.84</v>
      </c>
      <c r="Y19" s="16">
        <f t="shared" si="4"/>
        <v>94810002.97</v>
      </c>
    </row>
    <row r="20">
      <c r="A20" s="12" t="s">
        <v>21</v>
      </c>
      <c r="B20" s="16">
        <f t="shared" ref="B20:Y20" si="5">B10+B15</f>
        <v>78158623.01</v>
      </c>
      <c r="C20" s="16">
        <f t="shared" si="5"/>
        <v>79495164.14</v>
      </c>
      <c r="D20" s="16">
        <f t="shared" si="5"/>
        <v>80855049.82</v>
      </c>
      <c r="E20" s="16">
        <f t="shared" si="5"/>
        <v>82238694.23</v>
      </c>
      <c r="F20" s="16">
        <f t="shared" si="5"/>
        <v>83646518.98</v>
      </c>
      <c r="G20" s="16">
        <f t="shared" si="5"/>
        <v>85078953.22</v>
      </c>
      <c r="H20" s="16">
        <f t="shared" si="5"/>
        <v>86536433.83</v>
      </c>
      <c r="I20" s="16">
        <f t="shared" si="5"/>
        <v>88019405.53</v>
      </c>
      <c r="J20" s="16">
        <f t="shared" si="5"/>
        <v>89528321</v>
      </c>
      <c r="K20" s="16">
        <f t="shared" si="5"/>
        <v>91063641.08</v>
      </c>
      <c r="L20" s="16">
        <f t="shared" si="5"/>
        <v>92625834.86</v>
      </c>
      <c r="M20" s="16">
        <f t="shared" si="5"/>
        <v>94215379.85</v>
      </c>
      <c r="N20" s="16">
        <f t="shared" si="5"/>
        <v>95832762.17</v>
      </c>
      <c r="O20" s="16">
        <f t="shared" si="5"/>
        <v>97478476.64</v>
      </c>
      <c r="P20" s="16">
        <f t="shared" si="5"/>
        <v>99153026.98</v>
      </c>
      <c r="Q20" s="16">
        <f t="shared" si="5"/>
        <v>100856926</v>
      </c>
      <c r="R20" s="16">
        <f t="shared" si="5"/>
        <v>102590695.6</v>
      </c>
      <c r="S20" s="16">
        <f t="shared" si="5"/>
        <v>104354867.2</v>
      </c>
      <c r="T20" s="16">
        <f t="shared" si="5"/>
        <v>106149981.7</v>
      </c>
      <c r="U20" s="16">
        <f t="shared" si="5"/>
        <v>107976589.8</v>
      </c>
      <c r="V20" s="16">
        <f t="shared" si="5"/>
        <v>109835251.9</v>
      </c>
      <c r="W20" s="16">
        <f t="shared" si="5"/>
        <v>111726538.8</v>
      </c>
      <c r="X20" s="16">
        <f t="shared" si="5"/>
        <v>113651031.3</v>
      </c>
      <c r="Y20" s="16">
        <f t="shared" si="5"/>
        <v>115609320.8</v>
      </c>
    </row>
    <row r="21">
      <c r="A21" s="12" t="s">
        <v>47</v>
      </c>
      <c r="B21" s="16">
        <f t="shared" ref="B21:Y21" si="6">SUM(B19:B20)</f>
        <v>141301079</v>
      </c>
      <c r="C21" s="16">
        <f t="shared" si="6"/>
        <v>143761303.9</v>
      </c>
      <c r="D21" s="16">
        <f t="shared" si="6"/>
        <v>146265077.3</v>
      </c>
      <c r="E21" s="16">
        <f t="shared" si="6"/>
        <v>148813179</v>
      </c>
      <c r="F21" s="16">
        <f t="shared" si="6"/>
        <v>151406403.4</v>
      </c>
      <c r="G21" s="16">
        <f t="shared" si="6"/>
        <v>154045558.7</v>
      </c>
      <c r="H21" s="16">
        <f t="shared" si="6"/>
        <v>156731468.3</v>
      </c>
      <c r="I21" s="16">
        <f t="shared" si="6"/>
        <v>159464969.9</v>
      </c>
      <c r="J21" s="16">
        <f t="shared" si="6"/>
        <v>162246916.7</v>
      </c>
      <c r="K21" s="16">
        <f t="shared" si="6"/>
        <v>165078177.3</v>
      </c>
      <c r="L21" s="16">
        <f t="shared" si="6"/>
        <v>167959635.7</v>
      </c>
      <c r="M21" s="16">
        <f t="shared" si="6"/>
        <v>170892192.3</v>
      </c>
      <c r="N21" s="16">
        <f t="shared" si="6"/>
        <v>173876763.5</v>
      </c>
      <c r="O21" s="16">
        <f t="shared" si="6"/>
        <v>176914282.3</v>
      </c>
      <c r="P21" s="16">
        <f t="shared" si="6"/>
        <v>180005698.7</v>
      </c>
      <c r="Q21" s="16">
        <f t="shared" si="6"/>
        <v>183151979.7</v>
      </c>
      <c r="R21" s="16">
        <f t="shared" si="6"/>
        <v>186354109.8</v>
      </c>
      <c r="S21" s="16">
        <f t="shared" si="6"/>
        <v>189613091.5</v>
      </c>
      <c r="T21" s="16">
        <f t="shared" si="6"/>
        <v>192929945.3</v>
      </c>
      <c r="U21" s="16">
        <f t="shared" si="6"/>
        <v>196305710.1</v>
      </c>
      <c r="V21" s="16">
        <f t="shared" si="6"/>
        <v>199741443.6</v>
      </c>
      <c r="W21" s="16">
        <f t="shared" si="6"/>
        <v>203238222.9</v>
      </c>
      <c r="X21" s="16">
        <f t="shared" si="6"/>
        <v>206797144.2</v>
      </c>
      <c r="Y21" s="16">
        <f t="shared" si="6"/>
        <v>210419323.8</v>
      </c>
    </row>
    <row r="23">
      <c r="A23" s="12" t="s">
        <v>48</v>
      </c>
    </row>
    <row r="24">
      <c r="A24" s="12" t="s">
        <v>19</v>
      </c>
      <c r="B24" s="12">
        <v>0.0</v>
      </c>
      <c r="C24" s="12">
        <v>0.0</v>
      </c>
      <c r="D24" s="16">
        <f t="shared" ref="D24:Y24" si="7">B19</f>
        <v>63142455.99</v>
      </c>
      <c r="E24" s="16">
        <f t="shared" si="7"/>
        <v>64266139.8</v>
      </c>
      <c r="F24" s="16">
        <f t="shared" si="7"/>
        <v>65410027.44</v>
      </c>
      <c r="G24" s="16">
        <f t="shared" si="7"/>
        <v>66574484.79</v>
      </c>
      <c r="H24" s="16">
        <f t="shared" si="7"/>
        <v>67759884.38</v>
      </c>
      <c r="I24" s="16">
        <f t="shared" si="7"/>
        <v>68966605.52</v>
      </c>
      <c r="J24" s="16">
        <f t="shared" si="7"/>
        <v>70195034.43</v>
      </c>
      <c r="K24" s="16">
        <f t="shared" si="7"/>
        <v>71445564.36</v>
      </c>
      <c r="L24" s="16">
        <f t="shared" si="7"/>
        <v>72718595.71</v>
      </c>
      <c r="M24" s="16">
        <f t="shared" si="7"/>
        <v>74014536.17</v>
      </c>
      <c r="N24" s="16">
        <f t="shared" si="7"/>
        <v>75333800.87</v>
      </c>
      <c r="O24" s="16">
        <f t="shared" si="7"/>
        <v>76676812.47</v>
      </c>
      <c r="P24" s="16">
        <f t="shared" si="7"/>
        <v>78044001.35</v>
      </c>
      <c r="Q24" s="16">
        <f t="shared" si="7"/>
        <v>79435805.7</v>
      </c>
      <c r="R24" s="16">
        <f t="shared" si="7"/>
        <v>80852671.71</v>
      </c>
      <c r="S24" s="16">
        <f t="shared" si="7"/>
        <v>82295053.7</v>
      </c>
      <c r="T24" s="16">
        <f t="shared" si="7"/>
        <v>83763414.24</v>
      </c>
      <c r="U24" s="16">
        <f t="shared" si="7"/>
        <v>85258224.34</v>
      </c>
      <c r="V24" s="16">
        <f t="shared" si="7"/>
        <v>86779963.58</v>
      </c>
      <c r="W24" s="16">
        <f t="shared" si="7"/>
        <v>88329120.29</v>
      </c>
      <c r="X24" s="16">
        <f t="shared" si="7"/>
        <v>89906191.69</v>
      </c>
      <c r="Y24" s="16">
        <f t="shared" si="7"/>
        <v>91511684.04</v>
      </c>
    </row>
    <row r="25">
      <c r="A25" s="12" t="s">
        <v>21</v>
      </c>
      <c r="B25" s="16">
        <f t="shared" ref="B25:Y25" si="8">B20</f>
        <v>78158623.01</v>
      </c>
      <c r="C25" s="16">
        <f t="shared" si="8"/>
        <v>79495164.14</v>
      </c>
      <c r="D25" s="16">
        <f t="shared" si="8"/>
        <v>80855049.82</v>
      </c>
      <c r="E25" s="16">
        <f t="shared" si="8"/>
        <v>82238694.23</v>
      </c>
      <c r="F25" s="16">
        <f t="shared" si="8"/>
        <v>83646518.98</v>
      </c>
      <c r="G25" s="16">
        <f t="shared" si="8"/>
        <v>85078953.22</v>
      </c>
      <c r="H25" s="16">
        <f t="shared" si="8"/>
        <v>86536433.83</v>
      </c>
      <c r="I25" s="16">
        <f t="shared" si="8"/>
        <v>88019405.53</v>
      </c>
      <c r="J25" s="16">
        <f t="shared" si="8"/>
        <v>89528321</v>
      </c>
      <c r="K25" s="16">
        <f t="shared" si="8"/>
        <v>91063641.08</v>
      </c>
      <c r="L25" s="16">
        <f t="shared" si="8"/>
        <v>92625834.86</v>
      </c>
      <c r="M25" s="16">
        <f t="shared" si="8"/>
        <v>94215379.85</v>
      </c>
      <c r="N25" s="16">
        <f t="shared" si="8"/>
        <v>95832762.17</v>
      </c>
      <c r="O25" s="16">
        <f t="shared" si="8"/>
        <v>97478476.64</v>
      </c>
      <c r="P25" s="16">
        <f t="shared" si="8"/>
        <v>99153026.98</v>
      </c>
      <c r="Q25" s="16">
        <f t="shared" si="8"/>
        <v>100856926</v>
      </c>
      <c r="R25" s="16">
        <f t="shared" si="8"/>
        <v>102590695.6</v>
      </c>
      <c r="S25" s="16">
        <f t="shared" si="8"/>
        <v>104354867.2</v>
      </c>
      <c r="T25" s="16">
        <f t="shared" si="8"/>
        <v>106149981.7</v>
      </c>
      <c r="U25" s="16">
        <f t="shared" si="8"/>
        <v>107976589.8</v>
      </c>
      <c r="V25" s="16">
        <f t="shared" si="8"/>
        <v>109835251.9</v>
      </c>
      <c r="W25" s="16">
        <f t="shared" si="8"/>
        <v>111726538.8</v>
      </c>
      <c r="X25" s="16">
        <f t="shared" si="8"/>
        <v>113651031.3</v>
      </c>
      <c r="Y25" s="16">
        <f t="shared" si="8"/>
        <v>115609320.8</v>
      </c>
    </row>
    <row r="26">
      <c r="A26" s="12" t="s">
        <v>47</v>
      </c>
      <c r="B26" s="16">
        <f t="shared" ref="B26:Y26" si="9">SUM(B24:B25)</f>
        <v>78158623.01</v>
      </c>
      <c r="C26" s="16">
        <f t="shared" si="9"/>
        <v>79495164.14</v>
      </c>
      <c r="D26" s="16">
        <f t="shared" si="9"/>
        <v>143997505.8</v>
      </c>
      <c r="E26" s="16">
        <f t="shared" si="9"/>
        <v>146504834</v>
      </c>
      <c r="F26" s="16">
        <f t="shared" si="9"/>
        <v>149056546.4</v>
      </c>
      <c r="G26" s="16">
        <f t="shared" si="9"/>
        <v>151653438</v>
      </c>
      <c r="H26" s="16">
        <f t="shared" si="9"/>
        <v>154296318.2</v>
      </c>
      <c r="I26" s="16">
        <f t="shared" si="9"/>
        <v>156986011</v>
      </c>
      <c r="J26" s="16">
        <f t="shared" si="9"/>
        <v>159723355.4</v>
      </c>
      <c r="K26" s="16">
        <f t="shared" si="9"/>
        <v>162509205.4</v>
      </c>
      <c r="L26" s="16">
        <f t="shared" si="9"/>
        <v>165344430.6</v>
      </c>
      <c r="M26" s="16">
        <f t="shared" si="9"/>
        <v>168229916</v>
      </c>
      <c r="N26" s="16">
        <f t="shared" si="9"/>
        <v>171166563</v>
      </c>
      <c r="O26" s="16">
        <f t="shared" si="9"/>
        <v>174155289.1</v>
      </c>
      <c r="P26" s="16">
        <f t="shared" si="9"/>
        <v>177197028.3</v>
      </c>
      <c r="Q26" s="16">
        <f t="shared" si="9"/>
        <v>180292731.7</v>
      </c>
      <c r="R26" s="16">
        <f t="shared" si="9"/>
        <v>183443367.3</v>
      </c>
      <c r="S26" s="16">
        <f t="shared" si="9"/>
        <v>186649920.9</v>
      </c>
      <c r="T26" s="16">
        <f t="shared" si="9"/>
        <v>189913395.9</v>
      </c>
      <c r="U26" s="16">
        <f t="shared" si="9"/>
        <v>193234814.1</v>
      </c>
      <c r="V26" s="16">
        <f t="shared" si="9"/>
        <v>196615215.5</v>
      </c>
      <c r="W26" s="16">
        <f t="shared" si="9"/>
        <v>200055659.1</v>
      </c>
      <c r="X26" s="16">
        <f t="shared" si="9"/>
        <v>203557223</v>
      </c>
      <c r="Y26" s="16">
        <f t="shared" si="9"/>
        <v>207121004.8</v>
      </c>
    </row>
    <row r="28">
      <c r="A28" s="12" t="s">
        <v>49</v>
      </c>
    </row>
    <row r="29">
      <c r="A29" s="12" t="s">
        <v>19</v>
      </c>
      <c r="B29" s="16">
        <f t="shared" ref="B29:B30" si="11">B19-B24</f>
        <v>63142455.99</v>
      </c>
      <c r="C29" s="16">
        <f t="shared" ref="C29:Y29" si="10">B29+C19-C24</f>
        <v>127408595.8</v>
      </c>
      <c r="D29" s="16">
        <f t="shared" si="10"/>
        <v>129676167.2</v>
      </c>
      <c r="E29" s="16">
        <f t="shared" si="10"/>
        <v>131984512.2</v>
      </c>
      <c r="F29" s="16">
        <f t="shared" si="10"/>
        <v>134334369.2</v>
      </c>
      <c r="G29" s="16">
        <f t="shared" si="10"/>
        <v>136726489.9</v>
      </c>
      <c r="H29" s="16">
        <f t="shared" si="10"/>
        <v>139161639.9</v>
      </c>
      <c r="I29" s="16">
        <f t="shared" si="10"/>
        <v>141640598.8</v>
      </c>
      <c r="J29" s="16">
        <f t="shared" si="10"/>
        <v>144164160.1</v>
      </c>
      <c r="K29" s="16">
        <f t="shared" si="10"/>
        <v>146733131.9</v>
      </c>
      <c r="L29" s="16">
        <f t="shared" si="10"/>
        <v>149348337</v>
      </c>
      <c r="M29" s="16">
        <f t="shared" si="10"/>
        <v>152010613.3</v>
      </c>
      <c r="N29" s="16">
        <f t="shared" si="10"/>
        <v>154720813.8</v>
      </c>
      <c r="O29" s="16">
        <f t="shared" si="10"/>
        <v>157479807</v>
      </c>
      <c r="P29" s="16">
        <f t="shared" si="10"/>
        <v>160288477.4</v>
      </c>
      <c r="Q29" s="16">
        <f t="shared" si="10"/>
        <v>163147725.4</v>
      </c>
      <c r="R29" s="16">
        <f t="shared" si="10"/>
        <v>166058467.9</v>
      </c>
      <c r="S29" s="16">
        <f t="shared" si="10"/>
        <v>169021638.6</v>
      </c>
      <c r="T29" s="16">
        <f t="shared" si="10"/>
        <v>172038187.9</v>
      </c>
      <c r="U29" s="16">
        <f t="shared" si="10"/>
        <v>175109083.9</v>
      </c>
      <c r="V29" s="16">
        <f t="shared" si="10"/>
        <v>178235312</v>
      </c>
      <c r="W29" s="16">
        <f t="shared" si="10"/>
        <v>181417875.7</v>
      </c>
      <c r="X29" s="16">
        <f t="shared" si="10"/>
        <v>184657796.9</v>
      </c>
      <c r="Y29" s="16">
        <f t="shared" si="10"/>
        <v>187956115.8</v>
      </c>
    </row>
    <row r="30">
      <c r="A30" s="12" t="s">
        <v>21</v>
      </c>
      <c r="B30" s="16">
        <f t="shared" si="11"/>
        <v>0</v>
      </c>
      <c r="C30" s="16">
        <f t="shared" ref="C30:Y30" si="12">B30+C20-C25</f>
        <v>0</v>
      </c>
      <c r="D30" s="16">
        <f t="shared" si="12"/>
        <v>0</v>
      </c>
      <c r="E30" s="16">
        <f t="shared" si="12"/>
        <v>0</v>
      </c>
      <c r="F30" s="16">
        <f t="shared" si="12"/>
        <v>0</v>
      </c>
      <c r="G30" s="16">
        <f t="shared" si="12"/>
        <v>0</v>
      </c>
      <c r="H30" s="16">
        <f t="shared" si="12"/>
        <v>0</v>
      </c>
      <c r="I30" s="16">
        <f t="shared" si="12"/>
        <v>0</v>
      </c>
      <c r="J30" s="16">
        <f t="shared" si="12"/>
        <v>0</v>
      </c>
      <c r="K30" s="16">
        <f t="shared" si="12"/>
        <v>0</v>
      </c>
      <c r="L30" s="16">
        <f t="shared" si="12"/>
        <v>0</v>
      </c>
      <c r="M30" s="16">
        <f t="shared" si="12"/>
        <v>0</v>
      </c>
      <c r="N30" s="16">
        <f t="shared" si="12"/>
        <v>0</v>
      </c>
      <c r="O30" s="16">
        <f t="shared" si="12"/>
        <v>0</v>
      </c>
      <c r="P30" s="16">
        <f t="shared" si="12"/>
        <v>0</v>
      </c>
      <c r="Q30" s="16">
        <f t="shared" si="12"/>
        <v>0</v>
      </c>
      <c r="R30" s="16">
        <f t="shared" si="12"/>
        <v>0</v>
      </c>
      <c r="S30" s="16">
        <f t="shared" si="12"/>
        <v>0</v>
      </c>
      <c r="T30" s="16">
        <f t="shared" si="12"/>
        <v>0</v>
      </c>
      <c r="U30" s="16">
        <f t="shared" si="12"/>
        <v>0</v>
      </c>
      <c r="V30" s="16">
        <f t="shared" si="12"/>
        <v>0</v>
      </c>
      <c r="W30" s="16">
        <f t="shared" si="12"/>
        <v>0</v>
      </c>
      <c r="X30" s="16">
        <f t="shared" si="12"/>
        <v>0</v>
      </c>
      <c r="Y30" s="16">
        <f t="shared" si="12"/>
        <v>0</v>
      </c>
    </row>
    <row r="31">
      <c r="A31" s="12" t="s">
        <v>47</v>
      </c>
      <c r="B31" s="16">
        <f t="shared" ref="B31:Y31" si="13">SUM(B29:B30)</f>
        <v>63142455.99</v>
      </c>
      <c r="C31" s="16">
        <f t="shared" si="13"/>
        <v>127408595.8</v>
      </c>
      <c r="D31" s="16">
        <f t="shared" si="13"/>
        <v>129676167.2</v>
      </c>
      <c r="E31" s="16">
        <f t="shared" si="13"/>
        <v>131984512.2</v>
      </c>
      <c r="F31" s="16">
        <f t="shared" si="13"/>
        <v>134334369.2</v>
      </c>
      <c r="G31" s="16">
        <f t="shared" si="13"/>
        <v>136726489.9</v>
      </c>
      <c r="H31" s="16">
        <f t="shared" si="13"/>
        <v>139161639.9</v>
      </c>
      <c r="I31" s="16">
        <f t="shared" si="13"/>
        <v>141640598.8</v>
      </c>
      <c r="J31" s="16">
        <f t="shared" si="13"/>
        <v>144164160.1</v>
      </c>
      <c r="K31" s="16">
        <f t="shared" si="13"/>
        <v>146733131.9</v>
      </c>
      <c r="L31" s="16">
        <f t="shared" si="13"/>
        <v>149348337</v>
      </c>
      <c r="M31" s="16">
        <f t="shared" si="13"/>
        <v>152010613.3</v>
      </c>
      <c r="N31" s="16">
        <f t="shared" si="13"/>
        <v>154720813.8</v>
      </c>
      <c r="O31" s="16">
        <f t="shared" si="13"/>
        <v>157479807</v>
      </c>
      <c r="P31" s="16">
        <f t="shared" si="13"/>
        <v>160288477.4</v>
      </c>
      <c r="Q31" s="16">
        <f t="shared" si="13"/>
        <v>163147725.4</v>
      </c>
      <c r="R31" s="16">
        <f t="shared" si="13"/>
        <v>166058467.9</v>
      </c>
      <c r="S31" s="16">
        <f t="shared" si="13"/>
        <v>169021638.6</v>
      </c>
      <c r="T31" s="16">
        <f t="shared" si="13"/>
        <v>172038187.9</v>
      </c>
      <c r="U31" s="16">
        <f t="shared" si="13"/>
        <v>175109083.9</v>
      </c>
      <c r="V31" s="16">
        <f t="shared" si="13"/>
        <v>178235312</v>
      </c>
      <c r="W31" s="16">
        <f t="shared" si="13"/>
        <v>181417875.7</v>
      </c>
      <c r="X31" s="16">
        <f t="shared" si="13"/>
        <v>184657796.9</v>
      </c>
      <c r="Y31" s="16">
        <f t="shared" si="13"/>
        <v>187956115.8</v>
      </c>
    </row>
  </sheetData>
  <drawing r:id="rId1"/>
</worksheet>
</file>