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sheetId="4" r:id="rId7"/>
    <sheet state="visible" name="Purchases" sheetId="5" r:id="rId8"/>
    <sheet state="visible" name="COGS" sheetId="6" r:id="rId9"/>
    <sheet state="visible" name="Expenses" sheetId="7" r:id="rId10"/>
  </sheets>
  <definedNames/>
  <calcPr/>
</workbook>
</file>

<file path=xl/sharedStrings.xml><?xml version="1.0" encoding="utf-8"?>
<sst xmlns="http://schemas.openxmlformats.org/spreadsheetml/2006/main" count="282" uniqueCount="79">
  <si>
    <t>Description</t>
  </si>
  <si>
    <t>CosmetiX sells three types of cosmetics- Kajal, Lipstick and Eyeliner. They sell one kajal for Rs.261, one lipstick for Rs.429 and one eyeliner for Rs.330. They purchase one kajal for Rs.114, one lipstick for Rs.268 and eyeliner for Rs.153.</t>
  </si>
  <si>
    <t>The selling price of kajal increases by 1.80%, lipstick increases by 2.00% and eyeliner increases by 1.40% every month from Month 2. The purchase price of kajal increases by 1.2%, lipstick increases by 0% and eyeliners increases by 0% every month from Month 2.</t>
  </si>
  <si>
    <t>CosmetiX purchases 498715 kajals, 265480 lipsticks and 384621 eyeliners in Month 1. The purchase quantity of kajal increases by 2.70% every month from Month 2, lipstick quantity increases by 5.00% and that of eyeliner increases by 4.61% every month from Month 2</t>
  </si>
  <si>
    <t>Payment for purchases of kajal is made after 1 month, Payment for purchases of lipstick is made after 3 months and Payment for purchases of eyeliners is made every 2 months and make the balance 0.</t>
  </si>
  <si>
    <t>CosmetiX sells 498715 kajals, 246581 lipsticks and 367920 eyeliners in Month 1. The sales quantity of kajal increases by 2.70% every month from Month 2, lipstick increases by 4.00% every month from Month 2 and eyeliner increases by 3.40% every month from Month 2.</t>
  </si>
  <si>
    <t>Kajal sales mix and collection details-</t>
  </si>
  <si>
    <t>-39% of the company's kajal sales is made to Customer1 who makes the payment in cash.</t>
  </si>
  <si>
    <t>-27% of the company's kajal sales is made to Customer2 who pays the company every 2 months and makes balance 0.</t>
  </si>
  <si>
    <t>-34% of the company's kajal sales is made to Customer3 who pays the company every 3 months and makes balance 0.</t>
  </si>
  <si>
    <t>Lipstick sales mix and collection details-</t>
  </si>
  <si>
    <t>-42% of the company's lipstick sales is made to Customer1 who makes the payment in cash.</t>
  </si>
  <si>
    <t>-42% of the company's lipstick sales is made to Customer2 who pays the company every 2 months and makes balance 0.</t>
  </si>
  <si>
    <t>-16% of the company's lipstick sales is made to Customer3 who pays the company every 3 months and makes balance 0.</t>
  </si>
  <si>
    <t>Eyeliner sales mix and collection details-</t>
  </si>
  <si>
    <t>-38% of the company's eyeliner sales is made to Customer1 who makes the payment in cash.</t>
  </si>
  <si>
    <t>-34% of the company's eyeliner sales is made to Customer2 who pays the company every 2 months and makes balance 0.</t>
  </si>
  <si>
    <t>-28% of the company's eyeliner sales is made to Customer3 who pays the company every 3 months and makes balance 0.</t>
  </si>
  <si>
    <t>Calculate Sales and Receivables for 24 months.</t>
  </si>
  <si>
    <t>Sales</t>
  </si>
  <si>
    <t>Quantity</t>
  </si>
  <si>
    <t>Growth</t>
  </si>
  <si>
    <t>Selling Price</t>
  </si>
  <si>
    <t>kajal</t>
  </si>
  <si>
    <t>Lipsticks</t>
  </si>
  <si>
    <t>Eyeliners</t>
  </si>
  <si>
    <t>Eyeliner</t>
  </si>
  <si>
    <t>Collections</t>
  </si>
  <si>
    <t>Customer 1</t>
  </si>
  <si>
    <t>Cash</t>
  </si>
  <si>
    <t>Customer 2</t>
  </si>
  <si>
    <t>every 2 months</t>
  </si>
  <si>
    <t>Customer 3</t>
  </si>
  <si>
    <t>every 3 months</t>
  </si>
  <si>
    <t>Purchases</t>
  </si>
  <si>
    <t>Purchase Price</t>
  </si>
  <si>
    <t>Payments</t>
  </si>
  <si>
    <t>After 1 month</t>
  </si>
  <si>
    <t>After 3 months</t>
  </si>
  <si>
    <t>every 2 month</t>
  </si>
  <si>
    <t>Expenses</t>
  </si>
  <si>
    <t>Rent</t>
  </si>
  <si>
    <t>every month</t>
  </si>
  <si>
    <t>Electricity</t>
  </si>
  <si>
    <t>Salary</t>
  </si>
  <si>
    <t>after 1 month</t>
  </si>
  <si>
    <t>Security Service</t>
  </si>
  <si>
    <t>broadband</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</si>
  <si>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</si>
  <si>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</si>
  <si>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</si>
  <si>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</si>
  <si>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</si>
  <si>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</si>
  <si>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</si>
  <si>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</si>
  <si>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</si>
  <si>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</si>
  <si>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</si>
  <si>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</si>
  <si>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</si>
  <si>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</si>
  <si>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</si>
  <si>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</si>
  <si>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</si>
  <si>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</si>
  <si>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</si>
  <si>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</si>
  <si>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</si>
  <si>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</si>
  <si>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</si>
  <si>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</si>
  <si>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Total</t>
  </si>
  <si>
    <t>Receivables</t>
  </si>
  <si>
    <t>Payments for Purchase</t>
  </si>
  <si>
    <t>Payables</t>
  </si>
  <si>
    <t>Cost of goods sold</t>
  </si>
  <si>
    <t>Payment for expenses</t>
  </si>
  <si>
    <t>Outstanding Expenses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</si>
</sst>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vertical="bottom"/>
    </xf>
    <xf borderId="0" fillId="0" fontId="3" numFmtId="0" xfId="0" applyAlignment="1" applyFont="1">
      <alignment readingOrder="0" shrinkToFit="0" vertical="bottom" wrapText="1"/>
    </xf>
    <xf borderId="0" fillId="0" fontId="2" numFmtId="0" xfId="0" applyAlignment="1" applyFont="1">
      <alignment vertical="bottom"/>
    </xf>
    <xf borderId="0" fillId="2" fontId="3" numFmtId="0" xfId="0" applyAlignment="1" applyFill="1" applyFont="1">
      <alignment readingOrder="0" shrinkToFit="0" vertical="bottom" wrapText="1"/>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shrinkToFit="0" vertical="bottom" wrapText="1"/>
    </xf>
    <xf borderId="0" fillId="0" fontId="4" numFmtId="0" xfId="0" applyAlignment="1" applyFont="1">
      <alignment readingOrder="0"/>
    </xf>
    <xf borderId="0" fillId="0" fontId="4" numFmtId="10" xfId="0" applyAlignment="1" applyFont="1" applyNumberFormat="1">
      <alignment readingOrder="0"/>
    </xf>
    <xf borderId="0" fillId="0" fontId="4" numFmtId="9" xfId="0" applyAlignment="1" applyFont="1" applyNumberFormat="1">
      <alignment readingOrder="0"/>
    </xf>
    <xf borderId="0" fillId="0" fontId="4" numFmtId="0" xfId="0" applyFont="1"/>
    <xf borderId="0" fillId="0" fontId="4"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4"/>
      <c r="B4" s="2"/>
      <c r="C4" s="2"/>
      <c r="D4" s="2"/>
      <c r="E4" s="2"/>
      <c r="F4" s="2"/>
      <c r="G4" s="2"/>
      <c r="H4" s="2"/>
      <c r="I4" s="2"/>
      <c r="J4" s="2"/>
      <c r="K4" s="2"/>
      <c r="L4" s="2"/>
      <c r="M4" s="2"/>
      <c r="N4" s="2"/>
      <c r="O4" s="2"/>
      <c r="P4" s="2"/>
      <c r="Q4" s="2"/>
      <c r="R4" s="2"/>
      <c r="S4" s="2"/>
      <c r="T4" s="2"/>
      <c r="U4" s="2"/>
      <c r="V4" s="2"/>
      <c r="W4" s="2"/>
      <c r="X4" s="2"/>
      <c r="Y4" s="2"/>
      <c r="Z4" s="2"/>
    </row>
    <row r="5">
      <c r="A5" s="5" t="s">
        <v>3</v>
      </c>
      <c r="C5" s="6"/>
      <c r="D5" s="7"/>
      <c r="E5" s="8"/>
      <c r="F5" s="8"/>
      <c r="G5" s="2"/>
      <c r="H5" s="2"/>
      <c r="I5" s="2"/>
      <c r="J5" s="2"/>
      <c r="K5" s="2"/>
      <c r="L5" s="2"/>
      <c r="M5" s="2"/>
      <c r="N5" s="2"/>
      <c r="O5" s="2"/>
      <c r="P5" s="2"/>
      <c r="Q5" s="2"/>
      <c r="R5" s="2"/>
      <c r="S5" s="2"/>
      <c r="T5" s="2"/>
      <c r="U5" s="2"/>
      <c r="V5" s="2"/>
      <c r="W5" s="2"/>
      <c r="X5" s="2"/>
      <c r="Y5" s="2"/>
      <c r="Z5" s="2"/>
    </row>
    <row r="6">
      <c r="A6" s="5" t="s">
        <v>4</v>
      </c>
      <c r="C6" s="6"/>
      <c r="D6" s="8"/>
      <c r="E6" s="8"/>
      <c r="F6" s="8"/>
      <c r="G6" s="2"/>
      <c r="H6" s="2"/>
      <c r="I6" s="2"/>
      <c r="J6" s="2"/>
      <c r="K6" s="2"/>
      <c r="L6" s="2"/>
      <c r="M6" s="2"/>
      <c r="N6" s="2"/>
      <c r="O6" s="2"/>
      <c r="P6" s="2"/>
      <c r="Q6" s="2"/>
      <c r="R6" s="2"/>
      <c r="S6" s="2"/>
      <c r="T6" s="2"/>
      <c r="U6" s="2"/>
      <c r="V6" s="2"/>
      <c r="W6" s="2"/>
      <c r="X6" s="2"/>
      <c r="Y6" s="2"/>
      <c r="Z6" s="2"/>
    </row>
    <row r="7">
      <c r="A7" s="9"/>
      <c r="C7" s="6"/>
      <c r="D7" s="8"/>
      <c r="E7" s="8"/>
      <c r="F7" s="8"/>
      <c r="G7" s="2"/>
      <c r="H7" s="2"/>
      <c r="I7" s="2"/>
      <c r="J7" s="2"/>
      <c r="K7" s="2"/>
      <c r="L7" s="2"/>
      <c r="M7" s="2"/>
      <c r="N7" s="2"/>
      <c r="O7" s="2"/>
      <c r="P7" s="2"/>
      <c r="Q7" s="2"/>
      <c r="R7" s="2"/>
      <c r="S7" s="2"/>
      <c r="T7" s="2"/>
      <c r="U7" s="2"/>
      <c r="V7" s="2"/>
      <c r="W7" s="2"/>
      <c r="X7" s="2"/>
      <c r="Y7" s="2"/>
      <c r="Z7" s="2"/>
    </row>
    <row r="8">
      <c r="A8" s="5" t="s">
        <v>5</v>
      </c>
      <c r="C8" s="6"/>
      <c r="D8" s="8"/>
      <c r="E8" s="8"/>
      <c r="F8" s="8"/>
      <c r="G8" s="2"/>
      <c r="H8" s="2"/>
      <c r="I8" s="2"/>
      <c r="J8" s="2"/>
      <c r="K8" s="2"/>
      <c r="L8" s="2"/>
      <c r="M8" s="2"/>
      <c r="N8" s="2"/>
      <c r="O8" s="2"/>
      <c r="P8" s="2"/>
      <c r="Q8" s="2"/>
      <c r="R8" s="2"/>
      <c r="S8" s="2"/>
      <c r="T8" s="2"/>
      <c r="U8" s="2"/>
      <c r="V8" s="2"/>
      <c r="W8" s="2"/>
      <c r="X8" s="2"/>
      <c r="Y8" s="2"/>
      <c r="Z8" s="2"/>
    </row>
    <row r="9">
      <c r="A9" s="9"/>
      <c r="C9" s="6"/>
      <c r="D9" s="8"/>
      <c r="E9" s="8"/>
      <c r="F9" s="8"/>
      <c r="G9" s="2"/>
      <c r="H9" s="2"/>
      <c r="I9" s="2"/>
      <c r="J9" s="2"/>
      <c r="K9" s="2"/>
      <c r="L9" s="2"/>
      <c r="M9" s="2"/>
      <c r="N9" s="2"/>
      <c r="O9" s="2"/>
      <c r="P9" s="2"/>
      <c r="Q9" s="2"/>
      <c r="R9" s="2"/>
      <c r="S9" s="2"/>
      <c r="T9" s="2"/>
      <c r="U9" s="2"/>
      <c r="V9" s="2"/>
      <c r="W9" s="2"/>
      <c r="X9" s="2"/>
      <c r="Y9" s="2"/>
      <c r="Z9" s="2"/>
    </row>
    <row r="10">
      <c r="A10" s="5" t="s">
        <v>6</v>
      </c>
      <c r="C10" s="6"/>
      <c r="D10" s="8"/>
      <c r="E10" s="8"/>
      <c r="F10" s="8"/>
      <c r="G10" s="2"/>
      <c r="H10" s="2"/>
      <c r="I10" s="2"/>
      <c r="J10" s="2"/>
      <c r="K10" s="2"/>
      <c r="L10" s="2"/>
      <c r="M10" s="2"/>
      <c r="N10" s="2"/>
      <c r="O10" s="2"/>
      <c r="P10" s="2"/>
      <c r="Q10" s="2"/>
      <c r="R10" s="2"/>
      <c r="S10" s="2"/>
      <c r="T10" s="2"/>
      <c r="U10" s="2"/>
      <c r="V10" s="2"/>
      <c r="W10" s="2"/>
      <c r="X10" s="2"/>
      <c r="Y10" s="2"/>
      <c r="Z10" s="2"/>
    </row>
    <row r="11">
      <c r="A11" s="5" t="s">
        <v>7</v>
      </c>
      <c r="C11" s="6"/>
      <c r="D11" s="8"/>
      <c r="E11" s="8"/>
      <c r="F11" s="8"/>
      <c r="G11" s="2"/>
      <c r="H11" s="2"/>
      <c r="I11" s="2"/>
      <c r="J11" s="2"/>
      <c r="K11" s="2"/>
      <c r="L11" s="2"/>
      <c r="M11" s="2"/>
      <c r="N11" s="2"/>
      <c r="O11" s="2"/>
      <c r="P11" s="2"/>
      <c r="Q11" s="2"/>
      <c r="R11" s="2"/>
      <c r="S11" s="2"/>
      <c r="T11" s="2"/>
      <c r="U11" s="2"/>
      <c r="V11" s="2"/>
      <c r="W11" s="2"/>
      <c r="X11" s="2"/>
      <c r="Y11" s="2"/>
      <c r="Z11" s="2"/>
    </row>
    <row r="12">
      <c r="A12" s="5" t="s">
        <v>8</v>
      </c>
      <c r="C12" s="6"/>
      <c r="D12" s="8"/>
      <c r="E12" s="8"/>
      <c r="F12" s="8"/>
      <c r="G12" s="2"/>
      <c r="H12" s="2"/>
      <c r="I12" s="2"/>
      <c r="J12" s="2"/>
      <c r="K12" s="2"/>
      <c r="L12" s="2"/>
      <c r="M12" s="2"/>
      <c r="N12" s="2"/>
      <c r="O12" s="2"/>
      <c r="P12" s="2"/>
      <c r="Q12" s="2"/>
      <c r="R12" s="2"/>
      <c r="S12" s="2"/>
      <c r="T12" s="2"/>
      <c r="U12" s="2"/>
      <c r="V12" s="2"/>
      <c r="W12" s="2"/>
      <c r="X12" s="2"/>
      <c r="Y12" s="2"/>
      <c r="Z12" s="2"/>
    </row>
    <row r="13">
      <c r="A13" s="5" t="s">
        <v>9</v>
      </c>
      <c r="C13" s="6"/>
      <c r="D13" s="8"/>
      <c r="E13" s="8"/>
      <c r="F13" s="8"/>
      <c r="G13" s="2"/>
      <c r="H13" s="2"/>
      <c r="I13" s="2"/>
      <c r="J13" s="2"/>
      <c r="K13" s="2"/>
      <c r="L13" s="2"/>
      <c r="M13" s="2"/>
      <c r="N13" s="2"/>
      <c r="O13" s="2"/>
      <c r="P13" s="2"/>
      <c r="Q13" s="2"/>
      <c r="R13" s="2"/>
      <c r="S13" s="2"/>
      <c r="T13" s="2"/>
      <c r="U13" s="2"/>
      <c r="V13" s="2"/>
      <c r="W13" s="2"/>
      <c r="X13" s="2"/>
      <c r="Y13" s="2"/>
      <c r="Z13" s="2"/>
    </row>
    <row r="14">
      <c r="A14" s="10"/>
      <c r="C14" s="6"/>
      <c r="D14" s="8"/>
      <c r="E14" s="8"/>
      <c r="F14" s="8"/>
      <c r="G14" s="2"/>
      <c r="H14" s="2"/>
      <c r="I14" s="2"/>
      <c r="J14" s="2"/>
      <c r="K14" s="2"/>
      <c r="L14" s="2"/>
      <c r="M14" s="2"/>
      <c r="N14" s="2"/>
      <c r="O14" s="2"/>
      <c r="P14" s="2"/>
      <c r="Q14" s="2"/>
      <c r="R14" s="2"/>
      <c r="S14" s="2"/>
      <c r="T14" s="2"/>
      <c r="U14" s="2"/>
      <c r="V14" s="2"/>
      <c r="W14" s="2"/>
      <c r="X14" s="2"/>
      <c r="Y14" s="2"/>
      <c r="Z14" s="2"/>
    </row>
    <row r="15">
      <c r="A15" s="5" t="s">
        <v>10</v>
      </c>
      <c r="C15" s="6"/>
      <c r="D15" s="8"/>
      <c r="E15" s="8"/>
      <c r="F15" s="8"/>
      <c r="G15" s="2"/>
      <c r="H15" s="2"/>
      <c r="I15" s="2"/>
      <c r="J15" s="2"/>
      <c r="K15" s="2"/>
      <c r="L15" s="2"/>
      <c r="M15" s="2"/>
      <c r="N15" s="2"/>
      <c r="O15" s="2"/>
      <c r="P15" s="2"/>
      <c r="Q15" s="2"/>
      <c r="R15" s="2"/>
      <c r="S15" s="2"/>
      <c r="T15" s="2"/>
      <c r="U15" s="2"/>
      <c r="V15" s="2"/>
      <c r="W15" s="2"/>
      <c r="X15" s="2"/>
      <c r="Y15" s="2"/>
      <c r="Z15" s="2"/>
    </row>
    <row r="16">
      <c r="A16" s="5" t="s">
        <v>11</v>
      </c>
      <c r="C16" s="6"/>
      <c r="D16" s="8"/>
      <c r="E16" s="8"/>
      <c r="F16" s="8"/>
      <c r="G16" s="2"/>
      <c r="H16" s="2"/>
      <c r="I16" s="2"/>
      <c r="J16" s="2"/>
      <c r="K16" s="2"/>
      <c r="L16" s="2"/>
      <c r="M16" s="2"/>
      <c r="N16" s="2"/>
      <c r="O16" s="2"/>
      <c r="P16" s="2"/>
      <c r="Q16" s="2"/>
      <c r="R16" s="2"/>
      <c r="S16" s="2"/>
      <c r="T16" s="2"/>
      <c r="U16" s="2"/>
      <c r="V16" s="2"/>
      <c r="W16" s="2"/>
      <c r="X16" s="2"/>
      <c r="Y16" s="2"/>
      <c r="Z16" s="2"/>
    </row>
    <row r="17">
      <c r="A17" s="5" t="s">
        <v>12</v>
      </c>
      <c r="C17" s="6"/>
      <c r="D17" s="8"/>
      <c r="E17" s="8"/>
      <c r="F17" s="8"/>
      <c r="G17" s="2"/>
      <c r="H17" s="2"/>
      <c r="I17" s="2"/>
      <c r="J17" s="2"/>
      <c r="K17" s="2"/>
      <c r="L17" s="2"/>
      <c r="M17" s="2"/>
      <c r="N17" s="2"/>
      <c r="O17" s="2"/>
      <c r="P17" s="2"/>
      <c r="Q17" s="2"/>
      <c r="R17" s="2"/>
      <c r="S17" s="2"/>
      <c r="T17" s="2"/>
      <c r="U17" s="2"/>
      <c r="V17" s="2"/>
      <c r="W17" s="2"/>
      <c r="X17" s="2"/>
      <c r="Y17" s="2"/>
      <c r="Z17" s="2"/>
    </row>
    <row r="18">
      <c r="A18" s="5" t="s">
        <v>13</v>
      </c>
      <c r="C18" s="6"/>
      <c r="D18" s="8"/>
      <c r="E18" s="8"/>
      <c r="F18" s="8"/>
      <c r="G18" s="2"/>
      <c r="H18" s="2"/>
      <c r="I18" s="2"/>
      <c r="J18" s="2"/>
      <c r="K18" s="2"/>
      <c r="L18" s="2"/>
      <c r="M18" s="2"/>
      <c r="N18" s="2"/>
      <c r="O18" s="2"/>
      <c r="P18" s="2"/>
      <c r="Q18" s="2"/>
      <c r="R18" s="2"/>
      <c r="S18" s="2"/>
      <c r="T18" s="2"/>
      <c r="U18" s="2"/>
      <c r="V18" s="2"/>
      <c r="W18" s="2"/>
      <c r="X18" s="2"/>
      <c r="Y18" s="2"/>
      <c r="Z18" s="2"/>
    </row>
    <row r="19">
      <c r="A19" s="10"/>
      <c r="C19" s="6"/>
      <c r="D19" s="8"/>
      <c r="E19" s="8"/>
      <c r="F19" s="8"/>
      <c r="G19" s="2"/>
      <c r="H19" s="2"/>
      <c r="I19" s="2"/>
      <c r="J19" s="2"/>
      <c r="K19" s="2"/>
      <c r="L19" s="2"/>
      <c r="M19" s="2"/>
      <c r="N19" s="2"/>
      <c r="O19" s="2"/>
      <c r="P19" s="2"/>
      <c r="Q19" s="2"/>
      <c r="R19" s="2"/>
      <c r="S19" s="2"/>
      <c r="T19" s="2"/>
      <c r="U19" s="2"/>
      <c r="V19" s="2"/>
      <c r="W19" s="2"/>
      <c r="X19" s="2"/>
      <c r="Y19" s="2"/>
      <c r="Z19" s="2"/>
    </row>
    <row r="20">
      <c r="A20" s="5" t="s">
        <v>14</v>
      </c>
      <c r="B20" s="2"/>
      <c r="C20" s="2"/>
      <c r="D20" s="2"/>
      <c r="E20" s="2"/>
      <c r="F20" s="2"/>
      <c r="G20" s="2"/>
      <c r="H20" s="2"/>
      <c r="I20" s="2"/>
      <c r="J20" s="2"/>
      <c r="K20" s="2"/>
      <c r="L20" s="2"/>
      <c r="M20" s="2"/>
      <c r="N20" s="2"/>
      <c r="O20" s="2"/>
      <c r="P20" s="2"/>
      <c r="Q20" s="2"/>
      <c r="R20" s="2"/>
      <c r="S20" s="2"/>
      <c r="T20" s="2"/>
      <c r="U20" s="2"/>
      <c r="V20" s="2"/>
      <c r="W20" s="2"/>
      <c r="X20" s="2"/>
      <c r="Y20" s="2"/>
      <c r="Z20" s="2"/>
    </row>
    <row r="21">
      <c r="A21" s="5" t="s">
        <v>15</v>
      </c>
      <c r="B21" s="2"/>
      <c r="C21" s="2"/>
      <c r="D21" s="2"/>
      <c r="E21" s="2"/>
      <c r="F21" s="2"/>
      <c r="G21" s="2"/>
      <c r="H21" s="2"/>
      <c r="I21" s="2"/>
      <c r="J21" s="2"/>
      <c r="K21" s="2"/>
      <c r="L21" s="2"/>
      <c r="M21" s="2"/>
      <c r="N21" s="2"/>
      <c r="O21" s="2"/>
      <c r="P21" s="2"/>
      <c r="Q21" s="2"/>
      <c r="R21" s="2"/>
      <c r="S21" s="2"/>
      <c r="T21" s="2"/>
      <c r="U21" s="2"/>
      <c r="V21" s="2"/>
      <c r="W21" s="2"/>
      <c r="X21" s="2"/>
      <c r="Y21" s="2"/>
      <c r="Z21" s="2"/>
    </row>
    <row r="22">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c r="A23" s="5" t="s">
        <v>17</v>
      </c>
      <c r="B23" s="2"/>
      <c r="C23" s="2"/>
      <c r="D23" s="2"/>
      <c r="E23" s="2"/>
      <c r="F23" s="2"/>
      <c r="G23" s="2"/>
      <c r="H23" s="2"/>
      <c r="I23" s="2"/>
      <c r="J23" s="2"/>
      <c r="K23" s="2"/>
      <c r="L23" s="2"/>
      <c r="M23" s="2"/>
      <c r="N23" s="2"/>
      <c r="O23" s="2"/>
      <c r="P23" s="2"/>
      <c r="Q23" s="2"/>
      <c r="R23" s="2"/>
      <c r="S23" s="2"/>
      <c r="T23" s="2"/>
      <c r="U23" s="2"/>
      <c r="V23" s="2"/>
      <c r="W23" s="2"/>
      <c r="X23" s="2"/>
      <c r="Y23" s="2"/>
      <c r="Z23" s="2"/>
    </row>
    <row r="24">
      <c r="A24" s="10"/>
      <c r="B24" s="2"/>
      <c r="C24" s="2"/>
      <c r="D24" s="2"/>
      <c r="E24" s="2"/>
      <c r="F24" s="2"/>
      <c r="G24" s="2"/>
      <c r="H24" s="2"/>
      <c r="I24" s="2"/>
      <c r="J24" s="2"/>
      <c r="K24" s="2"/>
      <c r="L24" s="2"/>
      <c r="M24" s="2"/>
      <c r="N24" s="2"/>
      <c r="O24" s="2"/>
      <c r="P24" s="2"/>
      <c r="Q24" s="2"/>
      <c r="R24" s="2"/>
      <c r="S24" s="2"/>
      <c r="T24" s="2"/>
      <c r="U24" s="2"/>
      <c r="V24" s="2"/>
      <c r="W24" s="2"/>
      <c r="X24" s="2"/>
      <c r="Y24" s="2"/>
      <c r="Z24" s="2"/>
    </row>
    <row r="25">
      <c r="A25" s="11" t="s">
        <v>18</v>
      </c>
    </row>
    <row r="26">
      <c r="A2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19</v>
      </c>
    </row>
    <row r="2">
      <c r="B2" s="12" t="s">
        <v>20</v>
      </c>
      <c r="C2" s="12" t="s">
        <v>21</v>
      </c>
      <c r="D2" s="12" t="s">
        <v>22</v>
      </c>
      <c r="E2" s="12" t="s">
        <v>21</v>
      </c>
    </row>
    <row r="3">
      <c r="A3" s="12" t="s">
        <v>23</v>
      </c>
      <c r="B3" s="12">
        <v>498715.0</v>
      </c>
      <c r="C3" s="13">
        <v>0.027</v>
      </c>
      <c r="D3" s="12">
        <v>261.0</v>
      </c>
      <c r="E3" s="13">
        <v>0.018</v>
      </c>
    </row>
    <row r="4">
      <c r="A4" s="12" t="s">
        <v>24</v>
      </c>
      <c r="B4" s="12">
        <v>246581.0</v>
      </c>
      <c r="C4" s="13">
        <v>0.04</v>
      </c>
      <c r="D4" s="12">
        <v>429.0</v>
      </c>
      <c r="E4" s="13">
        <v>0.02</v>
      </c>
    </row>
    <row r="5">
      <c r="A5" s="12" t="s">
        <v>25</v>
      </c>
      <c r="B5" s="12">
        <v>367920.0</v>
      </c>
      <c r="C5" s="13">
        <v>0.034</v>
      </c>
      <c r="D5" s="12">
        <v>330.0</v>
      </c>
      <c r="E5" s="13">
        <v>0.014</v>
      </c>
    </row>
    <row r="7">
      <c r="A7" s="12" t="s">
        <v>19</v>
      </c>
      <c r="B7" s="12" t="s">
        <v>23</v>
      </c>
      <c r="C7" s="12" t="s">
        <v>24</v>
      </c>
      <c r="D7" s="12" t="s">
        <v>26</v>
      </c>
      <c r="E7" s="12" t="s">
        <v>27</v>
      </c>
    </row>
    <row r="8">
      <c r="A8" s="12" t="s">
        <v>28</v>
      </c>
      <c r="B8" s="14">
        <v>0.39</v>
      </c>
      <c r="C8" s="14">
        <v>0.42</v>
      </c>
      <c r="D8" s="14">
        <v>0.38</v>
      </c>
      <c r="E8" s="12" t="s">
        <v>29</v>
      </c>
    </row>
    <row r="9">
      <c r="A9" s="12" t="s">
        <v>30</v>
      </c>
      <c r="B9" s="14">
        <v>0.27</v>
      </c>
      <c r="C9" s="14">
        <v>0.42</v>
      </c>
      <c r="D9" s="14">
        <v>0.34</v>
      </c>
      <c r="E9" s="12" t="s">
        <v>31</v>
      </c>
    </row>
    <row r="10">
      <c r="A10" s="12" t="s">
        <v>32</v>
      </c>
      <c r="B10" s="14">
        <v>0.34</v>
      </c>
      <c r="C10" s="14">
        <v>0.16</v>
      </c>
      <c r="D10" s="14">
        <v>0.28</v>
      </c>
      <c r="E10" s="12" t="s">
        <v>33</v>
      </c>
    </row>
    <row r="11">
      <c r="A11" s="12"/>
    </row>
    <row r="12">
      <c r="A12" s="12" t="s">
        <v>34</v>
      </c>
    </row>
    <row r="13">
      <c r="B13" s="12" t="s">
        <v>20</v>
      </c>
      <c r="C13" s="12" t="s">
        <v>21</v>
      </c>
      <c r="D13" s="12" t="s">
        <v>35</v>
      </c>
      <c r="E13" s="12" t="s">
        <v>21</v>
      </c>
      <c r="F13" s="12" t="s">
        <v>36</v>
      </c>
    </row>
    <row r="14">
      <c r="A14" s="12" t="s">
        <v>23</v>
      </c>
      <c r="B14" s="12">
        <v>498715.0</v>
      </c>
      <c r="C14" s="13">
        <v>0.027</v>
      </c>
      <c r="D14" s="12">
        <v>114.0</v>
      </c>
      <c r="E14" s="13">
        <v>0.012</v>
      </c>
      <c r="F14" s="12" t="s">
        <v>37</v>
      </c>
    </row>
    <row r="15">
      <c r="A15" s="12" t="s">
        <v>24</v>
      </c>
      <c r="B15" s="12">
        <v>265480.0</v>
      </c>
      <c r="C15" s="13">
        <v>0.05</v>
      </c>
      <c r="D15" s="12">
        <v>268.0</v>
      </c>
      <c r="E15" s="14">
        <v>0.0</v>
      </c>
      <c r="F15" s="12" t="s">
        <v>38</v>
      </c>
    </row>
    <row r="16">
      <c r="A16" s="12" t="s">
        <v>25</v>
      </c>
      <c r="B16" s="12">
        <v>384621.0</v>
      </c>
      <c r="C16" s="13">
        <v>0.0461</v>
      </c>
      <c r="D16" s="12">
        <v>153.0</v>
      </c>
      <c r="E16" s="14">
        <v>0.0</v>
      </c>
      <c r="F16" s="12" t="s">
        <v>39</v>
      </c>
    </row>
    <row r="18">
      <c r="A18" s="12" t="s">
        <v>40</v>
      </c>
    </row>
    <row r="19">
      <c r="A19" s="12" t="s">
        <v>41</v>
      </c>
      <c r="B19" s="12">
        <v>215000.0</v>
      </c>
      <c r="C19" s="12" t="s">
        <v>42</v>
      </c>
    </row>
    <row r="20">
      <c r="A20" s="12" t="s">
        <v>43</v>
      </c>
      <c r="B20" s="12">
        <v>87365.0</v>
      </c>
      <c r="C20" s="12" t="s">
        <v>33</v>
      </c>
    </row>
    <row r="21">
      <c r="A21" s="12" t="s">
        <v>44</v>
      </c>
      <c r="B21" s="12">
        <v>512746.0</v>
      </c>
      <c r="C21" s="12" t="s">
        <v>45</v>
      </c>
    </row>
    <row r="22">
      <c r="A22" s="12" t="s">
        <v>46</v>
      </c>
      <c r="B22" s="12">
        <v>48211.0</v>
      </c>
      <c r="C22" s="12" t="s">
        <v>45</v>
      </c>
    </row>
    <row r="23">
      <c r="A23" s="12" t="s">
        <v>47</v>
      </c>
      <c r="B23" s="12">
        <v>22589.0</v>
      </c>
      <c r="C23" s="12" t="s">
        <v>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48</v>
      </c>
      <c r="C1" s="12" t="s">
        <v>49</v>
      </c>
      <c r="D1" s="12" t="s">
        <v>50</v>
      </c>
      <c r="E1" s="12" t="s">
        <v>51</v>
      </c>
      <c r="F1" s="12" t="s">
        <v>52</v>
      </c>
      <c r="G1" s="12" t="s">
        <v>53</v>
      </c>
      <c r="H1" s="12" t="s">
        <v>54</v>
      </c>
      <c r="I1" s="12" t="s">
        <v>55</v>
      </c>
      <c r="J1" s="12" t="s">
        <v>56</v>
      </c>
      <c r="K1" s="12" t="s">
        <v>57</v>
      </c>
      <c r="L1" s="12" t="s">
        <v>58</v>
      </c>
      <c r="M1" s="12" t="s">
        <v>59</v>
      </c>
      <c r="N1" s="12" t="s">
        <v>60</v>
      </c>
      <c r="O1" s="12" t="s">
        <v>61</v>
      </c>
      <c r="P1" s="12" t="s">
        <v>62</v>
      </c>
      <c r="Q1" s="12" t="s">
        <v>63</v>
      </c>
      <c r="R1" s="12" t="s">
        <v>64</v>
      </c>
      <c r="S1" s="12" t="s">
        <v>65</v>
      </c>
      <c r="T1" s="12" t="s">
        <v>66</v>
      </c>
      <c r="U1" s="12" t="s">
        <v>67</v>
      </c>
      <c r="V1" s="12" t="s">
        <v>68</v>
      </c>
      <c r="W1" s="12" t="s">
        <v>69</v>
      </c>
      <c r="X1" s="12" t="s">
        <v>70</v>
      </c>
      <c r="Y1" s="12" t="s">
        <v>71</v>
      </c>
    </row>
    <row r="2">
      <c r="A2" s="12" t="s">
        <v>19</v>
      </c>
    </row>
    <row r="3">
      <c r="A3" s="12" t="s">
        <v>23</v>
      </c>
      <c r="B3" s="15">
        <f>Assumptions!$B3</f>
        <v>498715</v>
      </c>
      <c r="C3" s="16">
        <f>B3*(1+Assumptions!$C3)</f>
        <v>512180.305</v>
      </c>
      <c r="D3" s="16">
        <f>C3*(1+Assumptions!$C3)</f>
        <v>526009.1732</v>
      </c>
      <c r="E3" s="16">
        <f>D3*(1+Assumptions!$C3)</f>
        <v>540211.4209</v>
      </c>
      <c r="F3" s="16">
        <f>E3*(1+Assumptions!$C3)</f>
        <v>554797.1293</v>
      </c>
      <c r="G3" s="16">
        <f>F3*(1+Assumptions!$C3)</f>
        <v>569776.6518</v>
      </c>
      <c r="H3" s="16">
        <f>G3*(1+Assumptions!$C3)</f>
        <v>585160.6214</v>
      </c>
      <c r="I3" s="16">
        <f>H3*(1+Assumptions!$C3)</f>
        <v>600959.9581</v>
      </c>
      <c r="J3" s="16">
        <f>I3*(1+Assumptions!$C3)</f>
        <v>617185.877</v>
      </c>
      <c r="K3" s="16">
        <f>J3*(1+Assumptions!$C3)</f>
        <v>633849.8957</v>
      </c>
      <c r="L3" s="16">
        <f>K3*(1+Assumptions!$C3)</f>
        <v>650963.8429</v>
      </c>
      <c r="M3" s="16">
        <f>L3*(1+Assumptions!$C3)</f>
        <v>668539.8666</v>
      </c>
      <c r="N3" s="16">
        <f>M3*(1+Assumptions!$C3)</f>
        <v>686590.443</v>
      </c>
      <c r="O3" s="16">
        <f>N3*(1+Assumptions!$C3)</f>
        <v>705128.385</v>
      </c>
      <c r="P3" s="16">
        <f>O3*(1+Assumptions!$C3)</f>
        <v>724166.8514</v>
      </c>
      <c r="Q3" s="16">
        <f>P3*(1+Assumptions!$C3)</f>
        <v>743719.3564</v>
      </c>
      <c r="R3" s="16">
        <f>Q3*(1+Assumptions!$C3)</f>
        <v>763799.779</v>
      </c>
      <c r="S3" s="16">
        <f>R3*(1+Assumptions!$C3)</f>
        <v>784422.373</v>
      </c>
      <c r="T3" s="16">
        <f>S3*(1+Assumptions!$C3)</f>
        <v>805601.7771</v>
      </c>
      <c r="U3" s="16">
        <f>T3*(1+Assumptions!$C3)</f>
        <v>827353.0251</v>
      </c>
      <c r="V3" s="16">
        <f>U3*(1+Assumptions!$C3)</f>
        <v>849691.5568</v>
      </c>
      <c r="W3" s="16">
        <f>V3*(1+Assumptions!$C3)</f>
        <v>872633.2288</v>
      </c>
      <c r="X3" s="16">
        <f>W3*(1+Assumptions!$C3)</f>
        <v>896194.326</v>
      </c>
      <c r="Y3" s="16">
        <f>X3*(1+Assumptions!$C3)</f>
        <v>920391.5728</v>
      </c>
    </row>
    <row r="4">
      <c r="A4" s="12" t="s">
        <v>24</v>
      </c>
      <c r="B4" s="15">
        <f>Assumptions!$B4</f>
        <v>246581</v>
      </c>
      <c r="C4" s="16">
        <f>B4*(1+Assumptions!$C4)</f>
        <v>256444.24</v>
      </c>
      <c r="D4" s="16">
        <f>C4*(1+Assumptions!$C4)</f>
        <v>266702.0096</v>
      </c>
      <c r="E4" s="16">
        <f>D4*(1+Assumptions!$C4)</f>
        <v>277370.09</v>
      </c>
      <c r="F4" s="16">
        <f>E4*(1+Assumptions!$C4)</f>
        <v>288464.8936</v>
      </c>
      <c r="G4" s="16">
        <f>F4*(1+Assumptions!$C4)</f>
        <v>300003.4893</v>
      </c>
      <c r="H4" s="16">
        <f>G4*(1+Assumptions!$C4)</f>
        <v>312003.6289</v>
      </c>
      <c r="I4" s="16">
        <f>H4*(1+Assumptions!$C4)</f>
        <v>324483.7741</v>
      </c>
      <c r="J4" s="16">
        <f>I4*(1+Assumptions!$C4)</f>
        <v>337463.125</v>
      </c>
      <c r="K4" s="16">
        <f>J4*(1+Assumptions!$C4)</f>
        <v>350961.65</v>
      </c>
      <c r="L4" s="16">
        <f>K4*(1+Assumptions!$C4)</f>
        <v>365000.116</v>
      </c>
      <c r="M4" s="16">
        <f>L4*(1+Assumptions!$C4)</f>
        <v>379600.1207</v>
      </c>
      <c r="N4" s="16">
        <f>M4*(1+Assumptions!$C4)</f>
        <v>394784.1255</v>
      </c>
      <c r="O4" s="16">
        <f>N4*(1+Assumptions!$C4)</f>
        <v>410575.4905</v>
      </c>
      <c r="P4" s="16">
        <f>O4*(1+Assumptions!$C4)</f>
        <v>426998.5101</v>
      </c>
      <c r="Q4" s="16">
        <f>P4*(1+Assumptions!$C4)</f>
        <v>444078.4505</v>
      </c>
      <c r="R4" s="16">
        <f>Q4*(1+Assumptions!$C4)</f>
        <v>461841.5886</v>
      </c>
      <c r="S4" s="16">
        <f>R4*(1+Assumptions!$C4)</f>
        <v>480315.2521</v>
      </c>
      <c r="T4" s="16">
        <f>S4*(1+Assumptions!$C4)</f>
        <v>499527.8622</v>
      </c>
      <c r="U4" s="16">
        <f>T4*(1+Assumptions!$C4)</f>
        <v>519508.9767</v>
      </c>
      <c r="V4" s="16">
        <f>U4*(1+Assumptions!$C4)</f>
        <v>540289.3357</v>
      </c>
      <c r="W4" s="16">
        <f>V4*(1+Assumptions!$C4)</f>
        <v>561900.9092</v>
      </c>
      <c r="X4" s="16">
        <f>W4*(1+Assumptions!$C4)</f>
        <v>584376.9455</v>
      </c>
      <c r="Y4" s="16">
        <f>X4*(1+Assumptions!$C4)</f>
        <v>607752.0233</v>
      </c>
    </row>
    <row r="5">
      <c r="A5" s="12" t="s">
        <v>25</v>
      </c>
      <c r="B5" s="15">
        <f>Assumptions!$B5</f>
        <v>367920</v>
      </c>
      <c r="C5" s="16">
        <f>B5*(1+Assumptions!$C5)</f>
        <v>380429.28</v>
      </c>
      <c r="D5" s="16">
        <f>C5*(1+Assumptions!$C5)</f>
        <v>393363.8755</v>
      </c>
      <c r="E5" s="16">
        <f>D5*(1+Assumptions!$C5)</f>
        <v>406738.2473</v>
      </c>
      <c r="F5" s="16">
        <f>E5*(1+Assumptions!$C5)</f>
        <v>420567.3477</v>
      </c>
      <c r="G5" s="16">
        <f>F5*(1+Assumptions!$C5)</f>
        <v>434866.6375</v>
      </c>
      <c r="H5" s="16">
        <f>G5*(1+Assumptions!$C5)</f>
        <v>449652.1032</v>
      </c>
      <c r="I5" s="16">
        <f>H5*(1+Assumptions!$C5)</f>
        <v>464940.2747</v>
      </c>
      <c r="J5" s="16">
        <f>I5*(1+Assumptions!$C5)</f>
        <v>480748.244</v>
      </c>
      <c r="K5" s="16">
        <f>J5*(1+Assumptions!$C5)</f>
        <v>497093.6843</v>
      </c>
      <c r="L5" s="16">
        <f>K5*(1+Assumptions!$C5)</f>
        <v>513994.8696</v>
      </c>
      <c r="M5" s="16">
        <f>L5*(1+Assumptions!$C5)</f>
        <v>531470.6952</v>
      </c>
      <c r="N5" s="16">
        <f>M5*(1+Assumptions!$C5)</f>
        <v>549540.6988</v>
      </c>
      <c r="O5" s="16">
        <f>N5*(1+Assumptions!$C5)</f>
        <v>568225.0826</v>
      </c>
      <c r="P5" s="16">
        <f>O5*(1+Assumptions!$C5)</f>
        <v>587544.7354</v>
      </c>
      <c r="Q5" s="16">
        <f>P5*(1+Assumptions!$C5)</f>
        <v>607521.2564</v>
      </c>
      <c r="R5" s="16">
        <f>Q5*(1+Assumptions!$C5)</f>
        <v>628176.9791</v>
      </c>
      <c r="S5" s="16">
        <f>R5*(1+Assumptions!$C5)</f>
        <v>649534.9964</v>
      </c>
      <c r="T5" s="16">
        <f>S5*(1+Assumptions!$C5)</f>
        <v>671619.1863</v>
      </c>
      <c r="U5" s="16">
        <f>T5*(1+Assumptions!$C5)</f>
        <v>694454.2386</v>
      </c>
      <c r="V5" s="16">
        <f>U5*(1+Assumptions!$C5)</f>
        <v>718065.6827</v>
      </c>
      <c r="W5" s="16">
        <f>V5*(1+Assumptions!$C5)</f>
        <v>742479.9159</v>
      </c>
      <c r="X5" s="16">
        <f>W5*(1+Assumptions!$C5)</f>
        <v>767724.2331</v>
      </c>
      <c r="Y5" s="16">
        <f>X5*(1+Assumptions!$C5)</f>
        <v>793826.857</v>
      </c>
    </row>
    <row r="7">
      <c r="A7" s="12" t="s">
        <v>19</v>
      </c>
    </row>
    <row r="8">
      <c r="A8" s="12" t="s">
        <v>23</v>
      </c>
      <c r="B8" s="15">
        <f>Assumptions!D3</f>
        <v>261</v>
      </c>
      <c r="C8" s="16">
        <f>B8*(1+Assumptions!$E3)</f>
        <v>265.698</v>
      </c>
      <c r="D8" s="16">
        <f>C8*(1+Assumptions!$E3)</f>
        <v>270.480564</v>
      </c>
      <c r="E8" s="16">
        <f>D8*(1+Assumptions!$E3)</f>
        <v>275.3492142</v>
      </c>
      <c r="F8" s="16">
        <f>E8*(1+Assumptions!$E3)</f>
        <v>280.3055</v>
      </c>
      <c r="G8" s="16">
        <f>F8*(1+Assumptions!$E3)</f>
        <v>285.350999</v>
      </c>
      <c r="H8" s="16">
        <f>G8*(1+Assumptions!$E3)</f>
        <v>290.487317</v>
      </c>
      <c r="I8" s="16">
        <f>H8*(1+Assumptions!$E3)</f>
        <v>295.7160887</v>
      </c>
      <c r="J8" s="16">
        <f>I8*(1+Assumptions!$E3)</f>
        <v>301.0389783</v>
      </c>
      <c r="K8" s="16">
        <f>J8*(1+Assumptions!$E3)</f>
        <v>306.4576799</v>
      </c>
      <c r="L8" s="16">
        <f>K8*(1+Assumptions!$E3)</f>
        <v>311.9739181</v>
      </c>
      <c r="M8" s="16">
        <f>L8*(1+Assumptions!$E3)</f>
        <v>317.5894487</v>
      </c>
      <c r="N8" s="16">
        <f>M8*(1+Assumptions!$E3)</f>
        <v>323.3060587</v>
      </c>
      <c r="O8" s="16">
        <f>N8*(1+Assumptions!$E3)</f>
        <v>329.1255678</v>
      </c>
      <c r="P8" s="16">
        <f>O8*(1+Assumptions!$E3)</f>
        <v>335.049828</v>
      </c>
      <c r="Q8" s="16">
        <f>P8*(1+Assumptions!$E3)</f>
        <v>341.0807249</v>
      </c>
      <c r="R8" s="16">
        <f>Q8*(1+Assumptions!$E3)</f>
        <v>347.220178</v>
      </c>
      <c r="S8" s="16">
        <f>R8*(1+Assumptions!$E3)</f>
        <v>353.4701412</v>
      </c>
      <c r="T8" s="16">
        <f>S8*(1+Assumptions!$E3)</f>
        <v>359.8326037</v>
      </c>
      <c r="U8" s="16">
        <f>T8*(1+Assumptions!$E3)</f>
        <v>366.3095906</v>
      </c>
      <c r="V8" s="16">
        <f>U8*(1+Assumptions!$E3)</f>
        <v>372.9031632</v>
      </c>
      <c r="W8" s="16">
        <f>V8*(1+Assumptions!$E3)</f>
        <v>379.6154202</v>
      </c>
      <c r="X8" s="16">
        <f>W8*(1+Assumptions!$E3)</f>
        <v>386.4484977</v>
      </c>
      <c r="Y8" s="16">
        <f>X8*(1+Assumptions!$E3)</f>
        <v>393.4045707</v>
      </c>
    </row>
    <row r="9">
      <c r="A9" s="12" t="s">
        <v>24</v>
      </c>
      <c r="B9" s="15">
        <f>Assumptions!D4</f>
        <v>429</v>
      </c>
      <c r="C9" s="16">
        <f>B9*(1+Assumptions!$E4)</f>
        <v>437.58</v>
      </c>
      <c r="D9" s="16">
        <f>C9*(1+Assumptions!$E4)</f>
        <v>446.3316</v>
      </c>
      <c r="E9" s="16">
        <f>D9*(1+Assumptions!$E4)</f>
        <v>455.258232</v>
      </c>
      <c r="F9" s="16">
        <f>E9*(1+Assumptions!$E4)</f>
        <v>464.3633966</v>
      </c>
      <c r="G9" s="16">
        <f>F9*(1+Assumptions!$E4)</f>
        <v>473.6506646</v>
      </c>
      <c r="H9" s="16">
        <f>G9*(1+Assumptions!$E4)</f>
        <v>483.1236779</v>
      </c>
      <c r="I9" s="16">
        <f>H9*(1+Assumptions!$E4)</f>
        <v>492.7861514</v>
      </c>
      <c r="J9" s="16">
        <f>I9*(1+Assumptions!$E4)</f>
        <v>502.6418744</v>
      </c>
      <c r="K9" s="16">
        <f>J9*(1+Assumptions!$E4)</f>
        <v>512.6947119</v>
      </c>
      <c r="L9" s="16">
        <f>K9*(1+Assumptions!$E4)</f>
        <v>522.9486062</v>
      </c>
      <c r="M9" s="16">
        <f>L9*(1+Assumptions!$E4)</f>
        <v>533.4075783</v>
      </c>
      <c r="N9" s="16">
        <f>M9*(1+Assumptions!$E4)</f>
        <v>544.0757299</v>
      </c>
      <c r="O9" s="16">
        <f>N9*(1+Assumptions!$E4)</f>
        <v>554.9572445</v>
      </c>
      <c r="P9" s="16">
        <f>O9*(1+Assumptions!$E4)</f>
        <v>566.0563894</v>
      </c>
      <c r="Q9" s="16">
        <f>P9*(1+Assumptions!$E4)</f>
        <v>577.3775171</v>
      </c>
      <c r="R9" s="16">
        <f>Q9*(1+Assumptions!$E4)</f>
        <v>588.9250675</v>
      </c>
      <c r="S9" s="16">
        <f>R9*(1+Assumptions!$E4)</f>
        <v>600.7035688</v>
      </c>
      <c r="T9" s="16">
        <f>S9*(1+Assumptions!$E4)</f>
        <v>612.7176402</v>
      </c>
      <c r="U9" s="16">
        <f>T9*(1+Assumptions!$E4)</f>
        <v>624.971993</v>
      </c>
      <c r="V9" s="16">
        <f>U9*(1+Assumptions!$E4)</f>
        <v>637.4714329</v>
      </c>
      <c r="W9" s="16">
        <f>V9*(1+Assumptions!$E4)</f>
        <v>650.2208615</v>
      </c>
      <c r="X9" s="16">
        <f>W9*(1+Assumptions!$E4)</f>
        <v>663.2252788</v>
      </c>
      <c r="Y9" s="16">
        <f>X9*(1+Assumptions!$E4)</f>
        <v>676.4897843</v>
      </c>
    </row>
    <row r="10">
      <c r="A10" s="12" t="s">
        <v>25</v>
      </c>
      <c r="B10" s="15">
        <f>Assumptions!D5</f>
        <v>330</v>
      </c>
      <c r="C10" s="16">
        <f>B10*(1+Assumptions!$E5)</f>
        <v>334.62</v>
      </c>
      <c r="D10" s="16">
        <f>C10*(1+Assumptions!$E5)</f>
        <v>339.30468</v>
      </c>
      <c r="E10" s="16">
        <f>D10*(1+Assumptions!$E5)</f>
        <v>344.0549455</v>
      </c>
      <c r="F10" s="16">
        <f>E10*(1+Assumptions!$E5)</f>
        <v>348.8717148</v>
      </c>
      <c r="G10" s="16">
        <f>F10*(1+Assumptions!$E5)</f>
        <v>353.7559188</v>
      </c>
      <c r="H10" s="16">
        <f>G10*(1+Assumptions!$E5)</f>
        <v>358.7085016</v>
      </c>
      <c r="I10" s="16">
        <f>H10*(1+Assumptions!$E5)</f>
        <v>363.7304206</v>
      </c>
      <c r="J10" s="16">
        <f>I10*(1+Assumptions!$E5)</f>
        <v>368.8226465</v>
      </c>
      <c r="K10" s="16">
        <f>J10*(1+Assumptions!$E5)</f>
        <v>373.9861636</v>
      </c>
      <c r="L10" s="16">
        <f>K10*(1+Assumptions!$E5)</f>
        <v>379.2219699</v>
      </c>
      <c r="M10" s="16">
        <f>L10*(1+Assumptions!$E5)</f>
        <v>384.5310775</v>
      </c>
      <c r="N10" s="16">
        <f>M10*(1+Assumptions!$E5)</f>
        <v>389.9145125</v>
      </c>
      <c r="O10" s="16">
        <f>N10*(1+Assumptions!$E5)</f>
        <v>395.3733157</v>
      </c>
      <c r="P10" s="16">
        <f>O10*(1+Assumptions!$E5)</f>
        <v>400.9085421</v>
      </c>
      <c r="Q10" s="16">
        <f>P10*(1+Assumptions!$E5)</f>
        <v>406.5212617</v>
      </c>
      <c r="R10" s="16">
        <f>Q10*(1+Assumptions!$E5)</f>
        <v>412.2125594</v>
      </c>
      <c r="S10" s="16">
        <f>R10*(1+Assumptions!$E5)</f>
        <v>417.9835352</v>
      </c>
      <c r="T10" s="16">
        <f>S10*(1+Assumptions!$E5)</f>
        <v>423.8353047</v>
      </c>
      <c r="U10" s="16">
        <f>T10*(1+Assumptions!$E5)</f>
        <v>429.768999</v>
      </c>
      <c r="V10" s="16">
        <f>U10*(1+Assumptions!$E5)</f>
        <v>435.785765</v>
      </c>
      <c r="W10" s="16">
        <f>V10*(1+Assumptions!$E5)</f>
        <v>441.8867657</v>
      </c>
      <c r="X10" s="16">
        <f>W10*(1+Assumptions!$E5)</f>
        <v>448.0731804</v>
      </c>
      <c r="Y10" s="16">
        <f>X10*(1+Assumptions!$E5)</f>
        <v>454.3462049</v>
      </c>
    </row>
    <row r="12">
      <c r="A12" s="12" t="s">
        <v>34</v>
      </c>
    </row>
    <row r="13">
      <c r="A13" s="12" t="s">
        <v>23</v>
      </c>
      <c r="B13" s="15">
        <f>Assumptions!$B14</f>
        <v>498715</v>
      </c>
      <c r="C13" s="16">
        <f>B13*(1+Assumptions!$C14)</f>
        <v>512180.305</v>
      </c>
      <c r="D13" s="16">
        <f>C13*(1+Assumptions!$C14)</f>
        <v>526009.1732</v>
      </c>
      <c r="E13" s="16">
        <f>D13*(1+Assumptions!$C14)</f>
        <v>540211.4209</v>
      </c>
      <c r="F13" s="16">
        <f>E13*(1+Assumptions!$C14)</f>
        <v>554797.1293</v>
      </c>
      <c r="G13" s="16">
        <f>F13*(1+Assumptions!$C14)</f>
        <v>569776.6518</v>
      </c>
      <c r="H13" s="16">
        <f>G13*(1+Assumptions!$C14)</f>
        <v>585160.6214</v>
      </c>
      <c r="I13" s="16">
        <f>H13*(1+Assumptions!$C14)</f>
        <v>600959.9581</v>
      </c>
      <c r="J13" s="16">
        <f>I13*(1+Assumptions!$C14)</f>
        <v>617185.877</v>
      </c>
      <c r="K13" s="16">
        <f>J13*(1+Assumptions!$C14)</f>
        <v>633849.8957</v>
      </c>
      <c r="L13" s="16">
        <f>K13*(1+Assumptions!$C14)</f>
        <v>650963.8429</v>
      </c>
      <c r="M13" s="16">
        <f>L13*(1+Assumptions!$C14)</f>
        <v>668539.8666</v>
      </c>
      <c r="N13" s="16">
        <f>M13*(1+Assumptions!$C14)</f>
        <v>686590.443</v>
      </c>
      <c r="O13" s="16">
        <f>N13*(1+Assumptions!$C14)</f>
        <v>705128.385</v>
      </c>
      <c r="P13" s="16">
        <f>O13*(1+Assumptions!$C14)</f>
        <v>724166.8514</v>
      </c>
      <c r="Q13" s="16">
        <f>P13*(1+Assumptions!$C14)</f>
        <v>743719.3564</v>
      </c>
      <c r="R13" s="16">
        <f>Q13*(1+Assumptions!$C14)</f>
        <v>763799.779</v>
      </c>
      <c r="S13" s="16">
        <f>R13*(1+Assumptions!$C14)</f>
        <v>784422.373</v>
      </c>
      <c r="T13" s="16">
        <f>S13*(1+Assumptions!$C14)</f>
        <v>805601.7771</v>
      </c>
      <c r="U13" s="16">
        <f>T13*(1+Assumptions!$C14)</f>
        <v>827353.0251</v>
      </c>
      <c r="V13" s="16">
        <f>U13*(1+Assumptions!$C14)</f>
        <v>849691.5568</v>
      </c>
      <c r="W13" s="16">
        <f>V13*(1+Assumptions!$C14)</f>
        <v>872633.2288</v>
      </c>
      <c r="X13" s="16">
        <f>W13*(1+Assumptions!$C14)</f>
        <v>896194.326</v>
      </c>
      <c r="Y13" s="16">
        <f>X13*(1+Assumptions!$C14)</f>
        <v>920391.5728</v>
      </c>
    </row>
    <row r="14">
      <c r="A14" s="12" t="s">
        <v>24</v>
      </c>
      <c r="B14" s="15">
        <f>Assumptions!$B15</f>
        <v>265480</v>
      </c>
      <c r="C14" s="16">
        <f>B14*(1+Assumptions!$C15)</f>
        <v>278754</v>
      </c>
      <c r="D14" s="16">
        <f>C14*(1+Assumptions!$C15)</f>
        <v>292691.7</v>
      </c>
      <c r="E14" s="16">
        <f>D14*(1+Assumptions!$C15)</f>
        <v>307326.285</v>
      </c>
      <c r="F14" s="16">
        <f>E14*(1+Assumptions!$C15)</f>
        <v>322692.5993</v>
      </c>
      <c r="G14" s="16">
        <f>F14*(1+Assumptions!$C15)</f>
        <v>338827.2292</v>
      </c>
      <c r="H14" s="16">
        <f>G14*(1+Assumptions!$C15)</f>
        <v>355768.5907</v>
      </c>
      <c r="I14" s="16">
        <f>H14*(1+Assumptions!$C15)</f>
        <v>373557.0202</v>
      </c>
      <c r="J14" s="16">
        <f>I14*(1+Assumptions!$C15)</f>
        <v>392234.8712</v>
      </c>
      <c r="K14" s="16">
        <f>J14*(1+Assumptions!$C15)</f>
        <v>411846.6148</v>
      </c>
      <c r="L14" s="16">
        <f>K14*(1+Assumptions!$C15)</f>
        <v>432438.9455</v>
      </c>
      <c r="M14" s="16">
        <f>L14*(1+Assumptions!$C15)</f>
        <v>454060.8928</v>
      </c>
      <c r="N14" s="16">
        <f>M14*(1+Assumptions!$C15)</f>
        <v>476763.9374</v>
      </c>
      <c r="O14" s="16">
        <f>N14*(1+Assumptions!$C15)</f>
        <v>500602.1343</v>
      </c>
      <c r="P14" s="16">
        <f>O14*(1+Assumptions!$C15)</f>
        <v>525632.241</v>
      </c>
      <c r="Q14" s="16">
        <f>P14*(1+Assumptions!$C15)</f>
        <v>551913.8531</v>
      </c>
      <c r="R14" s="16">
        <f>Q14*(1+Assumptions!$C15)</f>
        <v>579509.5457</v>
      </c>
      <c r="S14" s="16">
        <f>R14*(1+Assumptions!$C15)</f>
        <v>608485.023</v>
      </c>
      <c r="T14" s="16">
        <f>S14*(1+Assumptions!$C15)</f>
        <v>638909.2742</v>
      </c>
      <c r="U14" s="16">
        <f>T14*(1+Assumptions!$C15)</f>
        <v>670854.7379</v>
      </c>
      <c r="V14" s="16">
        <f>U14*(1+Assumptions!$C15)</f>
        <v>704397.4748</v>
      </c>
      <c r="W14" s="16">
        <f>V14*(1+Assumptions!$C15)</f>
        <v>739617.3485</v>
      </c>
      <c r="X14" s="16">
        <f>W14*(1+Assumptions!$C15)</f>
        <v>776598.2159</v>
      </c>
      <c r="Y14" s="16">
        <f>X14*(1+Assumptions!$C15)</f>
        <v>815428.1267</v>
      </c>
    </row>
    <row r="15">
      <c r="A15" s="12" t="s">
        <v>25</v>
      </c>
      <c r="B15" s="15">
        <f>Assumptions!$B16</f>
        <v>384621</v>
      </c>
      <c r="C15" s="16">
        <f>B15*(1+Assumptions!$C16)</f>
        <v>402352.0281</v>
      </c>
      <c r="D15" s="16">
        <f>C15*(1+Assumptions!$C16)</f>
        <v>420900.4566</v>
      </c>
      <c r="E15" s="16">
        <f>D15*(1+Assumptions!$C16)</f>
        <v>440303.9676</v>
      </c>
      <c r="F15" s="16">
        <f>E15*(1+Assumptions!$C16)</f>
        <v>460601.9806</v>
      </c>
      <c r="G15" s="16">
        <f>F15*(1+Assumptions!$C16)</f>
        <v>481835.7319</v>
      </c>
      <c r="H15" s="16">
        <f>G15*(1+Assumptions!$C16)</f>
        <v>504048.3591</v>
      </c>
      <c r="I15" s="16">
        <f>H15*(1+Assumptions!$C16)</f>
        <v>527284.9884</v>
      </c>
      <c r="J15" s="16">
        <f>I15*(1+Assumptions!$C16)</f>
        <v>551592.8264</v>
      </c>
      <c r="K15" s="16">
        <f>J15*(1+Assumptions!$C16)</f>
        <v>577021.2557</v>
      </c>
      <c r="L15" s="16">
        <f>K15*(1+Assumptions!$C16)</f>
        <v>603621.9356</v>
      </c>
      <c r="M15" s="16">
        <f>L15*(1+Assumptions!$C16)</f>
        <v>631448.9068</v>
      </c>
      <c r="N15" s="16">
        <f>M15*(1+Assumptions!$C16)</f>
        <v>660558.7014</v>
      </c>
      <c r="O15" s="16">
        <f>N15*(1+Assumptions!$C16)</f>
        <v>691010.4576</v>
      </c>
      <c r="P15" s="16">
        <f>O15*(1+Assumptions!$C16)</f>
        <v>722866.0397</v>
      </c>
      <c r="Q15" s="16">
        <f>P15*(1+Assumptions!$C16)</f>
        <v>756190.1641</v>
      </c>
      <c r="R15" s="16">
        <f>Q15*(1+Assumptions!$C16)</f>
        <v>791050.5307</v>
      </c>
      <c r="S15" s="16">
        <f>R15*(1+Assumptions!$C16)</f>
        <v>827517.9601</v>
      </c>
      <c r="T15" s="16">
        <f>S15*(1+Assumptions!$C16)</f>
        <v>865666.5381</v>
      </c>
      <c r="U15" s="16">
        <f>T15*(1+Assumptions!$C16)</f>
        <v>905573.7655</v>
      </c>
      <c r="V15" s="16">
        <f>U15*(1+Assumptions!$C16)</f>
        <v>947320.7161</v>
      </c>
      <c r="W15" s="16">
        <f>V15*(1+Assumptions!$C16)</f>
        <v>990992.2011</v>
      </c>
      <c r="X15" s="16">
        <f>W15*(1+Assumptions!$C16)</f>
        <v>1036676.942</v>
      </c>
      <c r="Y15" s="16">
        <f>X15*(1+Assumptions!$C16)</f>
        <v>1084467.749</v>
      </c>
    </row>
    <row r="17">
      <c r="A17" s="12" t="s">
        <v>34</v>
      </c>
    </row>
    <row r="18">
      <c r="A18" s="12" t="s">
        <v>23</v>
      </c>
      <c r="B18" s="15">
        <f>Assumptions!$D14</f>
        <v>114</v>
      </c>
      <c r="C18" s="16">
        <f>B18*(1+Assumptions!$E14)</f>
        <v>115.368</v>
      </c>
      <c r="D18" s="16">
        <f>C18*(1+Assumptions!$E14)</f>
        <v>116.752416</v>
      </c>
      <c r="E18" s="16">
        <f>D18*(1+Assumptions!$E14)</f>
        <v>118.153445</v>
      </c>
      <c r="F18" s="16">
        <f>E18*(1+Assumptions!$E14)</f>
        <v>119.5712863</v>
      </c>
      <c r="G18" s="16">
        <f>F18*(1+Assumptions!$E14)</f>
        <v>121.0061418</v>
      </c>
      <c r="H18" s="16">
        <f>G18*(1+Assumptions!$E14)</f>
        <v>122.4582155</v>
      </c>
      <c r="I18" s="16">
        <f>H18*(1+Assumptions!$E14)</f>
        <v>123.9277141</v>
      </c>
      <c r="J18" s="16">
        <f>I18*(1+Assumptions!$E14)</f>
        <v>125.4148466</v>
      </c>
      <c r="K18" s="16">
        <f>J18*(1+Assumptions!$E14)</f>
        <v>126.9198248</v>
      </c>
      <c r="L18" s="16">
        <f>K18*(1+Assumptions!$E14)</f>
        <v>128.4428627</v>
      </c>
      <c r="M18" s="16">
        <f>L18*(1+Assumptions!$E14)</f>
        <v>129.984177</v>
      </c>
      <c r="N18" s="16">
        <f>M18*(1+Assumptions!$E14)</f>
        <v>131.5439872</v>
      </c>
      <c r="O18" s="16">
        <f>N18*(1+Assumptions!$E14)</f>
        <v>133.122515</v>
      </c>
      <c r="P18" s="16">
        <f>O18*(1+Assumptions!$E14)</f>
        <v>134.7199852</v>
      </c>
      <c r="Q18" s="16">
        <f>P18*(1+Assumptions!$E14)</f>
        <v>136.336625</v>
      </c>
      <c r="R18" s="16">
        <f>Q18*(1+Assumptions!$E14)</f>
        <v>137.9726645</v>
      </c>
      <c r="S18" s="16">
        <f>R18*(1+Assumptions!$E14)</f>
        <v>139.6283365</v>
      </c>
      <c r="T18" s="16">
        <f>S18*(1+Assumptions!$E14)</f>
        <v>141.3038765</v>
      </c>
      <c r="U18" s="16">
        <f>T18*(1+Assumptions!$E14)</f>
        <v>142.999523</v>
      </c>
      <c r="V18" s="16">
        <f>U18*(1+Assumptions!$E14)</f>
        <v>144.7155173</v>
      </c>
      <c r="W18" s="16">
        <f>V18*(1+Assumptions!$E14)</f>
        <v>146.4521035</v>
      </c>
      <c r="X18" s="16">
        <f>W18*(1+Assumptions!$E14)</f>
        <v>148.2095288</v>
      </c>
      <c r="Y18" s="16">
        <f>X18*(1+Assumptions!$E14)</f>
        <v>149.9880431</v>
      </c>
    </row>
    <row r="19">
      <c r="A19" s="12" t="s">
        <v>24</v>
      </c>
      <c r="B19" s="15">
        <f>Assumptions!$D15</f>
        <v>268</v>
      </c>
      <c r="C19" s="16">
        <f>B19*(1+Assumptions!$E15)</f>
        <v>268</v>
      </c>
      <c r="D19" s="16">
        <f>C19*(1+Assumptions!$E15)</f>
        <v>268</v>
      </c>
      <c r="E19" s="16">
        <f>D19*(1+Assumptions!$E15)</f>
        <v>268</v>
      </c>
      <c r="F19" s="16">
        <f>E19*(1+Assumptions!$E15)</f>
        <v>268</v>
      </c>
      <c r="G19" s="16">
        <f>F19*(1+Assumptions!$E15)</f>
        <v>268</v>
      </c>
      <c r="H19" s="16">
        <f>G19*(1+Assumptions!$E15)</f>
        <v>268</v>
      </c>
      <c r="I19" s="16">
        <f>H19*(1+Assumptions!$E15)</f>
        <v>268</v>
      </c>
      <c r="J19" s="16">
        <f>I19*(1+Assumptions!$E15)</f>
        <v>268</v>
      </c>
      <c r="K19" s="16">
        <f>J19*(1+Assumptions!$E15)</f>
        <v>268</v>
      </c>
      <c r="L19" s="16">
        <f>K19*(1+Assumptions!$E15)</f>
        <v>268</v>
      </c>
      <c r="M19" s="16">
        <f>L19*(1+Assumptions!$E15)</f>
        <v>268</v>
      </c>
      <c r="N19" s="16">
        <f>M19*(1+Assumptions!$E15)</f>
        <v>268</v>
      </c>
      <c r="O19" s="16">
        <f>N19*(1+Assumptions!$E15)</f>
        <v>268</v>
      </c>
      <c r="P19" s="16">
        <f>O19*(1+Assumptions!$E15)</f>
        <v>268</v>
      </c>
      <c r="Q19" s="16">
        <f>P19*(1+Assumptions!$E15)</f>
        <v>268</v>
      </c>
      <c r="R19" s="16">
        <f>Q19*(1+Assumptions!$E15)</f>
        <v>268</v>
      </c>
      <c r="S19" s="16">
        <f>R19*(1+Assumptions!$E15)</f>
        <v>268</v>
      </c>
      <c r="T19" s="16">
        <f>S19*(1+Assumptions!$E15)</f>
        <v>268</v>
      </c>
      <c r="U19" s="16">
        <f>T19*(1+Assumptions!$E15)</f>
        <v>268</v>
      </c>
      <c r="V19" s="16">
        <f>U19*(1+Assumptions!$E15)</f>
        <v>268</v>
      </c>
      <c r="W19" s="16">
        <f>V19*(1+Assumptions!$E15)</f>
        <v>268</v>
      </c>
      <c r="X19" s="16">
        <f>W19*(1+Assumptions!$E15)</f>
        <v>268</v>
      </c>
      <c r="Y19" s="16">
        <f>X19*(1+Assumptions!$E15)</f>
        <v>268</v>
      </c>
    </row>
    <row r="20">
      <c r="A20" s="12" t="s">
        <v>25</v>
      </c>
      <c r="B20" s="15">
        <f>Assumptions!$D16</f>
        <v>153</v>
      </c>
      <c r="C20" s="16">
        <f>B20*(1+Assumptions!$E16)</f>
        <v>153</v>
      </c>
      <c r="D20" s="16">
        <f>C20*(1+Assumptions!$E16)</f>
        <v>153</v>
      </c>
      <c r="E20" s="16">
        <f>D20*(1+Assumptions!$E16)</f>
        <v>153</v>
      </c>
      <c r="F20" s="16">
        <f>E20*(1+Assumptions!$E16)</f>
        <v>153</v>
      </c>
      <c r="G20" s="16">
        <f>F20*(1+Assumptions!$E16)</f>
        <v>153</v>
      </c>
      <c r="H20" s="16">
        <f>G20*(1+Assumptions!$E16)</f>
        <v>153</v>
      </c>
      <c r="I20" s="16">
        <f>H20*(1+Assumptions!$E16)</f>
        <v>153</v>
      </c>
      <c r="J20" s="16">
        <f>I20*(1+Assumptions!$E16)</f>
        <v>153</v>
      </c>
      <c r="K20" s="16">
        <f>J20*(1+Assumptions!$E16)</f>
        <v>153</v>
      </c>
      <c r="L20" s="16">
        <f>K20*(1+Assumptions!$E16)</f>
        <v>153</v>
      </c>
      <c r="M20" s="16">
        <f>L20*(1+Assumptions!$E16)</f>
        <v>153</v>
      </c>
      <c r="N20" s="16">
        <f>M20*(1+Assumptions!$E16)</f>
        <v>153</v>
      </c>
      <c r="O20" s="16">
        <f>N20*(1+Assumptions!$E16)</f>
        <v>153</v>
      </c>
      <c r="P20" s="16">
        <f>O20*(1+Assumptions!$E16)</f>
        <v>153</v>
      </c>
      <c r="Q20" s="16">
        <f>P20*(1+Assumptions!$E16)</f>
        <v>153</v>
      </c>
      <c r="R20" s="16">
        <f>Q20*(1+Assumptions!$E16)</f>
        <v>153</v>
      </c>
      <c r="S20" s="16">
        <f>R20*(1+Assumptions!$E16)</f>
        <v>153</v>
      </c>
      <c r="T20" s="16">
        <f>S20*(1+Assumptions!$E16)</f>
        <v>153</v>
      </c>
      <c r="U20" s="16">
        <f>T20*(1+Assumptions!$E16)</f>
        <v>153</v>
      </c>
      <c r="V20" s="16">
        <f>U20*(1+Assumptions!$E16)</f>
        <v>153</v>
      </c>
      <c r="W20" s="16">
        <f>V20*(1+Assumptions!$E16)</f>
        <v>153</v>
      </c>
      <c r="X20" s="16">
        <f>W20*(1+Assumptions!$E16)</f>
        <v>153</v>
      </c>
      <c r="Y20" s="16">
        <f>X20*(1+Assumptions!$E16)</f>
        <v>153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48</v>
      </c>
      <c r="C1" s="12" t="s">
        <v>49</v>
      </c>
      <c r="D1" s="12" t="s">
        <v>50</v>
      </c>
      <c r="E1" s="12" t="s">
        <v>51</v>
      </c>
      <c r="F1" s="12" t="s">
        <v>52</v>
      </c>
      <c r="G1" s="12" t="s">
        <v>53</v>
      </c>
      <c r="H1" s="12" t="s">
        <v>54</v>
      </c>
      <c r="I1" s="12" t="s">
        <v>55</v>
      </c>
      <c r="J1" s="12" t="s">
        <v>56</v>
      </c>
      <c r="K1" s="12" t="s">
        <v>57</v>
      </c>
      <c r="L1" s="12" t="s">
        <v>58</v>
      </c>
      <c r="M1" s="12" t="s">
        <v>59</v>
      </c>
      <c r="N1" s="12" t="s">
        <v>60</v>
      </c>
      <c r="O1" s="12" t="s">
        <v>61</v>
      </c>
      <c r="P1" s="12" t="s">
        <v>62</v>
      </c>
      <c r="Q1" s="12" t="s">
        <v>63</v>
      </c>
      <c r="R1" s="12" t="s">
        <v>64</v>
      </c>
      <c r="S1" s="12" t="s">
        <v>65</v>
      </c>
      <c r="T1" s="12" t="s">
        <v>66</v>
      </c>
      <c r="U1" s="12" t="s">
        <v>67</v>
      </c>
      <c r="V1" s="12" t="s">
        <v>68</v>
      </c>
      <c r="W1" s="12" t="s">
        <v>69</v>
      </c>
      <c r="X1" s="12" t="s">
        <v>70</v>
      </c>
      <c r="Y1" s="12" t="s">
        <v>71</v>
      </c>
    </row>
    <row r="2">
      <c r="A2" s="12" t="s">
        <v>19</v>
      </c>
    </row>
    <row r="3">
      <c r="A3" s="12" t="s">
        <v>23</v>
      </c>
      <c r="B3" s="16">
        <f>'Calcs-1'!B3*'Calcs-1'!B8</f>
        <v>130164615</v>
      </c>
      <c r="C3" s="16">
        <f>'Calcs-1'!C3*'Calcs-1'!C8</f>
        <v>136085282.7</v>
      </c>
      <c r="D3" s="16">
        <f>'Calcs-1'!D3*'Calcs-1'!D8</f>
        <v>142275257.8</v>
      </c>
      <c r="E3" s="16">
        <f>'Calcs-1'!E3*'Calcs-1'!E8</f>
        <v>148746790.2</v>
      </c>
      <c r="F3" s="16">
        <f>'Calcs-1'!F3*'Calcs-1'!F8</f>
        <v>155512686.7</v>
      </c>
      <c r="G3" s="16">
        <f>'Calcs-1'!G3*'Calcs-1'!G8</f>
        <v>162586336.8</v>
      </c>
      <c r="H3" s="16">
        <f>'Calcs-1'!H3*'Calcs-1'!H8</f>
        <v>169981738.9</v>
      </c>
      <c r="I3" s="16">
        <f>'Calcs-1'!I3*'Calcs-1'!I8</f>
        <v>177713528.3</v>
      </c>
      <c r="J3" s="16">
        <f>'Calcs-1'!J3*'Calcs-1'!J8</f>
        <v>185797005.8</v>
      </c>
      <c r="K3" s="16">
        <f>'Calcs-1'!K3*'Calcs-1'!K8</f>
        <v>194248168.4</v>
      </c>
      <c r="L3" s="16">
        <f>'Calcs-1'!L3*'Calcs-1'!L8</f>
        <v>203083740.6</v>
      </c>
      <c r="M3" s="16">
        <f>'Calcs-1'!M3*'Calcs-1'!M8</f>
        <v>212321207.7</v>
      </c>
      <c r="N3" s="16">
        <f>'Calcs-1'!N3*'Calcs-1'!N8</f>
        <v>221978850.1</v>
      </c>
      <c r="O3" s="16">
        <f>'Calcs-1'!O3*'Calcs-1'!O8</f>
        <v>232075780.1</v>
      </c>
      <c r="P3" s="16">
        <f>'Calcs-1'!P3*'Calcs-1'!P8</f>
        <v>242631979</v>
      </c>
      <c r="Q3" s="16">
        <f>'Calcs-1'!Q3*'Calcs-1'!Q8</f>
        <v>253668337.2</v>
      </c>
      <c r="R3" s="16">
        <f>'Calcs-1'!R3*'Calcs-1'!R8</f>
        <v>265206695.2</v>
      </c>
      <c r="S3" s="16">
        <f>'Calcs-1'!S3*'Calcs-1'!S8</f>
        <v>277269886.9</v>
      </c>
      <c r="T3" s="16">
        <f>'Calcs-1'!T3*'Calcs-1'!T8</f>
        <v>289881785</v>
      </c>
      <c r="U3" s="16">
        <f>'Calcs-1'!U3*'Calcs-1'!U8</f>
        <v>303067347.9</v>
      </c>
      <c r="V3" s="16">
        <f>'Calcs-1'!V3*'Calcs-1'!V8</f>
        <v>316852669.3</v>
      </c>
      <c r="W3" s="16">
        <f>'Calcs-1'!W3*'Calcs-1'!W8</f>
        <v>331265029.8</v>
      </c>
      <c r="X3" s="16">
        <f>'Calcs-1'!X3*'Calcs-1'!X8</f>
        <v>346332950.9</v>
      </c>
      <c r="Y3" s="16">
        <f>'Calcs-1'!Y3*'Calcs-1'!Y8</f>
        <v>362086251.5</v>
      </c>
    </row>
    <row r="4">
      <c r="A4" s="12" t="s">
        <v>24</v>
      </c>
      <c r="B4" s="16">
        <f>'Calcs-1'!B4*'Calcs-1'!B9</f>
        <v>105783249</v>
      </c>
      <c r="C4" s="16">
        <f>'Calcs-1'!C4*'Calcs-1'!C9</f>
        <v>112214870.5</v>
      </c>
      <c r="D4" s="16">
        <f>'Calcs-1'!D4*'Calcs-1'!D9</f>
        <v>119037534.7</v>
      </c>
      <c r="E4" s="16">
        <f>'Calcs-1'!E4*'Calcs-1'!E9</f>
        <v>126275016.8</v>
      </c>
      <c r="F4" s="16">
        <f>'Calcs-1'!F4*'Calcs-1'!F9</f>
        <v>133952537.8</v>
      </c>
      <c r="G4" s="16">
        <f>'Calcs-1'!G4*'Calcs-1'!G9</f>
        <v>142096852.1</v>
      </c>
      <c r="H4" s="16">
        <f>'Calcs-1'!H4*'Calcs-1'!H9</f>
        <v>150736340.7</v>
      </c>
      <c r="I4" s="16">
        <f>'Calcs-1'!I4*'Calcs-1'!I9</f>
        <v>159901110.2</v>
      </c>
      <c r="J4" s="16">
        <f>'Calcs-1'!J4*'Calcs-1'!J9</f>
        <v>169623097.7</v>
      </c>
      <c r="K4" s="16">
        <f>'Calcs-1'!K4*'Calcs-1'!K9</f>
        <v>179936182.1</v>
      </c>
      <c r="L4" s="16">
        <f>'Calcs-1'!L4*'Calcs-1'!L9</f>
        <v>190876301.9</v>
      </c>
      <c r="M4" s="16">
        <f>'Calcs-1'!M4*'Calcs-1'!M9</f>
        <v>202481581.1</v>
      </c>
      <c r="N4" s="16">
        <f>'Calcs-1'!N4*'Calcs-1'!N9</f>
        <v>214792461.2</v>
      </c>
      <c r="O4" s="16">
        <f>'Calcs-1'!O4*'Calcs-1'!O9</f>
        <v>227851842.9</v>
      </c>
      <c r="P4" s="16">
        <f>'Calcs-1'!P4*'Calcs-1'!P9</f>
        <v>241705234.9</v>
      </c>
      <c r="Q4" s="16">
        <f>'Calcs-1'!Q4*'Calcs-1'!Q9</f>
        <v>256400913.2</v>
      </c>
      <c r="R4" s="16">
        <f>'Calcs-1'!R4*'Calcs-1'!R9</f>
        <v>271990088.7</v>
      </c>
      <c r="S4" s="16">
        <f>'Calcs-1'!S4*'Calcs-1'!S9</f>
        <v>288527086.1</v>
      </c>
      <c r="T4" s="16">
        <f>'Calcs-1'!T4*'Calcs-1'!T9</f>
        <v>306069532.9</v>
      </c>
      <c r="U4" s="16">
        <f>'Calcs-1'!U4*'Calcs-1'!U9</f>
        <v>324678560.5</v>
      </c>
      <c r="V4" s="16">
        <f>'Calcs-1'!V4*'Calcs-1'!V9</f>
        <v>344419017</v>
      </c>
      <c r="W4" s="16">
        <f>'Calcs-1'!W4*'Calcs-1'!W9</f>
        <v>365359693.3</v>
      </c>
      <c r="X4" s="16">
        <f>'Calcs-1'!X4*'Calcs-1'!X9</f>
        <v>387573562.6</v>
      </c>
      <c r="Y4" s="16">
        <f>'Calcs-1'!Y4*'Calcs-1'!Y9</f>
        <v>411138035.2</v>
      </c>
    </row>
    <row r="5">
      <c r="A5" s="12" t="s">
        <v>25</v>
      </c>
      <c r="B5" s="16">
        <f>'Calcs-1'!B5*'Calcs-1'!B10</f>
        <v>121413600</v>
      </c>
      <c r="C5" s="16">
        <f>'Calcs-1'!C5*'Calcs-1'!C10</f>
        <v>127299245.7</v>
      </c>
      <c r="D5" s="16">
        <f>'Calcs-1'!D5*'Calcs-1'!D10</f>
        <v>133470203.9</v>
      </c>
      <c r="E5" s="16">
        <f>'Calcs-1'!E5*'Calcs-1'!E10</f>
        <v>139940305.5</v>
      </c>
      <c r="F5" s="16">
        <f>'Calcs-1'!F5*'Calcs-1'!F10</f>
        <v>146724051.8</v>
      </c>
      <c r="G5" s="16">
        <f>'Calcs-1'!G5*'Calcs-1'!G10</f>
        <v>153836646.9</v>
      </c>
      <c r="H5" s="16">
        <f>'Calcs-1'!H5*'Calcs-1'!H10</f>
        <v>161294032.2</v>
      </c>
      <c r="I5" s="16">
        <f>'Calcs-1'!I5*'Calcs-1'!I10</f>
        <v>169112921.7</v>
      </c>
      <c r="J5" s="16">
        <f>'Calcs-1'!J5*'Calcs-1'!J10</f>
        <v>177310839.7</v>
      </c>
      <c r="K5" s="16">
        <f>'Calcs-1'!K5*'Calcs-1'!K10</f>
        <v>185906160</v>
      </c>
      <c r="L5" s="16">
        <f>'Calcs-1'!L5*'Calcs-1'!L10</f>
        <v>194918147</v>
      </c>
      <c r="M5" s="16">
        <f>'Calcs-1'!M5*'Calcs-1'!M10</f>
        <v>204366999.1</v>
      </c>
      <c r="N5" s="16">
        <f>'Calcs-1'!N5*'Calcs-1'!N10</f>
        <v>214273893.7</v>
      </c>
      <c r="O5" s="16">
        <f>'Calcs-1'!O5*'Calcs-1'!O10</f>
        <v>224661035</v>
      </c>
      <c r="P5" s="16">
        <f>'Calcs-1'!P5*'Calcs-1'!P10</f>
        <v>235551703.3</v>
      </c>
      <c r="Q5" s="16">
        <f>'Calcs-1'!Q5*'Calcs-1'!Q10</f>
        <v>246970307.7</v>
      </c>
      <c r="R5" s="16">
        <f>'Calcs-1'!R5*'Calcs-1'!R10</f>
        <v>258942440.3</v>
      </c>
      <c r="S5" s="16">
        <f>'Calcs-1'!S5*'Calcs-1'!S10</f>
        <v>271494934</v>
      </c>
      <c r="T5" s="16">
        <f>'Calcs-1'!T5*'Calcs-1'!T10</f>
        <v>284655922.5</v>
      </c>
      <c r="U5" s="16">
        <f>'Calcs-1'!U5*'Calcs-1'!U10</f>
        <v>298454903</v>
      </c>
      <c r="V5" s="16">
        <f>'Calcs-1'!V5*'Calcs-1'!V10</f>
        <v>312922802.8</v>
      </c>
      <c r="W5" s="16">
        <f>'Calcs-1'!W5*'Calcs-1'!W10</f>
        <v>328092048.6</v>
      </c>
      <c r="X5" s="16">
        <f>'Calcs-1'!X5*'Calcs-1'!X10</f>
        <v>343996638.8</v>
      </c>
      <c r="Y5" s="16">
        <f>'Calcs-1'!Y5*'Calcs-1'!Y10</f>
        <v>360672219.8</v>
      </c>
    </row>
    <row r="6">
      <c r="A6" s="12" t="s">
        <v>72</v>
      </c>
      <c r="B6" s="16">
        <f t="shared" ref="B6:Y6" si="1">SUM(B3:B5)</f>
        <v>357361464</v>
      </c>
      <c r="C6" s="16">
        <f t="shared" si="1"/>
        <v>375599398.9</v>
      </c>
      <c r="D6" s="16">
        <f t="shared" si="1"/>
        <v>394782996.4</v>
      </c>
      <c r="E6" s="16">
        <f t="shared" si="1"/>
        <v>414962112.5</v>
      </c>
      <c r="F6" s="16">
        <f t="shared" si="1"/>
        <v>436189276.3</v>
      </c>
      <c r="G6" s="16">
        <f t="shared" si="1"/>
        <v>458519835.8</v>
      </c>
      <c r="H6" s="16">
        <f t="shared" si="1"/>
        <v>482012111.8</v>
      </c>
      <c r="I6" s="16">
        <f t="shared" si="1"/>
        <v>506727560.2</v>
      </c>
      <c r="J6" s="16">
        <f t="shared" si="1"/>
        <v>532730943.2</v>
      </c>
      <c r="K6" s="16">
        <f t="shared" si="1"/>
        <v>560090510.4</v>
      </c>
      <c r="L6" s="16">
        <f t="shared" si="1"/>
        <v>588878189.5</v>
      </c>
      <c r="M6" s="16">
        <f t="shared" si="1"/>
        <v>619169787.8</v>
      </c>
      <c r="N6" s="16">
        <f t="shared" si="1"/>
        <v>651045205</v>
      </c>
      <c r="O6" s="16">
        <f t="shared" si="1"/>
        <v>684588657.9</v>
      </c>
      <c r="P6" s="16">
        <f t="shared" si="1"/>
        <v>719888917.2</v>
      </c>
      <c r="Q6" s="16">
        <f t="shared" si="1"/>
        <v>757039558.1</v>
      </c>
      <c r="R6" s="16">
        <f t="shared" si="1"/>
        <v>796139224.2</v>
      </c>
      <c r="S6" s="16">
        <f t="shared" si="1"/>
        <v>837291907.1</v>
      </c>
      <c r="T6" s="16">
        <f t="shared" si="1"/>
        <v>880607240.4</v>
      </c>
      <c r="U6" s="16">
        <f t="shared" si="1"/>
        <v>926200811.4</v>
      </c>
      <c r="V6" s="16">
        <f t="shared" si="1"/>
        <v>974194489.1</v>
      </c>
      <c r="W6" s="16">
        <f t="shared" si="1"/>
        <v>1024716772</v>
      </c>
      <c r="X6" s="16">
        <f t="shared" si="1"/>
        <v>1077903152</v>
      </c>
      <c r="Y6" s="16">
        <f t="shared" si="1"/>
        <v>1133896507</v>
      </c>
    </row>
    <row r="8">
      <c r="A8" s="12" t="s">
        <v>19</v>
      </c>
    </row>
    <row r="9">
      <c r="A9" s="12" t="s">
        <v>23</v>
      </c>
    </row>
    <row r="10">
      <c r="A10" s="12" t="s">
        <v>28</v>
      </c>
      <c r="B10" s="16">
        <f>B$3*Assumptions!$B8</f>
        <v>50764199.85</v>
      </c>
      <c r="C10" s="16">
        <f>C$3*Assumptions!$B8</f>
        <v>53073260.24</v>
      </c>
      <c r="D10" s="16">
        <f>D$3*Assumptions!$B8</f>
        <v>55487350.56</v>
      </c>
      <c r="E10" s="16">
        <f>E$3*Assumptions!$B8</f>
        <v>58011248.19</v>
      </c>
      <c r="F10" s="16">
        <f>F$3*Assumptions!$B8</f>
        <v>60649947.82</v>
      </c>
      <c r="G10" s="16">
        <f>G$3*Assumptions!$B8</f>
        <v>63408671.35</v>
      </c>
      <c r="H10" s="16">
        <f>H$3*Assumptions!$B8</f>
        <v>66292878.17</v>
      </c>
      <c r="I10" s="16">
        <f>I$3*Assumptions!$B8</f>
        <v>69308276.03</v>
      </c>
      <c r="J10" s="16">
        <f>J$3*Assumptions!$B8</f>
        <v>72460832.27</v>
      </c>
      <c r="K10" s="16">
        <f>K$3*Assumptions!$B8</f>
        <v>75756785.69</v>
      </c>
      <c r="L10" s="16">
        <f>L$3*Assumptions!$B8</f>
        <v>79202658.85</v>
      </c>
      <c r="M10" s="16">
        <f>M$3*Assumptions!$B8</f>
        <v>82805270.99</v>
      </c>
      <c r="N10" s="16">
        <f>N$3*Assumptions!$B8</f>
        <v>86571751.54</v>
      </c>
      <c r="O10" s="16">
        <f>O$3*Assumptions!$B8</f>
        <v>90509554.23</v>
      </c>
      <c r="P10" s="16">
        <f>P$3*Assumptions!$B8</f>
        <v>94626471.82</v>
      </c>
      <c r="Q10" s="16">
        <f>Q$3*Assumptions!$B8</f>
        <v>98930651.51</v>
      </c>
      <c r="R10" s="16">
        <f>R$3*Assumptions!$B8</f>
        <v>103430611.1</v>
      </c>
      <c r="S10" s="16">
        <f>S$3*Assumptions!$B8</f>
        <v>108135255.9</v>
      </c>
      <c r="T10" s="16">
        <f>T$3*Assumptions!$B8</f>
        <v>113053896.2</v>
      </c>
      <c r="U10" s="16">
        <f>U$3*Assumptions!$B8</f>
        <v>118196265.7</v>
      </c>
      <c r="V10" s="16">
        <f>V$3*Assumptions!$B8</f>
        <v>123572541</v>
      </c>
      <c r="W10" s="16">
        <f>W$3*Assumptions!$B8</f>
        <v>129193361.6</v>
      </c>
      <c r="X10" s="16">
        <f>X$3*Assumptions!$B8</f>
        <v>135069850.9</v>
      </c>
      <c r="Y10" s="16">
        <f>Y$3*Assumptions!$B8</f>
        <v>141213638.1</v>
      </c>
    </row>
    <row r="11">
      <c r="A11" s="12" t="s">
        <v>30</v>
      </c>
      <c r="B11" s="16">
        <f>B$3*Assumptions!$B9</f>
        <v>35144446.05</v>
      </c>
      <c r="C11" s="16">
        <f>C$3*Assumptions!$B9</f>
        <v>36743026.32</v>
      </c>
      <c r="D11" s="16">
        <f>D$3*Assumptions!$B9</f>
        <v>38414319.62</v>
      </c>
      <c r="E11" s="16">
        <f>E$3*Assumptions!$B9</f>
        <v>40161633.36</v>
      </c>
      <c r="F11" s="16">
        <f>F$3*Assumptions!$B9</f>
        <v>41988425.42</v>
      </c>
      <c r="G11" s="16">
        <f>G$3*Assumptions!$B9</f>
        <v>43898310.93</v>
      </c>
      <c r="H11" s="16">
        <f>H$3*Assumptions!$B9</f>
        <v>45895069.51</v>
      </c>
      <c r="I11" s="16">
        <f>I$3*Assumptions!$B9</f>
        <v>47982652.64</v>
      </c>
      <c r="J11" s="16">
        <f>J$3*Assumptions!$B9</f>
        <v>50165191.57</v>
      </c>
      <c r="K11" s="16">
        <f>K$3*Assumptions!$B9</f>
        <v>52447005.48</v>
      </c>
      <c r="L11" s="16">
        <f>L$3*Assumptions!$B9</f>
        <v>54832609.97</v>
      </c>
      <c r="M11" s="16">
        <f>M$3*Assumptions!$B9</f>
        <v>57326726.07</v>
      </c>
      <c r="N11" s="16">
        <f>N$3*Assumptions!$B9</f>
        <v>59934289.53</v>
      </c>
      <c r="O11" s="16">
        <f>O$3*Assumptions!$B9</f>
        <v>62660460.62</v>
      </c>
      <c r="P11" s="16">
        <f>P$3*Assumptions!$B9</f>
        <v>65510634.33</v>
      </c>
      <c r="Q11" s="16">
        <f>Q$3*Assumptions!$B9</f>
        <v>68490451.05</v>
      </c>
      <c r="R11" s="16">
        <f>R$3*Assumptions!$B9</f>
        <v>71605807.7</v>
      </c>
      <c r="S11" s="16">
        <f>S$3*Assumptions!$B9</f>
        <v>74862869.47</v>
      </c>
      <c r="T11" s="16">
        <f>T$3*Assumptions!$B9</f>
        <v>78268081.95</v>
      </c>
      <c r="U11" s="16">
        <f>U$3*Assumptions!$B9</f>
        <v>81828183.93</v>
      </c>
      <c r="V11" s="16">
        <f>V$3*Assumptions!$B9</f>
        <v>85550220.7</v>
      </c>
      <c r="W11" s="16">
        <f>W$3*Assumptions!$B9</f>
        <v>89441558.04</v>
      </c>
      <c r="X11" s="16">
        <f>X$3*Assumptions!$B9</f>
        <v>93509896.75</v>
      </c>
      <c r="Y11" s="16">
        <f>Y$3*Assumptions!$B9</f>
        <v>97763287.92</v>
      </c>
    </row>
    <row r="12">
      <c r="A12" s="12" t="s">
        <v>32</v>
      </c>
      <c r="B12" s="16">
        <f>B$3*Assumptions!$B10</f>
        <v>44255969.1</v>
      </c>
      <c r="C12" s="16">
        <f>C$3*Assumptions!$B10</f>
        <v>46268996.11</v>
      </c>
      <c r="D12" s="16">
        <f>D$3*Assumptions!$B10</f>
        <v>48373587.67</v>
      </c>
      <c r="E12" s="16">
        <f>E$3*Assumptions!$B10</f>
        <v>50573908.68</v>
      </c>
      <c r="F12" s="16">
        <f>F$3*Assumptions!$B10</f>
        <v>52874313.49</v>
      </c>
      <c r="G12" s="16">
        <f>G$3*Assumptions!$B10</f>
        <v>55279354.51</v>
      </c>
      <c r="H12" s="16">
        <f>H$3*Assumptions!$B10</f>
        <v>57793791.23</v>
      </c>
      <c r="I12" s="16">
        <f>I$3*Assumptions!$B10</f>
        <v>60422599.62</v>
      </c>
      <c r="J12" s="16">
        <f>J$3*Assumptions!$B10</f>
        <v>63170981.98</v>
      </c>
      <c r="K12" s="16">
        <f>K$3*Assumptions!$B10</f>
        <v>66044377.27</v>
      </c>
      <c r="L12" s="16">
        <f>L$3*Assumptions!$B10</f>
        <v>69048471.81</v>
      </c>
      <c r="M12" s="16">
        <f>M$3*Assumptions!$B10</f>
        <v>72189210.6</v>
      </c>
      <c r="N12" s="16">
        <f>N$3*Assumptions!$B10</f>
        <v>75472809.04</v>
      </c>
      <c r="O12" s="16">
        <f>O$3*Assumptions!$B10</f>
        <v>78905765.23</v>
      </c>
      <c r="P12" s="16">
        <f>P$3*Assumptions!$B10</f>
        <v>82494872.86</v>
      </c>
      <c r="Q12" s="16">
        <f>Q$3*Assumptions!$B10</f>
        <v>86247234.65</v>
      </c>
      <c r="R12" s="16">
        <f>R$3*Assumptions!$B10</f>
        <v>90170276.37</v>
      </c>
      <c r="S12" s="16">
        <f>S$3*Assumptions!$B10</f>
        <v>94271761.56</v>
      </c>
      <c r="T12" s="16">
        <f>T$3*Assumptions!$B10</f>
        <v>98559806.9</v>
      </c>
      <c r="U12" s="16">
        <f>U$3*Assumptions!$B10</f>
        <v>103042898.3</v>
      </c>
      <c r="V12" s="16">
        <f>V$3*Assumptions!$B10</f>
        <v>107729907.6</v>
      </c>
      <c r="W12" s="16">
        <f>W$3*Assumptions!$B10</f>
        <v>112630110.1</v>
      </c>
      <c r="X12" s="16">
        <f>X$3*Assumptions!$B10</f>
        <v>117753203.3</v>
      </c>
      <c r="Y12" s="16">
        <f>Y$3*Assumptions!$B10</f>
        <v>123109325.5</v>
      </c>
    </row>
    <row r="13">
      <c r="A13" s="12" t="s">
        <v>72</v>
      </c>
      <c r="B13" s="16">
        <f t="shared" ref="B13:Y13" si="2">SUM(B10:B12)</f>
        <v>130164615</v>
      </c>
      <c r="C13" s="16">
        <f t="shared" si="2"/>
        <v>136085282.7</v>
      </c>
      <c r="D13" s="16">
        <f t="shared" si="2"/>
        <v>142275257.8</v>
      </c>
      <c r="E13" s="16">
        <f t="shared" si="2"/>
        <v>148746790.2</v>
      </c>
      <c r="F13" s="16">
        <f t="shared" si="2"/>
        <v>155512686.7</v>
      </c>
      <c r="G13" s="16">
        <f t="shared" si="2"/>
        <v>162586336.8</v>
      </c>
      <c r="H13" s="16">
        <f t="shared" si="2"/>
        <v>169981738.9</v>
      </c>
      <c r="I13" s="16">
        <f t="shared" si="2"/>
        <v>177713528.3</v>
      </c>
      <c r="J13" s="16">
        <f t="shared" si="2"/>
        <v>185797005.8</v>
      </c>
      <c r="K13" s="16">
        <f t="shared" si="2"/>
        <v>194248168.4</v>
      </c>
      <c r="L13" s="16">
        <f t="shared" si="2"/>
        <v>203083740.6</v>
      </c>
      <c r="M13" s="16">
        <f t="shared" si="2"/>
        <v>212321207.7</v>
      </c>
      <c r="N13" s="16">
        <f t="shared" si="2"/>
        <v>221978850.1</v>
      </c>
      <c r="O13" s="16">
        <f t="shared" si="2"/>
        <v>232075780.1</v>
      </c>
      <c r="P13" s="16">
        <f t="shared" si="2"/>
        <v>242631979</v>
      </c>
      <c r="Q13" s="16">
        <f t="shared" si="2"/>
        <v>253668337.2</v>
      </c>
      <c r="R13" s="16">
        <f t="shared" si="2"/>
        <v>265206695.2</v>
      </c>
      <c r="S13" s="16">
        <f t="shared" si="2"/>
        <v>277269886.9</v>
      </c>
      <c r="T13" s="16">
        <f t="shared" si="2"/>
        <v>289881785</v>
      </c>
      <c r="U13" s="16">
        <f t="shared" si="2"/>
        <v>303067347.9</v>
      </c>
      <c r="V13" s="16">
        <f t="shared" si="2"/>
        <v>316852669.3</v>
      </c>
      <c r="W13" s="16">
        <f t="shared" si="2"/>
        <v>331265029.8</v>
      </c>
      <c r="X13" s="16">
        <f t="shared" si="2"/>
        <v>346332950.9</v>
      </c>
      <c r="Y13" s="16">
        <f t="shared" si="2"/>
        <v>362086251.5</v>
      </c>
    </row>
    <row r="15">
      <c r="A15" s="12" t="s">
        <v>24</v>
      </c>
    </row>
    <row r="16">
      <c r="A16" s="12" t="s">
        <v>28</v>
      </c>
      <c r="B16" s="16">
        <f>B$4*Assumptions!$C8</f>
        <v>44428964.58</v>
      </c>
      <c r="C16" s="16">
        <f>C$4*Assumptions!$C8</f>
        <v>47130245.63</v>
      </c>
      <c r="D16" s="16">
        <f>D$4*Assumptions!$C8</f>
        <v>49995764.56</v>
      </c>
      <c r="E16" s="16">
        <f>E$4*Assumptions!$C8</f>
        <v>53035507.05</v>
      </c>
      <c r="F16" s="16">
        <f>F$4*Assumptions!$C8</f>
        <v>56260065.87</v>
      </c>
      <c r="G16" s="16">
        <f>G$4*Assumptions!$C8</f>
        <v>59680677.88</v>
      </c>
      <c r="H16" s="16">
        <f>H$4*Assumptions!$C8</f>
        <v>63309263.09</v>
      </c>
      <c r="I16" s="16">
        <f>I$4*Assumptions!$C8</f>
        <v>67158466.29</v>
      </c>
      <c r="J16" s="16">
        <f>J$4*Assumptions!$C8</f>
        <v>71241701.04</v>
      </c>
      <c r="K16" s="16">
        <f>K$4*Assumptions!$C8</f>
        <v>75573196.46</v>
      </c>
      <c r="L16" s="16">
        <f>L$4*Assumptions!$C8</f>
        <v>80168046.81</v>
      </c>
      <c r="M16" s="16">
        <f>M$4*Assumptions!$C8</f>
        <v>85042264.06</v>
      </c>
      <c r="N16" s="16">
        <f>N$4*Assumptions!$C8</f>
        <v>90212833.71</v>
      </c>
      <c r="O16" s="16">
        <f>O$4*Assumptions!$C8</f>
        <v>95697774</v>
      </c>
      <c r="P16" s="16">
        <f>P$4*Assumptions!$C8</f>
        <v>101516198.7</v>
      </c>
      <c r="Q16" s="16">
        <f>Q$4*Assumptions!$C8</f>
        <v>107688383.5</v>
      </c>
      <c r="R16" s="16">
        <f>R$4*Assumptions!$C8</f>
        <v>114235837.3</v>
      </c>
      <c r="S16" s="16">
        <f>S$4*Assumptions!$C8</f>
        <v>121181376.2</v>
      </c>
      <c r="T16" s="16">
        <f>T$4*Assumptions!$C8</f>
        <v>128549203.8</v>
      </c>
      <c r="U16" s="16">
        <f>U$4*Assumptions!$C8</f>
        <v>136364995.4</v>
      </c>
      <c r="V16" s="16">
        <f>V$4*Assumptions!$C8</f>
        <v>144655987.1</v>
      </c>
      <c r="W16" s="16">
        <f>W$4*Assumptions!$C8</f>
        <v>153451071.2</v>
      </c>
      <c r="X16" s="16">
        <f>X$4*Assumptions!$C8</f>
        <v>162780896.3</v>
      </c>
      <c r="Y16" s="16">
        <f>Y$4*Assumptions!$C8</f>
        <v>172677974.8</v>
      </c>
    </row>
    <row r="17">
      <c r="A17" s="12" t="s">
        <v>30</v>
      </c>
      <c r="B17" s="16">
        <f>B$4*Assumptions!$C9</f>
        <v>44428964.58</v>
      </c>
      <c r="C17" s="16">
        <f>C$4*Assumptions!$C9</f>
        <v>47130245.63</v>
      </c>
      <c r="D17" s="16">
        <f>D$4*Assumptions!$C9</f>
        <v>49995764.56</v>
      </c>
      <c r="E17" s="16">
        <f>E$4*Assumptions!$C9</f>
        <v>53035507.05</v>
      </c>
      <c r="F17" s="16">
        <f>F$4*Assumptions!$C9</f>
        <v>56260065.87</v>
      </c>
      <c r="G17" s="16">
        <f>G$4*Assumptions!$C9</f>
        <v>59680677.88</v>
      </c>
      <c r="H17" s="16">
        <f>H$4*Assumptions!$C9</f>
        <v>63309263.09</v>
      </c>
      <c r="I17" s="16">
        <f>I$4*Assumptions!$C9</f>
        <v>67158466.29</v>
      </c>
      <c r="J17" s="16">
        <f>J$4*Assumptions!$C9</f>
        <v>71241701.04</v>
      </c>
      <c r="K17" s="16">
        <f>K$4*Assumptions!$C9</f>
        <v>75573196.46</v>
      </c>
      <c r="L17" s="16">
        <f>L$4*Assumptions!$C9</f>
        <v>80168046.81</v>
      </c>
      <c r="M17" s="16">
        <f>M$4*Assumptions!$C9</f>
        <v>85042264.06</v>
      </c>
      <c r="N17" s="16">
        <f>N$4*Assumptions!$C9</f>
        <v>90212833.71</v>
      </c>
      <c r="O17" s="16">
        <f>O$4*Assumptions!$C9</f>
        <v>95697774</v>
      </c>
      <c r="P17" s="16">
        <f>P$4*Assumptions!$C9</f>
        <v>101516198.7</v>
      </c>
      <c r="Q17" s="16">
        <f>Q$4*Assumptions!$C9</f>
        <v>107688383.5</v>
      </c>
      <c r="R17" s="16">
        <f>R$4*Assumptions!$C9</f>
        <v>114235837.3</v>
      </c>
      <c r="S17" s="16">
        <f>S$4*Assumptions!$C9</f>
        <v>121181376.2</v>
      </c>
      <c r="T17" s="16">
        <f>T$4*Assumptions!$C9</f>
        <v>128549203.8</v>
      </c>
      <c r="U17" s="16">
        <f>U$4*Assumptions!$C9</f>
        <v>136364995.4</v>
      </c>
      <c r="V17" s="16">
        <f>V$4*Assumptions!$C9</f>
        <v>144655987.1</v>
      </c>
      <c r="W17" s="16">
        <f>W$4*Assumptions!$C9</f>
        <v>153451071.2</v>
      </c>
      <c r="X17" s="16">
        <f>X$4*Assumptions!$C9</f>
        <v>162780896.3</v>
      </c>
      <c r="Y17" s="16">
        <f>Y$4*Assumptions!$C9</f>
        <v>172677974.8</v>
      </c>
    </row>
    <row r="18">
      <c r="A18" s="12" t="s">
        <v>32</v>
      </c>
      <c r="B18" s="16">
        <f>B$4*Assumptions!$C10</f>
        <v>16925319.84</v>
      </c>
      <c r="C18" s="16">
        <f>C$4*Assumptions!$C10</f>
        <v>17954379.29</v>
      </c>
      <c r="D18" s="16">
        <f>D$4*Assumptions!$C10</f>
        <v>19046005.55</v>
      </c>
      <c r="E18" s="16">
        <f>E$4*Assumptions!$C10</f>
        <v>20204002.68</v>
      </c>
      <c r="F18" s="16">
        <f>F$4*Assumptions!$C10</f>
        <v>21432406.05</v>
      </c>
      <c r="G18" s="16">
        <f>G$4*Assumptions!$C10</f>
        <v>22735496.33</v>
      </c>
      <c r="H18" s="16">
        <f>H$4*Assumptions!$C10</f>
        <v>24117814.51</v>
      </c>
      <c r="I18" s="16">
        <f>I$4*Assumptions!$C10</f>
        <v>25584177.63</v>
      </c>
      <c r="J18" s="16">
        <f>J$4*Assumptions!$C10</f>
        <v>27139695.63</v>
      </c>
      <c r="K18" s="16">
        <f>K$4*Assumptions!$C10</f>
        <v>28789789.13</v>
      </c>
      <c r="L18" s="16">
        <f>L$4*Assumptions!$C10</f>
        <v>30540208.31</v>
      </c>
      <c r="M18" s="16">
        <f>M$4*Assumptions!$C10</f>
        <v>32397052.97</v>
      </c>
      <c r="N18" s="16">
        <f>N$4*Assumptions!$C10</f>
        <v>34366793.79</v>
      </c>
      <c r="O18" s="16">
        <f>O$4*Assumptions!$C10</f>
        <v>36456294.86</v>
      </c>
      <c r="P18" s="16">
        <f>P$4*Assumptions!$C10</f>
        <v>38672837.58</v>
      </c>
      <c r="Q18" s="16">
        <f>Q$4*Assumptions!$C10</f>
        <v>41024146.11</v>
      </c>
      <c r="R18" s="16">
        <f>R$4*Assumptions!$C10</f>
        <v>43518414.19</v>
      </c>
      <c r="S18" s="16">
        <f>S$4*Assumptions!$C10</f>
        <v>46164333.78</v>
      </c>
      <c r="T18" s="16">
        <f>T$4*Assumptions!$C10</f>
        <v>48971125.27</v>
      </c>
      <c r="U18" s="16">
        <f>U$4*Assumptions!$C10</f>
        <v>51948569.69</v>
      </c>
      <c r="V18" s="16">
        <f>V$4*Assumptions!$C10</f>
        <v>55107042.72</v>
      </c>
      <c r="W18" s="16">
        <f>W$4*Assumptions!$C10</f>
        <v>58457550.92</v>
      </c>
      <c r="X18" s="16">
        <f>X$4*Assumptions!$C10</f>
        <v>62011770.02</v>
      </c>
      <c r="Y18" s="16">
        <f>Y$4*Assumptions!$C10</f>
        <v>65782085.63</v>
      </c>
    </row>
    <row r="19">
      <c r="A19" s="12" t="s">
        <v>72</v>
      </c>
      <c r="B19" s="16">
        <f t="shared" ref="B19:Y19" si="3">SUM(B16:B18)</f>
        <v>105783249</v>
      </c>
      <c r="C19" s="16">
        <f t="shared" si="3"/>
        <v>112214870.5</v>
      </c>
      <c r="D19" s="16">
        <f t="shared" si="3"/>
        <v>119037534.7</v>
      </c>
      <c r="E19" s="16">
        <f t="shared" si="3"/>
        <v>126275016.8</v>
      </c>
      <c r="F19" s="16">
        <f t="shared" si="3"/>
        <v>133952537.8</v>
      </c>
      <c r="G19" s="16">
        <f t="shared" si="3"/>
        <v>142096852.1</v>
      </c>
      <c r="H19" s="16">
        <f t="shared" si="3"/>
        <v>150736340.7</v>
      </c>
      <c r="I19" s="16">
        <f t="shared" si="3"/>
        <v>159901110.2</v>
      </c>
      <c r="J19" s="16">
        <f t="shared" si="3"/>
        <v>169623097.7</v>
      </c>
      <c r="K19" s="16">
        <f t="shared" si="3"/>
        <v>179936182.1</v>
      </c>
      <c r="L19" s="16">
        <f t="shared" si="3"/>
        <v>190876301.9</v>
      </c>
      <c r="M19" s="16">
        <f t="shared" si="3"/>
        <v>202481581.1</v>
      </c>
      <c r="N19" s="16">
        <f t="shared" si="3"/>
        <v>214792461.2</v>
      </c>
      <c r="O19" s="16">
        <f t="shared" si="3"/>
        <v>227851842.9</v>
      </c>
      <c r="P19" s="16">
        <f t="shared" si="3"/>
        <v>241705234.9</v>
      </c>
      <c r="Q19" s="16">
        <f t="shared" si="3"/>
        <v>256400913.2</v>
      </c>
      <c r="R19" s="16">
        <f t="shared" si="3"/>
        <v>271990088.7</v>
      </c>
      <c r="S19" s="16">
        <f t="shared" si="3"/>
        <v>288527086.1</v>
      </c>
      <c r="T19" s="16">
        <f t="shared" si="3"/>
        <v>306069532.9</v>
      </c>
      <c r="U19" s="16">
        <f t="shared" si="3"/>
        <v>324678560.5</v>
      </c>
      <c r="V19" s="16">
        <f t="shared" si="3"/>
        <v>344419017</v>
      </c>
      <c r="W19" s="16">
        <f t="shared" si="3"/>
        <v>365359693.3</v>
      </c>
      <c r="X19" s="16">
        <f t="shared" si="3"/>
        <v>387573562.6</v>
      </c>
      <c r="Y19" s="16">
        <f t="shared" si="3"/>
        <v>411138035.2</v>
      </c>
    </row>
    <row r="21">
      <c r="A21" s="12" t="s">
        <v>25</v>
      </c>
    </row>
    <row r="22">
      <c r="A22" s="12" t="s">
        <v>28</v>
      </c>
      <c r="B22" s="16">
        <f>B$5*Assumptions!$D8</f>
        <v>46137168</v>
      </c>
      <c r="C22" s="16">
        <f>C$5*Assumptions!$D8</f>
        <v>48373713.36</v>
      </c>
      <c r="D22" s="16">
        <f>D$5*Assumptions!$D8</f>
        <v>50718677.48</v>
      </c>
      <c r="E22" s="16">
        <f>E$5*Assumptions!$D8</f>
        <v>53177316.09</v>
      </c>
      <c r="F22" s="16">
        <f>F$5*Assumptions!$D8</f>
        <v>55755139.67</v>
      </c>
      <c r="G22" s="16">
        <f>G$5*Assumptions!$D8</f>
        <v>58457925.82</v>
      </c>
      <c r="H22" s="16">
        <f>H$5*Assumptions!$D8</f>
        <v>61291732.23</v>
      </c>
      <c r="I22" s="16">
        <f>I$5*Assumptions!$D8</f>
        <v>64262910.24</v>
      </c>
      <c r="J22" s="16">
        <f>J$5*Assumptions!$D8</f>
        <v>67378119.08</v>
      </c>
      <c r="K22" s="16">
        <f>K$5*Assumptions!$D8</f>
        <v>70644340.78</v>
      </c>
      <c r="L22" s="16">
        <f>L$5*Assumptions!$D8</f>
        <v>74068895.84</v>
      </c>
      <c r="M22" s="16">
        <f>M$5*Assumptions!$D8</f>
        <v>77659459.64</v>
      </c>
      <c r="N22" s="16">
        <f>N$5*Assumptions!$D8</f>
        <v>81424079.61</v>
      </c>
      <c r="O22" s="16">
        <f>O$5*Assumptions!$D8</f>
        <v>85371193.29</v>
      </c>
      <c r="P22" s="16">
        <f>P$5*Assumptions!$D8</f>
        <v>89509647.25</v>
      </c>
      <c r="Q22" s="16">
        <f>Q$5*Assumptions!$D8</f>
        <v>93848716.91</v>
      </c>
      <c r="R22" s="16">
        <f>R$5*Assumptions!$D8</f>
        <v>98398127.32</v>
      </c>
      <c r="S22" s="16">
        <f>S$5*Assumptions!$D8</f>
        <v>103168074.9</v>
      </c>
      <c r="T22" s="16">
        <f>T$5*Assumptions!$D8</f>
        <v>108169250.5</v>
      </c>
      <c r="U22" s="16">
        <f>U$5*Assumptions!$D8</f>
        <v>113412863.1</v>
      </c>
      <c r="V22" s="16">
        <f>V$5*Assumptions!$D8</f>
        <v>118910665.1</v>
      </c>
      <c r="W22" s="16">
        <f>W$5*Assumptions!$D8</f>
        <v>124674978.5</v>
      </c>
      <c r="X22" s="16">
        <f>X$5*Assumptions!$D8</f>
        <v>130718722.7</v>
      </c>
      <c r="Y22" s="16">
        <f>Y$5*Assumptions!$D8</f>
        <v>137055443.5</v>
      </c>
    </row>
    <row r="23">
      <c r="A23" s="12" t="s">
        <v>30</v>
      </c>
      <c r="B23" s="16">
        <f>B$5*Assumptions!$D9</f>
        <v>41280624</v>
      </c>
      <c r="C23" s="16">
        <f>C$5*Assumptions!$D9</f>
        <v>43281743.53</v>
      </c>
      <c r="D23" s="16">
        <f>D$5*Assumptions!$D9</f>
        <v>45379869.33</v>
      </c>
      <c r="E23" s="16">
        <f>E$5*Assumptions!$D9</f>
        <v>47579703.87</v>
      </c>
      <c r="F23" s="16">
        <f>F$5*Assumptions!$D9</f>
        <v>49886177.6</v>
      </c>
      <c r="G23" s="16">
        <f>G$5*Assumptions!$D9</f>
        <v>52304459.94</v>
      </c>
      <c r="H23" s="16">
        <f>H$5*Assumptions!$D9</f>
        <v>54839970.94</v>
      </c>
      <c r="I23" s="16">
        <f>I$5*Assumptions!$D9</f>
        <v>57498393.38</v>
      </c>
      <c r="J23" s="16">
        <f>J$5*Assumptions!$D9</f>
        <v>60285685.49</v>
      </c>
      <c r="K23" s="16">
        <f>K$5*Assumptions!$D9</f>
        <v>63208094.38</v>
      </c>
      <c r="L23" s="16">
        <f>L$5*Assumptions!$D9</f>
        <v>66272169.97</v>
      </c>
      <c r="M23" s="16">
        <f>M$5*Assumptions!$D9</f>
        <v>69484779.68</v>
      </c>
      <c r="N23" s="16">
        <f>N$5*Assumptions!$D9</f>
        <v>72853123.86</v>
      </c>
      <c r="O23" s="16">
        <f>O$5*Assumptions!$D9</f>
        <v>76384751.89</v>
      </c>
      <c r="P23" s="16">
        <f>P$5*Assumptions!$D9</f>
        <v>80087579.12</v>
      </c>
      <c r="Q23" s="16">
        <f>Q$5*Assumptions!$D9</f>
        <v>83969904.61</v>
      </c>
      <c r="R23" s="16">
        <f>R$5*Assumptions!$D9</f>
        <v>88040429.7</v>
      </c>
      <c r="S23" s="16">
        <f>S$5*Assumptions!$D9</f>
        <v>92308277.57</v>
      </c>
      <c r="T23" s="16">
        <f>T$5*Assumptions!$D9</f>
        <v>96783013.64</v>
      </c>
      <c r="U23" s="16">
        <f>U$5*Assumptions!$D9</f>
        <v>101474667</v>
      </c>
      <c r="V23" s="16">
        <f>V$5*Assumptions!$D9</f>
        <v>106393753</v>
      </c>
      <c r="W23" s="16">
        <f>W$5*Assumptions!$D9</f>
        <v>111551296.5</v>
      </c>
      <c r="X23" s="16">
        <f>X$5*Assumptions!$D9</f>
        <v>116958857.2</v>
      </c>
      <c r="Y23" s="16">
        <f>Y$5*Assumptions!$D9</f>
        <v>122628554.7</v>
      </c>
    </row>
    <row r="24">
      <c r="A24" s="12" t="s">
        <v>32</v>
      </c>
      <c r="B24" s="16">
        <f>B$5*Assumptions!$D10</f>
        <v>33995808</v>
      </c>
      <c r="C24" s="16">
        <f>C$5*Assumptions!$D10</f>
        <v>35643788.79</v>
      </c>
      <c r="D24" s="16">
        <f>D$5*Assumptions!$D10</f>
        <v>37371657.09</v>
      </c>
      <c r="E24" s="16">
        <f>E$5*Assumptions!$D10</f>
        <v>39183285.54</v>
      </c>
      <c r="F24" s="16">
        <f>F$5*Assumptions!$D10</f>
        <v>41082734.49</v>
      </c>
      <c r="G24" s="16">
        <f>G$5*Assumptions!$D10</f>
        <v>43074261.13</v>
      </c>
      <c r="H24" s="16">
        <f>H$5*Assumptions!$D10</f>
        <v>45162329.01</v>
      </c>
      <c r="I24" s="16">
        <f>I$5*Assumptions!$D10</f>
        <v>47351618.07</v>
      </c>
      <c r="J24" s="16">
        <f>J$5*Assumptions!$D10</f>
        <v>49647035.11</v>
      </c>
      <c r="K24" s="16">
        <f>K$5*Assumptions!$D10</f>
        <v>52053724.79</v>
      </c>
      <c r="L24" s="16">
        <f>L$5*Assumptions!$D10</f>
        <v>54577081.15</v>
      </c>
      <c r="M24" s="16">
        <f>M$5*Assumptions!$D10</f>
        <v>57222759.73</v>
      </c>
      <c r="N24" s="16">
        <f>N$5*Assumptions!$D10</f>
        <v>59996690.24</v>
      </c>
      <c r="O24" s="16">
        <f>O$5*Assumptions!$D10</f>
        <v>62905089.79</v>
      </c>
      <c r="P24" s="16">
        <f>P$5*Assumptions!$D10</f>
        <v>65954476.92</v>
      </c>
      <c r="Q24" s="16">
        <f>Q$5*Assumptions!$D10</f>
        <v>69151686.15</v>
      </c>
      <c r="R24" s="16">
        <f>R$5*Assumptions!$D10</f>
        <v>72503883.29</v>
      </c>
      <c r="S24" s="16">
        <f>S$5*Assumptions!$D10</f>
        <v>76018581.53</v>
      </c>
      <c r="T24" s="16">
        <f>T$5*Assumptions!$D10</f>
        <v>79703658.29</v>
      </c>
      <c r="U24" s="16">
        <f>U$5*Assumptions!$D10</f>
        <v>83567372.83</v>
      </c>
      <c r="V24" s="16">
        <f>V$5*Assumptions!$D10</f>
        <v>87618384.79</v>
      </c>
      <c r="W24" s="16">
        <f>W$5*Assumptions!$D10</f>
        <v>91865773.62</v>
      </c>
      <c r="X24" s="16">
        <f>X$5*Assumptions!$D10</f>
        <v>96319058.86</v>
      </c>
      <c r="Y24" s="16">
        <f>Y$5*Assumptions!$D10</f>
        <v>100988221.6</v>
      </c>
    </row>
    <row r="25">
      <c r="A25" s="12" t="s">
        <v>72</v>
      </c>
      <c r="B25" s="16">
        <f t="shared" ref="B25:Y25" si="4">SUM(B22:B24)</f>
        <v>121413600</v>
      </c>
      <c r="C25" s="16">
        <f t="shared" si="4"/>
        <v>127299245.7</v>
      </c>
      <c r="D25" s="16">
        <f t="shared" si="4"/>
        <v>133470203.9</v>
      </c>
      <c r="E25" s="16">
        <f t="shared" si="4"/>
        <v>139940305.5</v>
      </c>
      <c r="F25" s="16">
        <f t="shared" si="4"/>
        <v>146724051.8</v>
      </c>
      <c r="G25" s="16">
        <f t="shared" si="4"/>
        <v>153836646.9</v>
      </c>
      <c r="H25" s="16">
        <f t="shared" si="4"/>
        <v>161294032.2</v>
      </c>
      <c r="I25" s="16">
        <f t="shared" si="4"/>
        <v>169112921.7</v>
      </c>
      <c r="J25" s="16">
        <f t="shared" si="4"/>
        <v>177310839.7</v>
      </c>
      <c r="K25" s="16">
        <f t="shared" si="4"/>
        <v>185906160</v>
      </c>
      <c r="L25" s="16">
        <f t="shared" si="4"/>
        <v>194918147</v>
      </c>
      <c r="M25" s="16">
        <f t="shared" si="4"/>
        <v>204366999.1</v>
      </c>
      <c r="N25" s="16">
        <f t="shared" si="4"/>
        <v>214273893.7</v>
      </c>
      <c r="O25" s="16">
        <f t="shared" si="4"/>
        <v>224661035</v>
      </c>
      <c r="P25" s="16">
        <f t="shared" si="4"/>
        <v>235551703.3</v>
      </c>
      <c r="Q25" s="16">
        <f t="shared" si="4"/>
        <v>246970307.7</v>
      </c>
      <c r="R25" s="16">
        <f t="shared" si="4"/>
        <v>258942440.3</v>
      </c>
      <c r="S25" s="16">
        <f t="shared" si="4"/>
        <v>271494934</v>
      </c>
      <c r="T25" s="16">
        <f t="shared" si="4"/>
        <v>284655922.5</v>
      </c>
      <c r="U25" s="16">
        <f t="shared" si="4"/>
        <v>298454903</v>
      </c>
      <c r="V25" s="16">
        <f t="shared" si="4"/>
        <v>312922802.8</v>
      </c>
      <c r="W25" s="16">
        <f t="shared" si="4"/>
        <v>328092048.6</v>
      </c>
      <c r="X25" s="16">
        <f t="shared" si="4"/>
        <v>343996638.8</v>
      </c>
      <c r="Y25" s="16">
        <f t="shared" si="4"/>
        <v>360672219.8</v>
      </c>
    </row>
    <row r="27">
      <c r="A27" s="12" t="s">
        <v>72</v>
      </c>
    </row>
    <row r="28">
      <c r="A28" s="12" t="s">
        <v>28</v>
      </c>
      <c r="B28" s="16">
        <f t="shared" ref="B28:Y28" si="5">B10+B16+B22</f>
        <v>141330332.4</v>
      </c>
      <c r="C28" s="16">
        <f t="shared" si="5"/>
        <v>148577219.2</v>
      </c>
      <c r="D28" s="16">
        <f t="shared" si="5"/>
        <v>156201792.6</v>
      </c>
      <c r="E28" s="16">
        <f t="shared" si="5"/>
        <v>164224071.3</v>
      </c>
      <c r="F28" s="16">
        <f t="shared" si="5"/>
        <v>172665153.4</v>
      </c>
      <c r="G28" s="16">
        <f t="shared" si="5"/>
        <v>181547275</v>
      </c>
      <c r="H28" s="16">
        <f t="shared" si="5"/>
        <v>190893873.5</v>
      </c>
      <c r="I28" s="16">
        <f t="shared" si="5"/>
        <v>200729652.6</v>
      </c>
      <c r="J28" s="16">
        <f t="shared" si="5"/>
        <v>211080652.4</v>
      </c>
      <c r="K28" s="16">
        <f t="shared" si="5"/>
        <v>221974322.9</v>
      </c>
      <c r="L28" s="16">
        <f t="shared" si="5"/>
        <v>233439601.5</v>
      </c>
      <c r="M28" s="16">
        <f t="shared" si="5"/>
        <v>245506994.7</v>
      </c>
      <c r="N28" s="16">
        <f t="shared" si="5"/>
        <v>258208664.9</v>
      </c>
      <c r="O28" s="16">
        <f t="shared" si="5"/>
        <v>271578521.5</v>
      </c>
      <c r="P28" s="16">
        <f t="shared" si="5"/>
        <v>285652317.7</v>
      </c>
      <c r="Q28" s="16">
        <f t="shared" si="5"/>
        <v>300467752</v>
      </c>
      <c r="R28" s="16">
        <f t="shared" si="5"/>
        <v>316064575.7</v>
      </c>
      <c r="S28" s="16">
        <f t="shared" si="5"/>
        <v>332484707</v>
      </c>
      <c r="T28" s="16">
        <f t="shared" si="5"/>
        <v>349772350.5</v>
      </c>
      <c r="U28" s="16">
        <f t="shared" si="5"/>
        <v>367974124.2</v>
      </c>
      <c r="V28" s="16">
        <f t="shared" si="5"/>
        <v>387139193.2</v>
      </c>
      <c r="W28" s="16">
        <f t="shared" si="5"/>
        <v>407319411.3</v>
      </c>
      <c r="X28" s="16">
        <f t="shared" si="5"/>
        <v>428569469.9</v>
      </c>
      <c r="Y28" s="16">
        <f t="shared" si="5"/>
        <v>450947056.4</v>
      </c>
    </row>
    <row r="29">
      <c r="A29" s="12" t="s">
        <v>30</v>
      </c>
      <c r="B29" s="16">
        <f t="shared" ref="B29:Y29" si="6">B11+B17+B23</f>
        <v>120854034.6</v>
      </c>
      <c r="C29" s="16">
        <f t="shared" si="6"/>
        <v>127155015.5</v>
      </c>
      <c r="D29" s="16">
        <f t="shared" si="6"/>
        <v>133789953.5</v>
      </c>
      <c r="E29" s="16">
        <f t="shared" si="6"/>
        <v>140776844.3</v>
      </c>
      <c r="F29" s="16">
        <f t="shared" si="6"/>
        <v>148134668.9</v>
      </c>
      <c r="G29" s="16">
        <f t="shared" si="6"/>
        <v>155883448.8</v>
      </c>
      <c r="H29" s="16">
        <f t="shared" si="6"/>
        <v>164044303.5</v>
      </c>
      <c r="I29" s="16">
        <f t="shared" si="6"/>
        <v>172639512.3</v>
      </c>
      <c r="J29" s="16">
        <f t="shared" si="6"/>
        <v>181692578.1</v>
      </c>
      <c r="K29" s="16">
        <f t="shared" si="6"/>
        <v>191228296.3</v>
      </c>
      <c r="L29" s="16">
        <f t="shared" si="6"/>
        <v>201272826.7</v>
      </c>
      <c r="M29" s="16">
        <f t="shared" si="6"/>
        <v>211853769.8</v>
      </c>
      <c r="N29" s="16">
        <f t="shared" si="6"/>
        <v>223000247.1</v>
      </c>
      <c r="O29" s="16">
        <f t="shared" si="6"/>
        <v>234742986.5</v>
      </c>
      <c r="P29" s="16">
        <f t="shared" si="6"/>
        <v>247114412.1</v>
      </c>
      <c r="Q29" s="16">
        <f t="shared" si="6"/>
        <v>260148739.2</v>
      </c>
      <c r="R29" s="16">
        <f t="shared" si="6"/>
        <v>273882074.7</v>
      </c>
      <c r="S29" s="16">
        <f t="shared" si="6"/>
        <v>288352523.2</v>
      </c>
      <c r="T29" s="16">
        <f t="shared" si="6"/>
        <v>303600299.4</v>
      </c>
      <c r="U29" s="16">
        <f t="shared" si="6"/>
        <v>319667846.4</v>
      </c>
      <c r="V29" s="16">
        <f t="shared" si="6"/>
        <v>336599960.8</v>
      </c>
      <c r="W29" s="16">
        <f t="shared" si="6"/>
        <v>354443925.7</v>
      </c>
      <c r="X29" s="16">
        <f t="shared" si="6"/>
        <v>373249650.2</v>
      </c>
      <c r="Y29" s="16">
        <f t="shared" si="6"/>
        <v>393069817.4</v>
      </c>
    </row>
    <row r="30">
      <c r="A30" s="12" t="s">
        <v>32</v>
      </c>
      <c r="B30" s="16">
        <f t="shared" ref="B30:Y30" si="7">B12+B18+B24</f>
        <v>95177096.94</v>
      </c>
      <c r="C30" s="16">
        <f t="shared" si="7"/>
        <v>99867164.19</v>
      </c>
      <c r="D30" s="16">
        <f t="shared" si="7"/>
        <v>104791250.3</v>
      </c>
      <c r="E30" s="16">
        <f t="shared" si="7"/>
        <v>109961196.9</v>
      </c>
      <c r="F30" s="16">
        <f t="shared" si="7"/>
        <v>115389454</v>
      </c>
      <c r="G30" s="16">
        <f t="shared" si="7"/>
        <v>121089112</v>
      </c>
      <c r="H30" s="16">
        <f t="shared" si="7"/>
        <v>127073934.8</v>
      </c>
      <c r="I30" s="16">
        <f t="shared" si="7"/>
        <v>133358395.3</v>
      </c>
      <c r="J30" s="16">
        <f t="shared" si="7"/>
        <v>139957712.7</v>
      </c>
      <c r="K30" s="16">
        <f t="shared" si="7"/>
        <v>146887891.2</v>
      </c>
      <c r="L30" s="16">
        <f t="shared" si="7"/>
        <v>154165761.3</v>
      </c>
      <c r="M30" s="16">
        <f t="shared" si="7"/>
        <v>161809023.3</v>
      </c>
      <c r="N30" s="16">
        <f t="shared" si="7"/>
        <v>169836293.1</v>
      </c>
      <c r="O30" s="16">
        <f t="shared" si="7"/>
        <v>178267149.9</v>
      </c>
      <c r="P30" s="16">
        <f t="shared" si="7"/>
        <v>187122187.4</v>
      </c>
      <c r="Q30" s="16">
        <f t="shared" si="7"/>
        <v>196423066.9</v>
      </c>
      <c r="R30" s="16">
        <f t="shared" si="7"/>
        <v>206192573.8</v>
      </c>
      <c r="S30" s="16">
        <f t="shared" si="7"/>
        <v>216454676.9</v>
      </c>
      <c r="T30" s="16">
        <f t="shared" si="7"/>
        <v>227234590.5</v>
      </c>
      <c r="U30" s="16">
        <f t="shared" si="7"/>
        <v>238558840.8</v>
      </c>
      <c r="V30" s="16">
        <f t="shared" si="7"/>
        <v>250455335.1</v>
      </c>
      <c r="W30" s="16">
        <f t="shared" si="7"/>
        <v>262953434.7</v>
      </c>
      <c r="X30" s="16">
        <f t="shared" si="7"/>
        <v>276084032.2</v>
      </c>
      <c r="Y30" s="16">
        <f t="shared" si="7"/>
        <v>289879632.7</v>
      </c>
    </row>
    <row r="31">
      <c r="A31" s="12" t="s">
        <v>72</v>
      </c>
      <c r="B31" s="16">
        <f t="shared" ref="B31:Y31" si="8">B13+B19+B25</f>
        <v>357361464</v>
      </c>
      <c r="C31" s="16">
        <f t="shared" si="8"/>
        <v>375599398.9</v>
      </c>
      <c r="D31" s="16">
        <f t="shared" si="8"/>
        <v>394782996.4</v>
      </c>
      <c r="E31" s="16">
        <f t="shared" si="8"/>
        <v>414962112.5</v>
      </c>
      <c r="F31" s="16">
        <f t="shared" si="8"/>
        <v>436189276.3</v>
      </c>
      <c r="G31" s="16">
        <f t="shared" si="8"/>
        <v>458519835.8</v>
      </c>
      <c r="H31" s="16">
        <f t="shared" si="8"/>
        <v>482012111.8</v>
      </c>
      <c r="I31" s="16">
        <f t="shared" si="8"/>
        <v>506727560.2</v>
      </c>
      <c r="J31" s="16">
        <f t="shared" si="8"/>
        <v>532730943.2</v>
      </c>
      <c r="K31" s="16">
        <f t="shared" si="8"/>
        <v>560090510.4</v>
      </c>
      <c r="L31" s="16">
        <f t="shared" si="8"/>
        <v>588878189.5</v>
      </c>
      <c r="M31" s="16">
        <f t="shared" si="8"/>
        <v>619169787.8</v>
      </c>
      <c r="N31" s="16">
        <f t="shared" si="8"/>
        <v>651045205</v>
      </c>
      <c r="O31" s="16">
        <f t="shared" si="8"/>
        <v>684588657.9</v>
      </c>
      <c r="P31" s="16">
        <f t="shared" si="8"/>
        <v>719888917.2</v>
      </c>
      <c r="Q31" s="16">
        <f t="shared" si="8"/>
        <v>757039558.1</v>
      </c>
      <c r="R31" s="16">
        <f t="shared" si="8"/>
        <v>796139224.2</v>
      </c>
      <c r="S31" s="16">
        <f t="shared" si="8"/>
        <v>837291907.1</v>
      </c>
      <c r="T31" s="16">
        <f t="shared" si="8"/>
        <v>880607240.4</v>
      </c>
      <c r="U31" s="16">
        <f t="shared" si="8"/>
        <v>926200811.4</v>
      </c>
      <c r="V31" s="16">
        <f t="shared" si="8"/>
        <v>974194489.1</v>
      </c>
      <c r="W31" s="16">
        <f t="shared" si="8"/>
        <v>1024716772</v>
      </c>
      <c r="X31" s="16">
        <f t="shared" si="8"/>
        <v>1077903152</v>
      </c>
      <c r="Y31" s="16">
        <f t="shared" si="8"/>
        <v>1133896507</v>
      </c>
    </row>
    <row r="33">
      <c r="A33" s="12" t="s">
        <v>27</v>
      </c>
    </row>
    <row r="34">
      <c r="A34" s="12" t="s">
        <v>28</v>
      </c>
      <c r="B34" s="16">
        <f t="shared" ref="B34:Y34" si="9">B28</f>
        <v>141330332.4</v>
      </c>
      <c r="C34" s="16">
        <f t="shared" si="9"/>
        <v>148577219.2</v>
      </c>
      <c r="D34" s="16">
        <f t="shared" si="9"/>
        <v>156201792.6</v>
      </c>
      <c r="E34" s="16">
        <f t="shared" si="9"/>
        <v>164224071.3</v>
      </c>
      <c r="F34" s="16">
        <f t="shared" si="9"/>
        <v>172665153.4</v>
      </c>
      <c r="G34" s="16">
        <f t="shared" si="9"/>
        <v>181547275</v>
      </c>
      <c r="H34" s="16">
        <f t="shared" si="9"/>
        <v>190893873.5</v>
      </c>
      <c r="I34" s="16">
        <f t="shared" si="9"/>
        <v>200729652.6</v>
      </c>
      <c r="J34" s="16">
        <f t="shared" si="9"/>
        <v>211080652.4</v>
      </c>
      <c r="K34" s="16">
        <f t="shared" si="9"/>
        <v>221974322.9</v>
      </c>
      <c r="L34" s="16">
        <f t="shared" si="9"/>
        <v>233439601.5</v>
      </c>
      <c r="M34" s="16">
        <f t="shared" si="9"/>
        <v>245506994.7</v>
      </c>
      <c r="N34" s="16">
        <f t="shared" si="9"/>
        <v>258208664.9</v>
      </c>
      <c r="O34" s="16">
        <f t="shared" si="9"/>
        <v>271578521.5</v>
      </c>
      <c r="P34" s="16">
        <f t="shared" si="9"/>
        <v>285652317.7</v>
      </c>
      <c r="Q34" s="16">
        <f t="shared" si="9"/>
        <v>300467752</v>
      </c>
      <c r="R34" s="16">
        <f t="shared" si="9"/>
        <v>316064575.7</v>
      </c>
      <c r="S34" s="16">
        <f t="shared" si="9"/>
        <v>332484707</v>
      </c>
      <c r="T34" s="16">
        <f t="shared" si="9"/>
        <v>349772350.5</v>
      </c>
      <c r="U34" s="16">
        <f t="shared" si="9"/>
        <v>367974124.2</v>
      </c>
      <c r="V34" s="16">
        <f t="shared" si="9"/>
        <v>387139193.2</v>
      </c>
      <c r="W34" s="16">
        <f t="shared" si="9"/>
        <v>407319411.3</v>
      </c>
      <c r="X34" s="16">
        <f t="shared" si="9"/>
        <v>428569469.9</v>
      </c>
      <c r="Y34" s="16">
        <f t="shared" si="9"/>
        <v>450947056.4</v>
      </c>
    </row>
    <row r="35">
      <c r="A35" s="12" t="s">
        <v>30</v>
      </c>
      <c r="B35" s="12">
        <v>0.0</v>
      </c>
      <c r="C35" s="16">
        <f>B29+C29</f>
        <v>248009050.1</v>
      </c>
      <c r="D35" s="12">
        <v>0.0</v>
      </c>
      <c r="E35" s="16">
        <f>D29+E29</f>
        <v>274566797.8</v>
      </c>
      <c r="F35" s="12">
        <v>0.0</v>
      </c>
      <c r="G35" s="16">
        <f>F29+G29</f>
        <v>304018117.6</v>
      </c>
      <c r="H35" s="12">
        <v>0.0</v>
      </c>
      <c r="I35" s="16">
        <f>H29+I29</f>
        <v>336683815.8</v>
      </c>
      <c r="J35" s="12">
        <v>0.0</v>
      </c>
      <c r="K35" s="16">
        <f>J29+K29</f>
        <v>372920874.4</v>
      </c>
      <c r="L35" s="12">
        <v>0.0</v>
      </c>
      <c r="M35" s="16">
        <f>L29+M29</f>
        <v>413126596.5</v>
      </c>
      <c r="N35" s="12">
        <v>0.0</v>
      </c>
      <c r="O35" s="16">
        <f>N29+O29</f>
        <v>457743233.6</v>
      </c>
      <c r="P35" s="12">
        <v>0.0</v>
      </c>
      <c r="Q35" s="16">
        <f>P29+Q29</f>
        <v>507263151.3</v>
      </c>
      <c r="R35" s="12">
        <v>0.0</v>
      </c>
      <c r="S35" s="16">
        <f>R29+S29</f>
        <v>562234597.9</v>
      </c>
      <c r="T35" s="12">
        <v>0.0</v>
      </c>
      <c r="U35" s="16">
        <f>T29+U29</f>
        <v>623268145.8</v>
      </c>
      <c r="V35" s="12">
        <v>0.0</v>
      </c>
      <c r="W35" s="16">
        <f>V29+W29</f>
        <v>691043886.6</v>
      </c>
      <c r="X35" s="12">
        <v>0.0</v>
      </c>
      <c r="Y35" s="16">
        <f>X29+Y29</f>
        <v>766319467.7</v>
      </c>
    </row>
    <row r="36">
      <c r="A36" s="12" t="s">
        <v>32</v>
      </c>
      <c r="B36" s="12">
        <v>0.0</v>
      </c>
      <c r="C36" s="12">
        <v>0.0</v>
      </c>
      <c r="D36" s="16">
        <f>B30+C30+D30</f>
        <v>299835511.4</v>
      </c>
      <c r="E36" s="12">
        <v>0.0</v>
      </c>
      <c r="F36" s="12">
        <v>0.0</v>
      </c>
      <c r="G36" s="16">
        <f>E30+F30+G30</f>
        <v>346439762.9</v>
      </c>
      <c r="H36" s="12">
        <v>0.0</v>
      </c>
      <c r="I36" s="12">
        <v>0.0</v>
      </c>
      <c r="J36" s="16">
        <f>H30+I30+J30</f>
        <v>400390042.8</v>
      </c>
      <c r="K36" s="12">
        <v>0.0</v>
      </c>
      <c r="L36" s="12">
        <v>0.0</v>
      </c>
      <c r="M36" s="16">
        <f>K30+L30+M30</f>
        <v>462862675.8</v>
      </c>
      <c r="N36" s="12">
        <v>0.0</v>
      </c>
      <c r="O36" s="12">
        <v>0.0</v>
      </c>
      <c r="P36" s="16">
        <f>N30+O30+P30</f>
        <v>535225630.3</v>
      </c>
      <c r="Q36" s="12">
        <v>0.0</v>
      </c>
      <c r="R36" s="12">
        <v>0.0</v>
      </c>
      <c r="S36" s="16">
        <f>Q30+R30+S30</f>
        <v>619070317.6</v>
      </c>
      <c r="T36" s="12">
        <v>0.0</v>
      </c>
      <c r="U36" s="12">
        <v>0.0</v>
      </c>
      <c r="V36" s="16">
        <f>T30+U30+V30</f>
        <v>716248766.3</v>
      </c>
      <c r="W36" s="12">
        <v>0.0</v>
      </c>
      <c r="X36" s="12">
        <v>0.0</v>
      </c>
      <c r="Y36" s="16">
        <f>W30+X30+Y30</f>
        <v>828917099.6</v>
      </c>
    </row>
    <row r="37">
      <c r="A37" s="12" t="s">
        <v>72</v>
      </c>
      <c r="B37" s="16">
        <f t="shared" ref="B37:Y37" si="10">SUM(B34:B36)</f>
        <v>141330332.4</v>
      </c>
      <c r="C37" s="16">
        <f t="shared" si="10"/>
        <v>396586269.3</v>
      </c>
      <c r="D37" s="16">
        <f t="shared" si="10"/>
        <v>456037304</v>
      </c>
      <c r="E37" s="16">
        <f t="shared" si="10"/>
        <v>438790869.1</v>
      </c>
      <c r="F37" s="16">
        <f t="shared" si="10"/>
        <v>172665153.4</v>
      </c>
      <c r="G37" s="16">
        <f t="shared" si="10"/>
        <v>832005155.6</v>
      </c>
      <c r="H37" s="16">
        <f t="shared" si="10"/>
        <v>190893873.5</v>
      </c>
      <c r="I37" s="16">
        <f t="shared" si="10"/>
        <v>537413468.4</v>
      </c>
      <c r="J37" s="16">
        <f t="shared" si="10"/>
        <v>611470695.2</v>
      </c>
      <c r="K37" s="16">
        <f t="shared" si="10"/>
        <v>594895197.4</v>
      </c>
      <c r="L37" s="16">
        <f t="shared" si="10"/>
        <v>233439601.5</v>
      </c>
      <c r="M37" s="16">
        <f t="shared" si="10"/>
        <v>1121496267</v>
      </c>
      <c r="N37" s="16">
        <f t="shared" si="10"/>
        <v>258208664.9</v>
      </c>
      <c r="O37" s="16">
        <f t="shared" si="10"/>
        <v>729321755.1</v>
      </c>
      <c r="P37" s="16">
        <f t="shared" si="10"/>
        <v>820877948</v>
      </c>
      <c r="Q37" s="16">
        <f t="shared" si="10"/>
        <v>807730903.3</v>
      </c>
      <c r="R37" s="16">
        <f t="shared" si="10"/>
        <v>316064575.7</v>
      </c>
      <c r="S37" s="16">
        <f t="shared" si="10"/>
        <v>1513789622</v>
      </c>
      <c r="T37" s="16">
        <f t="shared" si="10"/>
        <v>349772350.5</v>
      </c>
      <c r="U37" s="16">
        <f t="shared" si="10"/>
        <v>991242270</v>
      </c>
      <c r="V37" s="16">
        <f t="shared" si="10"/>
        <v>1103387960</v>
      </c>
      <c r="W37" s="16">
        <f t="shared" si="10"/>
        <v>1098363298</v>
      </c>
      <c r="X37" s="16">
        <f t="shared" si="10"/>
        <v>428569469.9</v>
      </c>
      <c r="Y37" s="16">
        <f t="shared" si="10"/>
        <v>2046183624</v>
      </c>
    </row>
    <row r="39">
      <c r="A39" s="12" t="s">
        <v>73</v>
      </c>
    </row>
    <row r="40">
      <c r="A40" s="12" t="s">
        <v>28</v>
      </c>
      <c r="B40" s="16">
        <f t="shared" ref="B40:B42" si="12">B28-B34</f>
        <v>0</v>
      </c>
      <c r="C40" s="16">
        <f t="shared" ref="C40:Y40" si="11">B40+C28-C34</f>
        <v>0</v>
      </c>
      <c r="D40" s="16">
        <f t="shared" si="11"/>
        <v>0</v>
      </c>
      <c r="E40" s="16">
        <f t="shared" si="11"/>
        <v>0</v>
      </c>
      <c r="F40" s="16">
        <f t="shared" si="11"/>
        <v>0</v>
      </c>
      <c r="G40" s="16">
        <f t="shared" si="11"/>
        <v>0</v>
      </c>
      <c r="H40" s="16">
        <f t="shared" si="11"/>
        <v>0</v>
      </c>
      <c r="I40" s="16">
        <f t="shared" si="11"/>
        <v>0</v>
      </c>
      <c r="J40" s="16">
        <f t="shared" si="11"/>
        <v>0</v>
      </c>
      <c r="K40" s="16">
        <f t="shared" si="11"/>
        <v>0</v>
      </c>
      <c r="L40" s="16">
        <f t="shared" si="11"/>
        <v>0</v>
      </c>
      <c r="M40" s="16">
        <f t="shared" si="11"/>
        <v>0</v>
      </c>
      <c r="N40" s="16">
        <f t="shared" si="11"/>
        <v>0</v>
      </c>
      <c r="O40" s="16">
        <f t="shared" si="11"/>
        <v>0</v>
      </c>
      <c r="P40" s="16">
        <f t="shared" si="11"/>
        <v>0</v>
      </c>
      <c r="Q40" s="16">
        <f t="shared" si="11"/>
        <v>0</v>
      </c>
      <c r="R40" s="16">
        <f t="shared" si="11"/>
        <v>0</v>
      </c>
      <c r="S40" s="16">
        <f t="shared" si="11"/>
        <v>0</v>
      </c>
      <c r="T40" s="16">
        <f t="shared" si="11"/>
        <v>0</v>
      </c>
      <c r="U40" s="16">
        <f t="shared" si="11"/>
        <v>0</v>
      </c>
      <c r="V40" s="16">
        <f t="shared" si="11"/>
        <v>0</v>
      </c>
      <c r="W40" s="16">
        <f t="shared" si="11"/>
        <v>0</v>
      </c>
      <c r="X40" s="16">
        <f t="shared" si="11"/>
        <v>0</v>
      </c>
      <c r="Y40" s="16">
        <f t="shared" si="11"/>
        <v>0</v>
      </c>
    </row>
    <row r="41">
      <c r="A41" s="12" t="s">
        <v>30</v>
      </c>
      <c r="B41" s="16">
        <f t="shared" si="12"/>
        <v>120854034.6</v>
      </c>
      <c r="C41" s="16">
        <f t="shared" ref="C41:Y41" si="13">B41+C29-C35</f>
        <v>0</v>
      </c>
      <c r="D41" s="16">
        <f t="shared" si="13"/>
        <v>133789953.5</v>
      </c>
      <c r="E41" s="16">
        <f t="shared" si="13"/>
        <v>0</v>
      </c>
      <c r="F41" s="16">
        <f t="shared" si="13"/>
        <v>148134668.9</v>
      </c>
      <c r="G41" s="16">
        <f t="shared" si="13"/>
        <v>0</v>
      </c>
      <c r="H41" s="16">
        <f t="shared" si="13"/>
        <v>164044303.5</v>
      </c>
      <c r="I41" s="16">
        <f t="shared" si="13"/>
        <v>0</v>
      </c>
      <c r="J41" s="16">
        <f t="shared" si="13"/>
        <v>181692578.1</v>
      </c>
      <c r="K41" s="16">
        <f t="shared" si="13"/>
        <v>0</v>
      </c>
      <c r="L41" s="16">
        <f t="shared" si="13"/>
        <v>201272826.7</v>
      </c>
      <c r="M41" s="16">
        <f t="shared" si="13"/>
        <v>0</v>
      </c>
      <c r="N41" s="16">
        <f t="shared" si="13"/>
        <v>223000247.1</v>
      </c>
      <c r="O41" s="16">
        <f t="shared" si="13"/>
        <v>0</v>
      </c>
      <c r="P41" s="16">
        <f t="shared" si="13"/>
        <v>247114412.1</v>
      </c>
      <c r="Q41" s="16">
        <f t="shared" si="13"/>
        <v>0</v>
      </c>
      <c r="R41" s="16">
        <f t="shared" si="13"/>
        <v>273882074.7</v>
      </c>
      <c r="S41" s="16">
        <f t="shared" si="13"/>
        <v>0</v>
      </c>
      <c r="T41" s="16">
        <f t="shared" si="13"/>
        <v>303600299.4</v>
      </c>
      <c r="U41" s="16">
        <f t="shared" si="13"/>
        <v>0</v>
      </c>
      <c r="V41" s="16">
        <f t="shared" si="13"/>
        <v>336599960.8</v>
      </c>
      <c r="W41" s="16">
        <f t="shared" si="13"/>
        <v>0</v>
      </c>
      <c r="X41" s="16">
        <f t="shared" si="13"/>
        <v>373249650.2</v>
      </c>
      <c r="Y41" s="16">
        <f t="shared" si="13"/>
        <v>0</v>
      </c>
    </row>
    <row r="42">
      <c r="A42" s="12" t="s">
        <v>32</v>
      </c>
      <c r="B42" s="16">
        <f t="shared" si="12"/>
        <v>95177096.94</v>
      </c>
      <c r="C42" s="16">
        <f t="shared" ref="C42:Y42" si="14">B42+C30-C36</f>
        <v>195044261.1</v>
      </c>
      <c r="D42" s="16">
        <f t="shared" si="14"/>
        <v>0</v>
      </c>
      <c r="E42" s="16">
        <f t="shared" si="14"/>
        <v>109961196.9</v>
      </c>
      <c r="F42" s="16">
        <f t="shared" si="14"/>
        <v>225350650.9</v>
      </c>
      <c r="G42" s="16">
        <f t="shared" si="14"/>
        <v>0</v>
      </c>
      <c r="H42" s="16">
        <f t="shared" si="14"/>
        <v>127073934.8</v>
      </c>
      <c r="I42" s="16">
        <f t="shared" si="14"/>
        <v>260432330.1</v>
      </c>
      <c r="J42" s="16">
        <f t="shared" si="14"/>
        <v>0</v>
      </c>
      <c r="K42" s="16">
        <f t="shared" si="14"/>
        <v>146887891.2</v>
      </c>
      <c r="L42" s="16">
        <f t="shared" si="14"/>
        <v>301053652.5</v>
      </c>
      <c r="M42" s="16">
        <f t="shared" si="14"/>
        <v>0</v>
      </c>
      <c r="N42" s="16">
        <f t="shared" si="14"/>
        <v>169836293.1</v>
      </c>
      <c r="O42" s="16">
        <f t="shared" si="14"/>
        <v>348103442.9</v>
      </c>
      <c r="P42" s="16">
        <f t="shared" si="14"/>
        <v>0</v>
      </c>
      <c r="Q42" s="16">
        <f t="shared" si="14"/>
        <v>196423066.9</v>
      </c>
      <c r="R42" s="16">
        <f t="shared" si="14"/>
        <v>402615640.8</v>
      </c>
      <c r="S42" s="16">
        <f t="shared" si="14"/>
        <v>0</v>
      </c>
      <c r="T42" s="16">
        <f t="shared" si="14"/>
        <v>227234590.5</v>
      </c>
      <c r="U42" s="16">
        <f t="shared" si="14"/>
        <v>465793431.3</v>
      </c>
      <c r="V42" s="16">
        <f t="shared" si="14"/>
        <v>0</v>
      </c>
      <c r="W42" s="16">
        <f t="shared" si="14"/>
        <v>262953434.7</v>
      </c>
      <c r="X42" s="16">
        <f t="shared" si="14"/>
        <v>539037466.9</v>
      </c>
      <c r="Y42" s="16">
        <f t="shared" si="14"/>
        <v>0</v>
      </c>
    </row>
    <row r="43">
      <c r="A43" s="12" t="s">
        <v>72</v>
      </c>
      <c r="B43" s="16">
        <f t="shared" ref="B43:Y43" si="15">SUM(B40:B42)</f>
        <v>216031131.6</v>
      </c>
      <c r="C43" s="16">
        <f t="shared" si="15"/>
        <v>195044261.1</v>
      </c>
      <c r="D43" s="16">
        <f t="shared" si="15"/>
        <v>133789953.5</v>
      </c>
      <c r="E43" s="16">
        <f t="shared" si="15"/>
        <v>109961196.9</v>
      </c>
      <c r="F43" s="16">
        <f t="shared" si="15"/>
        <v>373485319.8</v>
      </c>
      <c r="G43" s="16">
        <f t="shared" si="15"/>
        <v>0</v>
      </c>
      <c r="H43" s="16">
        <f t="shared" si="15"/>
        <v>291118238.3</v>
      </c>
      <c r="I43" s="16">
        <f t="shared" si="15"/>
        <v>260432330.1</v>
      </c>
      <c r="J43" s="16">
        <f t="shared" si="15"/>
        <v>181692578.1</v>
      </c>
      <c r="K43" s="16">
        <f t="shared" si="15"/>
        <v>146887891.2</v>
      </c>
      <c r="L43" s="16">
        <f t="shared" si="15"/>
        <v>502326479.2</v>
      </c>
      <c r="M43" s="16">
        <f t="shared" si="15"/>
        <v>0</v>
      </c>
      <c r="N43" s="16">
        <f t="shared" si="15"/>
        <v>392836540.2</v>
      </c>
      <c r="O43" s="16">
        <f t="shared" si="15"/>
        <v>348103442.9</v>
      </c>
      <c r="P43" s="16">
        <f t="shared" si="15"/>
        <v>247114412.1</v>
      </c>
      <c r="Q43" s="16">
        <f t="shared" si="15"/>
        <v>196423066.9</v>
      </c>
      <c r="R43" s="16">
        <f t="shared" si="15"/>
        <v>676497715.4</v>
      </c>
      <c r="S43" s="16">
        <f t="shared" si="15"/>
        <v>0</v>
      </c>
      <c r="T43" s="16">
        <f t="shared" si="15"/>
        <v>530834889.9</v>
      </c>
      <c r="U43" s="16">
        <f t="shared" si="15"/>
        <v>465793431.3</v>
      </c>
      <c r="V43" s="16">
        <f t="shared" si="15"/>
        <v>336599960.8</v>
      </c>
      <c r="W43" s="16">
        <f t="shared" si="15"/>
        <v>262953434.7</v>
      </c>
      <c r="X43" s="16">
        <f t="shared" si="15"/>
        <v>912287117.1</v>
      </c>
      <c r="Y43" s="16">
        <f t="shared" si="15"/>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48</v>
      </c>
      <c r="C1" s="12" t="s">
        <v>49</v>
      </c>
      <c r="D1" s="12" t="s">
        <v>50</v>
      </c>
      <c r="E1" s="12" t="s">
        <v>51</v>
      </c>
      <c r="F1" s="12" t="s">
        <v>52</v>
      </c>
      <c r="G1" s="12" t="s">
        <v>53</v>
      </c>
      <c r="H1" s="12" t="s">
        <v>54</v>
      </c>
      <c r="I1" s="12" t="s">
        <v>55</v>
      </c>
      <c r="J1" s="12" t="s">
        <v>56</v>
      </c>
      <c r="K1" s="12" t="s">
        <v>57</v>
      </c>
      <c r="L1" s="12" t="s">
        <v>58</v>
      </c>
      <c r="M1" s="12" t="s">
        <v>59</v>
      </c>
      <c r="N1" s="12" t="s">
        <v>60</v>
      </c>
      <c r="O1" s="12" t="s">
        <v>61</v>
      </c>
      <c r="P1" s="12" t="s">
        <v>62</v>
      </c>
      <c r="Q1" s="12" t="s">
        <v>63</v>
      </c>
      <c r="R1" s="12" t="s">
        <v>64</v>
      </c>
      <c r="S1" s="12" t="s">
        <v>65</v>
      </c>
      <c r="T1" s="12" t="s">
        <v>66</v>
      </c>
      <c r="U1" s="12" t="s">
        <v>67</v>
      </c>
      <c r="V1" s="12" t="s">
        <v>68</v>
      </c>
      <c r="W1" s="12" t="s">
        <v>69</v>
      </c>
      <c r="X1" s="12" t="s">
        <v>70</v>
      </c>
      <c r="Y1" s="12" t="s">
        <v>71</v>
      </c>
    </row>
    <row r="2">
      <c r="A2" s="12" t="s">
        <v>34</v>
      </c>
    </row>
    <row r="3">
      <c r="A3" s="12" t="s">
        <v>23</v>
      </c>
      <c r="B3" s="16">
        <f>'Calcs-1'!B13*'Calcs-1'!B18</f>
        <v>56853510</v>
      </c>
      <c r="C3" s="16">
        <f>'Calcs-1'!C13*'Calcs-1'!C18</f>
        <v>59089217.43</v>
      </c>
      <c r="D3" s="16">
        <f>'Calcs-1'!D13*'Calcs-1'!D18</f>
        <v>61412841.81</v>
      </c>
      <c r="E3" s="16">
        <f>'Calcs-1'!E13*'Calcs-1'!E18</f>
        <v>63827840.4</v>
      </c>
      <c r="F3" s="16">
        <f>'Calcs-1'!F13*'Calcs-1'!F18</f>
        <v>66337806.4</v>
      </c>
      <c r="G3" s="16">
        <f>'Calcs-1'!G13*'Calcs-1'!G18</f>
        <v>68946474.3</v>
      </c>
      <c r="H3" s="16">
        <f>'Calcs-1'!H13*'Calcs-1'!H18</f>
        <v>71657725.46</v>
      </c>
      <c r="I3" s="16">
        <f>'Calcs-1'!I13*'Calcs-1'!I18</f>
        <v>74475593.85</v>
      </c>
      <c r="J3" s="16">
        <f>'Calcs-1'!J13*'Calcs-1'!J18</f>
        <v>77404272.1</v>
      </c>
      <c r="K3" s="16">
        <f>'Calcs-1'!K13*'Calcs-1'!K18</f>
        <v>80448117.7</v>
      </c>
      <c r="L3" s="16">
        <f>'Calcs-1'!L13*'Calcs-1'!L18</f>
        <v>83611659.48</v>
      </c>
      <c r="M3" s="16">
        <f>'Calcs-1'!M13*'Calcs-1'!M18</f>
        <v>86899604.38</v>
      </c>
      <c r="N3" s="16">
        <f>'Calcs-1'!N13*'Calcs-1'!N18</f>
        <v>90316844.42</v>
      </c>
      <c r="O3" s="16">
        <f>'Calcs-1'!O13*'Calcs-1'!O18</f>
        <v>93868464.01</v>
      </c>
      <c r="P3" s="16">
        <f>'Calcs-1'!P13*'Calcs-1'!P18</f>
        <v>97559747.49</v>
      </c>
      <c r="Q3" s="16">
        <f>'Calcs-1'!Q13*'Calcs-1'!Q18</f>
        <v>101396187</v>
      </c>
      <c r="R3" s="16">
        <f>'Calcs-1'!R13*'Calcs-1'!R18</f>
        <v>105383490.7</v>
      </c>
      <c r="S3" s="16">
        <f>'Calcs-1'!S13*'Calcs-1'!S18</f>
        <v>109527591</v>
      </c>
      <c r="T3" s="16">
        <f>'Calcs-1'!T13*'Calcs-1'!T18</f>
        <v>113834654</v>
      </c>
      <c r="U3" s="16">
        <f>'Calcs-1'!U13*'Calcs-1'!U18</f>
        <v>118311088</v>
      </c>
      <c r="V3" s="16">
        <f>'Calcs-1'!V13*'Calcs-1'!V18</f>
        <v>122963553.2</v>
      </c>
      <c r="W3" s="16">
        <f>'Calcs-1'!W13*'Calcs-1'!W18</f>
        <v>127798972</v>
      </c>
      <c r="X3" s="16">
        <f>'Calcs-1'!X13*'Calcs-1'!X18</f>
        <v>132824538.7</v>
      </c>
      <c r="Y3" s="16">
        <f>'Calcs-1'!Y13*'Calcs-1'!Y18</f>
        <v>138047730.9</v>
      </c>
    </row>
    <row r="4">
      <c r="A4" s="12" t="s">
        <v>24</v>
      </c>
      <c r="B4" s="16">
        <f>'Calcs-1'!B14*'Calcs-1'!B19</f>
        <v>71148640</v>
      </c>
      <c r="C4" s="16">
        <f>'Calcs-1'!C14*'Calcs-1'!C19</f>
        <v>74706072</v>
      </c>
      <c r="D4" s="16">
        <f>'Calcs-1'!D14*'Calcs-1'!D19</f>
        <v>78441375.6</v>
      </c>
      <c r="E4" s="16">
        <f>'Calcs-1'!E14*'Calcs-1'!E19</f>
        <v>82363444.38</v>
      </c>
      <c r="F4" s="16">
        <f>'Calcs-1'!F14*'Calcs-1'!F19</f>
        <v>86481616.6</v>
      </c>
      <c r="G4" s="16">
        <f>'Calcs-1'!G14*'Calcs-1'!G19</f>
        <v>90805697.43</v>
      </c>
      <c r="H4" s="16">
        <f>'Calcs-1'!H14*'Calcs-1'!H19</f>
        <v>95345982.3</v>
      </c>
      <c r="I4" s="16">
        <f>'Calcs-1'!I14*'Calcs-1'!I19</f>
        <v>100113281.4</v>
      </c>
      <c r="J4" s="16">
        <f>'Calcs-1'!J14*'Calcs-1'!J19</f>
        <v>105118945.5</v>
      </c>
      <c r="K4" s="16">
        <f>'Calcs-1'!K14*'Calcs-1'!K19</f>
        <v>110374892.8</v>
      </c>
      <c r="L4" s="16">
        <f>'Calcs-1'!L14*'Calcs-1'!L19</f>
        <v>115893637.4</v>
      </c>
      <c r="M4" s="16">
        <f>'Calcs-1'!M14*'Calcs-1'!M19</f>
        <v>121688319.3</v>
      </c>
      <c r="N4" s="16">
        <f>'Calcs-1'!N14*'Calcs-1'!N19</f>
        <v>127772735.2</v>
      </c>
      <c r="O4" s="16">
        <f>'Calcs-1'!O14*'Calcs-1'!O19</f>
        <v>134161372</v>
      </c>
      <c r="P4" s="16">
        <f>'Calcs-1'!P14*'Calcs-1'!P19</f>
        <v>140869440.6</v>
      </c>
      <c r="Q4" s="16">
        <f>'Calcs-1'!Q14*'Calcs-1'!Q19</f>
        <v>147912912.6</v>
      </c>
      <c r="R4" s="16">
        <f>'Calcs-1'!R14*'Calcs-1'!R19</f>
        <v>155308558.3</v>
      </c>
      <c r="S4" s="16">
        <f>'Calcs-1'!S14*'Calcs-1'!S19</f>
        <v>163073986.2</v>
      </c>
      <c r="T4" s="16">
        <f>'Calcs-1'!T14*'Calcs-1'!T19</f>
        <v>171227685.5</v>
      </c>
      <c r="U4" s="16">
        <f>'Calcs-1'!U14*'Calcs-1'!U19</f>
        <v>179789069.7</v>
      </c>
      <c r="V4" s="16">
        <f>'Calcs-1'!V14*'Calcs-1'!V19</f>
        <v>188778523.2</v>
      </c>
      <c r="W4" s="16">
        <f>'Calcs-1'!W14*'Calcs-1'!W19</f>
        <v>198217449.4</v>
      </c>
      <c r="X4" s="16">
        <f>'Calcs-1'!X14*'Calcs-1'!X19</f>
        <v>208128321.9</v>
      </c>
      <c r="Y4" s="16">
        <f>'Calcs-1'!Y14*'Calcs-1'!Y19</f>
        <v>218534738</v>
      </c>
    </row>
    <row r="5">
      <c r="A5" s="12" t="s">
        <v>25</v>
      </c>
      <c r="B5" s="16">
        <f>'Calcs-1'!B15*'Calcs-1'!B20</f>
        <v>58847013</v>
      </c>
      <c r="C5" s="16">
        <f>'Calcs-1'!C15*'Calcs-1'!C20</f>
        <v>61559860.3</v>
      </c>
      <c r="D5" s="16">
        <f>'Calcs-1'!D15*'Calcs-1'!D20</f>
        <v>64397769.86</v>
      </c>
      <c r="E5" s="16">
        <f>'Calcs-1'!E15*'Calcs-1'!E20</f>
        <v>67366507.05</v>
      </c>
      <c r="F5" s="16">
        <f>'Calcs-1'!F15*'Calcs-1'!F20</f>
        <v>70472103.02</v>
      </c>
      <c r="G5" s="16">
        <f>'Calcs-1'!G15*'Calcs-1'!G20</f>
        <v>73720866.97</v>
      </c>
      <c r="H5" s="16">
        <f>'Calcs-1'!H15*'Calcs-1'!H20</f>
        <v>77119398.94</v>
      </c>
      <c r="I5" s="16">
        <f>'Calcs-1'!I15*'Calcs-1'!I20</f>
        <v>80674603.23</v>
      </c>
      <c r="J5" s="16">
        <f>'Calcs-1'!J15*'Calcs-1'!J20</f>
        <v>84393702.44</v>
      </c>
      <c r="K5" s="16">
        <f>'Calcs-1'!K15*'Calcs-1'!K20</f>
        <v>88284252.12</v>
      </c>
      <c r="L5" s="16">
        <f>'Calcs-1'!L15*'Calcs-1'!L20</f>
        <v>92354156.15</v>
      </c>
      <c r="M5" s="16">
        <f>'Calcs-1'!M15*'Calcs-1'!M20</f>
        <v>96611682.75</v>
      </c>
      <c r="N5" s="16">
        <f>'Calcs-1'!N15*'Calcs-1'!N20</f>
        <v>101065481.3</v>
      </c>
      <c r="O5" s="16">
        <f>'Calcs-1'!O15*'Calcs-1'!O20</f>
        <v>105724600</v>
      </c>
      <c r="P5" s="16">
        <f>'Calcs-1'!P15*'Calcs-1'!P20</f>
        <v>110598504.1</v>
      </c>
      <c r="Q5" s="16">
        <f>'Calcs-1'!Q15*'Calcs-1'!Q20</f>
        <v>115697095.1</v>
      </c>
      <c r="R5" s="16">
        <f>'Calcs-1'!R15*'Calcs-1'!R20</f>
        <v>121030731.2</v>
      </c>
      <c r="S5" s="16">
        <f>'Calcs-1'!S15*'Calcs-1'!S20</f>
        <v>126610247.9</v>
      </c>
      <c r="T5" s="16">
        <f>'Calcs-1'!T15*'Calcs-1'!T20</f>
        <v>132446980.3</v>
      </c>
      <c r="U5" s="16">
        <f>'Calcs-1'!U15*'Calcs-1'!U20</f>
        <v>138552786.1</v>
      </c>
      <c r="V5" s="16">
        <f>'Calcs-1'!V15*'Calcs-1'!V20</f>
        <v>144940069.6</v>
      </c>
      <c r="W5" s="16">
        <f>'Calcs-1'!W15*'Calcs-1'!W20</f>
        <v>151621806.8</v>
      </c>
      <c r="X5" s="16">
        <f>'Calcs-1'!X15*'Calcs-1'!X20</f>
        <v>158611572.1</v>
      </c>
      <c r="Y5" s="16">
        <f>'Calcs-1'!Y15*'Calcs-1'!Y20</f>
        <v>165923565.5</v>
      </c>
    </row>
    <row r="6">
      <c r="A6" s="12" t="s">
        <v>72</v>
      </c>
      <c r="B6" s="16">
        <f t="shared" ref="B6:Y6" si="1">SUM(B3:B5)</f>
        <v>186849163</v>
      </c>
      <c r="C6" s="16">
        <f t="shared" si="1"/>
        <v>195355149.7</v>
      </c>
      <c r="D6" s="16">
        <f t="shared" si="1"/>
        <v>204251987.3</v>
      </c>
      <c r="E6" s="16">
        <f t="shared" si="1"/>
        <v>213557791.8</v>
      </c>
      <c r="F6" s="16">
        <f t="shared" si="1"/>
        <v>223291526</v>
      </c>
      <c r="G6" s="16">
        <f t="shared" si="1"/>
        <v>233473038.7</v>
      </c>
      <c r="H6" s="16">
        <f t="shared" si="1"/>
        <v>244123106.7</v>
      </c>
      <c r="I6" s="16">
        <f t="shared" si="1"/>
        <v>255263478.5</v>
      </c>
      <c r="J6" s="16">
        <f t="shared" si="1"/>
        <v>266916920</v>
      </c>
      <c r="K6" s="16">
        <f t="shared" si="1"/>
        <v>279107262.6</v>
      </c>
      <c r="L6" s="16">
        <f t="shared" si="1"/>
        <v>291859453</v>
      </c>
      <c r="M6" s="16">
        <f t="shared" si="1"/>
        <v>305199606.4</v>
      </c>
      <c r="N6" s="16">
        <f t="shared" si="1"/>
        <v>319155061</v>
      </c>
      <c r="O6" s="16">
        <f t="shared" si="1"/>
        <v>333754436</v>
      </c>
      <c r="P6" s="16">
        <f t="shared" si="1"/>
        <v>349027692.2</v>
      </c>
      <c r="Q6" s="16">
        <f t="shared" si="1"/>
        <v>365006194.7</v>
      </c>
      <c r="R6" s="16">
        <f t="shared" si="1"/>
        <v>381722780.1</v>
      </c>
      <c r="S6" s="16">
        <f t="shared" si="1"/>
        <v>399211825.1</v>
      </c>
      <c r="T6" s="16">
        <f t="shared" si="1"/>
        <v>417509319.8</v>
      </c>
      <c r="U6" s="16">
        <f t="shared" si="1"/>
        <v>436652943.8</v>
      </c>
      <c r="V6" s="16">
        <f t="shared" si="1"/>
        <v>456682146</v>
      </c>
      <c r="W6" s="16">
        <f t="shared" si="1"/>
        <v>477638228.1</v>
      </c>
      <c r="X6" s="16">
        <f t="shared" si="1"/>
        <v>499564432.7</v>
      </c>
      <c r="Y6" s="16">
        <f t="shared" si="1"/>
        <v>522506034.4</v>
      </c>
    </row>
    <row r="8">
      <c r="A8" s="12" t="s">
        <v>74</v>
      </c>
    </row>
    <row r="9">
      <c r="A9" s="12" t="s">
        <v>23</v>
      </c>
      <c r="B9" s="12">
        <v>0.0</v>
      </c>
      <c r="C9" s="16">
        <f t="shared" ref="C9:Y9" si="2">B3</f>
        <v>56853510</v>
      </c>
      <c r="D9" s="16">
        <f t="shared" si="2"/>
        <v>59089217.43</v>
      </c>
      <c r="E9" s="16">
        <f t="shared" si="2"/>
        <v>61412841.81</v>
      </c>
      <c r="F9" s="16">
        <f t="shared" si="2"/>
        <v>63827840.4</v>
      </c>
      <c r="G9" s="16">
        <f t="shared" si="2"/>
        <v>66337806.4</v>
      </c>
      <c r="H9" s="16">
        <f t="shared" si="2"/>
        <v>68946474.3</v>
      </c>
      <c r="I9" s="16">
        <f t="shared" si="2"/>
        <v>71657725.46</v>
      </c>
      <c r="J9" s="16">
        <f t="shared" si="2"/>
        <v>74475593.85</v>
      </c>
      <c r="K9" s="16">
        <f t="shared" si="2"/>
        <v>77404272.1</v>
      </c>
      <c r="L9" s="16">
        <f t="shared" si="2"/>
        <v>80448117.7</v>
      </c>
      <c r="M9" s="16">
        <f t="shared" si="2"/>
        <v>83611659.48</v>
      </c>
      <c r="N9" s="16">
        <f t="shared" si="2"/>
        <v>86899604.38</v>
      </c>
      <c r="O9" s="16">
        <f t="shared" si="2"/>
        <v>90316844.42</v>
      </c>
      <c r="P9" s="16">
        <f t="shared" si="2"/>
        <v>93868464.01</v>
      </c>
      <c r="Q9" s="16">
        <f t="shared" si="2"/>
        <v>97559747.49</v>
      </c>
      <c r="R9" s="16">
        <f t="shared" si="2"/>
        <v>101396187</v>
      </c>
      <c r="S9" s="16">
        <f t="shared" si="2"/>
        <v>105383490.7</v>
      </c>
      <c r="T9" s="16">
        <f t="shared" si="2"/>
        <v>109527591</v>
      </c>
      <c r="U9" s="16">
        <f t="shared" si="2"/>
        <v>113834654</v>
      </c>
      <c r="V9" s="16">
        <f t="shared" si="2"/>
        <v>118311088</v>
      </c>
      <c r="W9" s="16">
        <f t="shared" si="2"/>
        <v>122963553.2</v>
      </c>
      <c r="X9" s="16">
        <f t="shared" si="2"/>
        <v>127798972</v>
      </c>
      <c r="Y9" s="16">
        <f t="shared" si="2"/>
        <v>132824538.7</v>
      </c>
    </row>
    <row r="10">
      <c r="A10" s="12" t="s">
        <v>24</v>
      </c>
      <c r="B10" s="12">
        <v>0.0</v>
      </c>
      <c r="C10" s="12">
        <v>0.0</v>
      </c>
      <c r="D10" s="12">
        <v>0.0</v>
      </c>
      <c r="E10" s="16">
        <f t="shared" ref="E10:Y10" si="3">B4</f>
        <v>71148640</v>
      </c>
      <c r="F10" s="16">
        <f t="shared" si="3"/>
        <v>74706072</v>
      </c>
      <c r="G10" s="16">
        <f t="shared" si="3"/>
        <v>78441375.6</v>
      </c>
      <c r="H10" s="16">
        <f t="shared" si="3"/>
        <v>82363444.38</v>
      </c>
      <c r="I10" s="16">
        <f t="shared" si="3"/>
        <v>86481616.6</v>
      </c>
      <c r="J10" s="16">
        <f t="shared" si="3"/>
        <v>90805697.43</v>
      </c>
      <c r="K10" s="16">
        <f t="shared" si="3"/>
        <v>95345982.3</v>
      </c>
      <c r="L10" s="16">
        <f t="shared" si="3"/>
        <v>100113281.4</v>
      </c>
      <c r="M10" s="16">
        <f t="shared" si="3"/>
        <v>105118945.5</v>
      </c>
      <c r="N10" s="16">
        <f t="shared" si="3"/>
        <v>110374892.8</v>
      </c>
      <c r="O10" s="16">
        <f t="shared" si="3"/>
        <v>115893637.4</v>
      </c>
      <c r="P10" s="16">
        <f t="shared" si="3"/>
        <v>121688319.3</v>
      </c>
      <c r="Q10" s="16">
        <f t="shared" si="3"/>
        <v>127772735.2</v>
      </c>
      <c r="R10" s="16">
        <f t="shared" si="3"/>
        <v>134161372</v>
      </c>
      <c r="S10" s="16">
        <f t="shared" si="3"/>
        <v>140869440.6</v>
      </c>
      <c r="T10" s="16">
        <f t="shared" si="3"/>
        <v>147912912.6</v>
      </c>
      <c r="U10" s="16">
        <f t="shared" si="3"/>
        <v>155308558.3</v>
      </c>
      <c r="V10" s="16">
        <f t="shared" si="3"/>
        <v>163073986.2</v>
      </c>
      <c r="W10" s="16">
        <f t="shared" si="3"/>
        <v>171227685.5</v>
      </c>
      <c r="X10" s="16">
        <f t="shared" si="3"/>
        <v>179789069.7</v>
      </c>
      <c r="Y10" s="16">
        <f t="shared" si="3"/>
        <v>188778523.2</v>
      </c>
    </row>
    <row r="11">
      <c r="A11" s="12" t="s">
        <v>25</v>
      </c>
      <c r="B11" s="12">
        <v>0.0</v>
      </c>
      <c r="C11" s="16">
        <f>B5+C5</f>
        <v>120406873.3</v>
      </c>
      <c r="D11" s="12">
        <v>0.0</v>
      </c>
      <c r="E11" s="16">
        <f>D5+E5</f>
        <v>131764276.9</v>
      </c>
      <c r="F11" s="12">
        <v>0.0</v>
      </c>
      <c r="G11" s="16">
        <f>F5+G5</f>
        <v>144192970</v>
      </c>
      <c r="H11" s="12">
        <v>0.0</v>
      </c>
      <c r="I11" s="16">
        <f>H5+I5</f>
        <v>157794002.2</v>
      </c>
      <c r="J11" s="12">
        <v>0.0</v>
      </c>
      <c r="K11" s="16">
        <f>J5+K5</f>
        <v>172677954.6</v>
      </c>
      <c r="L11" s="12">
        <v>0.0</v>
      </c>
      <c r="M11" s="16">
        <f>L5+M5</f>
        <v>188965838.9</v>
      </c>
      <c r="N11" s="12">
        <v>0.0</v>
      </c>
      <c r="O11" s="16">
        <f>N5+O5</f>
        <v>206790081.3</v>
      </c>
      <c r="P11" s="12">
        <v>0.0</v>
      </c>
      <c r="Q11" s="16">
        <f>P5+Q5</f>
        <v>226295599.2</v>
      </c>
      <c r="R11" s="12">
        <v>0.0</v>
      </c>
      <c r="S11" s="16">
        <f>R5+S5</f>
        <v>247640979.1</v>
      </c>
      <c r="T11" s="12">
        <v>0.0</v>
      </c>
      <c r="U11" s="16">
        <f>T5+U5</f>
        <v>270999766.4</v>
      </c>
      <c r="V11" s="12">
        <v>0.0</v>
      </c>
      <c r="W11" s="16">
        <f>V5+W5</f>
        <v>296561876.3</v>
      </c>
      <c r="X11" s="12">
        <v>0.0</v>
      </c>
      <c r="Y11" s="16">
        <f>X5+Y5</f>
        <v>324535137.6</v>
      </c>
    </row>
    <row r="12">
      <c r="A12" s="12" t="s">
        <v>72</v>
      </c>
      <c r="B12" s="15">
        <f t="shared" ref="B12:Y12" si="4">SUM(B9:B11)</f>
        <v>0</v>
      </c>
      <c r="C12" s="16">
        <f t="shared" si="4"/>
        <v>177260383.3</v>
      </c>
      <c r="D12" s="16">
        <f t="shared" si="4"/>
        <v>59089217.43</v>
      </c>
      <c r="E12" s="16">
        <f t="shared" si="4"/>
        <v>264325758.7</v>
      </c>
      <c r="F12" s="16">
        <f t="shared" si="4"/>
        <v>138533912.4</v>
      </c>
      <c r="G12" s="16">
        <f t="shared" si="4"/>
        <v>288972152</v>
      </c>
      <c r="H12" s="16">
        <f t="shared" si="4"/>
        <v>151309918.7</v>
      </c>
      <c r="I12" s="16">
        <f t="shared" si="4"/>
        <v>315933344.2</v>
      </c>
      <c r="J12" s="16">
        <f t="shared" si="4"/>
        <v>165281291.3</v>
      </c>
      <c r="K12" s="16">
        <f t="shared" si="4"/>
        <v>345428209</v>
      </c>
      <c r="L12" s="16">
        <f t="shared" si="4"/>
        <v>180561399.1</v>
      </c>
      <c r="M12" s="16">
        <f t="shared" si="4"/>
        <v>377696443.9</v>
      </c>
      <c r="N12" s="16">
        <f t="shared" si="4"/>
        <v>197274497.1</v>
      </c>
      <c r="O12" s="16">
        <f t="shared" si="4"/>
        <v>413000563.1</v>
      </c>
      <c r="P12" s="16">
        <f t="shared" si="4"/>
        <v>215556783.3</v>
      </c>
      <c r="Q12" s="16">
        <f t="shared" si="4"/>
        <v>451628081.9</v>
      </c>
      <c r="R12" s="16">
        <f t="shared" si="4"/>
        <v>235557559</v>
      </c>
      <c r="S12" s="16">
        <f t="shared" si="4"/>
        <v>493893910.3</v>
      </c>
      <c r="T12" s="16">
        <f t="shared" si="4"/>
        <v>257440503.7</v>
      </c>
      <c r="U12" s="16">
        <f t="shared" si="4"/>
        <v>540142978.7</v>
      </c>
      <c r="V12" s="16">
        <f t="shared" si="4"/>
        <v>281385074.1</v>
      </c>
      <c r="W12" s="16">
        <f t="shared" si="4"/>
        <v>590753115</v>
      </c>
      <c r="X12" s="16">
        <f t="shared" si="4"/>
        <v>307588041.7</v>
      </c>
      <c r="Y12" s="16">
        <f t="shared" si="4"/>
        <v>646138199.6</v>
      </c>
    </row>
    <row r="14">
      <c r="A14" s="12" t="s">
        <v>75</v>
      </c>
    </row>
    <row r="15">
      <c r="A15" s="12" t="s">
        <v>23</v>
      </c>
      <c r="B15" s="16">
        <f t="shared" ref="B15:B17" si="6">B3-B9</f>
        <v>56853510</v>
      </c>
      <c r="C15" s="16">
        <f t="shared" ref="C15:Y15" si="5">B15+C3-C9</f>
        <v>59089217.43</v>
      </c>
      <c r="D15" s="16">
        <f t="shared" si="5"/>
        <v>61412841.81</v>
      </c>
      <c r="E15" s="16">
        <f t="shared" si="5"/>
        <v>63827840.4</v>
      </c>
      <c r="F15" s="16">
        <f t="shared" si="5"/>
        <v>66337806.4</v>
      </c>
      <c r="G15" s="16">
        <f t="shared" si="5"/>
        <v>68946474.3</v>
      </c>
      <c r="H15" s="16">
        <f t="shared" si="5"/>
        <v>71657725.46</v>
      </c>
      <c r="I15" s="16">
        <f t="shared" si="5"/>
        <v>74475593.85</v>
      </c>
      <c r="J15" s="16">
        <f t="shared" si="5"/>
        <v>77404272.1</v>
      </c>
      <c r="K15" s="16">
        <f t="shared" si="5"/>
        <v>80448117.7</v>
      </c>
      <c r="L15" s="16">
        <f t="shared" si="5"/>
        <v>83611659.48</v>
      </c>
      <c r="M15" s="16">
        <f t="shared" si="5"/>
        <v>86899604.38</v>
      </c>
      <c r="N15" s="16">
        <f t="shared" si="5"/>
        <v>90316844.42</v>
      </c>
      <c r="O15" s="16">
        <f t="shared" si="5"/>
        <v>93868464.01</v>
      </c>
      <c r="P15" s="16">
        <f t="shared" si="5"/>
        <v>97559747.49</v>
      </c>
      <c r="Q15" s="16">
        <f t="shared" si="5"/>
        <v>101396187</v>
      </c>
      <c r="R15" s="16">
        <f t="shared" si="5"/>
        <v>105383490.7</v>
      </c>
      <c r="S15" s="16">
        <f t="shared" si="5"/>
        <v>109527591</v>
      </c>
      <c r="T15" s="16">
        <f t="shared" si="5"/>
        <v>113834654</v>
      </c>
      <c r="U15" s="16">
        <f t="shared" si="5"/>
        <v>118311088</v>
      </c>
      <c r="V15" s="16">
        <f t="shared" si="5"/>
        <v>122963553.2</v>
      </c>
      <c r="W15" s="16">
        <f t="shared" si="5"/>
        <v>127798972</v>
      </c>
      <c r="X15" s="16">
        <f t="shared" si="5"/>
        <v>132824538.7</v>
      </c>
      <c r="Y15" s="16">
        <f t="shared" si="5"/>
        <v>138047730.9</v>
      </c>
    </row>
    <row r="16">
      <c r="A16" s="12" t="s">
        <v>24</v>
      </c>
      <c r="B16" s="16">
        <f t="shared" si="6"/>
        <v>71148640</v>
      </c>
      <c r="C16" s="16">
        <f t="shared" ref="C16:Y16" si="7">B16+C4-C10</f>
        <v>145854712</v>
      </c>
      <c r="D16" s="16">
        <f t="shared" si="7"/>
        <v>224296087.6</v>
      </c>
      <c r="E16" s="16">
        <f t="shared" si="7"/>
        <v>235510892</v>
      </c>
      <c r="F16" s="16">
        <f t="shared" si="7"/>
        <v>247286436.6</v>
      </c>
      <c r="G16" s="16">
        <f t="shared" si="7"/>
        <v>259650758.4</v>
      </c>
      <c r="H16" s="16">
        <f t="shared" si="7"/>
        <v>272633296.3</v>
      </c>
      <c r="I16" s="16">
        <f t="shared" si="7"/>
        <v>286264961.1</v>
      </c>
      <c r="J16" s="16">
        <f t="shared" si="7"/>
        <v>300578209.2</v>
      </c>
      <c r="K16" s="16">
        <f t="shared" si="7"/>
        <v>315607119.7</v>
      </c>
      <c r="L16" s="16">
        <f t="shared" si="7"/>
        <v>331387475.6</v>
      </c>
      <c r="M16" s="16">
        <f t="shared" si="7"/>
        <v>347956849.4</v>
      </c>
      <c r="N16" s="16">
        <f t="shared" si="7"/>
        <v>365354691.9</v>
      </c>
      <c r="O16" s="16">
        <f t="shared" si="7"/>
        <v>383622426.5</v>
      </c>
      <c r="P16" s="16">
        <f t="shared" si="7"/>
        <v>402803547.8</v>
      </c>
      <c r="Q16" s="16">
        <f t="shared" si="7"/>
        <v>422943725.2</v>
      </c>
      <c r="R16" s="16">
        <f t="shared" si="7"/>
        <v>444090911.5</v>
      </c>
      <c r="S16" s="16">
        <f t="shared" si="7"/>
        <v>466295457</v>
      </c>
      <c r="T16" s="16">
        <f t="shared" si="7"/>
        <v>489610229.9</v>
      </c>
      <c r="U16" s="16">
        <f t="shared" si="7"/>
        <v>514090741.4</v>
      </c>
      <c r="V16" s="16">
        <f t="shared" si="7"/>
        <v>539795278.5</v>
      </c>
      <c r="W16" s="16">
        <f t="shared" si="7"/>
        <v>566785042.4</v>
      </c>
      <c r="X16" s="16">
        <f t="shared" si="7"/>
        <v>595124294.5</v>
      </c>
      <c r="Y16" s="16">
        <f t="shared" si="7"/>
        <v>624880509.2</v>
      </c>
    </row>
    <row r="17">
      <c r="A17" s="12" t="s">
        <v>25</v>
      </c>
      <c r="B17" s="16">
        <f t="shared" si="6"/>
        <v>58847013</v>
      </c>
      <c r="C17" s="16">
        <f t="shared" ref="C17:Y17" si="8">B17+C5-C11</f>
        <v>0</v>
      </c>
      <c r="D17" s="16">
        <f t="shared" si="8"/>
        <v>64397769.86</v>
      </c>
      <c r="E17" s="16">
        <f t="shared" si="8"/>
        <v>0</v>
      </c>
      <c r="F17" s="16">
        <f t="shared" si="8"/>
        <v>70472103.02</v>
      </c>
      <c r="G17" s="16">
        <f t="shared" si="8"/>
        <v>0</v>
      </c>
      <c r="H17" s="16">
        <f t="shared" si="8"/>
        <v>77119398.94</v>
      </c>
      <c r="I17" s="16">
        <f t="shared" si="8"/>
        <v>0</v>
      </c>
      <c r="J17" s="16">
        <f t="shared" si="8"/>
        <v>84393702.44</v>
      </c>
      <c r="K17" s="16">
        <f t="shared" si="8"/>
        <v>0</v>
      </c>
      <c r="L17" s="16">
        <f t="shared" si="8"/>
        <v>92354156.15</v>
      </c>
      <c r="M17" s="16">
        <f t="shared" si="8"/>
        <v>0</v>
      </c>
      <c r="N17" s="16">
        <f t="shared" si="8"/>
        <v>101065481.3</v>
      </c>
      <c r="O17" s="16">
        <f t="shared" si="8"/>
        <v>0</v>
      </c>
      <c r="P17" s="16">
        <f t="shared" si="8"/>
        <v>110598504.1</v>
      </c>
      <c r="Q17" s="16">
        <f t="shared" si="8"/>
        <v>0</v>
      </c>
      <c r="R17" s="16">
        <f t="shared" si="8"/>
        <v>121030731.2</v>
      </c>
      <c r="S17" s="16">
        <f t="shared" si="8"/>
        <v>0</v>
      </c>
      <c r="T17" s="16">
        <f t="shared" si="8"/>
        <v>132446980.3</v>
      </c>
      <c r="U17" s="16">
        <f t="shared" si="8"/>
        <v>0</v>
      </c>
      <c r="V17" s="16">
        <f t="shared" si="8"/>
        <v>144940069.6</v>
      </c>
      <c r="W17" s="16">
        <f t="shared" si="8"/>
        <v>0</v>
      </c>
      <c r="X17" s="16">
        <f t="shared" si="8"/>
        <v>158611572.1</v>
      </c>
      <c r="Y17" s="16">
        <f t="shared" si="8"/>
        <v>0</v>
      </c>
    </row>
    <row r="18">
      <c r="A18" s="12" t="s">
        <v>72</v>
      </c>
      <c r="B18" s="16">
        <f t="shared" ref="B18:Y18" si="9">SUM(B15:B17)</f>
        <v>186849163</v>
      </c>
      <c r="C18" s="16">
        <f t="shared" si="9"/>
        <v>204943929.4</v>
      </c>
      <c r="D18" s="16">
        <f t="shared" si="9"/>
        <v>350106699.3</v>
      </c>
      <c r="E18" s="16">
        <f t="shared" si="9"/>
        <v>299338732.4</v>
      </c>
      <c r="F18" s="16">
        <f t="shared" si="9"/>
        <v>384096346</v>
      </c>
      <c r="G18" s="16">
        <f t="shared" si="9"/>
        <v>328597232.7</v>
      </c>
      <c r="H18" s="16">
        <f t="shared" si="9"/>
        <v>421410420.7</v>
      </c>
      <c r="I18" s="16">
        <f t="shared" si="9"/>
        <v>360740555</v>
      </c>
      <c r="J18" s="16">
        <f t="shared" si="9"/>
        <v>462376183.7</v>
      </c>
      <c r="K18" s="16">
        <f t="shared" si="9"/>
        <v>396055237.4</v>
      </c>
      <c r="L18" s="16">
        <f t="shared" si="9"/>
        <v>507353291.3</v>
      </c>
      <c r="M18" s="16">
        <f t="shared" si="9"/>
        <v>434856453.8</v>
      </c>
      <c r="N18" s="16">
        <f t="shared" si="9"/>
        <v>556737017.6</v>
      </c>
      <c r="O18" s="16">
        <f t="shared" si="9"/>
        <v>477490890.5</v>
      </c>
      <c r="P18" s="16">
        <f t="shared" si="9"/>
        <v>610961799.4</v>
      </c>
      <c r="Q18" s="16">
        <f t="shared" si="9"/>
        <v>524339912.2</v>
      </c>
      <c r="R18" s="16">
        <f t="shared" si="9"/>
        <v>670505133.3</v>
      </c>
      <c r="S18" s="16">
        <f t="shared" si="9"/>
        <v>575823048.1</v>
      </c>
      <c r="T18" s="16">
        <f t="shared" si="9"/>
        <v>735891864.3</v>
      </c>
      <c r="U18" s="16">
        <f t="shared" si="9"/>
        <v>632401829.4</v>
      </c>
      <c r="V18" s="16">
        <f t="shared" si="9"/>
        <v>807698901.2</v>
      </c>
      <c r="W18" s="16">
        <f t="shared" si="9"/>
        <v>694584014.3</v>
      </c>
      <c r="X18" s="16">
        <f t="shared" si="9"/>
        <v>886560405.3</v>
      </c>
      <c r="Y18" s="16">
        <f t="shared" si="9"/>
        <v>762928240.1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48</v>
      </c>
      <c r="C1" s="12" t="s">
        <v>49</v>
      </c>
      <c r="D1" s="12" t="s">
        <v>50</v>
      </c>
      <c r="E1" s="12" t="s">
        <v>51</v>
      </c>
      <c r="F1" s="12" t="s">
        <v>52</v>
      </c>
      <c r="G1" s="12" t="s">
        <v>53</v>
      </c>
      <c r="H1" s="12" t="s">
        <v>54</v>
      </c>
      <c r="I1" s="12" t="s">
        <v>55</v>
      </c>
      <c r="J1" s="12" t="s">
        <v>56</v>
      </c>
      <c r="K1" s="12" t="s">
        <v>57</v>
      </c>
      <c r="L1" s="12" t="s">
        <v>58</v>
      </c>
      <c r="M1" s="12" t="s">
        <v>59</v>
      </c>
      <c r="N1" s="12" t="s">
        <v>60</v>
      </c>
      <c r="O1" s="12" t="s">
        <v>61</v>
      </c>
      <c r="P1" s="12" t="s">
        <v>62</v>
      </c>
      <c r="Q1" s="12" t="s">
        <v>63</v>
      </c>
      <c r="R1" s="12" t="s">
        <v>64</v>
      </c>
      <c r="S1" s="12" t="s">
        <v>65</v>
      </c>
      <c r="T1" s="12" t="s">
        <v>66</v>
      </c>
      <c r="U1" s="12" t="s">
        <v>67</v>
      </c>
      <c r="V1" s="12" t="s">
        <v>68</v>
      </c>
      <c r="W1" s="12" t="s">
        <v>69</v>
      </c>
      <c r="X1" s="12" t="s">
        <v>70</v>
      </c>
      <c r="Y1" s="12" t="s">
        <v>71</v>
      </c>
    </row>
    <row r="2">
      <c r="A2" s="12" t="s">
        <v>19</v>
      </c>
    </row>
    <row r="3">
      <c r="A3" s="12" t="s">
        <v>23</v>
      </c>
      <c r="B3" s="15">
        <f>'Calcs-1'!B3</f>
        <v>498715</v>
      </c>
      <c r="C3" s="16">
        <f>'Calcs-1'!C3</f>
        <v>512180.305</v>
      </c>
      <c r="D3" s="16">
        <f>'Calcs-1'!D3</f>
        <v>526009.1732</v>
      </c>
      <c r="E3" s="16">
        <f>'Calcs-1'!E3</f>
        <v>540211.4209</v>
      </c>
      <c r="F3" s="16">
        <f>'Calcs-1'!F3</f>
        <v>554797.1293</v>
      </c>
      <c r="G3" s="16">
        <f>'Calcs-1'!G3</f>
        <v>569776.6518</v>
      </c>
      <c r="H3" s="16">
        <f>'Calcs-1'!H3</f>
        <v>585160.6214</v>
      </c>
      <c r="I3" s="16">
        <f>'Calcs-1'!I3</f>
        <v>600959.9581</v>
      </c>
      <c r="J3" s="16">
        <f>'Calcs-1'!J3</f>
        <v>617185.877</v>
      </c>
      <c r="K3" s="16">
        <f>'Calcs-1'!K3</f>
        <v>633849.8957</v>
      </c>
      <c r="L3" s="16">
        <f>'Calcs-1'!L3</f>
        <v>650963.8429</v>
      </c>
      <c r="M3" s="16">
        <f>'Calcs-1'!M3</f>
        <v>668539.8666</v>
      </c>
      <c r="N3" s="16">
        <f>'Calcs-1'!N3</f>
        <v>686590.443</v>
      </c>
      <c r="O3" s="16">
        <f>'Calcs-1'!O3</f>
        <v>705128.385</v>
      </c>
      <c r="P3" s="16">
        <f>'Calcs-1'!P3</f>
        <v>724166.8514</v>
      </c>
      <c r="Q3" s="16">
        <f>'Calcs-1'!Q3</f>
        <v>743719.3564</v>
      </c>
      <c r="R3" s="16">
        <f>'Calcs-1'!R3</f>
        <v>763799.779</v>
      </c>
      <c r="S3" s="16">
        <f>'Calcs-1'!S3</f>
        <v>784422.373</v>
      </c>
      <c r="T3" s="16">
        <f>'Calcs-1'!T3</f>
        <v>805601.7771</v>
      </c>
      <c r="U3" s="16">
        <f>'Calcs-1'!U3</f>
        <v>827353.0251</v>
      </c>
      <c r="V3" s="16">
        <f>'Calcs-1'!V3</f>
        <v>849691.5568</v>
      </c>
      <c r="W3" s="16">
        <f>'Calcs-1'!W3</f>
        <v>872633.2288</v>
      </c>
      <c r="X3" s="16">
        <f>'Calcs-1'!X3</f>
        <v>896194.326</v>
      </c>
      <c r="Y3" s="16">
        <f>'Calcs-1'!Y3</f>
        <v>920391.5728</v>
      </c>
    </row>
    <row r="4">
      <c r="A4" s="12" t="s">
        <v>24</v>
      </c>
      <c r="B4" s="15">
        <f>'Calcs-1'!B4</f>
        <v>246581</v>
      </c>
      <c r="C4" s="16">
        <f>'Calcs-1'!C4</f>
        <v>256444.24</v>
      </c>
      <c r="D4" s="16">
        <f>'Calcs-1'!D4</f>
        <v>266702.0096</v>
      </c>
      <c r="E4" s="16">
        <f>'Calcs-1'!E4</f>
        <v>277370.09</v>
      </c>
      <c r="F4" s="16">
        <f>'Calcs-1'!F4</f>
        <v>288464.8936</v>
      </c>
      <c r="G4" s="16">
        <f>'Calcs-1'!G4</f>
        <v>300003.4893</v>
      </c>
      <c r="H4" s="16">
        <f>'Calcs-1'!H4</f>
        <v>312003.6289</v>
      </c>
      <c r="I4" s="16">
        <f>'Calcs-1'!I4</f>
        <v>324483.7741</v>
      </c>
      <c r="J4" s="16">
        <f>'Calcs-1'!J4</f>
        <v>337463.125</v>
      </c>
      <c r="K4" s="16">
        <f>'Calcs-1'!K4</f>
        <v>350961.65</v>
      </c>
      <c r="L4" s="16">
        <f>'Calcs-1'!L4</f>
        <v>365000.116</v>
      </c>
      <c r="M4" s="16">
        <f>'Calcs-1'!M4</f>
        <v>379600.1207</v>
      </c>
      <c r="N4" s="16">
        <f>'Calcs-1'!N4</f>
        <v>394784.1255</v>
      </c>
      <c r="O4" s="16">
        <f>'Calcs-1'!O4</f>
        <v>410575.4905</v>
      </c>
      <c r="P4" s="16">
        <f>'Calcs-1'!P4</f>
        <v>426998.5101</v>
      </c>
      <c r="Q4" s="16">
        <f>'Calcs-1'!Q4</f>
        <v>444078.4505</v>
      </c>
      <c r="R4" s="16">
        <f>'Calcs-1'!R4</f>
        <v>461841.5886</v>
      </c>
      <c r="S4" s="16">
        <f>'Calcs-1'!S4</f>
        <v>480315.2521</v>
      </c>
      <c r="T4" s="16">
        <f>'Calcs-1'!T4</f>
        <v>499527.8622</v>
      </c>
      <c r="U4" s="16">
        <f>'Calcs-1'!U4</f>
        <v>519508.9767</v>
      </c>
      <c r="V4" s="16">
        <f>'Calcs-1'!V4</f>
        <v>540289.3357</v>
      </c>
      <c r="W4" s="16">
        <f>'Calcs-1'!W4</f>
        <v>561900.9092</v>
      </c>
      <c r="X4" s="16">
        <f>'Calcs-1'!X4</f>
        <v>584376.9455</v>
      </c>
      <c r="Y4" s="16">
        <f>'Calcs-1'!Y4</f>
        <v>607752.0233</v>
      </c>
    </row>
    <row r="5">
      <c r="A5" s="12" t="s">
        <v>25</v>
      </c>
      <c r="B5" s="15">
        <f>'Calcs-1'!B5</f>
        <v>367920</v>
      </c>
      <c r="C5" s="16">
        <f>'Calcs-1'!C5</f>
        <v>380429.28</v>
      </c>
      <c r="D5" s="16">
        <f>'Calcs-1'!D5</f>
        <v>393363.8755</v>
      </c>
      <c r="E5" s="16">
        <f>'Calcs-1'!E5</f>
        <v>406738.2473</v>
      </c>
      <c r="F5" s="16">
        <f>'Calcs-1'!F5</f>
        <v>420567.3477</v>
      </c>
      <c r="G5" s="16">
        <f>'Calcs-1'!G5</f>
        <v>434866.6375</v>
      </c>
      <c r="H5" s="16">
        <f>'Calcs-1'!H5</f>
        <v>449652.1032</v>
      </c>
      <c r="I5" s="16">
        <f>'Calcs-1'!I5</f>
        <v>464940.2747</v>
      </c>
      <c r="J5" s="16">
        <f>'Calcs-1'!J5</f>
        <v>480748.244</v>
      </c>
      <c r="K5" s="16">
        <f>'Calcs-1'!K5</f>
        <v>497093.6843</v>
      </c>
      <c r="L5" s="16">
        <f>'Calcs-1'!L5</f>
        <v>513994.8696</v>
      </c>
      <c r="M5" s="16">
        <f>'Calcs-1'!M5</f>
        <v>531470.6952</v>
      </c>
      <c r="N5" s="16">
        <f>'Calcs-1'!N5</f>
        <v>549540.6988</v>
      </c>
      <c r="O5" s="16">
        <f>'Calcs-1'!O5</f>
        <v>568225.0826</v>
      </c>
      <c r="P5" s="16">
        <f>'Calcs-1'!P5</f>
        <v>587544.7354</v>
      </c>
      <c r="Q5" s="16">
        <f>'Calcs-1'!Q5</f>
        <v>607521.2564</v>
      </c>
      <c r="R5" s="16">
        <f>'Calcs-1'!R5</f>
        <v>628176.9791</v>
      </c>
      <c r="S5" s="16">
        <f>'Calcs-1'!S5</f>
        <v>649534.9964</v>
      </c>
      <c r="T5" s="16">
        <f>'Calcs-1'!T5</f>
        <v>671619.1863</v>
      </c>
      <c r="U5" s="16">
        <f>'Calcs-1'!U5</f>
        <v>694454.2386</v>
      </c>
      <c r="V5" s="16">
        <f>'Calcs-1'!V5</f>
        <v>718065.6827</v>
      </c>
      <c r="W5" s="16">
        <f>'Calcs-1'!W5</f>
        <v>742479.9159</v>
      </c>
      <c r="X5" s="16">
        <f>'Calcs-1'!X5</f>
        <v>767724.2331</v>
      </c>
      <c r="Y5" s="16">
        <f>'Calcs-1'!Y5</f>
        <v>793826.857</v>
      </c>
    </row>
    <row r="7">
      <c r="A7" s="12" t="s">
        <v>35</v>
      </c>
    </row>
    <row r="8">
      <c r="A8" s="12" t="s">
        <v>23</v>
      </c>
      <c r="B8" s="15">
        <f>'Calcs-1'!B18</f>
        <v>114</v>
      </c>
      <c r="C8" s="16">
        <f>'Calcs-1'!C18</f>
        <v>115.368</v>
      </c>
      <c r="D8" s="16">
        <f>'Calcs-1'!D18</f>
        <v>116.752416</v>
      </c>
      <c r="E8" s="16">
        <f>'Calcs-1'!E18</f>
        <v>118.153445</v>
      </c>
      <c r="F8" s="16">
        <f>'Calcs-1'!F18</f>
        <v>119.5712863</v>
      </c>
      <c r="G8" s="16">
        <f>'Calcs-1'!G18</f>
        <v>121.0061418</v>
      </c>
      <c r="H8" s="16">
        <f>'Calcs-1'!H18</f>
        <v>122.4582155</v>
      </c>
      <c r="I8" s="16">
        <f>'Calcs-1'!I18</f>
        <v>123.9277141</v>
      </c>
      <c r="J8" s="16">
        <f>'Calcs-1'!J18</f>
        <v>125.4148466</v>
      </c>
      <c r="K8" s="16">
        <f>'Calcs-1'!K18</f>
        <v>126.9198248</v>
      </c>
      <c r="L8" s="16">
        <f>'Calcs-1'!L18</f>
        <v>128.4428627</v>
      </c>
      <c r="M8" s="16">
        <f>'Calcs-1'!M18</f>
        <v>129.984177</v>
      </c>
      <c r="N8" s="16">
        <f>'Calcs-1'!N18</f>
        <v>131.5439872</v>
      </c>
      <c r="O8" s="16">
        <f>'Calcs-1'!O18</f>
        <v>133.122515</v>
      </c>
      <c r="P8" s="16">
        <f>'Calcs-1'!P18</f>
        <v>134.7199852</v>
      </c>
      <c r="Q8" s="16">
        <f>'Calcs-1'!Q18</f>
        <v>136.336625</v>
      </c>
      <c r="R8" s="16">
        <f>'Calcs-1'!R18</f>
        <v>137.9726645</v>
      </c>
      <c r="S8" s="16">
        <f>'Calcs-1'!S18</f>
        <v>139.6283365</v>
      </c>
      <c r="T8" s="16">
        <f>'Calcs-1'!T18</f>
        <v>141.3038765</v>
      </c>
      <c r="U8" s="16">
        <f>'Calcs-1'!U18</f>
        <v>142.999523</v>
      </c>
      <c r="V8" s="16">
        <f>'Calcs-1'!V18</f>
        <v>144.7155173</v>
      </c>
      <c r="W8" s="16">
        <f>'Calcs-1'!W18</f>
        <v>146.4521035</v>
      </c>
      <c r="X8" s="16">
        <f>'Calcs-1'!X18</f>
        <v>148.2095288</v>
      </c>
      <c r="Y8" s="16">
        <f>'Calcs-1'!Y18</f>
        <v>149.9880431</v>
      </c>
    </row>
    <row r="9">
      <c r="A9" s="12" t="s">
        <v>24</v>
      </c>
      <c r="B9" s="15">
        <f>'Calcs-1'!B19</f>
        <v>268</v>
      </c>
      <c r="C9" s="16">
        <f>'Calcs-1'!C19</f>
        <v>268</v>
      </c>
      <c r="D9" s="16">
        <f>'Calcs-1'!D19</f>
        <v>268</v>
      </c>
      <c r="E9" s="16">
        <f>'Calcs-1'!E19</f>
        <v>268</v>
      </c>
      <c r="F9" s="16">
        <f>'Calcs-1'!F19</f>
        <v>268</v>
      </c>
      <c r="G9" s="16">
        <f>'Calcs-1'!G19</f>
        <v>268</v>
      </c>
      <c r="H9" s="16">
        <f>'Calcs-1'!H19</f>
        <v>268</v>
      </c>
      <c r="I9" s="16">
        <f>'Calcs-1'!I19</f>
        <v>268</v>
      </c>
      <c r="J9" s="16">
        <f>'Calcs-1'!J19</f>
        <v>268</v>
      </c>
      <c r="K9" s="16">
        <f>'Calcs-1'!K19</f>
        <v>268</v>
      </c>
      <c r="L9" s="16">
        <f>'Calcs-1'!L19</f>
        <v>268</v>
      </c>
      <c r="M9" s="16">
        <f>'Calcs-1'!M19</f>
        <v>268</v>
      </c>
      <c r="N9" s="16">
        <f>'Calcs-1'!N19</f>
        <v>268</v>
      </c>
      <c r="O9" s="16">
        <f>'Calcs-1'!O19</f>
        <v>268</v>
      </c>
      <c r="P9" s="16">
        <f>'Calcs-1'!P19</f>
        <v>268</v>
      </c>
      <c r="Q9" s="16">
        <f>'Calcs-1'!Q19</f>
        <v>268</v>
      </c>
      <c r="R9" s="16">
        <f>'Calcs-1'!R19</f>
        <v>268</v>
      </c>
      <c r="S9" s="16">
        <f>'Calcs-1'!S19</f>
        <v>268</v>
      </c>
      <c r="T9" s="16">
        <f>'Calcs-1'!T19</f>
        <v>268</v>
      </c>
      <c r="U9" s="16">
        <f>'Calcs-1'!U19</f>
        <v>268</v>
      </c>
      <c r="V9" s="16">
        <f>'Calcs-1'!V19</f>
        <v>268</v>
      </c>
      <c r="W9" s="16">
        <f>'Calcs-1'!W19</f>
        <v>268</v>
      </c>
      <c r="X9" s="16">
        <f>'Calcs-1'!X19</f>
        <v>268</v>
      </c>
      <c r="Y9" s="16">
        <f>'Calcs-1'!Y19</f>
        <v>268</v>
      </c>
    </row>
    <row r="10">
      <c r="A10" s="12" t="s">
        <v>25</v>
      </c>
      <c r="B10" s="15">
        <f>'Calcs-1'!B20</f>
        <v>153</v>
      </c>
      <c r="C10" s="16">
        <f>'Calcs-1'!C20</f>
        <v>153</v>
      </c>
      <c r="D10" s="16">
        <f>'Calcs-1'!D20</f>
        <v>153</v>
      </c>
      <c r="E10" s="16">
        <f>'Calcs-1'!E20</f>
        <v>153</v>
      </c>
      <c r="F10" s="16">
        <f>'Calcs-1'!F20</f>
        <v>153</v>
      </c>
      <c r="G10" s="16">
        <f>'Calcs-1'!G20</f>
        <v>153</v>
      </c>
      <c r="H10" s="16">
        <f>'Calcs-1'!H20</f>
        <v>153</v>
      </c>
      <c r="I10" s="16">
        <f>'Calcs-1'!I20</f>
        <v>153</v>
      </c>
      <c r="J10" s="16">
        <f>'Calcs-1'!J20</f>
        <v>153</v>
      </c>
      <c r="K10" s="16">
        <f>'Calcs-1'!K20</f>
        <v>153</v>
      </c>
      <c r="L10" s="16">
        <f>'Calcs-1'!L20</f>
        <v>153</v>
      </c>
      <c r="M10" s="16">
        <f>'Calcs-1'!M20</f>
        <v>153</v>
      </c>
      <c r="N10" s="16">
        <f>'Calcs-1'!N20</f>
        <v>153</v>
      </c>
      <c r="O10" s="16">
        <f>'Calcs-1'!O20</f>
        <v>153</v>
      </c>
      <c r="P10" s="16">
        <f>'Calcs-1'!P20</f>
        <v>153</v>
      </c>
      <c r="Q10" s="16">
        <f>'Calcs-1'!Q20</f>
        <v>153</v>
      </c>
      <c r="R10" s="16">
        <f>'Calcs-1'!R20</f>
        <v>153</v>
      </c>
      <c r="S10" s="16">
        <f>'Calcs-1'!S20</f>
        <v>153</v>
      </c>
      <c r="T10" s="16">
        <f>'Calcs-1'!T20</f>
        <v>153</v>
      </c>
      <c r="U10" s="16">
        <f>'Calcs-1'!U20</f>
        <v>153</v>
      </c>
      <c r="V10" s="16">
        <f>'Calcs-1'!V20</f>
        <v>153</v>
      </c>
      <c r="W10" s="16">
        <f>'Calcs-1'!W20</f>
        <v>153</v>
      </c>
      <c r="X10" s="16">
        <f>'Calcs-1'!X20</f>
        <v>153</v>
      </c>
      <c r="Y10" s="16">
        <f>'Calcs-1'!Y20</f>
        <v>153</v>
      </c>
    </row>
    <row r="12">
      <c r="A12" s="12" t="s">
        <v>76</v>
      </c>
    </row>
    <row r="13">
      <c r="A13" s="12" t="s">
        <v>23</v>
      </c>
      <c r="B13" s="16">
        <f t="shared" ref="B13:Y13" si="1">B3*B8</f>
        <v>56853510</v>
      </c>
      <c r="C13" s="16">
        <f t="shared" si="1"/>
        <v>59089217.43</v>
      </c>
      <c r="D13" s="16">
        <f t="shared" si="1"/>
        <v>61412841.81</v>
      </c>
      <c r="E13" s="16">
        <f t="shared" si="1"/>
        <v>63827840.4</v>
      </c>
      <c r="F13" s="16">
        <f t="shared" si="1"/>
        <v>66337806.4</v>
      </c>
      <c r="G13" s="16">
        <f t="shared" si="1"/>
        <v>68946474.3</v>
      </c>
      <c r="H13" s="16">
        <f t="shared" si="1"/>
        <v>71657725.46</v>
      </c>
      <c r="I13" s="16">
        <f t="shared" si="1"/>
        <v>74475593.85</v>
      </c>
      <c r="J13" s="16">
        <f t="shared" si="1"/>
        <v>77404272.1</v>
      </c>
      <c r="K13" s="16">
        <f t="shared" si="1"/>
        <v>80448117.7</v>
      </c>
      <c r="L13" s="16">
        <f t="shared" si="1"/>
        <v>83611659.48</v>
      </c>
      <c r="M13" s="16">
        <f t="shared" si="1"/>
        <v>86899604.38</v>
      </c>
      <c r="N13" s="16">
        <f t="shared" si="1"/>
        <v>90316844.42</v>
      </c>
      <c r="O13" s="16">
        <f t="shared" si="1"/>
        <v>93868464.01</v>
      </c>
      <c r="P13" s="16">
        <f t="shared" si="1"/>
        <v>97559747.49</v>
      </c>
      <c r="Q13" s="16">
        <f t="shared" si="1"/>
        <v>101396187</v>
      </c>
      <c r="R13" s="16">
        <f t="shared" si="1"/>
        <v>105383490.7</v>
      </c>
      <c r="S13" s="16">
        <f t="shared" si="1"/>
        <v>109527591</v>
      </c>
      <c r="T13" s="16">
        <f t="shared" si="1"/>
        <v>113834654</v>
      </c>
      <c r="U13" s="16">
        <f t="shared" si="1"/>
        <v>118311088</v>
      </c>
      <c r="V13" s="16">
        <f t="shared" si="1"/>
        <v>122963553.2</v>
      </c>
      <c r="W13" s="16">
        <f t="shared" si="1"/>
        <v>127798972</v>
      </c>
      <c r="X13" s="16">
        <f t="shared" si="1"/>
        <v>132824538.7</v>
      </c>
      <c r="Y13" s="16">
        <f t="shared" si="1"/>
        <v>138047730.9</v>
      </c>
    </row>
    <row r="14">
      <c r="A14" s="12" t="s">
        <v>24</v>
      </c>
      <c r="B14" s="16">
        <f t="shared" ref="B14:Y14" si="2">B4*B9</f>
        <v>66083708</v>
      </c>
      <c r="C14" s="16">
        <f t="shared" si="2"/>
        <v>68727056.32</v>
      </c>
      <c r="D14" s="16">
        <f t="shared" si="2"/>
        <v>71476138.57</v>
      </c>
      <c r="E14" s="16">
        <f t="shared" si="2"/>
        <v>74335184.12</v>
      </c>
      <c r="F14" s="16">
        <f t="shared" si="2"/>
        <v>77308591.48</v>
      </c>
      <c r="G14" s="16">
        <f t="shared" si="2"/>
        <v>80400935.14</v>
      </c>
      <c r="H14" s="16">
        <f t="shared" si="2"/>
        <v>83616972.55</v>
      </c>
      <c r="I14" s="16">
        <f t="shared" si="2"/>
        <v>86961651.45</v>
      </c>
      <c r="J14" s="16">
        <f t="shared" si="2"/>
        <v>90440117.5</v>
      </c>
      <c r="K14" s="16">
        <f t="shared" si="2"/>
        <v>94057722.21</v>
      </c>
      <c r="L14" s="16">
        <f t="shared" si="2"/>
        <v>97820031.09</v>
      </c>
      <c r="M14" s="16">
        <f t="shared" si="2"/>
        <v>101732832.3</v>
      </c>
      <c r="N14" s="16">
        <f t="shared" si="2"/>
        <v>105802145.6</v>
      </c>
      <c r="O14" s="16">
        <f t="shared" si="2"/>
        <v>110034231.5</v>
      </c>
      <c r="P14" s="16">
        <f t="shared" si="2"/>
        <v>114435600.7</v>
      </c>
      <c r="Q14" s="16">
        <f t="shared" si="2"/>
        <v>119013024.7</v>
      </c>
      <c r="R14" s="16">
        <f t="shared" si="2"/>
        <v>123773545.7</v>
      </c>
      <c r="S14" s="16">
        <f t="shared" si="2"/>
        <v>128724487.6</v>
      </c>
      <c r="T14" s="16">
        <f t="shared" si="2"/>
        <v>133873467.1</v>
      </c>
      <c r="U14" s="16">
        <f t="shared" si="2"/>
        <v>139228405.7</v>
      </c>
      <c r="V14" s="16">
        <f t="shared" si="2"/>
        <v>144797542</v>
      </c>
      <c r="W14" s="16">
        <f t="shared" si="2"/>
        <v>150589443.7</v>
      </c>
      <c r="X14" s="16">
        <f t="shared" si="2"/>
        <v>156613021.4</v>
      </c>
      <c r="Y14" s="16">
        <f t="shared" si="2"/>
        <v>162877542.3</v>
      </c>
    </row>
    <row r="15">
      <c r="A15" s="12" t="s">
        <v>25</v>
      </c>
      <c r="B15" s="16">
        <f t="shared" ref="B15:Y15" si="3">B5*B10</f>
        <v>56291760</v>
      </c>
      <c r="C15" s="16">
        <f t="shared" si="3"/>
        <v>58205679.84</v>
      </c>
      <c r="D15" s="16">
        <f t="shared" si="3"/>
        <v>60184672.95</v>
      </c>
      <c r="E15" s="16">
        <f t="shared" si="3"/>
        <v>62230951.84</v>
      </c>
      <c r="F15" s="16">
        <f t="shared" si="3"/>
        <v>64346804.2</v>
      </c>
      <c r="G15" s="16">
        <f t="shared" si="3"/>
        <v>66534595.54</v>
      </c>
      <c r="H15" s="16">
        <f t="shared" si="3"/>
        <v>68796771.79</v>
      </c>
      <c r="I15" s="16">
        <f t="shared" si="3"/>
        <v>71135862.03</v>
      </c>
      <c r="J15" s="16">
        <f t="shared" si="3"/>
        <v>73554481.34</v>
      </c>
      <c r="K15" s="16">
        <f t="shared" si="3"/>
        <v>76055333.7</v>
      </c>
      <c r="L15" s="16">
        <f t="shared" si="3"/>
        <v>78641215.05</v>
      </c>
      <c r="M15" s="16">
        <f t="shared" si="3"/>
        <v>81315016.36</v>
      </c>
      <c r="N15" s="16">
        <f t="shared" si="3"/>
        <v>84079726.92</v>
      </c>
      <c r="O15" s="16">
        <f t="shared" si="3"/>
        <v>86938437.63</v>
      </c>
      <c r="P15" s="16">
        <f t="shared" si="3"/>
        <v>89894344.51</v>
      </c>
      <c r="Q15" s="16">
        <f t="shared" si="3"/>
        <v>92950752.23</v>
      </c>
      <c r="R15" s="16">
        <f t="shared" si="3"/>
        <v>96111077.8</v>
      </c>
      <c r="S15" s="16">
        <f t="shared" si="3"/>
        <v>99378854.45</v>
      </c>
      <c r="T15" s="16">
        <f t="shared" si="3"/>
        <v>102757735.5</v>
      </c>
      <c r="U15" s="16">
        <f t="shared" si="3"/>
        <v>106251498.5</v>
      </c>
      <c r="V15" s="16">
        <f t="shared" si="3"/>
        <v>109864049.5</v>
      </c>
      <c r="W15" s="16">
        <f t="shared" si="3"/>
        <v>113599427.1</v>
      </c>
      <c r="X15" s="16">
        <f t="shared" si="3"/>
        <v>117461807.7</v>
      </c>
      <c r="Y15" s="16">
        <f t="shared" si="3"/>
        <v>121455509.1</v>
      </c>
    </row>
    <row r="16">
      <c r="A16" s="12" t="s">
        <v>72</v>
      </c>
      <c r="B16" s="16">
        <f t="shared" ref="B16:Y16" si="4">SUM(B13:B15)</f>
        <v>179228978</v>
      </c>
      <c r="C16" s="16">
        <f t="shared" si="4"/>
        <v>186021953.6</v>
      </c>
      <c r="D16" s="16">
        <f t="shared" si="4"/>
        <v>193073653.3</v>
      </c>
      <c r="E16" s="16">
        <f t="shared" si="4"/>
        <v>200393976.4</v>
      </c>
      <c r="F16" s="16">
        <f t="shared" si="4"/>
        <v>207993202.1</v>
      </c>
      <c r="G16" s="16">
        <f t="shared" si="4"/>
        <v>215882005</v>
      </c>
      <c r="H16" s="16">
        <f t="shared" si="4"/>
        <v>224071469.8</v>
      </c>
      <c r="I16" s="16">
        <f t="shared" si="4"/>
        <v>232573107.3</v>
      </c>
      <c r="J16" s="16">
        <f t="shared" si="4"/>
        <v>241398870.9</v>
      </c>
      <c r="K16" s="16">
        <f t="shared" si="4"/>
        <v>250561173.6</v>
      </c>
      <c r="L16" s="16">
        <f t="shared" si="4"/>
        <v>260072905.6</v>
      </c>
      <c r="M16" s="16">
        <f t="shared" si="4"/>
        <v>269947453.1</v>
      </c>
      <c r="N16" s="16">
        <f t="shared" si="4"/>
        <v>280198717</v>
      </c>
      <c r="O16" s="16">
        <f t="shared" si="4"/>
        <v>290841133.1</v>
      </c>
      <c r="P16" s="16">
        <f t="shared" si="4"/>
        <v>301889692.7</v>
      </c>
      <c r="Q16" s="16">
        <f t="shared" si="4"/>
        <v>313359964</v>
      </c>
      <c r="R16" s="16">
        <f t="shared" si="4"/>
        <v>325268114.2</v>
      </c>
      <c r="S16" s="16">
        <f t="shared" si="4"/>
        <v>337630933.1</v>
      </c>
      <c r="T16" s="16">
        <f t="shared" si="4"/>
        <v>350465856.6</v>
      </c>
      <c r="U16" s="16">
        <f t="shared" si="4"/>
        <v>363790992.2</v>
      </c>
      <c r="V16" s="16">
        <f t="shared" si="4"/>
        <v>377625144.6</v>
      </c>
      <c r="W16" s="16">
        <f t="shared" si="4"/>
        <v>391987842.7</v>
      </c>
      <c r="X16" s="16">
        <f t="shared" si="4"/>
        <v>406899367.8</v>
      </c>
      <c r="Y16" s="16">
        <f t="shared" si="4"/>
        <v>422380782.3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48</v>
      </c>
      <c r="C1" s="12" t="s">
        <v>49</v>
      </c>
      <c r="D1" s="12" t="s">
        <v>50</v>
      </c>
      <c r="E1" s="12" t="s">
        <v>51</v>
      </c>
      <c r="F1" s="12" t="s">
        <v>52</v>
      </c>
      <c r="G1" s="12" t="s">
        <v>53</v>
      </c>
      <c r="H1" s="12" t="s">
        <v>54</v>
      </c>
      <c r="I1" s="12" t="s">
        <v>55</v>
      </c>
      <c r="J1" s="12" t="s">
        <v>56</v>
      </c>
      <c r="K1" s="12" t="s">
        <v>57</v>
      </c>
      <c r="L1" s="12" t="s">
        <v>58</v>
      </c>
      <c r="M1" s="12" t="s">
        <v>59</v>
      </c>
      <c r="N1" s="12" t="s">
        <v>60</v>
      </c>
      <c r="O1" s="12" t="s">
        <v>61</v>
      </c>
      <c r="P1" s="12" t="s">
        <v>62</v>
      </c>
      <c r="Q1" s="12" t="s">
        <v>63</v>
      </c>
      <c r="R1" s="12" t="s">
        <v>64</v>
      </c>
      <c r="S1" s="12" t="s">
        <v>65</v>
      </c>
      <c r="T1" s="12" t="s">
        <v>66</v>
      </c>
      <c r="U1" s="12" t="s">
        <v>67</v>
      </c>
      <c r="V1" s="12" t="s">
        <v>68</v>
      </c>
      <c r="W1" s="12" t="s">
        <v>69</v>
      </c>
      <c r="X1" s="12" t="s">
        <v>70</v>
      </c>
      <c r="Y1" s="12" t="s">
        <v>71</v>
      </c>
    </row>
    <row r="2">
      <c r="A2" s="12" t="s">
        <v>40</v>
      </c>
    </row>
    <row r="3">
      <c r="A3" s="12" t="s">
        <v>41</v>
      </c>
      <c r="B3" s="15">
        <f>Assumptions!$B19</f>
        <v>215000</v>
      </c>
      <c r="C3" s="15">
        <f>Assumptions!$B19</f>
        <v>215000</v>
      </c>
      <c r="D3" s="15">
        <f>Assumptions!$B19</f>
        <v>215000</v>
      </c>
      <c r="E3" s="15">
        <f>Assumptions!$B19</f>
        <v>215000</v>
      </c>
      <c r="F3" s="15">
        <f>Assumptions!$B19</f>
        <v>215000</v>
      </c>
      <c r="G3" s="15">
        <f>Assumptions!$B19</f>
        <v>215000</v>
      </c>
      <c r="H3" s="15">
        <f>Assumptions!$B19</f>
        <v>215000</v>
      </c>
      <c r="I3" s="15">
        <f>Assumptions!$B19</f>
        <v>215000</v>
      </c>
      <c r="J3" s="15">
        <f>Assumptions!$B19</f>
        <v>215000</v>
      </c>
      <c r="K3" s="15">
        <f>Assumptions!$B19</f>
        <v>215000</v>
      </c>
      <c r="L3" s="15">
        <f>Assumptions!$B19</f>
        <v>215000</v>
      </c>
      <c r="M3" s="15">
        <f>Assumptions!$B19</f>
        <v>215000</v>
      </c>
      <c r="N3" s="15">
        <f>Assumptions!$B19</f>
        <v>215000</v>
      </c>
      <c r="O3" s="15">
        <f>Assumptions!$B19</f>
        <v>215000</v>
      </c>
      <c r="P3" s="15">
        <f>Assumptions!$B19</f>
        <v>215000</v>
      </c>
      <c r="Q3" s="15">
        <f>Assumptions!$B19</f>
        <v>215000</v>
      </c>
      <c r="R3" s="15">
        <f>Assumptions!$B19</f>
        <v>215000</v>
      </c>
      <c r="S3" s="15">
        <f>Assumptions!$B19</f>
        <v>215000</v>
      </c>
      <c r="T3" s="15">
        <f>Assumptions!$B19</f>
        <v>215000</v>
      </c>
      <c r="U3" s="15">
        <f>Assumptions!$B19</f>
        <v>215000</v>
      </c>
      <c r="V3" s="15">
        <f>Assumptions!$B19</f>
        <v>215000</v>
      </c>
      <c r="W3" s="15">
        <f>Assumptions!$B19</f>
        <v>215000</v>
      </c>
      <c r="X3" s="15">
        <f>Assumptions!$B19</f>
        <v>215000</v>
      </c>
      <c r="Y3" s="15">
        <f>Assumptions!$B19</f>
        <v>215000</v>
      </c>
    </row>
    <row r="4">
      <c r="A4" s="12" t="s">
        <v>43</v>
      </c>
      <c r="B4" s="15">
        <f>Assumptions!$B20</f>
        <v>87365</v>
      </c>
      <c r="C4" s="15">
        <f>Assumptions!$B20</f>
        <v>87365</v>
      </c>
      <c r="D4" s="15">
        <f>Assumptions!$B20</f>
        <v>87365</v>
      </c>
      <c r="E4" s="15">
        <f>Assumptions!$B20</f>
        <v>87365</v>
      </c>
      <c r="F4" s="15">
        <f>Assumptions!$B20</f>
        <v>87365</v>
      </c>
      <c r="G4" s="15">
        <f>Assumptions!$B20</f>
        <v>87365</v>
      </c>
      <c r="H4" s="15">
        <f>Assumptions!$B20</f>
        <v>87365</v>
      </c>
      <c r="I4" s="15">
        <f>Assumptions!$B20</f>
        <v>87365</v>
      </c>
      <c r="J4" s="15">
        <f>Assumptions!$B20</f>
        <v>87365</v>
      </c>
      <c r="K4" s="15">
        <f>Assumptions!$B20</f>
        <v>87365</v>
      </c>
      <c r="L4" s="15">
        <f>Assumptions!$B20</f>
        <v>87365</v>
      </c>
      <c r="M4" s="15">
        <f>Assumptions!$B20</f>
        <v>87365</v>
      </c>
      <c r="N4" s="15">
        <f>Assumptions!$B20</f>
        <v>87365</v>
      </c>
      <c r="O4" s="15">
        <f>Assumptions!$B20</f>
        <v>87365</v>
      </c>
      <c r="P4" s="15">
        <f>Assumptions!$B20</f>
        <v>87365</v>
      </c>
      <c r="Q4" s="15">
        <f>Assumptions!$B20</f>
        <v>87365</v>
      </c>
      <c r="R4" s="15">
        <f>Assumptions!$B20</f>
        <v>87365</v>
      </c>
      <c r="S4" s="15">
        <f>Assumptions!$B20</f>
        <v>87365</v>
      </c>
      <c r="T4" s="15">
        <f>Assumptions!$B20</f>
        <v>87365</v>
      </c>
      <c r="U4" s="15">
        <f>Assumptions!$B20</f>
        <v>87365</v>
      </c>
      <c r="V4" s="15">
        <f>Assumptions!$B20</f>
        <v>87365</v>
      </c>
      <c r="W4" s="15">
        <f>Assumptions!$B20</f>
        <v>87365</v>
      </c>
      <c r="X4" s="15">
        <f>Assumptions!$B20</f>
        <v>87365</v>
      </c>
      <c r="Y4" s="15">
        <f>Assumptions!$B20</f>
        <v>87365</v>
      </c>
    </row>
    <row r="5">
      <c r="A5" s="12" t="s">
        <v>44</v>
      </c>
      <c r="B5" s="15">
        <f>Assumptions!$B21</f>
        <v>512746</v>
      </c>
      <c r="C5" s="15">
        <f>Assumptions!$B21</f>
        <v>512746</v>
      </c>
      <c r="D5" s="15">
        <f>Assumptions!$B21</f>
        <v>512746</v>
      </c>
      <c r="E5" s="15">
        <f>Assumptions!$B21</f>
        <v>512746</v>
      </c>
      <c r="F5" s="15">
        <f>Assumptions!$B21</f>
        <v>512746</v>
      </c>
      <c r="G5" s="15">
        <f>Assumptions!$B21</f>
        <v>512746</v>
      </c>
      <c r="H5" s="15">
        <f>Assumptions!$B21</f>
        <v>512746</v>
      </c>
      <c r="I5" s="15">
        <f>Assumptions!$B21</f>
        <v>512746</v>
      </c>
      <c r="J5" s="15">
        <f>Assumptions!$B21</f>
        <v>512746</v>
      </c>
      <c r="K5" s="15">
        <f>Assumptions!$B21</f>
        <v>512746</v>
      </c>
      <c r="L5" s="15">
        <f>Assumptions!$B21</f>
        <v>512746</v>
      </c>
      <c r="M5" s="15">
        <f>Assumptions!$B21</f>
        <v>512746</v>
      </c>
      <c r="N5" s="15">
        <f>Assumptions!$B21</f>
        <v>512746</v>
      </c>
      <c r="O5" s="15">
        <f>Assumptions!$B21</f>
        <v>512746</v>
      </c>
      <c r="P5" s="15">
        <f>Assumptions!$B21</f>
        <v>512746</v>
      </c>
      <c r="Q5" s="15">
        <f>Assumptions!$B21</f>
        <v>512746</v>
      </c>
      <c r="R5" s="15">
        <f>Assumptions!$B21</f>
        <v>512746</v>
      </c>
      <c r="S5" s="15">
        <f>Assumptions!$B21</f>
        <v>512746</v>
      </c>
      <c r="T5" s="15">
        <f>Assumptions!$B21</f>
        <v>512746</v>
      </c>
      <c r="U5" s="15">
        <f>Assumptions!$B21</f>
        <v>512746</v>
      </c>
      <c r="V5" s="15">
        <f>Assumptions!$B21</f>
        <v>512746</v>
      </c>
      <c r="W5" s="15">
        <f>Assumptions!$B21</f>
        <v>512746</v>
      </c>
      <c r="X5" s="15">
        <f>Assumptions!$B21</f>
        <v>512746</v>
      </c>
      <c r="Y5" s="15">
        <f>Assumptions!$B21</f>
        <v>512746</v>
      </c>
    </row>
    <row r="6">
      <c r="A6" s="12" t="s">
        <v>46</v>
      </c>
      <c r="B6" s="15">
        <f>Assumptions!$B22</f>
        <v>48211</v>
      </c>
      <c r="C6" s="15">
        <f>Assumptions!$B22</f>
        <v>48211</v>
      </c>
      <c r="D6" s="15">
        <f>Assumptions!$B22</f>
        <v>48211</v>
      </c>
      <c r="E6" s="15">
        <f>Assumptions!$B22</f>
        <v>48211</v>
      </c>
      <c r="F6" s="15">
        <f>Assumptions!$B22</f>
        <v>48211</v>
      </c>
      <c r="G6" s="15">
        <f>Assumptions!$B22</f>
        <v>48211</v>
      </c>
      <c r="H6" s="15">
        <f>Assumptions!$B22</f>
        <v>48211</v>
      </c>
      <c r="I6" s="15">
        <f>Assumptions!$B22</f>
        <v>48211</v>
      </c>
      <c r="J6" s="15">
        <f>Assumptions!$B22</f>
        <v>48211</v>
      </c>
      <c r="K6" s="15">
        <f>Assumptions!$B22</f>
        <v>48211</v>
      </c>
      <c r="L6" s="15">
        <f>Assumptions!$B22</f>
        <v>48211</v>
      </c>
      <c r="M6" s="15">
        <f>Assumptions!$B22</f>
        <v>48211</v>
      </c>
      <c r="N6" s="15">
        <f>Assumptions!$B22</f>
        <v>48211</v>
      </c>
      <c r="O6" s="15">
        <f>Assumptions!$B22</f>
        <v>48211</v>
      </c>
      <c r="P6" s="15">
        <f>Assumptions!$B22</f>
        <v>48211</v>
      </c>
      <c r="Q6" s="15">
        <f>Assumptions!$B22</f>
        <v>48211</v>
      </c>
      <c r="R6" s="15">
        <f>Assumptions!$B22</f>
        <v>48211</v>
      </c>
      <c r="S6" s="15">
        <f>Assumptions!$B22</f>
        <v>48211</v>
      </c>
      <c r="T6" s="15">
        <f>Assumptions!$B22</f>
        <v>48211</v>
      </c>
      <c r="U6" s="15">
        <f>Assumptions!$B22</f>
        <v>48211</v>
      </c>
      <c r="V6" s="15">
        <f>Assumptions!$B22</f>
        <v>48211</v>
      </c>
      <c r="W6" s="15">
        <f>Assumptions!$B22</f>
        <v>48211</v>
      </c>
      <c r="X6" s="15">
        <f>Assumptions!$B22</f>
        <v>48211</v>
      </c>
      <c r="Y6" s="15">
        <f>Assumptions!$B22</f>
        <v>48211</v>
      </c>
    </row>
    <row r="7">
      <c r="A7" s="12" t="s">
        <v>47</v>
      </c>
      <c r="B7" s="15">
        <f>Assumptions!$B23</f>
        <v>22589</v>
      </c>
      <c r="C7" s="15">
        <f>Assumptions!$B23</f>
        <v>22589</v>
      </c>
      <c r="D7" s="15">
        <f>Assumptions!$B23</f>
        <v>22589</v>
      </c>
      <c r="E7" s="15">
        <f>Assumptions!$B23</f>
        <v>22589</v>
      </c>
      <c r="F7" s="15">
        <f>Assumptions!$B23</f>
        <v>22589</v>
      </c>
      <c r="G7" s="15">
        <f>Assumptions!$B23</f>
        <v>22589</v>
      </c>
      <c r="H7" s="15">
        <f>Assumptions!$B23</f>
        <v>22589</v>
      </c>
      <c r="I7" s="15">
        <f>Assumptions!$B23</f>
        <v>22589</v>
      </c>
      <c r="J7" s="15">
        <f>Assumptions!$B23</f>
        <v>22589</v>
      </c>
      <c r="K7" s="15">
        <f>Assumptions!$B23</f>
        <v>22589</v>
      </c>
      <c r="L7" s="15">
        <f>Assumptions!$B23</f>
        <v>22589</v>
      </c>
      <c r="M7" s="15">
        <f>Assumptions!$B23</f>
        <v>22589</v>
      </c>
      <c r="N7" s="15">
        <f>Assumptions!$B23</f>
        <v>22589</v>
      </c>
      <c r="O7" s="15">
        <f>Assumptions!$B23</f>
        <v>22589</v>
      </c>
      <c r="P7" s="15">
        <f>Assumptions!$B23</f>
        <v>22589</v>
      </c>
      <c r="Q7" s="15">
        <f>Assumptions!$B23</f>
        <v>22589</v>
      </c>
      <c r="R7" s="15">
        <f>Assumptions!$B23</f>
        <v>22589</v>
      </c>
      <c r="S7" s="15">
        <f>Assumptions!$B23</f>
        <v>22589</v>
      </c>
      <c r="T7" s="15">
        <f>Assumptions!$B23</f>
        <v>22589</v>
      </c>
      <c r="U7" s="15">
        <f>Assumptions!$B23</f>
        <v>22589</v>
      </c>
      <c r="V7" s="15">
        <f>Assumptions!$B23</f>
        <v>22589</v>
      </c>
      <c r="W7" s="15">
        <f>Assumptions!$B23</f>
        <v>22589</v>
      </c>
      <c r="X7" s="15">
        <f>Assumptions!$B23</f>
        <v>22589</v>
      </c>
      <c r="Y7" s="15">
        <f>Assumptions!$B23</f>
        <v>22589</v>
      </c>
    </row>
    <row r="8">
      <c r="A8" s="12" t="s">
        <v>72</v>
      </c>
      <c r="B8" s="15">
        <f t="shared" ref="B8:Y8" si="1">SUM(B3:B7)</f>
        <v>885911</v>
      </c>
      <c r="C8" s="15">
        <f t="shared" si="1"/>
        <v>885911</v>
      </c>
      <c r="D8" s="15">
        <f t="shared" si="1"/>
        <v>885911</v>
      </c>
      <c r="E8" s="15">
        <f t="shared" si="1"/>
        <v>885911</v>
      </c>
      <c r="F8" s="15">
        <f t="shared" si="1"/>
        <v>885911</v>
      </c>
      <c r="G8" s="15">
        <f t="shared" si="1"/>
        <v>885911</v>
      </c>
      <c r="H8" s="15">
        <f t="shared" si="1"/>
        <v>885911</v>
      </c>
      <c r="I8" s="15">
        <f t="shared" si="1"/>
        <v>885911</v>
      </c>
      <c r="J8" s="15">
        <f t="shared" si="1"/>
        <v>885911</v>
      </c>
      <c r="K8" s="15">
        <f t="shared" si="1"/>
        <v>885911</v>
      </c>
      <c r="L8" s="15">
        <f t="shared" si="1"/>
        <v>885911</v>
      </c>
      <c r="M8" s="15">
        <f t="shared" si="1"/>
        <v>885911</v>
      </c>
      <c r="N8" s="15">
        <f t="shared" si="1"/>
        <v>885911</v>
      </c>
      <c r="O8" s="15">
        <f t="shared" si="1"/>
        <v>885911</v>
      </c>
      <c r="P8" s="15">
        <f t="shared" si="1"/>
        <v>885911</v>
      </c>
      <c r="Q8" s="15">
        <f t="shared" si="1"/>
        <v>885911</v>
      </c>
      <c r="R8" s="15">
        <f t="shared" si="1"/>
        <v>885911</v>
      </c>
      <c r="S8" s="15">
        <f t="shared" si="1"/>
        <v>885911</v>
      </c>
      <c r="T8" s="15">
        <f t="shared" si="1"/>
        <v>885911</v>
      </c>
      <c r="U8" s="15">
        <f t="shared" si="1"/>
        <v>885911</v>
      </c>
      <c r="V8" s="15">
        <f t="shared" si="1"/>
        <v>885911</v>
      </c>
      <c r="W8" s="15">
        <f t="shared" si="1"/>
        <v>885911</v>
      </c>
      <c r="X8" s="15">
        <f t="shared" si="1"/>
        <v>885911</v>
      </c>
      <c r="Y8" s="15">
        <f t="shared" si="1"/>
        <v>885911</v>
      </c>
    </row>
    <row r="10">
      <c r="A10" s="12" t="s">
        <v>77</v>
      </c>
    </row>
    <row r="11">
      <c r="A11" s="12" t="s">
        <v>41</v>
      </c>
      <c r="B11" s="15">
        <f t="shared" ref="B11:Y11" si="2">B3</f>
        <v>215000</v>
      </c>
      <c r="C11" s="15">
        <f t="shared" si="2"/>
        <v>215000</v>
      </c>
      <c r="D11" s="15">
        <f t="shared" si="2"/>
        <v>215000</v>
      </c>
      <c r="E11" s="15">
        <f t="shared" si="2"/>
        <v>215000</v>
      </c>
      <c r="F11" s="15">
        <f t="shared" si="2"/>
        <v>215000</v>
      </c>
      <c r="G11" s="15">
        <f t="shared" si="2"/>
        <v>215000</v>
      </c>
      <c r="H11" s="15">
        <f t="shared" si="2"/>
        <v>215000</v>
      </c>
      <c r="I11" s="15">
        <f t="shared" si="2"/>
        <v>215000</v>
      </c>
      <c r="J11" s="15">
        <f t="shared" si="2"/>
        <v>215000</v>
      </c>
      <c r="K11" s="15">
        <f t="shared" si="2"/>
        <v>215000</v>
      </c>
      <c r="L11" s="15">
        <f t="shared" si="2"/>
        <v>215000</v>
      </c>
      <c r="M11" s="15">
        <f t="shared" si="2"/>
        <v>215000</v>
      </c>
      <c r="N11" s="15">
        <f t="shared" si="2"/>
        <v>215000</v>
      </c>
      <c r="O11" s="15">
        <f t="shared" si="2"/>
        <v>215000</v>
      </c>
      <c r="P11" s="15">
        <f t="shared" si="2"/>
        <v>215000</v>
      </c>
      <c r="Q11" s="15">
        <f t="shared" si="2"/>
        <v>215000</v>
      </c>
      <c r="R11" s="15">
        <f t="shared" si="2"/>
        <v>215000</v>
      </c>
      <c r="S11" s="15">
        <f t="shared" si="2"/>
        <v>215000</v>
      </c>
      <c r="T11" s="15">
        <f t="shared" si="2"/>
        <v>215000</v>
      </c>
      <c r="U11" s="15">
        <f t="shared" si="2"/>
        <v>215000</v>
      </c>
      <c r="V11" s="15">
        <f t="shared" si="2"/>
        <v>215000</v>
      </c>
      <c r="W11" s="15">
        <f t="shared" si="2"/>
        <v>215000</v>
      </c>
      <c r="X11" s="15">
        <f t="shared" si="2"/>
        <v>215000</v>
      </c>
      <c r="Y11" s="15">
        <f t="shared" si="2"/>
        <v>215000</v>
      </c>
    </row>
    <row r="12">
      <c r="A12" s="12" t="s">
        <v>43</v>
      </c>
      <c r="B12" s="12">
        <v>0.0</v>
      </c>
      <c r="C12" s="12">
        <v>0.0</v>
      </c>
      <c r="D12" s="15">
        <f>B4+C4+D4</f>
        <v>262095</v>
      </c>
      <c r="E12" s="12">
        <v>0.0</v>
      </c>
      <c r="F12" s="12">
        <v>0.0</v>
      </c>
      <c r="G12" s="15">
        <f>E4+F4+G4</f>
        <v>262095</v>
      </c>
      <c r="H12" s="12">
        <v>0.0</v>
      </c>
      <c r="I12" s="12">
        <v>0.0</v>
      </c>
      <c r="J12" s="15">
        <f>H4+I4+J4</f>
        <v>262095</v>
      </c>
      <c r="K12" s="12">
        <v>0.0</v>
      </c>
      <c r="L12" s="12">
        <v>0.0</v>
      </c>
      <c r="M12" s="15">
        <f>K4+L4+M4</f>
        <v>262095</v>
      </c>
      <c r="N12" s="12">
        <v>0.0</v>
      </c>
      <c r="O12" s="12">
        <v>0.0</v>
      </c>
      <c r="P12" s="15">
        <f>N4+O4+P4</f>
        <v>262095</v>
      </c>
      <c r="Q12" s="12">
        <v>0.0</v>
      </c>
      <c r="R12" s="12">
        <v>0.0</v>
      </c>
      <c r="S12" s="15">
        <f>Q4+R4+S4</f>
        <v>262095</v>
      </c>
      <c r="T12" s="12">
        <v>0.0</v>
      </c>
      <c r="U12" s="12">
        <v>0.0</v>
      </c>
      <c r="V12" s="15">
        <f>T4+U4+V4</f>
        <v>262095</v>
      </c>
      <c r="W12" s="12">
        <v>0.0</v>
      </c>
      <c r="X12" s="12">
        <v>0.0</v>
      </c>
      <c r="Y12" s="15">
        <f>W4+X4+Y4</f>
        <v>262095</v>
      </c>
    </row>
    <row r="13">
      <c r="A13" s="12" t="s">
        <v>44</v>
      </c>
      <c r="B13" s="12">
        <v>0.0</v>
      </c>
      <c r="C13" s="15">
        <f t="shared" ref="C13:Y13" si="3">B5</f>
        <v>512746</v>
      </c>
      <c r="D13" s="15">
        <f t="shared" si="3"/>
        <v>512746</v>
      </c>
      <c r="E13" s="15">
        <f t="shared" si="3"/>
        <v>512746</v>
      </c>
      <c r="F13" s="15">
        <f t="shared" si="3"/>
        <v>512746</v>
      </c>
      <c r="G13" s="15">
        <f t="shared" si="3"/>
        <v>512746</v>
      </c>
      <c r="H13" s="15">
        <f t="shared" si="3"/>
        <v>512746</v>
      </c>
      <c r="I13" s="15">
        <f t="shared" si="3"/>
        <v>512746</v>
      </c>
      <c r="J13" s="15">
        <f t="shared" si="3"/>
        <v>512746</v>
      </c>
      <c r="K13" s="15">
        <f t="shared" si="3"/>
        <v>512746</v>
      </c>
      <c r="L13" s="15">
        <f t="shared" si="3"/>
        <v>512746</v>
      </c>
      <c r="M13" s="15">
        <f t="shared" si="3"/>
        <v>512746</v>
      </c>
      <c r="N13" s="15">
        <f t="shared" si="3"/>
        <v>512746</v>
      </c>
      <c r="O13" s="15">
        <f t="shared" si="3"/>
        <v>512746</v>
      </c>
      <c r="P13" s="15">
        <f t="shared" si="3"/>
        <v>512746</v>
      </c>
      <c r="Q13" s="15">
        <f t="shared" si="3"/>
        <v>512746</v>
      </c>
      <c r="R13" s="15">
        <f t="shared" si="3"/>
        <v>512746</v>
      </c>
      <c r="S13" s="15">
        <f t="shared" si="3"/>
        <v>512746</v>
      </c>
      <c r="T13" s="15">
        <f t="shared" si="3"/>
        <v>512746</v>
      </c>
      <c r="U13" s="15">
        <f t="shared" si="3"/>
        <v>512746</v>
      </c>
      <c r="V13" s="15">
        <f t="shared" si="3"/>
        <v>512746</v>
      </c>
      <c r="W13" s="15">
        <f t="shared" si="3"/>
        <v>512746</v>
      </c>
      <c r="X13" s="15">
        <f t="shared" si="3"/>
        <v>512746</v>
      </c>
      <c r="Y13" s="15">
        <f t="shared" si="3"/>
        <v>512746</v>
      </c>
    </row>
    <row r="14">
      <c r="A14" s="12" t="s">
        <v>46</v>
      </c>
      <c r="B14" s="12">
        <v>0.0</v>
      </c>
      <c r="C14" s="15">
        <f t="shared" ref="C14:Y14" si="4">B6</f>
        <v>48211</v>
      </c>
      <c r="D14" s="15">
        <f t="shared" si="4"/>
        <v>48211</v>
      </c>
      <c r="E14" s="15">
        <f t="shared" si="4"/>
        <v>48211</v>
      </c>
      <c r="F14" s="15">
        <f t="shared" si="4"/>
        <v>48211</v>
      </c>
      <c r="G14" s="15">
        <f t="shared" si="4"/>
        <v>48211</v>
      </c>
      <c r="H14" s="15">
        <f t="shared" si="4"/>
        <v>48211</v>
      </c>
      <c r="I14" s="15">
        <f t="shared" si="4"/>
        <v>48211</v>
      </c>
      <c r="J14" s="15">
        <f t="shared" si="4"/>
        <v>48211</v>
      </c>
      <c r="K14" s="15">
        <f t="shared" si="4"/>
        <v>48211</v>
      </c>
      <c r="L14" s="15">
        <f t="shared" si="4"/>
        <v>48211</v>
      </c>
      <c r="M14" s="15">
        <f t="shared" si="4"/>
        <v>48211</v>
      </c>
      <c r="N14" s="15">
        <f t="shared" si="4"/>
        <v>48211</v>
      </c>
      <c r="O14" s="15">
        <f t="shared" si="4"/>
        <v>48211</v>
      </c>
      <c r="P14" s="15">
        <f t="shared" si="4"/>
        <v>48211</v>
      </c>
      <c r="Q14" s="15">
        <f t="shared" si="4"/>
        <v>48211</v>
      </c>
      <c r="R14" s="15">
        <f t="shared" si="4"/>
        <v>48211</v>
      </c>
      <c r="S14" s="15">
        <f t="shared" si="4"/>
        <v>48211</v>
      </c>
      <c r="T14" s="15">
        <f t="shared" si="4"/>
        <v>48211</v>
      </c>
      <c r="U14" s="15">
        <f t="shared" si="4"/>
        <v>48211</v>
      </c>
      <c r="V14" s="15">
        <f t="shared" si="4"/>
        <v>48211</v>
      </c>
      <c r="W14" s="15">
        <f t="shared" si="4"/>
        <v>48211</v>
      </c>
      <c r="X14" s="15">
        <f t="shared" si="4"/>
        <v>48211</v>
      </c>
      <c r="Y14" s="15">
        <f t="shared" si="4"/>
        <v>48211</v>
      </c>
    </row>
    <row r="15">
      <c r="A15" s="12" t="s">
        <v>47</v>
      </c>
      <c r="B15" s="12">
        <v>0.0</v>
      </c>
      <c r="C15" s="15">
        <f>B7+C7</f>
        <v>45178</v>
      </c>
      <c r="D15" s="12">
        <v>0.0</v>
      </c>
      <c r="E15" s="15">
        <f>D7+E7</f>
        <v>45178</v>
      </c>
      <c r="F15" s="12">
        <v>0.0</v>
      </c>
      <c r="G15" s="15">
        <f>F7+G7</f>
        <v>45178</v>
      </c>
      <c r="H15" s="12">
        <v>0.0</v>
      </c>
      <c r="I15" s="15">
        <f>H7+I7</f>
        <v>45178</v>
      </c>
      <c r="J15" s="12">
        <v>0.0</v>
      </c>
      <c r="K15" s="15">
        <f>J7+K7</f>
        <v>45178</v>
      </c>
      <c r="L15" s="12">
        <v>0.0</v>
      </c>
      <c r="M15" s="15">
        <f>L7+M7</f>
        <v>45178</v>
      </c>
      <c r="N15" s="12">
        <v>0.0</v>
      </c>
      <c r="O15" s="15">
        <f>N7+O7</f>
        <v>45178</v>
      </c>
      <c r="P15" s="12">
        <v>0.0</v>
      </c>
      <c r="Q15" s="15">
        <f>P7+Q7</f>
        <v>45178</v>
      </c>
      <c r="R15" s="12">
        <v>0.0</v>
      </c>
      <c r="S15" s="15">
        <f>R7+S7</f>
        <v>45178</v>
      </c>
      <c r="T15" s="12">
        <v>0.0</v>
      </c>
      <c r="U15" s="15">
        <f>T7+U7</f>
        <v>45178</v>
      </c>
      <c r="V15" s="12">
        <v>0.0</v>
      </c>
      <c r="W15" s="15">
        <f>V7+W7</f>
        <v>45178</v>
      </c>
      <c r="X15" s="12">
        <v>0.0</v>
      </c>
      <c r="Y15" s="15">
        <f>X7+Y7</f>
        <v>45178</v>
      </c>
    </row>
    <row r="16">
      <c r="A16" s="12" t="s">
        <v>72</v>
      </c>
      <c r="B16" s="15">
        <f t="shared" ref="B16:Y16" si="5">SUM(B11:B15)</f>
        <v>215000</v>
      </c>
      <c r="C16" s="15">
        <f t="shared" si="5"/>
        <v>821135</v>
      </c>
      <c r="D16" s="15">
        <f t="shared" si="5"/>
        <v>1038052</v>
      </c>
      <c r="E16" s="15">
        <f t="shared" si="5"/>
        <v>821135</v>
      </c>
      <c r="F16" s="15">
        <f t="shared" si="5"/>
        <v>775957</v>
      </c>
      <c r="G16" s="15">
        <f t="shared" si="5"/>
        <v>1083230</v>
      </c>
      <c r="H16" s="15">
        <f t="shared" si="5"/>
        <v>775957</v>
      </c>
      <c r="I16" s="15">
        <f t="shared" si="5"/>
        <v>821135</v>
      </c>
      <c r="J16" s="15">
        <f t="shared" si="5"/>
        <v>1038052</v>
      </c>
      <c r="K16" s="15">
        <f t="shared" si="5"/>
        <v>821135</v>
      </c>
      <c r="L16" s="15">
        <f t="shared" si="5"/>
        <v>775957</v>
      </c>
      <c r="M16" s="15">
        <f t="shared" si="5"/>
        <v>1083230</v>
      </c>
      <c r="N16" s="15">
        <f t="shared" si="5"/>
        <v>775957</v>
      </c>
      <c r="O16" s="15">
        <f t="shared" si="5"/>
        <v>821135</v>
      </c>
      <c r="P16" s="15">
        <f t="shared" si="5"/>
        <v>1038052</v>
      </c>
      <c r="Q16" s="15">
        <f t="shared" si="5"/>
        <v>821135</v>
      </c>
      <c r="R16" s="15">
        <f t="shared" si="5"/>
        <v>775957</v>
      </c>
      <c r="S16" s="15">
        <f t="shared" si="5"/>
        <v>1083230</v>
      </c>
      <c r="T16" s="15">
        <f t="shared" si="5"/>
        <v>775957</v>
      </c>
      <c r="U16" s="15">
        <f t="shared" si="5"/>
        <v>821135</v>
      </c>
      <c r="V16" s="15">
        <f t="shared" si="5"/>
        <v>1038052</v>
      </c>
      <c r="W16" s="15">
        <f t="shared" si="5"/>
        <v>821135</v>
      </c>
      <c r="X16" s="15">
        <f t="shared" si="5"/>
        <v>775957</v>
      </c>
      <c r="Y16" s="15">
        <f t="shared" si="5"/>
        <v>1083230</v>
      </c>
    </row>
    <row r="18">
      <c r="A18" s="12" t="s">
        <v>78</v>
      </c>
    </row>
    <row r="19">
      <c r="A19" s="12" t="s">
        <v>41</v>
      </c>
      <c r="B19" s="15">
        <f t="shared" ref="B19:B23" si="7">B3-B11</f>
        <v>0</v>
      </c>
      <c r="C19" s="15">
        <f t="shared" ref="C19:Y19" si="6">B19+C3-C11</f>
        <v>0</v>
      </c>
      <c r="D19" s="15">
        <f t="shared" si="6"/>
        <v>0</v>
      </c>
      <c r="E19" s="15">
        <f t="shared" si="6"/>
        <v>0</v>
      </c>
      <c r="F19" s="15">
        <f t="shared" si="6"/>
        <v>0</v>
      </c>
      <c r="G19" s="15">
        <f t="shared" si="6"/>
        <v>0</v>
      </c>
      <c r="H19" s="15">
        <f t="shared" si="6"/>
        <v>0</v>
      </c>
      <c r="I19" s="15">
        <f t="shared" si="6"/>
        <v>0</v>
      </c>
      <c r="J19" s="15">
        <f t="shared" si="6"/>
        <v>0</v>
      </c>
      <c r="K19" s="15">
        <f t="shared" si="6"/>
        <v>0</v>
      </c>
      <c r="L19" s="15">
        <f t="shared" si="6"/>
        <v>0</v>
      </c>
      <c r="M19" s="15">
        <f t="shared" si="6"/>
        <v>0</v>
      </c>
      <c r="N19" s="15">
        <f t="shared" si="6"/>
        <v>0</v>
      </c>
      <c r="O19" s="15">
        <f t="shared" si="6"/>
        <v>0</v>
      </c>
      <c r="P19" s="15">
        <f t="shared" si="6"/>
        <v>0</v>
      </c>
      <c r="Q19" s="15">
        <f t="shared" si="6"/>
        <v>0</v>
      </c>
      <c r="R19" s="15">
        <f t="shared" si="6"/>
        <v>0</v>
      </c>
      <c r="S19" s="15">
        <f t="shared" si="6"/>
        <v>0</v>
      </c>
      <c r="T19" s="15">
        <f t="shared" si="6"/>
        <v>0</v>
      </c>
      <c r="U19" s="15">
        <f t="shared" si="6"/>
        <v>0</v>
      </c>
      <c r="V19" s="15">
        <f t="shared" si="6"/>
        <v>0</v>
      </c>
      <c r="W19" s="15">
        <f t="shared" si="6"/>
        <v>0</v>
      </c>
      <c r="X19" s="15">
        <f t="shared" si="6"/>
        <v>0</v>
      </c>
      <c r="Y19" s="15">
        <f t="shared" si="6"/>
        <v>0</v>
      </c>
    </row>
    <row r="20">
      <c r="A20" s="12" t="s">
        <v>43</v>
      </c>
      <c r="B20" s="15">
        <f t="shared" si="7"/>
        <v>87365</v>
      </c>
      <c r="C20" s="15">
        <f t="shared" ref="C20:Y20" si="8">B20+C4-C12</f>
        <v>174730</v>
      </c>
      <c r="D20" s="15">
        <f t="shared" si="8"/>
        <v>0</v>
      </c>
      <c r="E20" s="15">
        <f t="shared" si="8"/>
        <v>87365</v>
      </c>
      <c r="F20" s="15">
        <f t="shared" si="8"/>
        <v>174730</v>
      </c>
      <c r="G20" s="15">
        <f t="shared" si="8"/>
        <v>0</v>
      </c>
      <c r="H20" s="15">
        <f t="shared" si="8"/>
        <v>87365</v>
      </c>
      <c r="I20" s="15">
        <f t="shared" si="8"/>
        <v>174730</v>
      </c>
      <c r="J20" s="15">
        <f t="shared" si="8"/>
        <v>0</v>
      </c>
      <c r="K20" s="15">
        <f t="shared" si="8"/>
        <v>87365</v>
      </c>
      <c r="L20" s="15">
        <f t="shared" si="8"/>
        <v>174730</v>
      </c>
      <c r="M20" s="15">
        <f t="shared" si="8"/>
        <v>0</v>
      </c>
      <c r="N20" s="15">
        <f t="shared" si="8"/>
        <v>87365</v>
      </c>
      <c r="O20" s="15">
        <f t="shared" si="8"/>
        <v>174730</v>
      </c>
      <c r="P20" s="15">
        <f t="shared" si="8"/>
        <v>0</v>
      </c>
      <c r="Q20" s="15">
        <f t="shared" si="8"/>
        <v>87365</v>
      </c>
      <c r="R20" s="15">
        <f t="shared" si="8"/>
        <v>174730</v>
      </c>
      <c r="S20" s="15">
        <f t="shared" si="8"/>
        <v>0</v>
      </c>
      <c r="T20" s="15">
        <f t="shared" si="8"/>
        <v>87365</v>
      </c>
      <c r="U20" s="15">
        <f t="shared" si="8"/>
        <v>174730</v>
      </c>
      <c r="V20" s="15">
        <f t="shared" si="8"/>
        <v>0</v>
      </c>
      <c r="W20" s="15">
        <f t="shared" si="8"/>
        <v>87365</v>
      </c>
      <c r="X20" s="15">
        <f t="shared" si="8"/>
        <v>174730</v>
      </c>
      <c r="Y20" s="15">
        <f t="shared" si="8"/>
        <v>0</v>
      </c>
    </row>
    <row r="21">
      <c r="A21" s="12" t="s">
        <v>44</v>
      </c>
      <c r="B21" s="15">
        <f t="shared" si="7"/>
        <v>512746</v>
      </c>
      <c r="C21" s="15">
        <f t="shared" ref="C21:Y21" si="9">B21+C5-C13</f>
        <v>512746</v>
      </c>
      <c r="D21" s="15">
        <f t="shared" si="9"/>
        <v>512746</v>
      </c>
      <c r="E21" s="15">
        <f t="shared" si="9"/>
        <v>512746</v>
      </c>
      <c r="F21" s="15">
        <f t="shared" si="9"/>
        <v>512746</v>
      </c>
      <c r="G21" s="15">
        <f t="shared" si="9"/>
        <v>512746</v>
      </c>
      <c r="H21" s="15">
        <f t="shared" si="9"/>
        <v>512746</v>
      </c>
      <c r="I21" s="15">
        <f t="shared" si="9"/>
        <v>512746</v>
      </c>
      <c r="J21" s="15">
        <f t="shared" si="9"/>
        <v>512746</v>
      </c>
      <c r="K21" s="15">
        <f t="shared" si="9"/>
        <v>512746</v>
      </c>
      <c r="L21" s="15">
        <f t="shared" si="9"/>
        <v>512746</v>
      </c>
      <c r="M21" s="15">
        <f t="shared" si="9"/>
        <v>512746</v>
      </c>
      <c r="N21" s="15">
        <f t="shared" si="9"/>
        <v>512746</v>
      </c>
      <c r="O21" s="15">
        <f t="shared" si="9"/>
        <v>512746</v>
      </c>
      <c r="P21" s="15">
        <f t="shared" si="9"/>
        <v>512746</v>
      </c>
      <c r="Q21" s="15">
        <f t="shared" si="9"/>
        <v>512746</v>
      </c>
      <c r="R21" s="15">
        <f t="shared" si="9"/>
        <v>512746</v>
      </c>
      <c r="S21" s="15">
        <f t="shared" si="9"/>
        <v>512746</v>
      </c>
      <c r="T21" s="15">
        <f t="shared" si="9"/>
        <v>512746</v>
      </c>
      <c r="U21" s="15">
        <f t="shared" si="9"/>
        <v>512746</v>
      </c>
      <c r="V21" s="15">
        <f t="shared" si="9"/>
        <v>512746</v>
      </c>
      <c r="W21" s="15">
        <f t="shared" si="9"/>
        <v>512746</v>
      </c>
      <c r="X21" s="15">
        <f t="shared" si="9"/>
        <v>512746</v>
      </c>
      <c r="Y21" s="15">
        <f t="shared" si="9"/>
        <v>512746</v>
      </c>
    </row>
    <row r="22">
      <c r="A22" s="12" t="s">
        <v>46</v>
      </c>
      <c r="B22" s="15">
        <f t="shared" si="7"/>
        <v>48211</v>
      </c>
      <c r="C22" s="15">
        <f t="shared" ref="C22:Y22" si="10">B22+C6-C14</f>
        <v>48211</v>
      </c>
      <c r="D22" s="15">
        <f t="shared" si="10"/>
        <v>48211</v>
      </c>
      <c r="E22" s="15">
        <f t="shared" si="10"/>
        <v>48211</v>
      </c>
      <c r="F22" s="15">
        <f t="shared" si="10"/>
        <v>48211</v>
      </c>
      <c r="G22" s="15">
        <f t="shared" si="10"/>
        <v>48211</v>
      </c>
      <c r="H22" s="15">
        <f t="shared" si="10"/>
        <v>48211</v>
      </c>
      <c r="I22" s="15">
        <f t="shared" si="10"/>
        <v>48211</v>
      </c>
      <c r="J22" s="15">
        <f t="shared" si="10"/>
        <v>48211</v>
      </c>
      <c r="K22" s="15">
        <f t="shared" si="10"/>
        <v>48211</v>
      </c>
      <c r="L22" s="15">
        <f t="shared" si="10"/>
        <v>48211</v>
      </c>
      <c r="M22" s="15">
        <f t="shared" si="10"/>
        <v>48211</v>
      </c>
      <c r="N22" s="15">
        <f t="shared" si="10"/>
        <v>48211</v>
      </c>
      <c r="O22" s="15">
        <f t="shared" si="10"/>
        <v>48211</v>
      </c>
      <c r="P22" s="15">
        <f t="shared" si="10"/>
        <v>48211</v>
      </c>
      <c r="Q22" s="15">
        <f t="shared" si="10"/>
        <v>48211</v>
      </c>
      <c r="R22" s="15">
        <f t="shared" si="10"/>
        <v>48211</v>
      </c>
      <c r="S22" s="15">
        <f t="shared" si="10"/>
        <v>48211</v>
      </c>
      <c r="T22" s="15">
        <f t="shared" si="10"/>
        <v>48211</v>
      </c>
      <c r="U22" s="15">
        <f t="shared" si="10"/>
        <v>48211</v>
      </c>
      <c r="V22" s="15">
        <f t="shared" si="10"/>
        <v>48211</v>
      </c>
      <c r="W22" s="15">
        <f t="shared" si="10"/>
        <v>48211</v>
      </c>
      <c r="X22" s="15">
        <f t="shared" si="10"/>
        <v>48211</v>
      </c>
      <c r="Y22" s="15">
        <f t="shared" si="10"/>
        <v>48211</v>
      </c>
    </row>
    <row r="23">
      <c r="A23" s="12" t="s">
        <v>47</v>
      </c>
      <c r="B23" s="15">
        <f t="shared" si="7"/>
        <v>22589</v>
      </c>
      <c r="C23" s="15">
        <f t="shared" ref="C23:Y23" si="11">B23+C7-C15</f>
        <v>0</v>
      </c>
      <c r="D23" s="15">
        <f t="shared" si="11"/>
        <v>22589</v>
      </c>
      <c r="E23" s="15">
        <f t="shared" si="11"/>
        <v>0</v>
      </c>
      <c r="F23" s="15">
        <f t="shared" si="11"/>
        <v>22589</v>
      </c>
      <c r="G23" s="15">
        <f t="shared" si="11"/>
        <v>0</v>
      </c>
      <c r="H23" s="15">
        <f t="shared" si="11"/>
        <v>22589</v>
      </c>
      <c r="I23" s="15">
        <f t="shared" si="11"/>
        <v>0</v>
      </c>
      <c r="J23" s="15">
        <f t="shared" si="11"/>
        <v>22589</v>
      </c>
      <c r="K23" s="15">
        <f t="shared" si="11"/>
        <v>0</v>
      </c>
      <c r="L23" s="15">
        <f t="shared" si="11"/>
        <v>22589</v>
      </c>
      <c r="M23" s="15">
        <f t="shared" si="11"/>
        <v>0</v>
      </c>
      <c r="N23" s="15">
        <f t="shared" si="11"/>
        <v>22589</v>
      </c>
      <c r="O23" s="15">
        <f t="shared" si="11"/>
        <v>0</v>
      </c>
      <c r="P23" s="15">
        <f t="shared" si="11"/>
        <v>22589</v>
      </c>
      <c r="Q23" s="15">
        <f t="shared" si="11"/>
        <v>0</v>
      </c>
      <c r="R23" s="15">
        <f t="shared" si="11"/>
        <v>22589</v>
      </c>
      <c r="S23" s="15">
        <f t="shared" si="11"/>
        <v>0</v>
      </c>
      <c r="T23" s="15">
        <f t="shared" si="11"/>
        <v>22589</v>
      </c>
      <c r="U23" s="15">
        <f t="shared" si="11"/>
        <v>0</v>
      </c>
      <c r="V23" s="15">
        <f t="shared" si="11"/>
        <v>22589</v>
      </c>
      <c r="W23" s="15">
        <f t="shared" si="11"/>
        <v>0</v>
      </c>
      <c r="X23" s="15">
        <f t="shared" si="11"/>
        <v>22589</v>
      </c>
      <c r="Y23" s="15">
        <f t="shared" si="11"/>
        <v>0</v>
      </c>
    </row>
    <row r="24">
      <c r="A24" s="12" t="s">
        <v>72</v>
      </c>
      <c r="B24" s="15">
        <f t="shared" ref="B24:Y24" si="12">SUM(B19:B23)</f>
        <v>670911</v>
      </c>
      <c r="C24" s="15">
        <f t="shared" si="12"/>
        <v>735687</v>
      </c>
      <c r="D24" s="15">
        <f t="shared" si="12"/>
        <v>583546</v>
      </c>
      <c r="E24" s="15">
        <f t="shared" si="12"/>
        <v>648322</v>
      </c>
      <c r="F24" s="15">
        <f t="shared" si="12"/>
        <v>758276</v>
      </c>
      <c r="G24" s="15">
        <f t="shared" si="12"/>
        <v>560957</v>
      </c>
      <c r="H24" s="15">
        <f t="shared" si="12"/>
        <v>670911</v>
      </c>
      <c r="I24" s="15">
        <f t="shared" si="12"/>
        <v>735687</v>
      </c>
      <c r="J24" s="15">
        <f t="shared" si="12"/>
        <v>583546</v>
      </c>
      <c r="K24" s="15">
        <f t="shared" si="12"/>
        <v>648322</v>
      </c>
      <c r="L24" s="15">
        <f t="shared" si="12"/>
        <v>758276</v>
      </c>
      <c r="M24" s="15">
        <f t="shared" si="12"/>
        <v>560957</v>
      </c>
      <c r="N24" s="15">
        <f t="shared" si="12"/>
        <v>670911</v>
      </c>
      <c r="O24" s="15">
        <f t="shared" si="12"/>
        <v>735687</v>
      </c>
      <c r="P24" s="15">
        <f t="shared" si="12"/>
        <v>583546</v>
      </c>
      <c r="Q24" s="15">
        <f t="shared" si="12"/>
        <v>648322</v>
      </c>
      <c r="R24" s="15">
        <f t="shared" si="12"/>
        <v>758276</v>
      </c>
      <c r="S24" s="15">
        <f t="shared" si="12"/>
        <v>560957</v>
      </c>
      <c r="T24" s="15">
        <f t="shared" si="12"/>
        <v>670911</v>
      </c>
      <c r="U24" s="15">
        <f t="shared" si="12"/>
        <v>735687</v>
      </c>
      <c r="V24" s="15">
        <f t="shared" si="12"/>
        <v>583546</v>
      </c>
      <c r="W24" s="15">
        <f t="shared" si="12"/>
        <v>648322</v>
      </c>
      <c r="X24" s="15">
        <f t="shared" si="12"/>
        <v>758276</v>
      </c>
      <c r="Y24" s="15">
        <f t="shared" si="12"/>
        <v>560957</v>
      </c>
    </row>
  </sheetData>
  <drawing r:id="rId1"/>
</worksheet>
</file>