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Equity" sheetId="3" r:id="rId6"/>
    <sheet state="visible" name="Purchases" sheetId="4" r:id="rId7"/>
    <sheet state="visible" name="Quaterly-Purchases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unt Analysis" sheetId="14" r:id="rId17"/>
  </sheets>
  <definedNames/>
  <calcPr/>
</workbook>
</file>

<file path=xl/sharedStrings.xml><?xml version="1.0" encoding="utf-8"?>
<sst xmlns="http://schemas.openxmlformats.org/spreadsheetml/2006/main" count="640" uniqueCount="215">
  <si>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</si>
  <si>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</si>
  <si>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</si>
  <si>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</si>
  <si>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</si>
  <si>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</si>
  <si>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</si>
  <si>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</si>
  <si>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</si>
  <si>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</si>
  <si>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</si>
  <si>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</si>
  <si>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</si>
  <si>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</si>
  <si>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</si>
  <si>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</si>
  <si>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</si>
  <si>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</si>
  <si>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</si>
  <si>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</si>
  <si>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</si>
  <si>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</si>
  <si>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</si>
  <si>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</si>
  <si>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</si>
  <si>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</si>
  <si>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</si>
  <si>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</si>
  <si>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</si>
  <si>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</si>
  <si>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</si>
  <si>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</si>
  <si>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</si>
  <si>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</si>
  <si>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</si>
  <si>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</si>
  <si>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</si>
  <si>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Sales</t>
  </si>
  <si>
    <t>Pots</t>
  </si>
  <si>
    <t>Cups</t>
  </si>
  <si>
    <t>Tumblers</t>
  </si>
  <si>
    <t>Plates</t>
  </si>
  <si>
    <t>Total</t>
  </si>
  <si>
    <t>Sales-Pots</t>
  </si>
  <si>
    <t>Customer1</t>
  </si>
  <si>
    <t>Customer2</t>
  </si>
  <si>
    <t>Customer3</t>
  </si>
  <si>
    <t>Customer4</t>
  </si>
  <si>
    <t>Sales-Cups</t>
  </si>
  <si>
    <t>Sales-Tumblers</t>
  </si>
  <si>
    <t>Sales-Plates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</si>
  <si>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</si>
  <si>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</si>
  <si>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</si>
  <si>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</si>
  <si>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</si>
  <si>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</si>
  <si>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</si>
  <si>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</si>
  <si>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</si>
  <si>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</si>
  <si>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</si>
  <si>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</si>
  <si>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</si>
  <si>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</si>
  <si>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</si>
  <si>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</si>
  <si>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</si>
  <si>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</si>
  <si>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</si>
  <si>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</si>
  <si>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</si>
  <si>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</si>
  <si>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</si>
  <si>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</si>
  <si>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</si>
  <si>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</si>
  <si>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</si>
  <si>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</si>
  <si>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Purchases</t>
  </si>
  <si>
    <t>Clay</t>
  </si>
  <si>
    <t>Paint</t>
  </si>
  <si>
    <t>Payment made for Purchases</t>
  </si>
  <si>
    <t>Payables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</si>
  <si>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</si>
  <si>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</si>
  <si>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</si>
  <si>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</si>
  <si>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</si>
  <si>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</si>
  <si>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</si>
  <si>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</si>
  <si>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</si>
  <si>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</si>
  <si>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</si>
  <si>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</si>
  <si>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</si>
  <si>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</si>
  <si>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</si>
  <si>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</si>
  <si>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RM Stock</t>
  </si>
  <si>
    <t>Finished Goods 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</si>
  <si>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</si>
  <si>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</si>
  <si>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</si>
  <si>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</si>
  <si>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</si>
  <si>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</si>
  <si>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</si>
  <si>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</si>
  <si>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</si>
  <si>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</si>
  <si>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</si>
  <si>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</si>
  <si>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</si>
  <si>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</si>
  <si>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</si>
  <si>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</si>
  <si>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</si>
  <si>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</si>
  <si>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</si>
  <si>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</si>
  <si>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</si>
  <si>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Stock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</si>
  <si>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</si>
  <si>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</si>
  <si>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</si>
  <si>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</si>
  <si>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</si>
  <si>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</si>
  <si>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</si>
  <si>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</si>
  <si>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</si>
  <si>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1</t>
  </si>
  <si>
    <t>Customer 2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</si>
  <si>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</si>
  <si>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</si>
  <si>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</si>
  <si>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</si>
  <si>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</si>
  <si>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</si>
  <si>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</si>
  <si>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</si>
  <si>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</si>
  <si>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</si>
  <si>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</si>
  <si>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Clay</t>
  </si>
  <si>
    <t>Credit Purchases of Paint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</si>
  <si>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</si>
  <si>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</si>
  <si>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</si>
  <si>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</si>
  <si>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</si>
  <si>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</si>
  <si>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</si>
  <si>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</si>
  <si>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</si>
  <si>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</si>
  <si>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</si>
  <si>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</si>
  <si>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</si>
  <si>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</si>
  <si>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</si>
  <si>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</si>
  <si>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</si>
  <si>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</si>
  <si>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</si>
  <si>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</si>
  <si>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</si>
  <si>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</si>
  <si>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</si>
  <si>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</si>
  <si>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</si>
  <si>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</si>
  <si>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</si>
  <si>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</si>
  <si>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</si>
  <si>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</si>
  <si>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</si>
  <si>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</si>
  <si>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</si>
  <si>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</si>
  <si>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</si>
  <si>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</si>
  <si>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</si>
  <si>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</si>
  <si>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</si>
  <si>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</si>
  <si>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</si>
  <si>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</si>
  <si>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</si>
  <si>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</si>
  <si>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</si>
  <si>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</si>
  <si>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</si>
  <si>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</si>
  <si>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</si>
  <si>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</si>
  <si>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</si>
  <si>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</si>
  <si>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</si>
  <si>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</si>
  <si>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</si>
  <si>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-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</si>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</sst>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1" xfId="0" applyAlignment="1" applyFont="1" applyNumberFormat="1">
      <alignment vertical="bottom"/>
    </xf>
    <xf borderId="0" fillId="0" fontId="1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1" numFmtId="0" xfId="0" applyAlignment="1" applyFont="1">
      <alignment vertical="bottom"/>
    </xf>
    <xf borderId="0" fillId="3" fontId="1" numFmtId="1" xfId="0" applyAlignment="1" applyFill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3" fontId="3" numFmtId="1" xfId="0" applyAlignment="1" applyFont="1" applyNumberFormat="1">
      <alignment vertical="bottom"/>
    </xf>
    <xf borderId="0" fillId="3" fontId="1" numFmtId="2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4" numFmtId="2" xfId="0" applyFont="1" applyNumberFormat="1"/>
    <xf borderId="0" fillId="0" fontId="3" numFmtId="2" xfId="0" applyAlignment="1" applyFont="1" applyNumberFormat="1">
      <alignment horizontal="right" vertical="bottom"/>
    </xf>
    <xf borderId="0" fillId="3" fontId="1" numFmtId="10" xfId="0" applyAlignment="1" applyFont="1" applyNumberFormat="1">
      <alignment horizontal="right" vertical="bottom"/>
    </xf>
    <xf borderId="0" fillId="3" fontId="1" numFmtId="2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4" fontId="1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37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" t="s">
        <v>37</v>
      </c>
    </row>
    <row r="3">
      <c r="A3" s="3" t="s">
        <v>38</v>
      </c>
      <c r="B3" s="4">
        <v>2376600.0</v>
      </c>
      <c r="C3" s="4">
        <v>2400366.0</v>
      </c>
      <c r="D3" s="4">
        <v>2424369.66</v>
      </c>
      <c r="E3" s="4">
        <v>2448613.3566</v>
      </c>
      <c r="F3" s="4">
        <v>2473099.490166</v>
      </c>
      <c r="G3" s="4">
        <v>2497830.48506766</v>
      </c>
      <c r="H3" s="4">
        <v>2522808.7899183366</v>
      </c>
      <c r="I3" s="4">
        <v>2548036.87781752</v>
      </c>
      <c r="J3" s="4">
        <v>2573517.246595695</v>
      </c>
      <c r="K3" s="4">
        <v>2599252.4190616524</v>
      </c>
      <c r="L3" s="4">
        <v>2625244.9432522687</v>
      </c>
      <c r="M3" s="4">
        <v>2651497.3926847917</v>
      </c>
      <c r="N3" s="4">
        <v>2678012.3666116395</v>
      </c>
      <c r="O3" s="4">
        <v>2704792.490277756</v>
      </c>
      <c r="P3" s="4">
        <v>2731840.4151805337</v>
      </c>
      <c r="Q3" s="4">
        <v>2759158.8193323393</v>
      </c>
      <c r="R3" s="4">
        <v>2786750.4075256623</v>
      </c>
      <c r="S3" s="4">
        <v>2814617.911600919</v>
      </c>
      <c r="T3" s="4">
        <v>2842764.0907169282</v>
      </c>
      <c r="U3" s="4">
        <v>2871191.731624098</v>
      </c>
      <c r="V3" s="4">
        <v>2899903.6489403388</v>
      </c>
      <c r="W3" s="4">
        <v>2928902.685429742</v>
      </c>
      <c r="X3" s="4">
        <v>2958191.7122840397</v>
      </c>
      <c r="Y3" s="4">
        <v>2987773.62940688</v>
      </c>
      <c r="Z3" s="4">
        <v>3017651.3657009494</v>
      </c>
      <c r="AA3" s="4">
        <v>3047827.879357959</v>
      </c>
      <c r="AB3" s="4">
        <v>3078306.158151538</v>
      </c>
      <c r="AC3" s="4">
        <v>3109089.219733054</v>
      </c>
      <c r="AD3" s="4">
        <v>3140180.1119303848</v>
      </c>
      <c r="AE3" s="4">
        <v>3171581.9130496886</v>
      </c>
      <c r="AF3" s="4">
        <v>3203297.7321801856</v>
      </c>
      <c r="AG3" s="4">
        <v>3235330.7095019873</v>
      </c>
      <c r="AH3" s="4">
        <v>3267684.016597007</v>
      </c>
      <c r="AI3" s="4">
        <v>3300360.8567629773</v>
      </c>
      <c r="AJ3" s="4">
        <v>3333364.4653306073</v>
      </c>
      <c r="AK3" s="4">
        <v>3366698.1099839136</v>
      </c>
    </row>
    <row r="4">
      <c r="A4" s="3" t="s">
        <v>39</v>
      </c>
      <c r="B4" s="4">
        <v>1403678.0</v>
      </c>
      <c r="C4" s="4">
        <v>1424733.17</v>
      </c>
      <c r="D4" s="4">
        <v>1446104.1675499997</v>
      </c>
      <c r="E4" s="4">
        <v>1467795.7300632496</v>
      </c>
      <c r="F4" s="4">
        <v>1489812.6660141982</v>
      </c>
      <c r="G4" s="4">
        <v>1512159.856004411</v>
      </c>
      <c r="H4" s="4">
        <v>1534842.253844477</v>
      </c>
      <c r="I4" s="4">
        <v>1557864.887652144</v>
      </c>
      <c r="J4" s="4">
        <v>1581232.860966926</v>
      </c>
      <c r="K4" s="4">
        <v>1604951.3538814296</v>
      </c>
      <c r="L4" s="4">
        <v>1629025.6241896506</v>
      </c>
      <c r="M4" s="4">
        <v>1653461.0085524954</v>
      </c>
      <c r="N4" s="4">
        <v>1678262.9236807828</v>
      </c>
      <c r="O4" s="4">
        <v>1703436.8675359944</v>
      </c>
      <c r="P4" s="4">
        <v>1728988.4205490341</v>
      </c>
      <c r="Q4" s="4">
        <v>1754923.2468572694</v>
      </c>
      <c r="R4" s="4">
        <v>1781247.0955601283</v>
      </c>
      <c r="S4" s="4">
        <v>1807965.8019935302</v>
      </c>
      <c r="T4" s="4">
        <v>1835085.2890234329</v>
      </c>
      <c r="U4" s="4">
        <v>1862611.568358784</v>
      </c>
      <c r="V4" s="4">
        <v>1890550.7418841657</v>
      </c>
      <c r="W4" s="4">
        <v>1918909.003012428</v>
      </c>
      <c r="X4" s="4">
        <v>1947692.6380576144</v>
      </c>
      <c r="Y4" s="4">
        <v>1976908.0276284784</v>
      </c>
      <c r="Z4" s="4">
        <v>2006561.6480429051</v>
      </c>
      <c r="AA4" s="4">
        <v>2036660.0727635485</v>
      </c>
      <c r="AB4" s="4">
        <v>2067209.9738550016</v>
      </c>
      <c r="AC4" s="4">
        <v>2098218.1234628265</v>
      </c>
      <c r="AD4" s="4">
        <v>2129691.395314769</v>
      </c>
      <c r="AE4" s="4">
        <v>2161636.76624449</v>
      </c>
      <c r="AF4" s="4">
        <v>2194061.317738157</v>
      </c>
      <c r="AG4" s="4">
        <v>2226972.2375042294</v>
      </c>
      <c r="AH4" s="4">
        <v>2260376.8210667926</v>
      </c>
      <c r="AI4" s="4">
        <v>2294282.473382794</v>
      </c>
      <c r="AJ4" s="4">
        <v>2328696.7104835357</v>
      </c>
      <c r="AK4" s="4">
        <v>2363627.1611407883</v>
      </c>
    </row>
    <row r="5">
      <c r="A5" s="3" t="s">
        <v>40</v>
      </c>
      <c r="B5" s="4">
        <v>2131857.0</v>
      </c>
      <c r="C5" s="4">
        <v>2174494.1399999997</v>
      </c>
      <c r="D5" s="4">
        <v>2217984.0228</v>
      </c>
      <c r="E5" s="4">
        <v>2262343.703256</v>
      </c>
      <c r="F5" s="4">
        <v>2307590.5773211196</v>
      </c>
      <c r="G5" s="4">
        <v>2353742.388867542</v>
      </c>
      <c r="H5" s="4">
        <v>2400817.236644893</v>
      </c>
      <c r="I5" s="4">
        <v>2448833.581377791</v>
      </c>
      <c r="J5" s="4">
        <v>2497810.2530053467</v>
      </c>
      <c r="K5" s="4">
        <v>2547766.4580654535</v>
      </c>
      <c r="L5" s="4">
        <v>2598721.7872267626</v>
      </c>
      <c r="M5" s="4">
        <v>2650696.222971298</v>
      </c>
      <c r="N5" s="4">
        <v>2703710.147430724</v>
      </c>
      <c r="O5" s="4">
        <v>2757784.3503793385</v>
      </c>
      <c r="P5" s="4">
        <v>2812940.0373869254</v>
      </c>
      <c r="Q5" s="4">
        <v>2869198.8381346636</v>
      </c>
      <c r="R5" s="4">
        <v>2926582.814897357</v>
      </c>
      <c r="S5" s="4">
        <v>2985114.471195304</v>
      </c>
      <c r="T5" s="4">
        <v>3044816.76061921</v>
      </c>
      <c r="U5" s="4">
        <v>3105713.0958315944</v>
      </c>
      <c r="V5" s="4">
        <v>3167827.3577482263</v>
      </c>
      <c r="W5" s="4">
        <v>3231183.904903191</v>
      </c>
      <c r="X5" s="4">
        <v>3295807.5830012546</v>
      </c>
      <c r="Y5" s="4">
        <v>3361723.7346612797</v>
      </c>
      <c r="Z5" s="4">
        <v>3428958.2093545054</v>
      </c>
      <c r="AA5" s="4">
        <v>3497537.373541596</v>
      </c>
      <c r="AB5" s="4">
        <v>3567488.1210124283</v>
      </c>
      <c r="AC5" s="4">
        <v>3638837.883432677</v>
      </c>
      <c r="AD5" s="4">
        <v>3711614.6411013305</v>
      </c>
      <c r="AE5" s="4">
        <v>3785846.9339233576</v>
      </c>
      <c r="AF5" s="4">
        <v>3861563.872601825</v>
      </c>
      <c r="AG5" s="4">
        <v>3938795.150053861</v>
      </c>
      <c r="AH5" s="4">
        <v>4017571.053054938</v>
      </c>
      <c r="AI5" s="4">
        <v>4097922.4741160376</v>
      </c>
      <c r="AJ5" s="4">
        <v>4179880.923598358</v>
      </c>
      <c r="AK5" s="4">
        <v>4263478.542070325</v>
      </c>
    </row>
    <row r="6">
      <c r="A6" s="5" t="s">
        <v>41</v>
      </c>
      <c r="B6" s="4">
        <v>2813861.0</v>
      </c>
      <c r="C6" s="4">
        <v>2827930.3049999997</v>
      </c>
      <c r="D6" s="4">
        <v>2842069.9565249993</v>
      </c>
      <c r="E6" s="4">
        <v>2856280.306307624</v>
      </c>
      <c r="F6" s="4">
        <v>2870561.707839162</v>
      </c>
      <c r="G6" s="4">
        <v>2884914.5163783575</v>
      </c>
      <c r="H6" s="4">
        <v>2899339.0889602494</v>
      </c>
      <c r="I6" s="4">
        <v>2913835.7844050503</v>
      </c>
      <c r="J6" s="4">
        <v>2928404.9633270754</v>
      </c>
      <c r="K6" s="4">
        <v>2943046.9881437104</v>
      </c>
      <c r="L6" s="4">
        <v>2957762.2230844283</v>
      </c>
      <c r="M6" s="4">
        <v>2972551.03419985</v>
      </c>
      <c r="N6" s="4">
        <v>2987413.7893708493</v>
      </c>
      <c r="O6" s="4">
        <v>3002350.858317703</v>
      </c>
      <c r="P6" s="4">
        <v>3017362.612609291</v>
      </c>
      <c r="Q6" s="4">
        <v>3032449.4256723374</v>
      </c>
      <c r="R6" s="4">
        <v>3047611.672800699</v>
      </c>
      <c r="S6" s="4">
        <v>3062849.7311647017</v>
      </c>
      <c r="T6" s="4">
        <v>3078163.979820525</v>
      </c>
      <c r="U6" s="4">
        <v>3093554.799719627</v>
      </c>
      <c r="V6" s="4">
        <v>3109022.5737182247</v>
      </c>
      <c r="W6" s="4">
        <v>3124567.686586816</v>
      </c>
      <c r="X6" s="4">
        <v>3140190.5250197495</v>
      </c>
      <c r="Y6" s="4">
        <v>3155891.4776448477</v>
      </c>
      <c r="Z6" s="4">
        <v>3171670.935033072</v>
      </c>
      <c r="AA6" s="4">
        <v>3187529.2897082367</v>
      </c>
      <c r="AB6" s="4">
        <v>3203466.9361567777</v>
      </c>
      <c r="AC6" s="4">
        <v>3219484.270837561</v>
      </c>
      <c r="AD6" s="4">
        <v>3235581.692191749</v>
      </c>
      <c r="AE6" s="4">
        <v>3251759.6006527073</v>
      </c>
      <c r="AF6" s="4">
        <v>3268018.3986559706</v>
      </c>
      <c r="AG6" s="4">
        <v>3284358.4906492503</v>
      </c>
      <c r="AH6" s="4">
        <v>3300780.283102496</v>
      </c>
      <c r="AI6" s="4">
        <v>3317284.184518008</v>
      </c>
      <c r="AJ6" s="4">
        <v>3333870.6054405975</v>
      </c>
      <c r="AK6" s="4">
        <v>3350539.9584678</v>
      </c>
    </row>
    <row r="7">
      <c r="A7" s="1" t="s">
        <v>42</v>
      </c>
      <c r="B7" s="4">
        <v>8725996.0</v>
      </c>
      <c r="C7" s="4">
        <v>8827523.614999998</v>
      </c>
      <c r="D7" s="4">
        <v>8930527.806875</v>
      </c>
      <c r="E7" s="4">
        <v>9035033.096226875</v>
      </c>
      <c r="F7" s="4">
        <v>9141064.44134048</v>
      </c>
      <c r="G7" s="4">
        <v>9248647.246317971</v>
      </c>
      <c r="H7" s="4">
        <v>9357807.369367955</v>
      </c>
      <c r="I7" s="4">
        <v>9468571.131252505</v>
      </c>
      <c r="J7" s="4">
        <v>9580965.323895045</v>
      </c>
      <c r="K7" s="4">
        <v>9695017.219152246</v>
      </c>
      <c r="L7" s="4">
        <v>9810754.577753112</v>
      </c>
      <c r="M7" s="4">
        <v>9928205.658408435</v>
      </c>
      <c r="N7" s="4">
        <v>1.0047399227093996E7</v>
      </c>
      <c r="O7" s="4">
        <v>1.0168364566510793E7</v>
      </c>
      <c r="P7" s="4">
        <v>1.0291131485725785E7</v>
      </c>
      <c r="Q7" s="4">
        <v>1.041573032999661E7</v>
      </c>
      <c r="R7" s="4">
        <v>1.0542191990783846E7</v>
      </c>
      <c r="S7" s="4">
        <v>1.0670547915954456E7</v>
      </c>
      <c r="T7" s="4">
        <v>1.0800830120180096E7</v>
      </c>
      <c r="U7" s="4">
        <v>1.0933071195534103E7</v>
      </c>
      <c r="V7" s="4">
        <v>1.1067304322290955E7</v>
      </c>
      <c r="W7" s="4">
        <v>1.1203563279932179E7</v>
      </c>
      <c r="X7" s="4">
        <v>1.134188245836266E7</v>
      </c>
      <c r="Y7" s="4">
        <v>1.1482296869341485E7</v>
      </c>
      <c r="Z7" s="4">
        <v>1.1624842158131432E7</v>
      </c>
      <c r="AA7" s="4">
        <v>1.1769554615371339E7</v>
      </c>
      <c r="AB7" s="4">
        <v>1.1916471189175745E7</v>
      </c>
      <c r="AC7" s="4">
        <v>1.2065629497466117E7</v>
      </c>
      <c r="AD7" s="4">
        <v>1.2217067840538234E7</v>
      </c>
      <c r="AE7" s="4">
        <v>1.2370825213870244E7</v>
      </c>
      <c r="AF7" s="4">
        <v>1.2526941321176138E7</v>
      </c>
      <c r="AG7" s="4">
        <v>1.2685456587709326E7</v>
      </c>
      <c r="AH7" s="4">
        <v>1.2846412173821233E7</v>
      </c>
      <c r="AI7" s="4">
        <v>1.3009849988779815E7</v>
      </c>
      <c r="AJ7" s="4">
        <v>1.3175812704853099E7</v>
      </c>
      <c r="AK7" s="4">
        <v>1.3344343771662828E7</v>
      </c>
    </row>
    <row r="8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>
      <c r="A9" s="7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>
      <c r="A10" s="8" t="s">
        <v>44</v>
      </c>
      <c r="B10" s="4">
        <v>712980.0</v>
      </c>
      <c r="C10" s="4">
        <v>720109.7999999999</v>
      </c>
      <c r="D10" s="4">
        <v>727310.898</v>
      </c>
      <c r="E10" s="4">
        <v>734584.00698</v>
      </c>
      <c r="F10" s="4">
        <v>741929.8470498</v>
      </c>
      <c r="G10" s="4">
        <v>749349.1455202979</v>
      </c>
      <c r="H10" s="4">
        <v>756842.636975501</v>
      </c>
      <c r="I10" s="4">
        <v>764411.0633452559</v>
      </c>
      <c r="J10" s="4">
        <v>772055.1739787086</v>
      </c>
      <c r="K10" s="4">
        <v>779775.7257184957</v>
      </c>
      <c r="L10" s="4">
        <v>787573.4829756806</v>
      </c>
      <c r="M10" s="4">
        <v>795449.2178054375</v>
      </c>
      <c r="N10" s="4">
        <v>803403.7099834918</v>
      </c>
      <c r="O10" s="4">
        <v>811437.7470833268</v>
      </c>
      <c r="P10" s="4">
        <v>819552.12455416</v>
      </c>
      <c r="Q10" s="4">
        <v>827747.6457997018</v>
      </c>
      <c r="R10" s="4">
        <v>836025.1222576987</v>
      </c>
      <c r="S10" s="4">
        <v>844385.3734802756</v>
      </c>
      <c r="T10" s="4">
        <v>852829.2272150784</v>
      </c>
      <c r="U10" s="4">
        <v>861357.5194872294</v>
      </c>
      <c r="V10" s="4">
        <v>869971.0946821016</v>
      </c>
      <c r="W10" s="4">
        <v>878670.8056289227</v>
      </c>
      <c r="X10" s="4">
        <v>887457.5136852119</v>
      </c>
      <c r="Y10" s="4">
        <v>896332.088822064</v>
      </c>
      <c r="Z10" s="4">
        <v>905295.4097102848</v>
      </c>
      <c r="AA10" s="4">
        <v>914348.3638073878</v>
      </c>
      <c r="AB10" s="4">
        <v>923491.8474454614</v>
      </c>
      <c r="AC10" s="4">
        <v>932726.7659199161</v>
      </c>
      <c r="AD10" s="4">
        <v>942054.0335791154</v>
      </c>
      <c r="AE10" s="4">
        <v>951474.5739149065</v>
      </c>
      <c r="AF10" s="4">
        <v>960989.3196540556</v>
      </c>
      <c r="AG10" s="4">
        <v>970599.2128505962</v>
      </c>
      <c r="AH10" s="4">
        <v>980305.204979102</v>
      </c>
      <c r="AI10" s="4">
        <v>990108.2570288931</v>
      </c>
      <c r="AJ10" s="4">
        <v>1000009.3395991821</v>
      </c>
      <c r="AK10" s="4">
        <v>1010009.4329951741</v>
      </c>
    </row>
    <row r="11">
      <c r="A11" s="8" t="s">
        <v>45</v>
      </c>
      <c r="B11" s="4">
        <v>665448.0000000001</v>
      </c>
      <c r="C11" s="4">
        <v>672102.4800000001</v>
      </c>
      <c r="D11" s="4">
        <v>678823.5048000001</v>
      </c>
      <c r="E11" s="4">
        <v>685611.7398480001</v>
      </c>
      <c r="F11" s="4">
        <v>692467.8572464801</v>
      </c>
      <c r="G11" s="4">
        <v>699392.5358189449</v>
      </c>
      <c r="H11" s="4">
        <v>706386.4611771343</v>
      </c>
      <c r="I11" s="4">
        <v>713450.3257889056</v>
      </c>
      <c r="J11" s="4">
        <v>720584.8290467947</v>
      </c>
      <c r="K11" s="4">
        <v>727790.6773372628</v>
      </c>
      <c r="L11" s="4">
        <v>735068.5841106353</v>
      </c>
      <c r="M11" s="4">
        <v>742419.2699517418</v>
      </c>
      <c r="N11" s="4">
        <v>749843.4626512591</v>
      </c>
      <c r="O11" s="4">
        <v>757341.8972777717</v>
      </c>
      <c r="P11" s="4">
        <v>764915.3162505495</v>
      </c>
      <c r="Q11" s="4">
        <v>772564.4694130551</v>
      </c>
      <c r="R11" s="4">
        <v>780290.1141071855</v>
      </c>
      <c r="S11" s="4">
        <v>788093.0152482574</v>
      </c>
      <c r="T11" s="4">
        <v>795973.94540074</v>
      </c>
      <c r="U11" s="4">
        <v>803933.6848547475</v>
      </c>
      <c r="V11" s="4">
        <v>811973.021703295</v>
      </c>
      <c r="W11" s="4">
        <v>820092.7519203279</v>
      </c>
      <c r="X11" s="4">
        <v>828293.6794395312</v>
      </c>
      <c r="Y11" s="4">
        <v>836576.6162339265</v>
      </c>
      <c r="Z11" s="4">
        <v>844942.382396266</v>
      </c>
      <c r="AA11" s="4">
        <v>853391.8062202287</v>
      </c>
      <c r="AB11" s="4">
        <v>861925.7242824307</v>
      </c>
      <c r="AC11" s="4">
        <v>870544.9815252551</v>
      </c>
      <c r="AD11" s="4">
        <v>879250.4313405078</v>
      </c>
      <c r="AE11" s="4">
        <v>888042.9356539128</v>
      </c>
      <c r="AF11" s="4">
        <v>896923.3650104521</v>
      </c>
      <c r="AG11" s="4">
        <v>905892.5986605565</v>
      </c>
      <c r="AH11" s="4">
        <v>914951.5246471621</v>
      </c>
      <c r="AI11" s="4">
        <v>924101.0398936337</v>
      </c>
      <c r="AJ11" s="4">
        <v>933342.0502925701</v>
      </c>
      <c r="AK11" s="4">
        <v>942675.4707954959</v>
      </c>
    </row>
    <row r="12">
      <c r="A12" s="8" t="s">
        <v>46</v>
      </c>
      <c r="B12" s="4">
        <v>332724.00000000006</v>
      </c>
      <c r="C12" s="4">
        <v>336051.24000000005</v>
      </c>
      <c r="D12" s="4">
        <v>339411.75240000006</v>
      </c>
      <c r="E12" s="4">
        <v>342805.86992400006</v>
      </c>
      <c r="F12" s="4">
        <v>346233.92862324003</v>
      </c>
      <c r="G12" s="4">
        <v>349696.26790947246</v>
      </c>
      <c r="H12" s="4">
        <v>353193.23058856715</v>
      </c>
      <c r="I12" s="4">
        <v>356725.1628944528</v>
      </c>
      <c r="J12" s="4">
        <v>360292.41452339734</v>
      </c>
      <c r="K12" s="4">
        <v>363895.3386686314</v>
      </c>
      <c r="L12" s="4">
        <v>367534.29205531767</v>
      </c>
      <c r="M12" s="4">
        <v>371209.6349758709</v>
      </c>
      <c r="N12" s="4">
        <v>374921.7313256296</v>
      </c>
      <c r="O12" s="4">
        <v>378670.94863888586</v>
      </c>
      <c r="P12" s="4">
        <v>382457.65812527476</v>
      </c>
      <c r="Q12" s="4">
        <v>386282.23470652755</v>
      </c>
      <c r="R12" s="4">
        <v>390145.05705359275</v>
      </c>
      <c r="S12" s="4">
        <v>394046.5076241287</v>
      </c>
      <c r="T12" s="4">
        <v>397986.97270037</v>
      </c>
      <c r="U12" s="4">
        <v>401966.84242737375</v>
      </c>
      <c r="V12" s="4">
        <v>405986.5108516475</v>
      </c>
      <c r="W12" s="4">
        <v>410046.37596016395</v>
      </c>
      <c r="X12" s="4">
        <v>414146.8397197656</v>
      </c>
      <c r="Y12" s="4">
        <v>418288.30811696325</v>
      </c>
      <c r="Z12" s="4">
        <v>422471.191198133</v>
      </c>
      <c r="AA12" s="4">
        <v>426695.90311011433</v>
      </c>
      <c r="AB12" s="4">
        <v>430962.86214121536</v>
      </c>
      <c r="AC12" s="4">
        <v>435272.49076262757</v>
      </c>
      <c r="AD12" s="4">
        <v>439625.2156702539</v>
      </c>
      <c r="AE12" s="4">
        <v>444021.4678269564</v>
      </c>
      <c r="AF12" s="4">
        <v>448461.68250522605</v>
      </c>
      <c r="AG12" s="4">
        <v>452946.29933027824</v>
      </c>
      <c r="AH12" s="4">
        <v>457475.76232358103</v>
      </c>
      <c r="AI12" s="4">
        <v>462050.51994681684</v>
      </c>
      <c r="AJ12" s="4">
        <v>466671.0251462851</v>
      </c>
      <c r="AK12" s="4">
        <v>471337.73539774795</v>
      </c>
    </row>
    <row r="13">
      <c r="A13" s="8" t="s">
        <v>47</v>
      </c>
      <c r="B13" s="4">
        <v>665448.0000000001</v>
      </c>
      <c r="C13" s="4">
        <v>672102.4800000001</v>
      </c>
      <c r="D13" s="4">
        <v>678823.5048000001</v>
      </c>
      <c r="E13" s="4">
        <v>685611.7398480001</v>
      </c>
      <c r="F13" s="4">
        <v>692467.8572464801</v>
      </c>
      <c r="G13" s="4">
        <v>699392.5358189449</v>
      </c>
      <c r="H13" s="4">
        <v>706386.4611771343</v>
      </c>
      <c r="I13" s="4">
        <v>713450.3257889056</v>
      </c>
      <c r="J13" s="4">
        <v>720584.8290467947</v>
      </c>
      <c r="K13" s="4">
        <v>727790.6773372628</v>
      </c>
      <c r="L13" s="4">
        <v>735068.5841106353</v>
      </c>
      <c r="M13" s="4">
        <v>742419.2699517418</v>
      </c>
      <c r="N13" s="4">
        <v>749843.4626512591</v>
      </c>
      <c r="O13" s="4">
        <v>757341.8972777717</v>
      </c>
      <c r="P13" s="4">
        <v>764915.3162505495</v>
      </c>
      <c r="Q13" s="4">
        <v>772564.4694130551</v>
      </c>
      <c r="R13" s="4">
        <v>780290.1141071855</v>
      </c>
      <c r="S13" s="4">
        <v>788093.0152482574</v>
      </c>
      <c r="T13" s="4">
        <v>795973.94540074</v>
      </c>
      <c r="U13" s="4">
        <v>803933.6848547475</v>
      </c>
      <c r="V13" s="4">
        <v>811973.021703295</v>
      </c>
      <c r="W13" s="4">
        <v>820092.7519203279</v>
      </c>
      <c r="X13" s="4">
        <v>828293.6794395312</v>
      </c>
      <c r="Y13" s="4">
        <v>836576.6162339265</v>
      </c>
      <c r="Z13" s="4">
        <v>844942.382396266</v>
      </c>
      <c r="AA13" s="4">
        <v>853391.8062202287</v>
      </c>
      <c r="AB13" s="4">
        <v>861925.7242824307</v>
      </c>
      <c r="AC13" s="4">
        <v>870544.9815252551</v>
      </c>
      <c r="AD13" s="4">
        <v>879250.4313405078</v>
      </c>
      <c r="AE13" s="4">
        <v>888042.9356539128</v>
      </c>
      <c r="AF13" s="4">
        <v>896923.3650104521</v>
      </c>
      <c r="AG13" s="4">
        <v>905892.5986605565</v>
      </c>
      <c r="AH13" s="4">
        <v>914951.5246471621</v>
      </c>
      <c r="AI13" s="4">
        <v>924101.0398936337</v>
      </c>
      <c r="AJ13" s="4">
        <v>933342.0502925701</v>
      </c>
      <c r="AK13" s="4">
        <v>942675.4707954959</v>
      </c>
    </row>
    <row r="14">
      <c r="A14" s="1" t="s">
        <v>42</v>
      </c>
      <c r="B14" s="4">
        <v>2376600.0</v>
      </c>
      <c r="C14" s="4">
        <v>2400366.0</v>
      </c>
      <c r="D14" s="4">
        <v>2424369.6600000006</v>
      </c>
      <c r="E14" s="4">
        <v>2448613.3566</v>
      </c>
      <c r="F14" s="4">
        <v>2473099.490166</v>
      </c>
      <c r="G14" s="4">
        <v>2497830.48506766</v>
      </c>
      <c r="H14" s="4">
        <v>2522808.7899183366</v>
      </c>
      <c r="I14" s="4">
        <v>2548036.87781752</v>
      </c>
      <c r="J14" s="4">
        <v>2573517.2465956956</v>
      </c>
      <c r="K14" s="4">
        <v>2599252.4190616524</v>
      </c>
      <c r="L14" s="4">
        <v>2625244.943252269</v>
      </c>
      <c r="M14" s="4">
        <v>2651497.392684792</v>
      </c>
      <c r="N14" s="4">
        <v>2678012.36661164</v>
      </c>
      <c r="O14" s="4">
        <v>2704792.490277756</v>
      </c>
      <c r="P14" s="4">
        <v>2731840.415180534</v>
      </c>
      <c r="Q14" s="4">
        <v>2759158.81933234</v>
      </c>
      <c r="R14" s="4">
        <v>2786750.4075256623</v>
      </c>
      <c r="S14" s="4">
        <v>2814617.9116009194</v>
      </c>
      <c r="T14" s="4">
        <v>2842764.0907169282</v>
      </c>
      <c r="U14" s="4">
        <v>2871191.7316240985</v>
      </c>
      <c r="V14" s="4">
        <v>2899903.6489403388</v>
      </c>
      <c r="W14" s="4">
        <v>2928902.6854297426</v>
      </c>
      <c r="X14" s="4">
        <v>2958191.71228404</v>
      </c>
      <c r="Y14" s="4">
        <v>2987773.6294068806</v>
      </c>
      <c r="Z14" s="4">
        <v>3017651.3657009494</v>
      </c>
      <c r="AA14" s="4">
        <v>3047827.8793579596</v>
      </c>
      <c r="AB14" s="4">
        <v>3078306.158151538</v>
      </c>
      <c r="AC14" s="4">
        <v>3109089.219733054</v>
      </c>
      <c r="AD14" s="4">
        <v>3140180.1119303848</v>
      </c>
      <c r="AE14" s="4">
        <v>3171581.9130496886</v>
      </c>
      <c r="AF14" s="4">
        <v>3203297.732180186</v>
      </c>
      <c r="AG14" s="4">
        <v>3235330.7095019873</v>
      </c>
      <c r="AH14" s="4">
        <v>3267684.0165970074</v>
      </c>
      <c r="AI14" s="4">
        <v>3300360.8567629773</v>
      </c>
      <c r="AJ14" s="4">
        <v>3333364.4653306073</v>
      </c>
      <c r="AK14" s="4">
        <v>3366698.109983914</v>
      </c>
    </row>
    <row r="15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>
      <c r="A16" s="7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>
      <c r="A17" s="8" t="s">
        <v>44</v>
      </c>
      <c r="B17" s="4">
        <v>407066.62</v>
      </c>
      <c r="C17" s="4">
        <v>413172.61929999996</v>
      </c>
      <c r="D17" s="4">
        <v>419370.2085894999</v>
      </c>
      <c r="E17" s="4">
        <v>425660.7617183424</v>
      </c>
      <c r="F17" s="4">
        <v>432045.67314411746</v>
      </c>
      <c r="G17" s="4">
        <v>438526.35824127914</v>
      </c>
      <c r="H17" s="4">
        <v>445104.2536148983</v>
      </c>
      <c r="I17" s="4">
        <v>451780.81741912174</v>
      </c>
      <c r="J17" s="4">
        <v>458557.5296804085</v>
      </c>
      <c r="K17" s="4">
        <v>465435.8926256146</v>
      </c>
      <c r="L17" s="4">
        <v>472417.43101499864</v>
      </c>
      <c r="M17" s="4">
        <v>479503.6924802236</v>
      </c>
      <c r="N17" s="4">
        <v>486696.24786742695</v>
      </c>
      <c r="O17" s="4">
        <v>493996.6915854383</v>
      </c>
      <c r="P17" s="4">
        <v>501406.6419592199</v>
      </c>
      <c r="Q17" s="4">
        <v>508927.7415886081</v>
      </c>
      <c r="R17" s="4">
        <v>516561.65771243715</v>
      </c>
      <c r="S17" s="4">
        <v>524310.0825781238</v>
      </c>
      <c r="T17" s="4">
        <v>532174.7338167955</v>
      </c>
      <c r="U17" s="4">
        <v>540157.3548240473</v>
      </c>
      <c r="V17" s="4">
        <v>548259.715146408</v>
      </c>
      <c r="W17" s="4">
        <v>556483.6108736041</v>
      </c>
      <c r="X17" s="4">
        <v>564830.8650367082</v>
      </c>
      <c r="Y17" s="4">
        <v>573303.3280122586</v>
      </c>
      <c r="Z17" s="4">
        <v>581902.8779324425</v>
      </c>
      <c r="AA17" s="4">
        <v>590631.421101429</v>
      </c>
      <c r="AB17" s="4">
        <v>599490.8924179504</v>
      </c>
      <c r="AC17" s="4">
        <v>608483.2558042196</v>
      </c>
      <c r="AD17" s="4">
        <v>617610.504641283</v>
      </c>
      <c r="AE17" s="4">
        <v>626874.6622109021</v>
      </c>
      <c r="AF17" s="4">
        <v>636277.7821440656</v>
      </c>
      <c r="AG17" s="4">
        <v>645821.9488762264</v>
      </c>
      <c r="AH17" s="4">
        <v>655509.2781093698</v>
      </c>
      <c r="AI17" s="4">
        <v>665341.9172810102</v>
      </c>
      <c r="AJ17" s="4">
        <v>675322.0460402253</v>
      </c>
      <c r="AK17" s="4">
        <v>685451.8767308285</v>
      </c>
    </row>
    <row r="18">
      <c r="A18" s="8" t="s">
        <v>45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</row>
    <row r="19">
      <c r="A19" s="8" t="s">
        <v>46</v>
      </c>
      <c r="B19" s="4">
        <v>393029.84</v>
      </c>
      <c r="C19" s="4">
        <v>398925.28760000004</v>
      </c>
      <c r="D19" s="4">
        <v>404909.16691399994</v>
      </c>
      <c r="E19" s="4">
        <v>410982.80441770994</v>
      </c>
      <c r="F19" s="4">
        <v>417147.54648397554</v>
      </c>
      <c r="G19" s="4">
        <v>423404.75968123507</v>
      </c>
      <c r="H19" s="4">
        <v>429755.8310764536</v>
      </c>
      <c r="I19" s="4">
        <v>436202.16854260035</v>
      </c>
      <c r="J19" s="4">
        <v>442745.2010707393</v>
      </c>
      <c r="K19" s="4">
        <v>449386.3790868003</v>
      </c>
      <c r="L19" s="4">
        <v>456127.1747731022</v>
      </c>
      <c r="M19" s="4">
        <v>462969.08239469875</v>
      </c>
      <c r="N19" s="4">
        <v>469913.6186306192</v>
      </c>
      <c r="O19" s="4">
        <v>476962.32291007845</v>
      </c>
      <c r="P19" s="4">
        <v>484116.7577537296</v>
      </c>
      <c r="Q19" s="4">
        <v>491378.5091200355</v>
      </c>
      <c r="R19" s="4">
        <v>498749.18675683596</v>
      </c>
      <c r="S19" s="4">
        <v>506230.42455818853</v>
      </c>
      <c r="T19" s="4">
        <v>513823.88092656125</v>
      </c>
      <c r="U19" s="4">
        <v>521531.23914045957</v>
      </c>
      <c r="V19" s="4">
        <v>529354.2077275665</v>
      </c>
      <c r="W19" s="4">
        <v>537294.5208434799</v>
      </c>
      <c r="X19" s="4">
        <v>545353.9386561321</v>
      </c>
      <c r="Y19" s="4">
        <v>553534.247735974</v>
      </c>
      <c r="Z19" s="4">
        <v>561837.2614520135</v>
      </c>
      <c r="AA19" s="4">
        <v>570264.8203737936</v>
      </c>
      <c r="AB19" s="4">
        <v>578818.7926794005</v>
      </c>
      <c r="AC19" s="4">
        <v>587501.0745695914</v>
      </c>
      <c r="AD19" s="4">
        <v>596313.5906881354</v>
      </c>
      <c r="AE19" s="4">
        <v>605258.2945484573</v>
      </c>
      <c r="AF19" s="4">
        <v>614337.1689666841</v>
      </c>
      <c r="AG19" s="4">
        <v>623552.2265011843</v>
      </c>
      <c r="AH19" s="4">
        <v>632905.509898702</v>
      </c>
      <c r="AI19" s="4">
        <v>642399.0925471823</v>
      </c>
      <c r="AJ19" s="4">
        <v>652035.07893539</v>
      </c>
      <c r="AK19" s="4">
        <v>661815.6051194208</v>
      </c>
    </row>
    <row r="20">
      <c r="A20" s="8" t="s">
        <v>47</v>
      </c>
      <c r="B20" s="4">
        <v>603581.54</v>
      </c>
      <c r="C20" s="4">
        <v>612635.2631</v>
      </c>
      <c r="D20" s="4">
        <v>621824.7920464998</v>
      </c>
      <c r="E20" s="4">
        <v>631152.1639271973</v>
      </c>
      <c r="F20" s="4">
        <v>640619.4463861053</v>
      </c>
      <c r="G20" s="4">
        <v>650228.7380818967</v>
      </c>
      <c r="H20" s="4">
        <v>659982.1691531251</v>
      </c>
      <c r="I20" s="4">
        <v>669881.901690422</v>
      </c>
      <c r="J20" s="4">
        <v>679930.1302157781</v>
      </c>
      <c r="K20" s="4">
        <v>690129.0821690147</v>
      </c>
      <c r="L20" s="4">
        <v>700481.0184015498</v>
      </c>
      <c r="M20" s="4">
        <v>710988.233677573</v>
      </c>
      <c r="N20" s="4">
        <v>721653.0571827366</v>
      </c>
      <c r="O20" s="4">
        <v>732477.8530404776</v>
      </c>
      <c r="P20" s="4">
        <v>743465.0208360846</v>
      </c>
      <c r="Q20" s="4">
        <v>754616.9961486259</v>
      </c>
      <c r="R20" s="4">
        <v>765936.2510908552</v>
      </c>
      <c r="S20" s="4">
        <v>777425.294857218</v>
      </c>
      <c r="T20" s="4">
        <v>789086.6742800762</v>
      </c>
      <c r="U20" s="4">
        <v>800922.9743942771</v>
      </c>
      <c r="V20" s="4">
        <v>812936.8190101912</v>
      </c>
      <c r="W20" s="4">
        <v>825130.8712953441</v>
      </c>
      <c r="X20" s="4">
        <v>837507.8343647742</v>
      </c>
      <c r="Y20" s="4">
        <v>850070.4518802457</v>
      </c>
      <c r="Z20" s="4">
        <v>862821.5086584492</v>
      </c>
      <c r="AA20" s="4">
        <v>875763.8312883258</v>
      </c>
      <c r="AB20" s="4">
        <v>888900.2887576506</v>
      </c>
      <c r="AC20" s="4">
        <v>902233.7930890154</v>
      </c>
      <c r="AD20" s="4">
        <v>915767.2999853506</v>
      </c>
      <c r="AE20" s="4">
        <v>929503.8094851307</v>
      </c>
      <c r="AF20" s="4">
        <v>943446.3666274076</v>
      </c>
      <c r="AG20" s="4">
        <v>957598.0621268186</v>
      </c>
      <c r="AH20" s="4">
        <v>971962.0330587208</v>
      </c>
      <c r="AI20" s="4">
        <v>986541.4635546013</v>
      </c>
      <c r="AJ20" s="4">
        <v>1001339.5855079204</v>
      </c>
      <c r="AK20" s="4">
        <v>1016359.679290539</v>
      </c>
    </row>
    <row r="21">
      <c r="A21" s="1" t="s">
        <v>42</v>
      </c>
      <c r="B21" s="4">
        <v>1403678.0</v>
      </c>
      <c r="C21" s="4">
        <v>1424733.17</v>
      </c>
      <c r="D21" s="4">
        <v>1446104.1675499994</v>
      </c>
      <c r="E21" s="4">
        <v>1467795.7300632498</v>
      </c>
      <c r="F21" s="4">
        <v>1489812.6660141982</v>
      </c>
      <c r="G21" s="4">
        <v>1512159.856004411</v>
      </c>
      <c r="H21" s="4">
        <v>1534842.2538444772</v>
      </c>
      <c r="I21" s="4">
        <v>1557864.887652144</v>
      </c>
      <c r="J21" s="4">
        <v>1581232.860966926</v>
      </c>
      <c r="K21" s="4">
        <v>1604951.3538814296</v>
      </c>
      <c r="L21" s="4">
        <v>1629025.6241896506</v>
      </c>
      <c r="M21" s="4">
        <v>1653461.0085524954</v>
      </c>
      <c r="N21" s="4">
        <v>1678262.9236807828</v>
      </c>
      <c r="O21" s="4">
        <v>1703436.8675359944</v>
      </c>
      <c r="P21" s="4">
        <v>1728988.4205490341</v>
      </c>
      <c r="Q21" s="4">
        <v>1754923.2468572694</v>
      </c>
      <c r="R21" s="4">
        <v>1781247.0955601283</v>
      </c>
      <c r="S21" s="4">
        <v>1807965.8019935302</v>
      </c>
      <c r="T21" s="4">
        <v>1835085.2890234329</v>
      </c>
      <c r="U21" s="4">
        <v>1862611.568358784</v>
      </c>
      <c r="V21" s="4">
        <v>1890550.7418841654</v>
      </c>
      <c r="W21" s="4">
        <v>1918909.003012428</v>
      </c>
      <c r="X21" s="4">
        <v>1947692.6380576144</v>
      </c>
      <c r="Y21" s="4">
        <v>1976908.0276284784</v>
      </c>
      <c r="Z21" s="4">
        <v>2006561.6480429051</v>
      </c>
      <c r="AA21" s="4">
        <v>2036660.0727635485</v>
      </c>
      <c r="AB21" s="4">
        <v>2067209.9738550016</v>
      </c>
      <c r="AC21" s="4">
        <v>2098218.1234628265</v>
      </c>
      <c r="AD21" s="4">
        <v>2129691.395314769</v>
      </c>
      <c r="AE21" s="4">
        <v>2161636.7662444897</v>
      </c>
      <c r="AF21" s="4">
        <v>2194061.317738157</v>
      </c>
      <c r="AG21" s="4">
        <v>2226972.2375042294</v>
      </c>
      <c r="AH21" s="4">
        <v>2260376.8210667926</v>
      </c>
      <c r="AI21" s="4">
        <v>2294282.473382794</v>
      </c>
      <c r="AJ21" s="4">
        <v>2328696.7104835357</v>
      </c>
      <c r="AK21" s="4">
        <v>2363627.1611407883</v>
      </c>
    </row>
    <row r="2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>
      <c r="A23" s="7" t="s">
        <v>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>
      <c r="A24" s="8" t="s">
        <v>44</v>
      </c>
      <c r="B24" s="4">
        <v>618238.5299999999</v>
      </c>
      <c r="C24" s="4">
        <v>630603.3005999998</v>
      </c>
      <c r="D24" s="4">
        <v>643215.3666119999</v>
      </c>
      <c r="E24" s="4">
        <v>656079.6739442399</v>
      </c>
      <c r="F24" s="4">
        <v>669201.2674231246</v>
      </c>
      <c r="G24" s="4">
        <v>682585.2927715871</v>
      </c>
      <c r="H24" s="4">
        <v>696236.9986270189</v>
      </c>
      <c r="I24" s="4">
        <v>710161.7385995593</v>
      </c>
      <c r="J24" s="4">
        <v>724364.9733715506</v>
      </c>
      <c r="K24" s="4">
        <v>738852.2728389815</v>
      </c>
      <c r="L24" s="4">
        <v>753629.3182957611</v>
      </c>
      <c r="M24" s="4">
        <v>768701.9046616763</v>
      </c>
      <c r="N24" s="4">
        <v>784075.9427549099</v>
      </c>
      <c r="O24" s="4">
        <v>799757.4616100081</v>
      </c>
      <c r="P24" s="4">
        <v>815752.6108422083</v>
      </c>
      <c r="Q24" s="4">
        <v>832067.6630590524</v>
      </c>
      <c r="R24" s="4">
        <v>848709.0163202335</v>
      </c>
      <c r="S24" s="4">
        <v>865683.1966466381</v>
      </c>
      <c r="T24" s="4">
        <v>882996.8605795709</v>
      </c>
      <c r="U24" s="4">
        <v>900656.7977911623</v>
      </c>
      <c r="V24" s="4">
        <v>918669.9337469855</v>
      </c>
      <c r="W24" s="4">
        <v>937043.3324219254</v>
      </c>
      <c r="X24" s="4">
        <v>955784.1990703638</v>
      </c>
      <c r="Y24" s="4">
        <v>974899.8830517711</v>
      </c>
      <c r="Z24" s="4">
        <v>994397.8807128065</v>
      </c>
      <c r="AA24" s="4">
        <v>1014285.8383270628</v>
      </c>
      <c r="AB24" s="4">
        <v>1034571.5550936041</v>
      </c>
      <c r="AC24" s="4">
        <v>1055262.9861954763</v>
      </c>
      <c r="AD24" s="4">
        <v>1076368.2459193857</v>
      </c>
      <c r="AE24" s="4">
        <v>1097895.6108377737</v>
      </c>
      <c r="AF24" s="4">
        <v>1119853.5230545292</v>
      </c>
      <c r="AG24" s="4">
        <v>1142250.5935156196</v>
      </c>
      <c r="AH24" s="4">
        <v>1165095.605385932</v>
      </c>
      <c r="AI24" s="4">
        <v>1188397.5174936508</v>
      </c>
      <c r="AJ24" s="4">
        <v>1212165.4678435237</v>
      </c>
      <c r="AK24" s="4">
        <v>1236408.7772003943</v>
      </c>
    </row>
    <row r="25">
      <c r="A25" s="8" t="s">
        <v>45</v>
      </c>
      <c r="B25" s="4">
        <v>618238.5299999999</v>
      </c>
      <c r="C25" s="4">
        <v>630603.3005999998</v>
      </c>
      <c r="D25" s="4">
        <v>643215.3666119999</v>
      </c>
      <c r="E25" s="4">
        <v>656079.6739442399</v>
      </c>
      <c r="F25" s="4">
        <v>669201.2674231246</v>
      </c>
      <c r="G25" s="4">
        <v>682585.2927715871</v>
      </c>
      <c r="H25" s="4">
        <v>696236.9986270189</v>
      </c>
      <c r="I25" s="4">
        <v>710161.7385995593</v>
      </c>
      <c r="J25" s="4">
        <v>724364.9733715506</v>
      </c>
      <c r="K25" s="4">
        <v>738852.2728389815</v>
      </c>
      <c r="L25" s="4">
        <v>753629.3182957611</v>
      </c>
      <c r="M25" s="4">
        <v>768701.9046616763</v>
      </c>
      <c r="N25" s="4">
        <v>784075.9427549099</v>
      </c>
      <c r="O25" s="4">
        <v>799757.4616100081</v>
      </c>
      <c r="P25" s="4">
        <v>815752.6108422083</v>
      </c>
      <c r="Q25" s="4">
        <v>832067.6630590524</v>
      </c>
      <c r="R25" s="4">
        <v>848709.0163202335</v>
      </c>
      <c r="S25" s="4">
        <v>865683.1966466381</v>
      </c>
      <c r="T25" s="4">
        <v>882996.8605795709</v>
      </c>
      <c r="U25" s="4">
        <v>900656.7977911623</v>
      </c>
      <c r="V25" s="4">
        <v>918669.9337469855</v>
      </c>
      <c r="W25" s="4">
        <v>937043.3324219254</v>
      </c>
      <c r="X25" s="4">
        <v>955784.1990703638</v>
      </c>
      <c r="Y25" s="4">
        <v>974899.8830517711</v>
      </c>
      <c r="Z25" s="4">
        <v>994397.8807128065</v>
      </c>
      <c r="AA25" s="4">
        <v>1014285.8383270628</v>
      </c>
      <c r="AB25" s="4">
        <v>1034571.5550936041</v>
      </c>
      <c r="AC25" s="4">
        <v>1055262.9861954763</v>
      </c>
      <c r="AD25" s="4">
        <v>1076368.2459193857</v>
      </c>
      <c r="AE25" s="4">
        <v>1097895.6108377737</v>
      </c>
      <c r="AF25" s="4">
        <v>1119853.5230545292</v>
      </c>
      <c r="AG25" s="4">
        <v>1142250.5935156196</v>
      </c>
      <c r="AH25" s="4">
        <v>1165095.605385932</v>
      </c>
      <c r="AI25" s="4">
        <v>1188397.5174936508</v>
      </c>
      <c r="AJ25" s="4">
        <v>1212165.4678435237</v>
      </c>
      <c r="AK25" s="4">
        <v>1236408.7772003943</v>
      </c>
    </row>
    <row r="26">
      <c r="A26" s="8" t="s">
        <v>46</v>
      </c>
      <c r="B26" s="4">
        <v>511645.68</v>
      </c>
      <c r="C26" s="4">
        <v>521878.5935999999</v>
      </c>
      <c r="D26" s="4">
        <v>532316.1654719999</v>
      </c>
      <c r="E26" s="4">
        <v>542962.48878144</v>
      </c>
      <c r="F26" s="4">
        <v>553821.7385570686</v>
      </c>
      <c r="G26" s="4">
        <v>564898.1733282101</v>
      </c>
      <c r="H26" s="4">
        <v>576196.1367947743</v>
      </c>
      <c r="I26" s="4">
        <v>587720.0595306697</v>
      </c>
      <c r="J26" s="4">
        <v>599474.4607212832</v>
      </c>
      <c r="K26" s="4">
        <v>611463.9499357088</v>
      </c>
      <c r="L26" s="4">
        <v>623693.228934423</v>
      </c>
      <c r="M26" s="4">
        <v>636167.0935131115</v>
      </c>
      <c r="N26" s="4">
        <v>648890.4353833738</v>
      </c>
      <c r="O26" s="4">
        <v>661868.2440910413</v>
      </c>
      <c r="P26" s="4">
        <v>675105.6089728621</v>
      </c>
      <c r="Q26" s="4">
        <v>688607.7211523192</v>
      </c>
      <c r="R26" s="4">
        <v>702379.8755753656</v>
      </c>
      <c r="S26" s="4">
        <v>716427.4730868728</v>
      </c>
      <c r="T26" s="4">
        <v>730756.0225486103</v>
      </c>
      <c r="U26" s="4">
        <v>745371.1429995827</v>
      </c>
      <c r="V26" s="4">
        <v>760278.5658595742</v>
      </c>
      <c r="W26" s="4">
        <v>775484.1371767658</v>
      </c>
      <c r="X26" s="4">
        <v>790993.8199203011</v>
      </c>
      <c r="Y26" s="4">
        <v>806813.6963187071</v>
      </c>
      <c r="Z26" s="4">
        <v>822949.9702450812</v>
      </c>
      <c r="AA26" s="4">
        <v>839408.969649983</v>
      </c>
      <c r="AB26" s="4">
        <v>856197.1490429827</v>
      </c>
      <c r="AC26" s="4">
        <v>873321.0920238425</v>
      </c>
      <c r="AD26" s="4">
        <v>890787.5138643193</v>
      </c>
      <c r="AE26" s="4">
        <v>908603.2641416058</v>
      </c>
      <c r="AF26" s="4">
        <v>926775.329424438</v>
      </c>
      <c r="AG26" s="4">
        <v>945310.8360129267</v>
      </c>
      <c r="AH26" s="4">
        <v>964217.0527331851</v>
      </c>
      <c r="AI26" s="4">
        <v>983501.393787849</v>
      </c>
      <c r="AJ26" s="4">
        <v>1003171.4216636058</v>
      </c>
      <c r="AK26" s="4">
        <v>1023234.8500968781</v>
      </c>
    </row>
    <row r="27">
      <c r="A27" s="8" t="s">
        <v>47</v>
      </c>
      <c r="B27" s="4">
        <v>383734.26</v>
      </c>
      <c r="C27" s="4">
        <v>391408.9451999999</v>
      </c>
      <c r="D27" s="4">
        <v>399237.124104</v>
      </c>
      <c r="E27" s="4">
        <v>407221.86658607994</v>
      </c>
      <c r="F27" s="4">
        <v>415366.30391780153</v>
      </c>
      <c r="G27" s="4">
        <v>423673.62999615754</v>
      </c>
      <c r="H27" s="4">
        <v>432147.1025960807</v>
      </c>
      <c r="I27" s="4">
        <v>440790.0446480023</v>
      </c>
      <c r="J27" s="4">
        <v>449605.8455409624</v>
      </c>
      <c r="K27" s="4">
        <v>458597.9624517816</v>
      </c>
      <c r="L27" s="4">
        <v>467769.92170081724</v>
      </c>
      <c r="M27" s="4">
        <v>477125.3201348336</v>
      </c>
      <c r="N27" s="4">
        <v>486667.8265375303</v>
      </c>
      <c r="O27" s="4">
        <v>496401.1830682809</v>
      </c>
      <c r="P27" s="4">
        <v>506329.20672964654</v>
      </c>
      <c r="Q27" s="4">
        <v>516455.79086423945</v>
      </c>
      <c r="R27" s="4">
        <v>526784.9066815242</v>
      </c>
      <c r="S27" s="4">
        <v>537320.6048151547</v>
      </c>
      <c r="T27" s="4">
        <v>548067.0169114578</v>
      </c>
      <c r="U27" s="4">
        <v>559028.357249687</v>
      </c>
      <c r="V27" s="4">
        <v>570208.9243946807</v>
      </c>
      <c r="W27" s="4">
        <v>581613.1028825744</v>
      </c>
      <c r="X27" s="4">
        <v>593245.3649402258</v>
      </c>
      <c r="Y27" s="4">
        <v>605110.2722390303</v>
      </c>
      <c r="Z27" s="4">
        <v>617212.477683811</v>
      </c>
      <c r="AA27" s="4">
        <v>629556.7272374872</v>
      </c>
      <c r="AB27" s="4">
        <v>642147.8617822371</v>
      </c>
      <c r="AC27" s="4">
        <v>654990.8190178819</v>
      </c>
      <c r="AD27" s="4">
        <v>668090.6353982395</v>
      </c>
      <c r="AE27" s="4">
        <v>681452.4481062044</v>
      </c>
      <c r="AF27" s="4">
        <v>695081.4970683284</v>
      </c>
      <c r="AG27" s="4">
        <v>708983.1270096949</v>
      </c>
      <c r="AH27" s="4">
        <v>723162.7895498888</v>
      </c>
      <c r="AI27" s="4">
        <v>737626.0453408867</v>
      </c>
      <c r="AJ27" s="4">
        <v>752378.5662477044</v>
      </c>
      <c r="AK27" s="4">
        <v>767426.1375726586</v>
      </c>
    </row>
    <row r="28">
      <c r="A28" s="1" t="s">
        <v>42</v>
      </c>
      <c r="B28" s="4">
        <v>2131857.0</v>
      </c>
      <c r="C28" s="4">
        <v>2174494.1399999997</v>
      </c>
      <c r="D28" s="4">
        <v>2217984.0228</v>
      </c>
      <c r="E28" s="4">
        <v>2262343.7032559994</v>
      </c>
      <c r="F28" s="4">
        <v>2307590.5773211196</v>
      </c>
      <c r="G28" s="4">
        <v>2353742.388867542</v>
      </c>
      <c r="H28" s="4">
        <v>2400817.236644893</v>
      </c>
      <c r="I28" s="4">
        <v>2448833.581377791</v>
      </c>
      <c r="J28" s="4">
        <v>2497810.2530053467</v>
      </c>
      <c r="K28" s="4">
        <v>2547766.4580654535</v>
      </c>
      <c r="L28" s="4">
        <v>2598721.787226762</v>
      </c>
      <c r="M28" s="4">
        <v>2650696.2229712973</v>
      </c>
      <c r="N28" s="4">
        <v>2703710.147430724</v>
      </c>
      <c r="O28" s="4">
        <v>2757784.3503793385</v>
      </c>
      <c r="P28" s="4">
        <v>2812940.037386925</v>
      </c>
      <c r="Q28" s="4">
        <v>2869198.8381346636</v>
      </c>
      <c r="R28" s="4">
        <v>2926582.8148973566</v>
      </c>
      <c r="S28" s="4">
        <v>2985114.471195304</v>
      </c>
      <c r="T28" s="4">
        <v>3044816.7606192096</v>
      </c>
      <c r="U28" s="4">
        <v>3105713.095831594</v>
      </c>
      <c r="V28" s="4">
        <v>3167827.357748226</v>
      </c>
      <c r="W28" s="4">
        <v>3231183.904903191</v>
      </c>
      <c r="X28" s="4">
        <v>3295807.583001254</v>
      </c>
      <c r="Y28" s="4">
        <v>3361723.7346612797</v>
      </c>
      <c r="Z28" s="4">
        <v>3428958.2093545054</v>
      </c>
      <c r="AA28" s="4">
        <v>3497537.373541596</v>
      </c>
      <c r="AB28" s="4">
        <v>3567488.121012428</v>
      </c>
      <c r="AC28" s="4">
        <v>3638837.883432677</v>
      </c>
      <c r="AD28" s="4">
        <v>3711614.64110133</v>
      </c>
      <c r="AE28" s="4">
        <v>3785846.933923357</v>
      </c>
      <c r="AF28" s="4">
        <v>3861563.872601825</v>
      </c>
      <c r="AG28" s="4">
        <v>3938795.150053861</v>
      </c>
      <c r="AH28" s="4">
        <v>4017571.053054938</v>
      </c>
      <c r="AI28" s="4">
        <v>4097922.474116037</v>
      </c>
      <c r="AJ28" s="4">
        <v>4179880.9235983575</v>
      </c>
      <c r="AK28" s="4">
        <v>4263478.542070325</v>
      </c>
    </row>
    <row r="29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>
      <c r="A30" s="7" t="s">
        <v>50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>
      <c r="A31" s="8" t="s">
        <v>44</v>
      </c>
      <c r="B31" s="4">
        <v>393940.54000000004</v>
      </c>
      <c r="C31" s="4">
        <v>395910.2427</v>
      </c>
      <c r="D31" s="4">
        <v>397889.7939134999</v>
      </c>
      <c r="E31" s="4">
        <v>399879.2428830674</v>
      </c>
      <c r="F31" s="4">
        <v>401878.6390974827</v>
      </c>
      <c r="G31" s="4">
        <v>403888.0322929701</v>
      </c>
      <c r="H31" s="4">
        <v>405907.47245443496</v>
      </c>
      <c r="I31" s="4">
        <v>407937.0098167071</v>
      </c>
      <c r="J31" s="4">
        <v>409976.6948657906</v>
      </c>
      <c r="K31" s="4">
        <v>412026.5783401195</v>
      </c>
      <c r="L31" s="4">
        <v>414086.71123182</v>
      </c>
      <c r="M31" s="4">
        <v>416157.1447879791</v>
      </c>
      <c r="N31" s="4">
        <v>418237.9305119189</v>
      </c>
      <c r="O31" s="4">
        <v>420329.1201644785</v>
      </c>
      <c r="P31" s="4">
        <v>422430.7657653008</v>
      </c>
      <c r="Q31" s="4">
        <v>424542.9195941273</v>
      </c>
      <c r="R31" s="4">
        <v>426665.6341920979</v>
      </c>
      <c r="S31" s="4">
        <v>428798.9623630583</v>
      </c>
      <c r="T31" s="4">
        <v>430942.9571748735</v>
      </c>
      <c r="U31" s="4">
        <v>433097.6719607478</v>
      </c>
      <c r="V31" s="4">
        <v>435263.1603205515</v>
      </c>
      <c r="W31" s="4">
        <v>437439.4761221543</v>
      </c>
      <c r="X31" s="4">
        <v>439626.67350276496</v>
      </c>
      <c r="Y31" s="4">
        <v>441824.8068702787</v>
      </c>
      <c r="Z31" s="4">
        <v>444033.9309046301</v>
      </c>
      <c r="AA31" s="4">
        <v>446254.1005591532</v>
      </c>
      <c r="AB31" s="4">
        <v>448485.37106194894</v>
      </c>
      <c r="AC31" s="4">
        <v>450727.79791725863</v>
      </c>
      <c r="AD31" s="4">
        <v>452981.4369068449</v>
      </c>
      <c r="AE31" s="4">
        <v>455246.3440913791</v>
      </c>
      <c r="AF31" s="4">
        <v>457522.57581183594</v>
      </c>
      <c r="AG31" s="4">
        <v>459810.1886908951</v>
      </c>
      <c r="AH31" s="4">
        <v>462109.2396343495</v>
      </c>
      <c r="AI31" s="4">
        <v>464419.78583252116</v>
      </c>
      <c r="AJ31" s="4">
        <v>466741.8847616837</v>
      </c>
      <c r="AK31" s="4">
        <v>469075.5941854921</v>
      </c>
    </row>
    <row r="32">
      <c r="A32" s="8" t="s">
        <v>45</v>
      </c>
      <c r="B32" s="4">
        <v>1181821.6199999999</v>
      </c>
      <c r="C32" s="4">
        <v>1187730.7280999997</v>
      </c>
      <c r="D32" s="4">
        <v>1193669.3817404998</v>
      </c>
      <c r="E32" s="4">
        <v>1199637.728649202</v>
      </c>
      <c r="F32" s="4">
        <v>1205635.917292448</v>
      </c>
      <c r="G32" s="4">
        <v>1211664.0968789102</v>
      </c>
      <c r="H32" s="4">
        <v>1217722.4173633046</v>
      </c>
      <c r="I32" s="4">
        <v>1223811.029450121</v>
      </c>
      <c r="J32" s="4">
        <v>1229930.0845973715</v>
      </c>
      <c r="K32" s="4">
        <v>1236079.7350203583</v>
      </c>
      <c r="L32" s="4">
        <v>1242260.13369546</v>
      </c>
      <c r="M32" s="4">
        <v>1248471.434363937</v>
      </c>
      <c r="N32" s="4">
        <v>1254713.7915357566</v>
      </c>
      <c r="O32" s="4">
        <v>1260987.3604934353</v>
      </c>
      <c r="P32" s="4">
        <v>1267292.2972959022</v>
      </c>
      <c r="Q32" s="4">
        <v>1273628.7587823817</v>
      </c>
      <c r="R32" s="4">
        <v>1279996.9025762933</v>
      </c>
      <c r="S32" s="4">
        <v>1286396.8870891747</v>
      </c>
      <c r="T32" s="4">
        <v>1292828.8715246203</v>
      </c>
      <c r="U32" s="4">
        <v>1299293.0158822434</v>
      </c>
      <c r="V32" s="4">
        <v>1305789.4809616543</v>
      </c>
      <c r="W32" s="4">
        <v>1312318.4283664627</v>
      </c>
      <c r="X32" s="4">
        <v>1318880.0205082947</v>
      </c>
      <c r="Y32" s="4">
        <v>1325474.420610836</v>
      </c>
      <c r="Z32" s="4">
        <v>1332101.79271389</v>
      </c>
      <c r="AA32" s="4">
        <v>1338762.3016774594</v>
      </c>
      <c r="AB32" s="4">
        <v>1345456.1131858465</v>
      </c>
      <c r="AC32" s="4">
        <v>1352183.3937517756</v>
      </c>
      <c r="AD32" s="4">
        <v>1358944.3107205345</v>
      </c>
      <c r="AE32" s="4">
        <v>1365739.032274137</v>
      </c>
      <c r="AF32" s="4">
        <v>1372567.7274355076</v>
      </c>
      <c r="AG32" s="4">
        <v>1379430.5660726852</v>
      </c>
      <c r="AH32" s="4">
        <v>1386327.7189030482</v>
      </c>
      <c r="AI32" s="4">
        <v>1393259.3574975634</v>
      </c>
      <c r="AJ32" s="4">
        <v>1400225.654285051</v>
      </c>
      <c r="AK32" s="4">
        <v>1407226.782556476</v>
      </c>
    </row>
    <row r="33">
      <c r="A33" s="8" t="s">
        <v>46</v>
      </c>
      <c r="B33" s="4">
        <v>1097405.79</v>
      </c>
      <c r="C33" s="4">
        <v>1102892.81895</v>
      </c>
      <c r="D33" s="4">
        <v>1108407.2830447499</v>
      </c>
      <c r="E33" s="4">
        <v>1113949.3194599734</v>
      </c>
      <c r="F33" s="4">
        <v>1119519.0660572732</v>
      </c>
      <c r="G33" s="4">
        <v>1125116.6613875595</v>
      </c>
      <c r="H33" s="4">
        <v>1130742.2446944974</v>
      </c>
      <c r="I33" s="4">
        <v>1136395.9559179696</v>
      </c>
      <c r="J33" s="4">
        <v>1142077.9356975595</v>
      </c>
      <c r="K33" s="4">
        <v>1147788.325376047</v>
      </c>
      <c r="L33" s="4">
        <v>1153527.2670029271</v>
      </c>
      <c r="M33" s="4">
        <v>1159294.9033379415</v>
      </c>
      <c r="N33" s="4">
        <v>1165091.3778546313</v>
      </c>
      <c r="O33" s="4">
        <v>1170916.8347439042</v>
      </c>
      <c r="P33" s="4">
        <v>1176771.4189176236</v>
      </c>
      <c r="Q33" s="4">
        <v>1182655.2760122116</v>
      </c>
      <c r="R33" s="4">
        <v>1188568.5523922725</v>
      </c>
      <c r="S33" s="4">
        <v>1194511.3951542338</v>
      </c>
      <c r="T33" s="4">
        <v>1200483.9521300048</v>
      </c>
      <c r="U33" s="4">
        <v>1206486.3718906546</v>
      </c>
      <c r="V33" s="4">
        <v>1212518.8037501078</v>
      </c>
      <c r="W33" s="4">
        <v>1218581.3977688581</v>
      </c>
      <c r="X33" s="4">
        <v>1224674.3047577024</v>
      </c>
      <c r="Y33" s="4">
        <v>1230797.6762814906</v>
      </c>
      <c r="Z33" s="4">
        <v>1236951.664662898</v>
      </c>
      <c r="AA33" s="4">
        <v>1243136.4229862124</v>
      </c>
      <c r="AB33" s="4">
        <v>1249352.1051011432</v>
      </c>
      <c r="AC33" s="4">
        <v>1255598.865626649</v>
      </c>
      <c r="AD33" s="4">
        <v>1261876.859954782</v>
      </c>
      <c r="AE33" s="4">
        <v>1268186.2442545558</v>
      </c>
      <c r="AF33" s="4">
        <v>1274527.1754758286</v>
      </c>
      <c r="AG33" s="4">
        <v>1280899.8113532076</v>
      </c>
      <c r="AH33" s="4">
        <v>1287304.3104099736</v>
      </c>
      <c r="AI33" s="4">
        <v>1293740.8319620232</v>
      </c>
      <c r="AJ33" s="4">
        <v>1300209.5361218331</v>
      </c>
      <c r="AK33" s="4">
        <v>1306710.583802442</v>
      </c>
    </row>
    <row r="34">
      <c r="A34" s="8" t="s">
        <v>47</v>
      </c>
      <c r="B34" s="4">
        <v>140693.05000000002</v>
      </c>
      <c r="C34" s="4">
        <v>141396.51525</v>
      </c>
      <c r="D34" s="4">
        <v>142103.49782624998</v>
      </c>
      <c r="E34" s="4">
        <v>142814.0153153812</v>
      </c>
      <c r="F34" s="4">
        <v>143528.0853919581</v>
      </c>
      <c r="G34" s="4">
        <v>144245.72581891788</v>
      </c>
      <c r="H34" s="4">
        <v>144966.9544480125</v>
      </c>
      <c r="I34" s="4">
        <v>145691.7892202525</v>
      </c>
      <c r="J34" s="4">
        <v>146420.24816635376</v>
      </c>
      <c r="K34" s="4">
        <v>147152.34940718554</v>
      </c>
      <c r="L34" s="4">
        <v>147888.11115422143</v>
      </c>
      <c r="M34" s="4">
        <v>148627.55170999252</v>
      </c>
      <c r="N34" s="4">
        <v>149370.68946854246</v>
      </c>
      <c r="O34" s="4">
        <v>150117.54291588516</v>
      </c>
      <c r="P34" s="4">
        <v>150868.13063046455</v>
      </c>
      <c r="Q34" s="4">
        <v>151622.47128361688</v>
      </c>
      <c r="R34" s="4">
        <v>152380.58364003495</v>
      </c>
      <c r="S34" s="4">
        <v>153142.4865582351</v>
      </c>
      <c r="T34" s="4">
        <v>153908.19899102623</v>
      </c>
      <c r="U34" s="4">
        <v>154677.73998598134</v>
      </c>
      <c r="V34" s="4">
        <v>155451.12868591124</v>
      </c>
      <c r="W34" s="4">
        <v>156228.3843293408</v>
      </c>
      <c r="X34" s="4">
        <v>157009.5262509875</v>
      </c>
      <c r="Y34" s="4">
        <v>157794.5738822424</v>
      </c>
      <c r="Z34" s="4">
        <v>158583.5467516536</v>
      </c>
      <c r="AA34" s="4">
        <v>159376.46448541185</v>
      </c>
      <c r="AB34" s="4">
        <v>160173.34680783888</v>
      </c>
      <c r="AC34" s="4">
        <v>160974.21354187807</v>
      </c>
      <c r="AD34" s="4">
        <v>161779.08460958744</v>
      </c>
      <c r="AE34" s="4">
        <v>162587.9800326354</v>
      </c>
      <c r="AF34" s="4">
        <v>163400.91993279854</v>
      </c>
      <c r="AG34" s="4">
        <v>164217.92453246252</v>
      </c>
      <c r="AH34" s="4">
        <v>165039.0141551248</v>
      </c>
      <c r="AI34" s="4">
        <v>165864.2092259004</v>
      </c>
      <c r="AJ34" s="4">
        <v>166693.5302720299</v>
      </c>
      <c r="AK34" s="4">
        <v>167526.99792339</v>
      </c>
    </row>
    <row r="35">
      <c r="A35" s="1" t="s">
        <v>42</v>
      </c>
      <c r="B35" s="4">
        <v>2813861.0</v>
      </c>
      <c r="C35" s="4">
        <v>2827930.3049999997</v>
      </c>
      <c r="D35" s="4">
        <v>2842069.9565249993</v>
      </c>
      <c r="E35" s="4">
        <v>2856280.306307624</v>
      </c>
      <c r="F35" s="4">
        <v>2870561.707839162</v>
      </c>
      <c r="G35" s="4">
        <v>2884914.516378358</v>
      </c>
      <c r="H35" s="4">
        <v>2899339.08896025</v>
      </c>
      <c r="I35" s="4">
        <v>2913835.7844050503</v>
      </c>
      <c r="J35" s="4">
        <v>2928404.963327076</v>
      </c>
      <c r="K35" s="4">
        <v>2943046.98814371</v>
      </c>
      <c r="L35" s="4">
        <v>2957762.223084429</v>
      </c>
      <c r="M35" s="4">
        <v>2972551.03419985</v>
      </c>
      <c r="N35" s="4">
        <v>2987413.7893708493</v>
      </c>
      <c r="O35" s="4">
        <v>3002350.858317703</v>
      </c>
      <c r="P35" s="4">
        <v>3017362.612609291</v>
      </c>
      <c r="Q35" s="4">
        <v>3032449.4256723374</v>
      </c>
      <c r="R35" s="4">
        <v>3047611.672800699</v>
      </c>
      <c r="S35" s="4">
        <v>3062849.731164702</v>
      </c>
      <c r="T35" s="4">
        <v>3078163.979820525</v>
      </c>
      <c r="U35" s="4">
        <v>3093554.7997196275</v>
      </c>
      <c r="V35" s="4">
        <v>3109022.5737182247</v>
      </c>
      <c r="W35" s="4">
        <v>3124567.6865868163</v>
      </c>
      <c r="X35" s="4">
        <v>3140190.525019749</v>
      </c>
      <c r="Y35" s="4">
        <v>3155891.4776448472</v>
      </c>
      <c r="Z35" s="4">
        <v>3171670.935033072</v>
      </c>
      <c r="AA35" s="4">
        <v>3187529.2897082367</v>
      </c>
      <c r="AB35" s="4">
        <v>3203466.936156777</v>
      </c>
      <c r="AC35" s="4">
        <v>3219484.270837561</v>
      </c>
      <c r="AD35" s="4">
        <v>3235581.692191749</v>
      </c>
      <c r="AE35" s="4">
        <v>3251759.6006527073</v>
      </c>
      <c r="AF35" s="4">
        <v>3268018.3986559706</v>
      </c>
      <c r="AG35" s="4">
        <v>3284358.4906492503</v>
      </c>
      <c r="AH35" s="4">
        <v>3300780.283102496</v>
      </c>
      <c r="AI35" s="4">
        <v>3317284.1845180085</v>
      </c>
      <c r="AJ35" s="4">
        <v>3333870.6054405975</v>
      </c>
      <c r="AK35" s="4">
        <v>3350539.9584678</v>
      </c>
    </row>
    <row r="36">
      <c r="A36" s="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1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8" t="s">
        <v>44</v>
      </c>
      <c r="B38" s="4">
        <v>2132225.69</v>
      </c>
      <c r="C38" s="4">
        <v>2159795.9625999997</v>
      </c>
      <c r="D38" s="4">
        <v>2187786.2671149997</v>
      </c>
      <c r="E38" s="4">
        <v>2216203.6855256497</v>
      </c>
      <c r="F38" s="4">
        <v>2245055.426714525</v>
      </c>
      <c r="G38" s="4">
        <v>2274348.828826134</v>
      </c>
      <c r="H38" s="4">
        <v>2304091.361671853</v>
      </c>
      <c r="I38" s="4">
        <v>2334290.629180644</v>
      </c>
      <c r="J38" s="4">
        <v>2364954.3718964583</v>
      </c>
      <c r="K38" s="4">
        <v>2396090.4695232115</v>
      </c>
      <c r="L38" s="4">
        <v>2427706.94351826</v>
      </c>
      <c r="M38" s="4">
        <v>2459811.959735316</v>
      </c>
      <c r="N38" s="4">
        <v>2492413.8311177474</v>
      </c>
      <c r="O38" s="4">
        <v>2525521.020443252</v>
      </c>
      <c r="P38" s="4">
        <v>2559142.143120889</v>
      </c>
      <c r="Q38" s="4">
        <v>2593285.9700414897</v>
      </c>
      <c r="R38" s="4">
        <v>2627961.430482467</v>
      </c>
      <c r="S38" s="4">
        <v>2663177.6150680957</v>
      </c>
      <c r="T38" s="4">
        <v>2698943.7787863184</v>
      </c>
      <c r="U38" s="4">
        <v>2735269.344063187</v>
      </c>
      <c r="V38" s="4">
        <v>2772163.903896047</v>
      </c>
      <c r="W38" s="4">
        <v>2809637.2250466063</v>
      </c>
      <c r="X38" s="4">
        <v>2847699.251295049</v>
      </c>
      <c r="Y38" s="4">
        <v>2886360.106756373</v>
      </c>
      <c r="Z38" s="4">
        <v>2925630.099260164</v>
      </c>
      <c r="AA38" s="4">
        <v>2965519.7237950326</v>
      </c>
      <c r="AB38" s="4">
        <v>3006039.666018965</v>
      </c>
      <c r="AC38" s="4">
        <v>3047200.8058368703</v>
      </c>
      <c r="AD38" s="4">
        <v>3089014.221046629</v>
      </c>
      <c r="AE38" s="4">
        <v>3131491.1910549616</v>
      </c>
      <c r="AF38" s="4">
        <v>3174643.2006644867</v>
      </c>
      <c r="AG38" s="4">
        <v>3218481.9439333375</v>
      </c>
      <c r="AH38" s="4">
        <v>3263019.3281087535</v>
      </c>
      <c r="AI38" s="4">
        <v>3308267.477636075</v>
      </c>
      <c r="AJ38" s="4">
        <v>3354238.7382446146</v>
      </c>
      <c r="AK38" s="4">
        <v>3400945.681111889</v>
      </c>
    </row>
    <row r="39">
      <c r="A39" s="8" t="s">
        <v>45</v>
      </c>
      <c r="B39" s="4">
        <v>2465508.15</v>
      </c>
      <c r="C39" s="4">
        <v>2490436.5086999997</v>
      </c>
      <c r="D39" s="4">
        <v>2515708.2531525</v>
      </c>
      <c r="E39" s="4">
        <v>2541329.1424414422</v>
      </c>
      <c r="F39" s="4">
        <v>2567305.0419620527</v>
      </c>
      <c r="G39" s="4">
        <v>2593641.9254694423</v>
      </c>
      <c r="H39" s="4">
        <v>2620345.8771674577</v>
      </c>
      <c r="I39" s="4">
        <v>2647423.093838586</v>
      </c>
      <c r="J39" s="4">
        <v>2674879.8870157166</v>
      </c>
      <c r="K39" s="4">
        <v>2702722.6851966027</v>
      </c>
      <c r="L39" s="4">
        <v>2730958.0361018563</v>
      </c>
      <c r="M39" s="4">
        <v>2759592.608977355</v>
      </c>
      <c r="N39" s="4">
        <v>2788633.1969419257</v>
      </c>
      <c r="O39" s="4">
        <v>2818086.719381215</v>
      </c>
      <c r="P39" s="4">
        <v>2847960.22438866</v>
      </c>
      <c r="Q39" s="4">
        <v>2878260.8912544893</v>
      </c>
      <c r="R39" s="4">
        <v>2908996.033003712</v>
      </c>
      <c r="S39" s="4">
        <v>2940173.09898407</v>
      </c>
      <c r="T39" s="4">
        <v>2971799.677504931</v>
      </c>
      <c r="U39" s="4">
        <v>3003883.498528153</v>
      </c>
      <c r="V39" s="4">
        <v>3036432.436411935</v>
      </c>
      <c r="W39" s="4">
        <v>3069454.512708716</v>
      </c>
      <c r="X39" s="4">
        <v>3102957.89901819</v>
      </c>
      <c r="Y39" s="4">
        <v>3136950.9198965337</v>
      </c>
      <c r="Z39" s="4">
        <v>3171442.055822963</v>
      </c>
      <c r="AA39" s="4">
        <v>3206439.946224751</v>
      </c>
      <c r="AB39" s="4">
        <v>3241953.3925618813</v>
      </c>
      <c r="AC39" s="4">
        <v>3277991.361472507</v>
      </c>
      <c r="AD39" s="4">
        <v>3314562.987980428</v>
      </c>
      <c r="AE39" s="4">
        <v>3351677.5787658235</v>
      </c>
      <c r="AF39" s="4">
        <v>3389344.6155004892</v>
      </c>
      <c r="AG39" s="4">
        <v>3427573.7582488614</v>
      </c>
      <c r="AH39" s="4">
        <v>3466374.8489361424</v>
      </c>
      <c r="AI39" s="4">
        <v>3505757.9148848476</v>
      </c>
      <c r="AJ39" s="4">
        <v>3545733.172421145</v>
      </c>
      <c r="AK39" s="4">
        <v>3586311.0305523663</v>
      </c>
    </row>
    <row r="40">
      <c r="A40" s="8" t="s">
        <v>46</v>
      </c>
      <c r="B40" s="4">
        <v>2334805.31</v>
      </c>
      <c r="C40" s="4">
        <v>2359747.94015</v>
      </c>
      <c r="D40" s="4">
        <v>2385044.3678307496</v>
      </c>
      <c r="E40" s="4">
        <v>2410700.4825831233</v>
      </c>
      <c r="F40" s="4">
        <v>2436722.279721557</v>
      </c>
      <c r="G40" s="4">
        <v>2463115.862306477</v>
      </c>
      <c r="H40" s="4">
        <v>2489887.4431542926</v>
      </c>
      <c r="I40" s="4">
        <v>2517043.3468856923</v>
      </c>
      <c r="J40" s="4">
        <v>2544590.012012979</v>
      </c>
      <c r="K40" s="4">
        <v>2572533.9930671873</v>
      </c>
      <c r="L40" s="4">
        <v>2600881.96276577</v>
      </c>
      <c r="M40" s="4">
        <v>2629640.714221623</v>
      </c>
      <c r="N40" s="4">
        <v>2658817.163194254</v>
      </c>
      <c r="O40" s="4">
        <v>2688418.3503839094</v>
      </c>
      <c r="P40" s="4">
        <v>2718451.4437694903</v>
      </c>
      <c r="Q40" s="4">
        <v>2748923.7409910937</v>
      </c>
      <c r="R40" s="4">
        <v>2779842.671778067</v>
      </c>
      <c r="S40" s="4">
        <v>2811215.8004234238</v>
      </c>
      <c r="T40" s="4">
        <v>2843050.828305546</v>
      </c>
      <c r="U40" s="4">
        <v>2875355.596458071</v>
      </c>
      <c r="V40" s="4">
        <v>2908138.088188896</v>
      </c>
      <c r="W40" s="4">
        <v>2941406.4317492675</v>
      </c>
      <c r="X40" s="4">
        <v>2975168.903053901</v>
      </c>
      <c r="Y40" s="4">
        <v>3009433.9284531353</v>
      </c>
      <c r="Z40" s="4">
        <v>3044210.087558126</v>
      </c>
      <c r="AA40" s="4">
        <v>3079506.1161201037</v>
      </c>
      <c r="AB40" s="4">
        <v>3115330.908964742</v>
      </c>
      <c r="AC40" s="4">
        <v>3151693.5229827105</v>
      </c>
      <c r="AD40" s="4">
        <v>3188603.1801774907</v>
      </c>
      <c r="AE40" s="4">
        <v>3226069.270771575</v>
      </c>
      <c r="AF40" s="4">
        <v>3264101.3563721767</v>
      </c>
      <c r="AG40" s="4">
        <v>3302709.173197597</v>
      </c>
      <c r="AH40" s="4">
        <v>3341902.6353654414</v>
      </c>
      <c r="AI40" s="4">
        <v>3381691.8382438715</v>
      </c>
      <c r="AJ40" s="4">
        <v>3422087.061867114</v>
      </c>
      <c r="AK40" s="4">
        <v>3463098.774416489</v>
      </c>
    </row>
    <row r="41">
      <c r="A41" s="8" t="s">
        <v>47</v>
      </c>
      <c r="B41" s="4">
        <v>1793456.85</v>
      </c>
      <c r="C41" s="4">
        <v>1817543.20355</v>
      </c>
      <c r="D41" s="4">
        <v>1841988.9187767499</v>
      </c>
      <c r="E41" s="4">
        <v>1866799.7856766584</v>
      </c>
      <c r="F41" s="4">
        <v>1891981.6929423448</v>
      </c>
      <c r="G41" s="4">
        <v>1917540.629715917</v>
      </c>
      <c r="H41" s="4">
        <v>1943482.6873743525</v>
      </c>
      <c r="I41" s="4">
        <v>1969814.0613475824</v>
      </c>
      <c r="J41" s="4">
        <v>1996541.0529698888</v>
      </c>
      <c r="K41" s="4">
        <v>2023670.0713652447</v>
      </c>
      <c r="L41" s="4">
        <v>2051207.6353672238</v>
      </c>
      <c r="M41" s="4">
        <v>2079160.3754741407</v>
      </c>
      <c r="N41" s="4">
        <v>2107535.0358400685</v>
      </c>
      <c r="O41" s="4">
        <v>2136338.4763024156</v>
      </c>
      <c r="P41" s="4">
        <v>2165577.6744467453</v>
      </c>
      <c r="Q41" s="4">
        <v>2195259.7277095374</v>
      </c>
      <c r="R41" s="4">
        <v>2225391.8555195997</v>
      </c>
      <c r="S41" s="4">
        <v>2255981.4014788656</v>
      </c>
      <c r="T41" s="4">
        <v>2287035.8355833003</v>
      </c>
      <c r="U41" s="4">
        <v>2318562.756484693</v>
      </c>
      <c r="V41" s="4">
        <v>2350569.893794078</v>
      </c>
      <c r="W41" s="4">
        <v>2383065.1104275873</v>
      </c>
      <c r="X41" s="4">
        <v>2416056.4049955187</v>
      </c>
      <c r="Y41" s="4">
        <v>2449551.9142354447</v>
      </c>
      <c r="Z41" s="4">
        <v>2483559.91549018</v>
      </c>
      <c r="AA41" s="4">
        <v>2518088.8292314536</v>
      </c>
      <c r="AB41" s="4">
        <v>2553147.2216301574</v>
      </c>
      <c r="AC41" s="4">
        <v>2588743.80717403</v>
      </c>
      <c r="AD41" s="4">
        <v>2624887.451333685</v>
      </c>
      <c r="AE41" s="4">
        <v>2661587.1732778833</v>
      </c>
      <c r="AF41" s="4">
        <v>2698852.1486389865</v>
      </c>
      <c r="AG41" s="4">
        <v>2736691.7123295325</v>
      </c>
      <c r="AH41" s="4">
        <v>2775115.3614108968</v>
      </c>
      <c r="AI41" s="4">
        <v>2814132.758015022</v>
      </c>
      <c r="AJ41" s="4">
        <v>2853753.732320225</v>
      </c>
      <c r="AK41" s="4">
        <v>2893988.2855820837</v>
      </c>
    </row>
    <row r="42">
      <c r="A42" s="1" t="s">
        <v>42</v>
      </c>
      <c r="B42" s="4">
        <v>8725996.0</v>
      </c>
      <c r="C42" s="4">
        <v>8827523.615</v>
      </c>
      <c r="D42" s="4">
        <v>8930527.806875</v>
      </c>
      <c r="E42" s="4">
        <v>9035033.096226875</v>
      </c>
      <c r="F42" s="4">
        <v>9141064.44134048</v>
      </c>
      <c r="G42" s="4">
        <v>9248647.246317971</v>
      </c>
      <c r="H42" s="4">
        <v>9357807.369367957</v>
      </c>
      <c r="I42" s="4">
        <v>9468571.131252505</v>
      </c>
      <c r="J42" s="4">
        <v>9580965.323895043</v>
      </c>
      <c r="K42" s="4">
        <v>9695017.219152246</v>
      </c>
      <c r="L42" s="4">
        <v>9810754.57775311</v>
      </c>
      <c r="M42" s="4">
        <v>9928205.658408435</v>
      </c>
      <c r="N42" s="4">
        <v>1.0047399227093995E7</v>
      </c>
      <c r="O42" s="4">
        <v>1.0168364566510791E7</v>
      </c>
      <c r="P42" s="4">
        <v>1.0291131485725785E7</v>
      </c>
      <c r="Q42" s="4">
        <v>1.041573032999661E7</v>
      </c>
      <c r="R42" s="4">
        <v>1.0542191990783846E7</v>
      </c>
      <c r="S42" s="4">
        <v>1.0670547915954456E7</v>
      </c>
      <c r="T42" s="4">
        <v>1.0800830120180096E7</v>
      </c>
      <c r="U42" s="4">
        <v>1.0933071195534104E7</v>
      </c>
      <c r="V42" s="4">
        <v>1.1067304322290957E7</v>
      </c>
      <c r="W42" s="4">
        <v>1.1203563279932179E7</v>
      </c>
      <c r="X42" s="4">
        <v>1.1341882458362661E7</v>
      </c>
      <c r="Y42" s="4">
        <v>1.1482296869341487E7</v>
      </c>
      <c r="Z42" s="4">
        <v>1.1624842158131434E7</v>
      </c>
      <c r="AA42" s="4">
        <v>1.176955461537134E7</v>
      </c>
      <c r="AB42" s="4">
        <v>1.1916471189175745E7</v>
      </c>
      <c r="AC42" s="4">
        <v>1.2065629497466119E7</v>
      </c>
      <c r="AD42" s="4">
        <v>1.2217067840538234E7</v>
      </c>
      <c r="AE42" s="4">
        <v>1.2370825213870244E7</v>
      </c>
      <c r="AF42" s="4">
        <v>1.2526941321176138E7</v>
      </c>
      <c r="AG42" s="4">
        <v>1.2685456587709328E7</v>
      </c>
      <c r="AH42" s="4">
        <v>1.2846412173821235E7</v>
      </c>
      <c r="AI42" s="4">
        <v>1.3009849988779817E7</v>
      </c>
      <c r="AJ42" s="4">
        <v>1.3175812704853099E7</v>
      </c>
      <c r="AK42" s="4">
        <v>1.334434377166283E7</v>
      </c>
    </row>
    <row r="43">
      <c r="A43" s="6"/>
    </row>
    <row r="44">
      <c r="A44" s="1" t="s">
        <v>52</v>
      </c>
    </row>
    <row r="45">
      <c r="A45" s="8" t="s">
        <v>44</v>
      </c>
      <c r="B45" s="5">
        <v>0.0</v>
      </c>
      <c r="C45" s="5">
        <v>0.0</v>
      </c>
      <c r="D45" s="5">
        <v>0.0</v>
      </c>
      <c r="E45" s="4">
        <v>2132225.69</v>
      </c>
      <c r="F45" s="4">
        <v>2159795.9625999997</v>
      </c>
      <c r="G45" s="4">
        <v>2187786.2671149997</v>
      </c>
      <c r="H45" s="4">
        <v>2216203.6855256497</v>
      </c>
      <c r="I45" s="4">
        <v>2245055.426714525</v>
      </c>
      <c r="J45" s="4">
        <v>2274348.828826134</v>
      </c>
      <c r="K45" s="4">
        <v>2304091.361671853</v>
      </c>
      <c r="L45" s="4">
        <v>2334290.629180644</v>
      </c>
      <c r="M45" s="4">
        <v>2364954.3718964583</v>
      </c>
      <c r="N45" s="4">
        <v>2396090.4695232115</v>
      </c>
      <c r="O45" s="4">
        <v>2427706.94351826</v>
      </c>
      <c r="P45" s="4">
        <v>2459811.959735316</v>
      </c>
      <c r="Q45" s="4">
        <v>2492413.8311177474</v>
      </c>
      <c r="R45" s="4">
        <v>2525521.020443252</v>
      </c>
      <c r="S45" s="4">
        <v>2559142.143120889</v>
      </c>
      <c r="T45" s="4">
        <v>2593285.9700414897</v>
      </c>
      <c r="U45" s="4">
        <v>2627961.430482467</v>
      </c>
      <c r="V45" s="4">
        <v>2663177.6150680957</v>
      </c>
      <c r="W45" s="4">
        <v>2698943.7787863184</v>
      </c>
      <c r="X45" s="4">
        <v>2735269.344063187</v>
      </c>
      <c r="Y45" s="4">
        <v>2772163.903896047</v>
      </c>
      <c r="Z45" s="4">
        <v>2809637.2250466063</v>
      </c>
      <c r="AA45" s="4">
        <v>2847699.251295049</v>
      </c>
      <c r="AB45" s="4">
        <v>2886360.106756373</v>
      </c>
      <c r="AC45" s="4">
        <v>2925630.099260164</v>
      </c>
      <c r="AD45" s="4">
        <v>2965519.7237950326</v>
      </c>
      <c r="AE45" s="4">
        <v>3006039.666018965</v>
      </c>
      <c r="AF45" s="4">
        <v>3047200.8058368703</v>
      </c>
      <c r="AG45" s="4">
        <v>3089014.221046629</v>
      </c>
      <c r="AH45" s="4">
        <v>3131491.1910549616</v>
      </c>
      <c r="AI45" s="4">
        <v>3174643.2006644867</v>
      </c>
      <c r="AJ45" s="4">
        <v>3218481.9439333375</v>
      </c>
      <c r="AK45" s="4">
        <v>3263019.3281087535</v>
      </c>
    </row>
    <row r="46">
      <c r="A46" s="8" t="s">
        <v>45</v>
      </c>
      <c r="B46" s="5">
        <v>0.0</v>
      </c>
      <c r="C46" s="4">
        <v>4955944.6587</v>
      </c>
      <c r="D46" s="5">
        <v>0.0</v>
      </c>
      <c r="E46" s="4">
        <v>5057037.395593942</v>
      </c>
      <c r="F46" s="5">
        <v>0.0</v>
      </c>
      <c r="G46" s="4">
        <v>5160946.967431495</v>
      </c>
      <c r="H46" s="5">
        <v>0.0</v>
      </c>
      <c r="I46" s="4">
        <v>5267768.971006043</v>
      </c>
      <c r="J46" s="5">
        <v>0.0</v>
      </c>
      <c r="K46" s="4">
        <v>5377602.57221232</v>
      </c>
      <c r="L46" s="5">
        <v>0.0</v>
      </c>
      <c r="M46" s="4">
        <v>5490550.645079211</v>
      </c>
      <c r="N46" s="5">
        <v>0.0</v>
      </c>
      <c r="O46" s="4">
        <v>5606719.91632314</v>
      </c>
      <c r="P46" s="5">
        <v>0.0</v>
      </c>
      <c r="Q46" s="4">
        <v>5726221.115643149</v>
      </c>
      <c r="R46" s="5">
        <v>0.0</v>
      </c>
      <c r="S46" s="4">
        <v>5849169.131987782</v>
      </c>
      <c r="T46" s="5">
        <v>0.0</v>
      </c>
      <c r="U46" s="4">
        <v>5975683.176033084</v>
      </c>
      <c r="V46" s="5">
        <v>0.0</v>
      </c>
      <c r="W46" s="4">
        <v>6105886.949120651</v>
      </c>
      <c r="X46" s="5">
        <v>0.0</v>
      </c>
      <c r="Y46" s="4">
        <v>6239908.818914724</v>
      </c>
      <c r="Z46" s="5">
        <v>0.0</v>
      </c>
      <c r="AA46" s="4">
        <v>6377882.002047714</v>
      </c>
      <c r="AB46" s="5">
        <v>0.0</v>
      </c>
      <c r="AC46" s="4">
        <v>6519944.754034389</v>
      </c>
      <c r="AD46" s="5">
        <v>0.0</v>
      </c>
      <c r="AE46" s="4">
        <v>6666240.566746252</v>
      </c>
      <c r="AF46" s="5">
        <v>0.0</v>
      </c>
      <c r="AG46" s="4">
        <v>6816918.373749351</v>
      </c>
      <c r="AH46" s="5">
        <v>0.0</v>
      </c>
      <c r="AI46" s="4">
        <v>6972132.76382099</v>
      </c>
      <c r="AJ46" s="5">
        <v>0.0</v>
      </c>
      <c r="AK46" s="4">
        <v>7132044.202973511</v>
      </c>
    </row>
    <row r="47">
      <c r="A47" s="8" t="s">
        <v>46</v>
      </c>
      <c r="B47" s="5">
        <v>0.0</v>
      </c>
      <c r="C47" s="4">
        <v>2334805.31</v>
      </c>
      <c r="D47" s="4">
        <v>2359747.94015</v>
      </c>
      <c r="E47" s="4">
        <v>2385044.3678307496</v>
      </c>
      <c r="F47" s="4">
        <v>2410700.4825831233</v>
      </c>
      <c r="G47" s="4">
        <v>2436722.279721557</v>
      </c>
      <c r="H47" s="4">
        <v>2463115.862306477</v>
      </c>
      <c r="I47" s="4">
        <v>2489887.4431542926</v>
      </c>
      <c r="J47" s="4">
        <v>2517043.3468856923</v>
      </c>
      <c r="K47" s="4">
        <v>2544590.012012979</v>
      </c>
      <c r="L47" s="4">
        <v>2572533.9930671873</v>
      </c>
      <c r="M47" s="4">
        <v>2600881.96276577</v>
      </c>
      <c r="N47" s="4">
        <v>2629640.714221623</v>
      </c>
      <c r="O47" s="4">
        <v>2658817.163194254</v>
      </c>
      <c r="P47" s="4">
        <v>2688418.3503839094</v>
      </c>
      <c r="Q47" s="4">
        <v>2718451.4437694903</v>
      </c>
      <c r="R47" s="4">
        <v>2748923.7409910937</v>
      </c>
      <c r="S47" s="4">
        <v>2779842.671778067</v>
      </c>
      <c r="T47" s="4">
        <v>2811215.8004234238</v>
      </c>
      <c r="U47" s="4">
        <v>2843050.828305546</v>
      </c>
      <c r="V47" s="4">
        <v>2875355.596458071</v>
      </c>
      <c r="W47" s="4">
        <v>2908138.088188896</v>
      </c>
      <c r="X47" s="4">
        <v>2941406.4317492675</v>
      </c>
      <c r="Y47" s="4">
        <v>2975168.903053901</v>
      </c>
      <c r="Z47" s="4">
        <v>3009433.9284531353</v>
      </c>
      <c r="AA47" s="4">
        <v>3044210.087558126</v>
      </c>
      <c r="AB47" s="4">
        <v>3079506.1161201037</v>
      </c>
      <c r="AC47" s="4">
        <v>3115330.908964742</v>
      </c>
      <c r="AD47" s="4">
        <v>3151693.5229827105</v>
      </c>
      <c r="AE47" s="4">
        <v>3188603.1801774907</v>
      </c>
      <c r="AF47" s="4">
        <v>3226069.270771575</v>
      </c>
      <c r="AG47" s="4">
        <v>3264101.3563721767</v>
      </c>
      <c r="AH47" s="4">
        <v>3302709.173197597</v>
      </c>
      <c r="AI47" s="4">
        <v>3341902.6353654414</v>
      </c>
      <c r="AJ47" s="4">
        <v>3381691.8382438715</v>
      </c>
      <c r="AK47" s="4">
        <v>3422087.061867114</v>
      </c>
    </row>
    <row r="48">
      <c r="A48" s="8" t="s">
        <v>47</v>
      </c>
      <c r="B48" s="4">
        <v>1793456.85</v>
      </c>
      <c r="C48" s="4">
        <v>1817543.20355</v>
      </c>
      <c r="D48" s="4">
        <v>1841988.9187767499</v>
      </c>
      <c r="E48" s="4">
        <v>1866799.7856766584</v>
      </c>
      <c r="F48" s="4">
        <v>1891981.6929423448</v>
      </c>
      <c r="G48" s="4">
        <v>1917540.629715917</v>
      </c>
      <c r="H48" s="4">
        <v>1943482.6873743525</v>
      </c>
      <c r="I48" s="4">
        <v>1969814.0613475824</v>
      </c>
      <c r="J48" s="4">
        <v>1996541.0529698888</v>
      </c>
      <c r="K48" s="4">
        <v>2023670.0713652447</v>
      </c>
      <c r="L48" s="4">
        <v>2051207.6353672238</v>
      </c>
      <c r="M48" s="4">
        <v>2079160.3754741407</v>
      </c>
      <c r="N48" s="4">
        <v>2107535.0358400685</v>
      </c>
      <c r="O48" s="4">
        <v>2136338.4763024156</v>
      </c>
      <c r="P48" s="4">
        <v>2165577.6744467453</v>
      </c>
      <c r="Q48" s="4">
        <v>2195259.7277095374</v>
      </c>
      <c r="R48" s="4">
        <v>2225391.8555195997</v>
      </c>
      <c r="S48" s="4">
        <v>2255981.4014788656</v>
      </c>
      <c r="T48" s="4">
        <v>2287035.8355833003</v>
      </c>
      <c r="U48" s="4">
        <v>2318562.756484693</v>
      </c>
      <c r="V48" s="4">
        <v>2350569.893794078</v>
      </c>
      <c r="W48" s="4">
        <v>2383065.1104275873</v>
      </c>
      <c r="X48" s="4">
        <v>2416056.4049955187</v>
      </c>
      <c r="Y48" s="4">
        <v>2449551.9142354447</v>
      </c>
      <c r="Z48" s="4">
        <v>2483559.91549018</v>
      </c>
      <c r="AA48" s="4">
        <v>2518088.8292314536</v>
      </c>
      <c r="AB48" s="4">
        <v>2553147.2216301574</v>
      </c>
      <c r="AC48" s="4">
        <v>2588743.80717403</v>
      </c>
      <c r="AD48" s="4">
        <v>2624887.451333685</v>
      </c>
      <c r="AE48" s="4">
        <v>2661587.1732778833</v>
      </c>
      <c r="AF48" s="4">
        <v>2698852.1486389865</v>
      </c>
      <c r="AG48" s="4">
        <v>2736691.7123295325</v>
      </c>
      <c r="AH48" s="4">
        <v>2775115.3614108968</v>
      </c>
      <c r="AI48" s="4">
        <v>2814132.758015022</v>
      </c>
      <c r="AJ48" s="4">
        <v>2853753.732320225</v>
      </c>
      <c r="AK48" s="4">
        <v>2893988.2855820837</v>
      </c>
    </row>
    <row r="49">
      <c r="A49" s="1" t="s">
        <v>42</v>
      </c>
      <c r="B49" s="9">
        <v>1793456.85</v>
      </c>
      <c r="C49" s="9">
        <v>9108293.172249999</v>
      </c>
      <c r="D49" s="9">
        <v>4201736.85892675</v>
      </c>
      <c r="E49" s="4">
        <v>1.144110723910135E7</v>
      </c>
      <c r="F49" s="4">
        <v>6462478.138125467</v>
      </c>
      <c r="G49" s="4">
        <v>1.170299614398397E7</v>
      </c>
      <c r="H49" s="4">
        <v>6622802.235206479</v>
      </c>
      <c r="I49" s="4">
        <v>1.1972525902222443E7</v>
      </c>
      <c r="J49" s="4">
        <v>6787933.228681715</v>
      </c>
      <c r="K49" s="4">
        <v>1.2249954017262395E7</v>
      </c>
      <c r="L49" s="4">
        <v>6958032.257615056</v>
      </c>
      <c r="M49" s="4">
        <v>1.253554735521558E7</v>
      </c>
      <c r="N49" s="4">
        <v>7133266.219584903</v>
      </c>
      <c r="O49" s="4">
        <v>1.282958249933807E7</v>
      </c>
      <c r="P49" s="4">
        <v>7313807.984565971</v>
      </c>
      <c r="Q49" s="4">
        <v>1.3132346118239924E7</v>
      </c>
      <c r="R49" s="4">
        <v>7499836.616953945</v>
      </c>
      <c r="S49" s="4">
        <v>1.3444135348365603E7</v>
      </c>
      <c r="T49" s="4">
        <v>7691537.606048214</v>
      </c>
      <c r="U49" s="4">
        <v>1.376525819130579E7</v>
      </c>
      <c r="V49" s="4">
        <v>7889103.105320245</v>
      </c>
      <c r="W49" s="4">
        <v>1.409603392652345E7</v>
      </c>
      <c r="X49" s="4">
        <v>8092732.180807973</v>
      </c>
      <c r="Y49" s="4">
        <v>1.4436793540100118E7</v>
      </c>
      <c r="Z49" s="4">
        <v>8302631.068989921</v>
      </c>
      <c r="AA49" s="4">
        <v>1.4787880170132343E7</v>
      </c>
      <c r="AB49" s="4">
        <v>8519013.444506634</v>
      </c>
      <c r="AC49" s="4">
        <v>1.5149649569433326E7</v>
      </c>
      <c r="AD49" s="4">
        <v>8742100.698111428</v>
      </c>
      <c r="AE49" s="4">
        <v>1.552247058622059E7</v>
      </c>
      <c r="AF49" s="4">
        <v>8972122.225247432</v>
      </c>
      <c r="AG49" s="4">
        <v>1.590672566349769E7</v>
      </c>
      <c r="AH49" s="4">
        <v>9209315.725663455</v>
      </c>
      <c r="AI49" s="4">
        <v>1.630281135786594E7</v>
      </c>
      <c r="AJ49" s="4">
        <v>9453927.514497433</v>
      </c>
      <c r="AK49" s="4">
        <v>1.6711138878531463E7</v>
      </c>
    </row>
    <row r="50">
      <c r="A50" s="8"/>
    </row>
    <row r="51">
      <c r="A51" s="10" t="s">
        <v>53</v>
      </c>
    </row>
    <row r="52">
      <c r="A52" s="8" t="s">
        <v>44</v>
      </c>
      <c r="B52" s="4">
        <v>2132225.69</v>
      </c>
      <c r="C52" s="4">
        <v>4292021.6526</v>
      </c>
      <c r="D52" s="4">
        <v>6479807.919714999</v>
      </c>
      <c r="E52" s="4">
        <v>6563785.915240649</v>
      </c>
      <c r="F52" s="4">
        <v>6649045.379355174</v>
      </c>
      <c r="G52" s="4">
        <v>6735607.941066307</v>
      </c>
      <c r="H52" s="4">
        <v>6823495.61721251</v>
      </c>
      <c r="I52" s="4">
        <v>6912730.819678629</v>
      </c>
      <c r="J52" s="4">
        <v>7003336.3627489535</v>
      </c>
      <c r="K52" s="4">
        <v>7095335.470600312</v>
      </c>
      <c r="L52" s="4">
        <v>7188751.7849379275</v>
      </c>
      <c r="M52" s="4">
        <v>7283609.372776786</v>
      </c>
      <c r="N52" s="4">
        <v>7379932.734371321</v>
      </c>
      <c r="O52" s="4">
        <v>7477746.811296312</v>
      </c>
      <c r="P52" s="4">
        <v>7577076.994681885</v>
      </c>
      <c r="Q52" s="4">
        <v>7677949.133605627</v>
      </c>
      <c r="R52" s="4">
        <v>7780389.543644844</v>
      </c>
      <c r="S52" s="4">
        <v>7884425.01559205</v>
      </c>
      <c r="T52" s="4">
        <v>7990082.824336879</v>
      </c>
      <c r="U52" s="4">
        <v>8097390.737917598</v>
      </c>
      <c r="V52" s="4">
        <v>8206377.026745549</v>
      </c>
      <c r="W52" s="4">
        <v>8317070.473005837</v>
      </c>
      <c r="X52" s="4">
        <v>8429500.380237699</v>
      </c>
      <c r="Y52" s="4">
        <v>8543696.583098024</v>
      </c>
      <c r="Z52" s="4">
        <v>8659689.457311582</v>
      </c>
      <c r="AA52" s="4">
        <v>8777509.929811565</v>
      </c>
      <c r="AB52" s="4">
        <v>8897189.489074158</v>
      </c>
      <c r="AC52" s="4">
        <v>9018760.195650863</v>
      </c>
      <c r="AD52" s="4">
        <v>9142254.692902459</v>
      </c>
      <c r="AE52" s="4">
        <v>9267706.217938455</v>
      </c>
      <c r="AF52" s="4">
        <v>9395148.612766072</v>
      </c>
      <c r="AG52" s="4">
        <v>9524616.335652782</v>
      </c>
      <c r="AH52" s="4">
        <v>9656144.472706575</v>
      </c>
      <c r="AI52" s="4">
        <v>9789768.749678163</v>
      </c>
      <c r="AJ52" s="4">
        <v>9925525.543989439</v>
      </c>
      <c r="AK52" s="4">
        <v>1.0063451896992574E7</v>
      </c>
    </row>
    <row r="53">
      <c r="A53" s="8" t="s">
        <v>45</v>
      </c>
      <c r="B53" s="4">
        <v>2465508.15</v>
      </c>
      <c r="C53" s="4">
        <v>0.0</v>
      </c>
      <c r="D53" s="4">
        <v>2515708.2531525</v>
      </c>
      <c r="E53" s="4">
        <v>0.0</v>
      </c>
      <c r="F53" s="4">
        <v>2567305.0419620527</v>
      </c>
      <c r="G53" s="4">
        <v>0.0</v>
      </c>
      <c r="H53" s="4">
        <v>2620345.8771674577</v>
      </c>
      <c r="I53" s="4">
        <v>0.0</v>
      </c>
      <c r="J53" s="4">
        <v>2674879.8870157166</v>
      </c>
      <c r="K53" s="4">
        <v>0.0</v>
      </c>
      <c r="L53" s="4">
        <v>2730958.0361018563</v>
      </c>
      <c r="M53" s="4">
        <v>0.0</v>
      </c>
      <c r="N53" s="4">
        <v>2788633.1969419257</v>
      </c>
      <c r="O53" s="4">
        <v>0.0</v>
      </c>
      <c r="P53" s="4">
        <v>2847960.22438866</v>
      </c>
      <c r="Q53" s="4">
        <v>0.0</v>
      </c>
      <c r="R53" s="4">
        <v>2908996.033003712</v>
      </c>
      <c r="S53" s="4">
        <v>0.0</v>
      </c>
      <c r="T53" s="4">
        <v>2971799.677504931</v>
      </c>
      <c r="U53" s="4">
        <v>0.0</v>
      </c>
      <c r="V53" s="4">
        <v>3036432.436411935</v>
      </c>
      <c r="W53" s="4">
        <v>0.0</v>
      </c>
      <c r="X53" s="4">
        <v>3102957.89901819</v>
      </c>
      <c r="Y53" s="4">
        <v>0.0</v>
      </c>
      <c r="Z53" s="4">
        <v>3171442.055822963</v>
      </c>
      <c r="AA53" s="4">
        <v>0.0</v>
      </c>
      <c r="AB53" s="4">
        <v>3241953.3925618813</v>
      </c>
      <c r="AC53" s="4">
        <v>0.0</v>
      </c>
      <c r="AD53" s="4">
        <v>3314562.987980428</v>
      </c>
      <c r="AE53" s="4">
        <v>0.0</v>
      </c>
      <c r="AF53" s="4">
        <v>3389344.6155004892</v>
      </c>
      <c r="AG53" s="4">
        <v>0.0</v>
      </c>
      <c r="AH53" s="4">
        <v>3466374.8489361424</v>
      </c>
      <c r="AI53" s="4">
        <v>0.0</v>
      </c>
      <c r="AJ53" s="4">
        <v>3545733.172421145</v>
      </c>
      <c r="AK53" s="4">
        <v>0.0</v>
      </c>
    </row>
    <row r="54">
      <c r="A54" s="8" t="s">
        <v>46</v>
      </c>
      <c r="B54" s="4">
        <v>2334805.31</v>
      </c>
      <c r="C54" s="4">
        <v>2359747.9401500006</v>
      </c>
      <c r="D54" s="4">
        <v>2385044.3678307496</v>
      </c>
      <c r="E54" s="4">
        <v>2410700.4825831233</v>
      </c>
      <c r="F54" s="4">
        <v>2436722.279721557</v>
      </c>
      <c r="G54" s="4">
        <v>2463115.8623064766</v>
      </c>
      <c r="H54" s="4">
        <v>2489887.4431542926</v>
      </c>
      <c r="I54" s="4">
        <v>2517043.346885692</v>
      </c>
      <c r="J54" s="4">
        <v>2544590.012012979</v>
      </c>
      <c r="K54" s="4">
        <v>2572533.9930671873</v>
      </c>
      <c r="L54" s="4">
        <v>2600881.96276577</v>
      </c>
      <c r="M54" s="4">
        <v>2629640.714221623</v>
      </c>
      <c r="N54" s="4">
        <v>2658817.163194254</v>
      </c>
      <c r="O54" s="4">
        <v>2688418.3503839094</v>
      </c>
      <c r="P54" s="4">
        <v>2718451.4437694903</v>
      </c>
      <c r="Q54" s="4">
        <v>2748923.740991093</v>
      </c>
      <c r="R54" s="4">
        <v>2779842.6717780665</v>
      </c>
      <c r="S54" s="4">
        <v>2811215.8004234238</v>
      </c>
      <c r="T54" s="4">
        <v>2843050.828305546</v>
      </c>
      <c r="U54" s="4">
        <v>2875355.596458071</v>
      </c>
      <c r="V54" s="4">
        <v>2908138.088188896</v>
      </c>
      <c r="W54" s="4">
        <v>2941406.4317492675</v>
      </c>
      <c r="X54" s="4">
        <v>2975168.903053901</v>
      </c>
      <c r="Y54" s="4">
        <v>3009433.9284531353</v>
      </c>
      <c r="Z54" s="4">
        <v>3044210.087558126</v>
      </c>
      <c r="AA54" s="4">
        <v>3079506.1161201037</v>
      </c>
      <c r="AB54" s="4">
        <v>3115330.908964742</v>
      </c>
      <c r="AC54" s="4">
        <v>3151693.522982711</v>
      </c>
      <c r="AD54" s="4">
        <v>3188603.1801774916</v>
      </c>
      <c r="AE54" s="4">
        <v>3226069.2707715766</v>
      </c>
      <c r="AF54" s="4">
        <v>3264101.3563721785</v>
      </c>
      <c r="AG54" s="4">
        <v>3302709.173197598</v>
      </c>
      <c r="AH54" s="4">
        <v>3341902.635365443</v>
      </c>
      <c r="AI54" s="4">
        <v>3381691.838243873</v>
      </c>
      <c r="AJ54" s="4">
        <v>3422087.0618671156</v>
      </c>
      <c r="AK54" s="4">
        <v>3463098.7744164905</v>
      </c>
    </row>
    <row r="55">
      <c r="A55" s="8" t="s">
        <v>47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</row>
    <row r="56">
      <c r="A56" s="1" t="s">
        <v>42</v>
      </c>
      <c r="B56" s="4">
        <v>6932539.15</v>
      </c>
      <c r="C56" s="4">
        <v>6651769.59275</v>
      </c>
      <c r="D56" s="4">
        <v>1.1380560540698249E7</v>
      </c>
      <c r="E56" s="4">
        <v>8974486.397823773</v>
      </c>
      <c r="F56" s="4">
        <v>1.1653072701038785E7</v>
      </c>
      <c r="G56" s="4">
        <v>9198723.803372784</v>
      </c>
      <c r="H56" s="4">
        <v>1.193372893753426E7</v>
      </c>
      <c r="I56" s="4">
        <v>9429774.166564321</v>
      </c>
      <c r="J56" s="4">
        <v>1.2222806261777649E7</v>
      </c>
      <c r="K56" s="4">
        <v>9667869.463667499</v>
      </c>
      <c r="L56" s="4">
        <v>1.2520591783805555E7</v>
      </c>
      <c r="M56" s="4">
        <v>9913250.086998409</v>
      </c>
      <c r="N56" s="4">
        <v>1.28273830945075E7</v>
      </c>
      <c r="O56" s="4">
        <v>1.0166165161680222E7</v>
      </c>
      <c r="P56" s="4">
        <v>1.3143488662840035E7</v>
      </c>
      <c r="Q56" s="4">
        <v>1.042687287459672E7</v>
      </c>
      <c r="R56" s="4">
        <v>1.3469228248426622E7</v>
      </c>
      <c r="S56" s="4">
        <v>1.0695640816015474E7</v>
      </c>
      <c r="T56" s="4">
        <v>1.3804933330147356E7</v>
      </c>
      <c r="U56" s="4">
        <v>1.0972746334375668E7</v>
      </c>
      <c r="V56" s="4">
        <v>1.415094755134638E7</v>
      </c>
      <c r="W56" s="4">
        <v>1.1258476904755104E7</v>
      </c>
      <c r="X56" s="4">
        <v>1.4507627182309791E7</v>
      </c>
      <c r="Y56" s="4">
        <v>1.155313051155116E7</v>
      </c>
      <c r="Z56" s="4">
        <v>1.487534160069267E7</v>
      </c>
      <c r="AA56" s="4">
        <v>1.1857016045931669E7</v>
      </c>
      <c r="AB56" s="4">
        <v>1.525447379060078E7</v>
      </c>
      <c r="AC56" s="4">
        <v>1.2170453718633574E7</v>
      </c>
      <c r="AD56" s="4">
        <v>1.5645420861060377E7</v>
      </c>
      <c r="AE56" s="4">
        <v>1.249377548871003E7</v>
      </c>
      <c r="AF56" s="4">
        <v>1.604859458463874E7</v>
      </c>
      <c r="AG56" s="4">
        <v>1.282732550885038E7</v>
      </c>
      <c r="AH56" s="4">
        <v>1.646442195700816E7</v>
      </c>
      <c r="AI56" s="4">
        <v>1.3171460587922037E7</v>
      </c>
      <c r="AJ56" s="4">
        <v>1.68933457782777E7</v>
      </c>
      <c r="AK56" s="4">
        <v>1.3526550671409063E7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8"/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0" t="s">
        <v>121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10" t="s">
        <v>122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>
      <c r="A4" s="10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>
      <c r="A5" s="6" t="s">
        <v>123</v>
      </c>
      <c r="B5" s="12">
        <f>'Quaterly-Balance Sheet'!B8+'Quaterly-Balance Sheet'!B9</f>
        <v>576018.9766</v>
      </c>
      <c r="C5" s="12">
        <f>'Quaterly-Balance Sheet'!C8+'Quaterly-Balance Sheet'!C9</f>
        <v>1587456.733</v>
      </c>
      <c r="D5" s="12">
        <f>'Quaterly-Balance Sheet'!D8+'Quaterly-Balance Sheet'!D9</f>
        <v>3070178.309</v>
      </c>
      <c r="E5" s="12">
        <f>'Quaterly-Balance Sheet'!E8+'Quaterly-Balance Sheet'!E9</f>
        <v>5062500.945</v>
      </c>
      <c r="F5" s="12">
        <f>'Quaterly-Balance Sheet'!F8+'Quaterly-Balance Sheet'!F9</f>
        <v>7605352.654</v>
      </c>
      <c r="G5" s="12">
        <f>'Quaterly-Balance Sheet'!G8+'Quaterly-Balance Sheet'!G9</f>
        <v>10742440.81</v>
      </c>
      <c r="H5" s="12">
        <f>'Quaterly-Balance Sheet'!H8+'Quaterly-Balance Sheet'!H9</f>
        <v>14520431.36</v>
      </c>
      <c r="I5" s="12">
        <f>'Quaterly-Balance Sheet'!I8+'Quaterly-Balance Sheet'!I9</f>
        <v>18989139.44</v>
      </c>
      <c r="J5" s="12">
        <f>'Quaterly-Balance Sheet'!J8+'Quaterly-Balance Sheet'!J9</f>
        <v>24201731.84</v>
      </c>
      <c r="K5" s="12">
        <f>'Quaterly-Balance Sheet'!K8+'Quaterly-Balance Sheet'!K9</f>
        <v>30214942.42</v>
      </c>
      <c r="L5" s="12">
        <f>'Quaterly-Balance Sheet'!L8+'Quaterly-Balance Sheet'!L9</f>
        <v>37089301</v>
      </c>
      <c r="M5" s="12">
        <f>'Quaterly-Balance Sheet'!M8+'Quaterly-Balance Sheet'!M9</f>
        <v>44889376.64</v>
      </c>
    </row>
    <row r="6">
      <c r="A6" s="6" t="s">
        <v>53</v>
      </c>
      <c r="B6" s="12">
        <f>'Quaterly-Balance Sheet'!B10</f>
        <v>11380560.54</v>
      </c>
      <c r="C6" s="12">
        <f>'Quaterly-Balance Sheet'!C10</f>
        <v>9198723.803</v>
      </c>
      <c r="D6" s="12">
        <f>'Quaterly-Balance Sheet'!D10</f>
        <v>12222806.26</v>
      </c>
      <c r="E6" s="12">
        <f>'Quaterly-Balance Sheet'!E10</f>
        <v>9913250.087</v>
      </c>
      <c r="F6" s="12">
        <f>'Quaterly-Balance Sheet'!F10</f>
        <v>13143488.66</v>
      </c>
      <c r="G6" s="12">
        <f>'Quaterly-Balance Sheet'!G10</f>
        <v>10695640.82</v>
      </c>
      <c r="H6" s="12">
        <f>'Quaterly-Balance Sheet'!H10</f>
        <v>14150947.55</v>
      </c>
      <c r="I6" s="12">
        <f>'Quaterly-Balance Sheet'!I10</f>
        <v>11553130.51</v>
      </c>
      <c r="J6" s="12">
        <f>'Quaterly-Balance Sheet'!J10</f>
        <v>15254473.79</v>
      </c>
      <c r="K6" s="12">
        <f>'Quaterly-Balance Sheet'!K10</f>
        <v>12493775.49</v>
      </c>
      <c r="L6" s="12">
        <f>'Quaterly-Balance Sheet'!L10</f>
        <v>16464421.96</v>
      </c>
      <c r="M6" s="12">
        <f>'Quaterly-Balance Sheet'!M10</f>
        <v>13526550.67</v>
      </c>
    </row>
    <row r="7">
      <c r="A7" s="6" t="s">
        <v>102</v>
      </c>
      <c r="B7" s="12">
        <f>'Quaterly-Balance Sheet'!B11</f>
        <v>9377148.363</v>
      </c>
      <c r="C7" s="12">
        <f>'Quaterly-Balance Sheet'!C11</f>
        <v>26998490.09</v>
      </c>
      <c r="D7" s="12">
        <f>'Quaterly-Balance Sheet'!D11</f>
        <v>31626121.48</v>
      </c>
      <c r="E7" s="12">
        <f>'Quaterly-Balance Sheet'!E11</f>
        <v>38449107.52</v>
      </c>
      <c r="F7" s="12">
        <f>'Quaterly-Balance Sheet'!F11</f>
        <v>41433740.33</v>
      </c>
      <c r="G7" s="12">
        <f>'Quaterly-Balance Sheet'!G11</f>
        <v>51636063.98</v>
      </c>
      <c r="H7" s="12">
        <f>'Quaterly-Balance Sheet'!H11</f>
        <v>69823690.58</v>
      </c>
      <c r="I7" s="12">
        <f>'Quaterly-Balance Sheet'!I11</f>
        <v>67645961.94</v>
      </c>
      <c r="J7" s="12">
        <f>'Quaterly-Balance Sheet'!J11</f>
        <v>68507526.15</v>
      </c>
      <c r="K7" s="12">
        <f>'Quaterly-Balance Sheet'!K11</f>
        <v>75830853.19</v>
      </c>
      <c r="L7" s="12">
        <f>'Quaterly-Balance Sheet'!L11</f>
        <v>115756258.8</v>
      </c>
      <c r="M7" s="12">
        <f>'Quaterly-Balance Sheet'!M11</f>
        <v>91882028.03</v>
      </c>
    </row>
    <row r="8">
      <c r="A8" s="1" t="s">
        <v>103</v>
      </c>
      <c r="B8" s="12">
        <f t="shared" ref="B8:M8" si="1">SUM(B5:B7)</f>
        <v>21333727.88</v>
      </c>
      <c r="C8" s="12">
        <f t="shared" si="1"/>
        <v>37784670.62</v>
      </c>
      <c r="D8" s="12">
        <f t="shared" si="1"/>
        <v>46919106.05</v>
      </c>
      <c r="E8" s="12">
        <f t="shared" si="1"/>
        <v>53424858.55</v>
      </c>
      <c r="F8" s="12">
        <f t="shared" si="1"/>
        <v>62182581.64</v>
      </c>
      <c r="G8" s="12">
        <f t="shared" si="1"/>
        <v>73074145.6</v>
      </c>
      <c r="H8" s="12">
        <f t="shared" si="1"/>
        <v>98495069.5</v>
      </c>
      <c r="I8" s="12">
        <f t="shared" si="1"/>
        <v>98188231.89</v>
      </c>
      <c r="J8" s="12">
        <f t="shared" si="1"/>
        <v>107963731.8</v>
      </c>
      <c r="K8" s="12">
        <f t="shared" si="1"/>
        <v>118539571.1</v>
      </c>
      <c r="L8" s="12">
        <f t="shared" si="1"/>
        <v>169309981.7</v>
      </c>
      <c r="M8" s="12">
        <f t="shared" si="1"/>
        <v>150297955.3</v>
      </c>
    </row>
    <row r="9">
      <c r="A9" s="10" t="s">
        <v>115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6" t="s">
        <v>83</v>
      </c>
      <c r="B10" s="12">
        <f>'Quaterly-Balance Sheet'!B30</f>
        <v>5674110.45</v>
      </c>
      <c r="C10" s="12">
        <f>'Quaterly-Balance Sheet'!C30</f>
        <v>6022130.644</v>
      </c>
      <c r="D10" s="12">
        <f>'Quaterly-Balance Sheet'!D30</f>
        <v>6391500.98</v>
      </c>
      <c r="E10" s="12">
        <f>'Quaterly-Balance Sheet'!E30</f>
        <v>6783531.531</v>
      </c>
      <c r="F10" s="12">
        <f>'Quaterly-Balance Sheet'!F30</f>
        <v>7199612.778</v>
      </c>
      <c r="G10" s="12">
        <f>'Quaterly-Balance Sheet'!G30</f>
        <v>7641220.545</v>
      </c>
      <c r="H10" s="12">
        <f>'Quaterly-Balance Sheet'!H30</f>
        <v>8109921.241</v>
      </c>
      <c r="I10" s="12">
        <f>'Quaterly-Balance Sheet'!I30</f>
        <v>8607377.422</v>
      </c>
      <c r="J10" s="12">
        <f>'Quaterly-Balance Sheet'!J30</f>
        <v>9135353.688</v>
      </c>
      <c r="K10" s="12">
        <f>'Quaterly-Balance Sheet'!K30</f>
        <v>9695722.957</v>
      </c>
      <c r="L10" s="12">
        <f>'Quaterly-Balance Sheet'!L30</f>
        <v>10290473.11</v>
      </c>
      <c r="M10" s="12">
        <f>'Quaterly-Balance Sheet'!M30</f>
        <v>10921714.05</v>
      </c>
    </row>
    <row r="11">
      <c r="A11" s="6" t="s">
        <v>116</v>
      </c>
      <c r="B11" s="12">
        <f>'Quaterly-Balance Sheet'!B31</f>
        <v>69214</v>
      </c>
      <c r="C11" s="12">
        <f>'Quaterly-Balance Sheet'!C31</f>
        <v>51348</v>
      </c>
      <c r="D11" s="12">
        <f>'Quaterly-Balance Sheet'!D31</f>
        <v>69214</v>
      </c>
      <c r="E11" s="12">
        <f>'Quaterly-Balance Sheet'!E31</f>
        <v>51348</v>
      </c>
      <c r="F11" s="12">
        <f>'Quaterly-Balance Sheet'!F31</f>
        <v>69214</v>
      </c>
      <c r="G11" s="12">
        <f>'Quaterly-Balance Sheet'!G31</f>
        <v>51348</v>
      </c>
      <c r="H11" s="12">
        <f>'Quaterly-Balance Sheet'!H31</f>
        <v>69214</v>
      </c>
      <c r="I11" s="12">
        <f>'Quaterly-Balance Sheet'!I31</f>
        <v>51348</v>
      </c>
      <c r="J11" s="12">
        <f>'Quaterly-Balance Sheet'!J31</f>
        <v>69214</v>
      </c>
      <c r="K11" s="12">
        <f>'Quaterly-Balance Sheet'!K31</f>
        <v>51348</v>
      </c>
      <c r="L11" s="12">
        <f>'Quaterly-Balance Sheet'!L31</f>
        <v>69214</v>
      </c>
      <c r="M11" s="12">
        <f>'Quaterly-Balance Sheet'!M31</f>
        <v>51348</v>
      </c>
    </row>
    <row r="12">
      <c r="A12" s="1" t="s">
        <v>117</v>
      </c>
      <c r="B12" s="12">
        <f t="shared" ref="B12:M12" si="2">SUM(B10:B11)</f>
        <v>5743324.45</v>
      </c>
      <c r="C12" s="12">
        <f t="shared" si="2"/>
        <v>6073478.644</v>
      </c>
      <c r="D12" s="12">
        <f t="shared" si="2"/>
        <v>6460714.98</v>
      </c>
      <c r="E12" s="12">
        <f t="shared" si="2"/>
        <v>6834879.531</v>
      </c>
      <c r="F12" s="12">
        <f t="shared" si="2"/>
        <v>7268826.778</v>
      </c>
      <c r="G12" s="12">
        <f t="shared" si="2"/>
        <v>7692568.545</v>
      </c>
      <c r="H12" s="12">
        <f t="shared" si="2"/>
        <v>8179135.241</v>
      </c>
      <c r="I12" s="12">
        <f t="shared" si="2"/>
        <v>8658725.422</v>
      </c>
      <c r="J12" s="12">
        <f t="shared" si="2"/>
        <v>9204567.688</v>
      </c>
      <c r="K12" s="12">
        <f t="shared" si="2"/>
        <v>9747070.957</v>
      </c>
      <c r="L12" s="12">
        <f t="shared" si="2"/>
        <v>10359687.11</v>
      </c>
      <c r="M12" s="12">
        <f t="shared" si="2"/>
        <v>10973062.05</v>
      </c>
    </row>
    <row r="13">
      <c r="A13" s="11" t="s">
        <v>124</v>
      </c>
      <c r="B13" s="16">
        <f t="shared" ref="B13:M13" si="3">B8/B12</f>
        <v>3.71452598</v>
      </c>
      <c r="C13" s="16">
        <f t="shared" si="3"/>
        <v>6.221256851</v>
      </c>
      <c r="D13" s="16">
        <f t="shared" si="3"/>
        <v>7.262215744</v>
      </c>
      <c r="E13" s="16">
        <f t="shared" si="3"/>
        <v>7.816503321</v>
      </c>
      <c r="F13" s="16">
        <f t="shared" si="3"/>
        <v>8.554693012</v>
      </c>
      <c r="G13" s="16">
        <f t="shared" si="3"/>
        <v>9.499316798</v>
      </c>
      <c r="H13" s="16">
        <f t="shared" si="3"/>
        <v>12.0422351</v>
      </c>
      <c r="I13" s="16">
        <f t="shared" si="3"/>
        <v>11.339802</v>
      </c>
      <c r="J13" s="16">
        <f t="shared" si="3"/>
        <v>11.72936475</v>
      </c>
      <c r="K13" s="16">
        <f t="shared" si="3"/>
        <v>12.16155824</v>
      </c>
      <c r="L13" s="16">
        <f t="shared" si="3"/>
        <v>16.34315592</v>
      </c>
      <c r="M13" s="16">
        <f t="shared" si="3"/>
        <v>13.69699311</v>
      </c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10" t="s">
        <v>125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6" t="s">
        <v>53</v>
      </c>
      <c r="B16" s="12">
        <f>'Quaterly-Balance Sheet'!B10</f>
        <v>11380560.54</v>
      </c>
      <c r="C16" s="12">
        <f>'Quaterly-Balance Sheet'!C10</f>
        <v>9198723.803</v>
      </c>
      <c r="D16" s="12">
        <f>'Quaterly-Balance Sheet'!D10</f>
        <v>12222806.26</v>
      </c>
      <c r="E16" s="12">
        <f>'Quaterly-Balance Sheet'!E10</f>
        <v>9913250.087</v>
      </c>
      <c r="F16" s="12">
        <f>'Quaterly-Balance Sheet'!F10</f>
        <v>13143488.66</v>
      </c>
      <c r="G16" s="12">
        <f>'Quaterly-Balance Sheet'!G10</f>
        <v>10695640.82</v>
      </c>
      <c r="H16" s="12">
        <f>'Quaterly-Balance Sheet'!H10</f>
        <v>14150947.55</v>
      </c>
      <c r="I16" s="12">
        <f>'Quaterly-Balance Sheet'!I10</f>
        <v>11553130.51</v>
      </c>
      <c r="J16" s="12">
        <f>'Quaterly-Balance Sheet'!J10</f>
        <v>15254473.79</v>
      </c>
      <c r="K16" s="12">
        <f>'Quaterly-Balance Sheet'!K10</f>
        <v>12493775.49</v>
      </c>
      <c r="L16" s="12">
        <f>'Quaterly-Balance Sheet'!L10</f>
        <v>16464421.96</v>
      </c>
      <c r="M16" s="12">
        <f>'Quaterly-Balance Sheet'!M10</f>
        <v>13526550.67</v>
      </c>
    </row>
    <row r="17">
      <c r="A17" s="6" t="s">
        <v>102</v>
      </c>
      <c r="B17" s="12">
        <f>'Quaterly-Balance Sheet'!B11</f>
        <v>9377148.363</v>
      </c>
      <c r="C17" s="12">
        <f>'Quaterly-Balance Sheet'!C11</f>
        <v>26998490.09</v>
      </c>
      <c r="D17" s="12">
        <f>'Quaterly-Balance Sheet'!D11</f>
        <v>31626121.48</v>
      </c>
      <c r="E17" s="12">
        <f>'Quaterly-Balance Sheet'!E11</f>
        <v>38449107.52</v>
      </c>
      <c r="F17" s="12">
        <f>'Quaterly-Balance Sheet'!F11</f>
        <v>41433740.33</v>
      </c>
      <c r="G17" s="12">
        <f>'Quaterly-Balance Sheet'!G11</f>
        <v>51636063.98</v>
      </c>
      <c r="H17" s="12">
        <f>'Quaterly-Balance Sheet'!H11</f>
        <v>69823690.58</v>
      </c>
      <c r="I17" s="12">
        <f>'Quaterly-Balance Sheet'!I11</f>
        <v>67645961.94</v>
      </c>
      <c r="J17" s="12">
        <f>'Quaterly-Balance Sheet'!J11</f>
        <v>68507526.15</v>
      </c>
      <c r="K17" s="12">
        <f>'Quaterly-Balance Sheet'!K11</f>
        <v>75830853.19</v>
      </c>
      <c r="L17" s="12">
        <f>'Quaterly-Balance Sheet'!L11</f>
        <v>115756258.8</v>
      </c>
      <c r="M17" s="12">
        <f>'Quaterly-Balance Sheet'!M11</f>
        <v>91882028.03</v>
      </c>
    </row>
    <row r="18">
      <c r="A18" s="10" t="s">
        <v>126</v>
      </c>
      <c r="B18" s="12">
        <f t="shared" ref="B18:M18" si="4">SUM(B16:B17)</f>
        <v>20757708.9</v>
      </c>
      <c r="C18" s="12">
        <f t="shared" si="4"/>
        <v>36197213.89</v>
      </c>
      <c r="D18" s="12">
        <f t="shared" si="4"/>
        <v>43848927.74</v>
      </c>
      <c r="E18" s="12">
        <f t="shared" si="4"/>
        <v>48362357.61</v>
      </c>
      <c r="F18" s="12">
        <f t="shared" si="4"/>
        <v>54577228.99</v>
      </c>
      <c r="G18" s="12">
        <f t="shared" si="4"/>
        <v>62331704.8</v>
      </c>
      <c r="H18" s="12">
        <f t="shared" si="4"/>
        <v>83974638.13</v>
      </c>
      <c r="I18" s="12">
        <f t="shared" si="4"/>
        <v>79199092.45</v>
      </c>
      <c r="J18" s="12">
        <f t="shared" si="4"/>
        <v>83761999.94</v>
      </c>
      <c r="K18" s="12">
        <f t="shared" si="4"/>
        <v>88324628.68</v>
      </c>
      <c r="L18" s="12">
        <f t="shared" si="4"/>
        <v>132220680.7</v>
      </c>
      <c r="M18" s="12">
        <f t="shared" si="4"/>
        <v>105408578.7</v>
      </c>
    </row>
    <row r="19">
      <c r="A19" s="10" t="s">
        <v>115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6" t="s">
        <v>83</v>
      </c>
      <c r="B20" s="12">
        <f>'Quaterly-Balance Sheet'!B30</f>
        <v>5674110.45</v>
      </c>
      <c r="C20" s="12">
        <f>'Quaterly-Balance Sheet'!C30</f>
        <v>6022130.644</v>
      </c>
      <c r="D20" s="12">
        <f>'Quaterly-Balance Sheet'!D30</f>
        <v>6391500.98</v>
      </c>
      <c r="E20" s="12">
        <f>'Quaterly-Balance Sheet'!E30</f>
        <v>6783531.531</v>
      </c>
      <c r="F20" s="12">
        <f>'Quaterly-Balance Sheet'!F30</f>
        <v>7199612.778</v>
      </c>
      <c r="G20" s="12">
        <f>'Quaterly-Balance Sheet'!G30</f>
        <v>7641220.545</v>
      </c>
      <c r="H20" s="12">
        <f>'Quaterly-Balance Sheet'!H30</f>
        <v>8109921.241</v>
      </c>
      <c r="I20" s="12">
        <f>'Quaterly-Balance Sheet'!I30</f>
        <v>8607377.422</v>
      </c>
      <c r="J20" s="12">
        <f>'Quaterly-Balance Sheet'!J30</f>
        <v>9135353.688</v>
      </c>
      <c r="K20" s="12">
        <f>'Quaterly-Balance Sheet'!K30</f>
        <v>9695722.957</v>
      </c>
      <c r="L20" s="12">
        <f>'Quaterly-Balance Sheet'!L30</f>
        <v>10290473.11</v>
      </c>
      <c r="M20" s="12">
        <f>'Quaterly-Balance Sheet'!M30</f>
        <v>10921714.05</v>
      </c>
    </row>
    <row r="21">
      <c r="A21" s="6" t="s">
        <v>116</v>
      </c>
      <c r="B21" s="12">
        <f>'Quaterly-Balance Sheet'!B31</f>
        <v>69214</v>
      </c>
      <c r="C21" s="12">
        <f>'Quaterly-Balance Sheet'!C31</f>
        <v>51348</v>
      </c>
      <c r="D21" s="12">
        <f>'Quaterly-Balance Sheet'!D31</f>
        <v>69214</v>
      </c>
      <c r="E21" s="12">
        <f>'Quaterly-Balance Sheet'!E31</f>
        <v>51348</v>
      </c>
      <c r="F21" s="12">
        <f>'Quaterly-Balance Sheet'!F31</f>
        <v>69214</v>
      </c>
      <c r="G21" s="12">
        <f>'Quaterly-Balance Sheet'!G31</f>
        <v>51348</v>
      </c>
      <c r="H21" s="12">
        <f>'Quaterly-Balance Sheet'!H31</f>
        <v>69214</v>
      </c>
      <c r="I21" s="12">
        <f>'Quaterly-Balance Sheet'!I31</f>
        <v>51348</v>
      </c>
      <c r="J21" s="12">
        <f>'Quaterly-Balance Sheet'!J31</f>
        <v>69214</v>
      </c>
      <c r="K21" s="12">
        <f>'Quaterly-Balance Sheet'!K31</f>
        <v>51348</v>
      </c>
      <c r="L21" s="12">
        <f>'Quaterly-Balance Sheet'!L31</f>
        <v>69214</v>
      </c>
      <c r="M21" s="12">
        <f>'Quaterly-Balance Sheet'!M31</f>
        <v>51348</v>
      </c>
    </row>
    <row r="22">
      <c r="A22" s="1" t="s">
        <v>117</v>
      </c>
      <c r="B22" s="12">
        <f t="shared" ref="B22:M22" si="5">SUM(B20:B21)</f>
        <v>5743324.45</v>
      </c>
      <c r="C22" s="12">
        <f t="shared" si="5"/>
        <v>6073478.644</v>
      </c>
      <c r="D22" s="12">
        <f t="shared" si="5"/>
        <v>6460714.98</v>
      </c>
      <c r="E22" s="12">
        <f t="shared" si="5"/>
        <v>6834879.531</v>
      </c>
      <c r="F22" s="12">
        <f t="shared" si="5"/>
        <v>7268826.778</v>
      </c>
      <c r="G22" s="12">
        <f t="shared" si="5"/>
        <v>7692568.545</v>
      </c>
      <c r="H22" s="12">
        <f t="shared" si="5"/>
        <v>8179135.241</v>
      </c>
      <c r="I22" s="12">
        <f t="shared" si="5"/>
        <v>8658725.422</v>
      </c>
      <c r="J22" s="12">
        <f t="shared" si="5"/>
        <v>9204567.688</v>
      </c>
      <c r="K22" s="12">
        <f t="shared" si="5"/>
        <v>9747070.957</v>
      </c>
      <c r="L22" s="12">
        <f t="shared" si="5"/>
        <v>10359687.11</v>
      </c>
      <c r="M22" s="12">
        <f t="shared" si="5"/>
        <v>10973062.05</v>
      </c>
    </row>
    <row r="23">
      <c r="A23" s="11" t="s">
        <v>127</v>
      </c>
      <c r="B23" s="16">
        <f t="shared" ref="B23:M23" si="6">B18/B22</f>
        <v>3.614232329</v>
      </c>
      <c r="C23" s="16">
        <f t="shared" si="6"/>
        <v>5.959881645</v>
      </c>
      <c r="D23" s="16">
        <f t="shared" si="6"/>
        <v>6.787008539</v>
      </c>
      <c r="E23" s="16">
        <f t="shared" si="6"/>
        <v>7.075817121</v>
      </c>
      <c r="F23" s="16">
        <f t="shared" si="6"/>
        <v>7.508395874</v>
      </c>
      <c r="G23" s="16">
        <f t="shared" si="6"/>
        <v>8.102846849</v>
      </c>
      <c r="H23" s="16">
        <f t="shared" si="6"/>
        <v>10.26693356</v>
      </c>
      <c r="I23" s="16">
        <f t="shared" si="6"/>
        <v>9.146737955</v>
      </c>
      <c r="J23" s="16">
        <f t="shared" si="6"/>
        <v>9.100047148</v>
      </c>
      <c r="K23" s="16">
        <f t="shared" si="6"/>
        <v>9.061658529</v>
      </c>
      <c r="L23" s="16">
        <f t="shared" si="6"/>
        <v>12.76299943</v>
      </c>
      <c r="M23" s="16">
        <f t="shared" si="6"/>
        <v>9.606122541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10" t="s">
        <v>128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6" t="s">
        <v>102</v>
      </c>
      <c r="B26" s="12">
        <f>'Quaterly-Balance Sheet'!B11</f>
        <v>9377148.363</v>
      </c>
      <c r="C26" s="12">
        <f>'Quaterly-Balance Sheet'!C11</f>
        <v>26998490.09</v>
      </c>
      <c r="D26" s="12">
        <f>'Quaterly-Balance Sheet'!D11</f>
        <v>31626121.48</v>
      </c>
      <c r="E26" s="12">
        <f>'Quaterly-Balance Sheet'!E11</f>
        <v>38449107.52</v>
      </c>
      <c r="F26" s="12">
        <f>'Quaterly-Balance Sheet'!F11</f>
        <v>41433740.33</v>
      </c>
      <c r="G26" s="12">
        <f>'Quaterly-Balance Sheet'!G11</f>
        <v>51636063.98</v>
      </c>
      <c r="H26" s="12">
        <f>'Quaterly-Balance Sheet'!H11</f>
        <v>69823690.58</v>
      </c>
      <c r="I26" s="12">
        <f>'Quaterly-Balance Sheet'!I11</f>
        <v>67645961.94</v>
      </c>
      <c r="J26" s="12">
        <f>'Quaterly-Balance Sheet'!J11</f>
        <v>68507526.15</v>
      </c>
      <c r="K26" s="12">
        <f>'Quaterly-Balance Sheet'!K11</f>
        <v>75830853.19</v>
      </c>
      <c r="L26" s="12">
        <f>'Quaterly-Balance Sheet'!L11</f>
        <v>115756258.8</v>
      </c>
      <c r="M26" s="12">
        <f>'Quaterly-Balance Sheet'!M11</f>
        <v>91882028.03</v>
      </c>
    </row>
    <row r="27">
      <c r="A27" s="10" t="s">
        <v>115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6" t="s">
        <v>83</v>
      </c>
      <c r="B28" s="12">
        <f>'Quaterly-Balance Sheet'!B30</f>
        <v>5674110.45</v>
      </c>
      <c r="C28" s="12">
        <f>'Quaterly-Balance Sheet'!C30</f>
        <v>6022130.644</v>
      </c>
      <c r="D28" s="12">
        <f>'Quaterly-Balance Sheet'!D30</f>
        <v>6391500.98</v>
      </c>
      <c r="E28" s="12">
        <f>'Quaterly-Balance Sheet'!E30</f>
        <v>6783531.531</v>
      </c>
      <c r="F28" s="12">
        <f>'Quaterly-Balance Sheet'!F30</f>
        <v>7199612.778</v>
      </c>
      <c r="G28" s="12">
        <f>'Quaterly-Balance Sheet'!G30</f>
        <v>7641220.545</v>
      </c>
      <c r="H28" s="12">
        <f>'Quaterly-Balance Sheet'!H30</f>
        <v>8109921.241</v>
      </c>
      <c r="I28" s="12">
        <f>'Quaterly-Balance Sheet'!I30</f>
        <v>8607377.422</v>
      </c>
      <c r="J28" s="12">
        <f>'Quaterly-Balance Sheet'!J30</f>
        <v>9135353.688</v>
      </c>
      <c r="K28" s="12">
        <f>'Quaterly-Balance Sheet'!K30</f>
        <v>9695722.957</v>
      </c>
      <c r="L28" s="12">
        <f>'Quaterly-Balance Sheet'!L30</f>
        <v>10290473.11</v>
      </c>
      <c r="M28" s="12">
        <f>'Quaterly-Balance Sheet'!M30</f>
        <v>10921714.05</v>
      </c>
    </row>
    <row r="29">
      <c r="A29" s="6" t="s">
        <v>116</v>
      </c>
      <c r="B29" s="12">
        <f>'Quaterly-Balance Sheet'!B31</f>
        <v>69214</v>
      </c>
      <c r="C29" s="12">
        <f>'Quaterly-Balance Sheet'!C31</f>
        <v>51348</v>
      </c>
      <c r="D29" s="12">
        <f>'Quaterly-Balance Sheet'!D31</f>
        <v>69214</v>
      </c>
      <c r="E29" s="12">
        <f>'Quaterly-Balance Sheet'!E31</f>
        <v>51348</v>
      </c>
      <c r="F29" s="12">
        <f>'Quaterly-Balance Sheet'!F31</f>
        <v>69214</v>
      </c>
      <c r="G29" s="12">
        <f>'Quaterly-Balance Sheet'!G31</f>
        <v>51348</v>
      </c>
      <c r="H29" s="12">
        <f>'Quaterly-Balance Sheet'!H31</f>
        <v>69214</v>
      </c>
      <c r="I29" s="12">
        <f>'Quaterly-Balance Sheet'!I31</f>
        <v>51348</v>
      </c>
      <c r="J29" s="12">
        <f>'Quaterly-Balance Sheet'!J31</f>
        <v>69214</v>
      </c>
      <c r="K29" s="12">
        <f>'Quaterly-Balance Sheet'!K31</f>
        <v>51348</v>
      </c>
      <c r="L29" s="12">
        <f>'Quaterly-Balance Sheet'!L31</f>
        <v>69214</v>
      </c>
      <c r="M29" s="12">
        <f>'Quaterly-Balance Sheet'!M31</f>
        <v>51348</v>
      </c>
    </row>
    <row r="30">
      <c r="A30" s="1" t="s">
        <v>117</v>
      </c>
      <c r="B30" s="12">
        <f t="shared" ref="B30:M30" si="7">SUM(B28:B29)</f>
        <v>5743324.45</v>
      </c>
      <c r="C30" s="12">
        <f t="shared" si="7"/>
        <v>6073478.644</v>
      </c>
      <c r="D30" s="12">
        <f t="shared" si="7"/>
        <v>6460714.98</v>
      </c>
      <c r="E30" s="12">
        <f t="shared" si="7"/>
        <v>6834879.531</v>
      </c>
      <c r="F30" s="12">
        <f t="shared" si="7"/>
        <v>7268826.778</v>
      </c>
      <c r="G30" s="12">
        <f t="shared" si="7"/>
        <v>7692568.545</v>
      </c>
      <c r="H30" s="12">
        <f t="shared" si="7"/>
        <v>8179135.241</v>
      </c>
      <c r="I30" s="12">
        <f t="shared" si="7"/>
        <v>8658725.422</v>
      </c>
      <c r="J30" s="12">
        <f t="shared" si="7"/>
        <v>9204567.688</v>
      </c>
      <c r="K30" s="12">
        <f t="shared" si="7"/>
        <v>9747070.957</v>
      </c>
      <c r="L30" s="12">
        <f t="shared" si="7"/>
        <v>10359687.11</v>
      </c>
      <c r="M30" s="12">
        <f t="shared" si="7"/>
        <v>10973062.05</v>
      </c>
    </row>
    <row r="31">
      <c r="A31" s="11" t="s">
        <v>129</v>
      </c>
      <c r="B31" s="16">
        <f t="shared" ref="B31:M31" si="8">B26/B30</f>
        <v>1.632703923</v>
      </c>
      <c r="C31" s="16">
        <f t="shared" si="8"/>
        <v>4.445309133</v>
      </c>
      <c r="D31" s="16">
        <f t="shared" si="8"/>
        <v>4.895142655</v>
      </c>
      <c r="E31" s="16">
        <f t="shared" si="8"/>
        <v>5.62542578</v>
      </c>
      <c r="F31" s="16">
        <f t="shared" si="8"/>
        <v>5.700196413</v>
      </c>
      <c r="G31" s="16">
        <f t="shared" si="8"/>
        <v>6.712460692</v>
      </c>
      <c r="H31" s="16">
        <f t="shared" si="8"/>
        <v>8.536805973</v>
      </c>
      <c r="I31" s="16">
        <f t="shared" si="8"/>
        <v>7.81246184</v>
      </c>
      <c r="J31" s="16">
        <f t="shared" si="8"/>
        <v>7.442774987</v>
      </c>
      <c r="K31" s="16">
        <f t="shared" si="8"/>
        <v>7.779860588</v>
      </c>
      <c r="L31" s="16">
        <f t="shared" si="8"/>
        <v>11.17372152</v>
      </c>
      <c r="M31" s="16">
        <f t="shared" si="8"/>
        <v>8.373417339</v>
      </c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</cols>
  <sheetData>
    <row r="1">
      <c r="A1" s="8"/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0" t="s">
        <v>130</v>
      </c>
    </row>
    <row r="3">
      <c r="A3" s="17" t="s">
        <v>131</v>
      </c>
    </row>
    <row r="4">
      <c r="A4" s="10" t="s">
        <v>132</v>
      </c>
    </row>
    <row r="5">
      <c r="A5" s="8" t="s">
        <v>133</v>
      </c>
      <c r="B5" s="4">
        <f>'Quaterly-Sales'!B38</f>
        <v>6479807.92</v>
      </c>
      <c r="C5" s="4">
        <f>'Quaterly-Sales'!C38</f>
        <v>6735607.941</v>
      </c>
      <c r="D5" s="4">
        <f>'Quaterly-Sales'!D38</f>
        <v>7003336.363</v>
      </c>
      <c r="E5" s="4">
        <f>'Quaterly-Sales'!E38</f>
        <v>7283609.373</v>
      </c>
      <c r="F5" s="4">
        <f>'Quaterly-Sales'!F38</f>
        <v>7577076.995</v>
      </c>
      <c r="G5" s="4">
        <f>'Quaterly-Sales'!G38</f>
        <v>7884425.016</v>
      </c>
      <c r="H5" s="4">
        <f>'Quaterly-Sales'!H38</f>
        <v>8206377.027</v>
      </c>
      <c r="I5" s="4">
        <f>'Quaterly-Sales'!I38</f>
        <v>8543696.583</v>
      </c>
      <c r="J5" s="4">
        <f>'Quaterly-Sales'!J38</f>
        <v>8897189.489</v>
      </c>
      <c r="K5" s="4">
        <f>'Quaterly-Sales'!K38</f>
        <v>9267706.218</v>
      </c>
      <c r="L5" s="4">
        <f>'Quaterly-Sales'!L38</f>
        <v>9656144.473</v>
      </c>
      <c r="M5" s="4">
        <f>'Quaterly-Sales'!M38</f>
        <v>10063451.9</v>
      </c>
    </row>
    <row r="6">
      <c r="A6" s="3" t="s">
        <v>134</v>
      </c>
      <c r="B6" s="4">
        <f>'Quaterly-Sales'!B39</f>
        <v>7471652.912</v>
      </c>
      <c r="C6" s="4">
        <f>'Quaterly-Sales'!C39</f>
        <v>7702276.11</v>
      </c>
      <c r="D6" s="4">
        <f>'Quaterly-Sales'!D39</f>
        <v>7942648.858</v>
      </c>
      <c r="E6" s="4">
        <f>'Quaterly-Sales'!E39</f>
        <v>8193273.33</v>
      </c>
      <c r="F6" s="4">
        <f>'Quaterly-Sales'!F39</f>
        <v>8454680.141</v>
      </c>
      <c r="G6" s="4">
        <f>'Quaterly-Sales'!G39</f>
        <v>8727430.023</v>
      </c>
      <c r="H6" s="4">
        <f>'Quaterly-Sales'!H39</f>
        <v>9012115.612</v>
      </c>
      <c r="I6" s="4">
        <f>'Quaterly-Sales'!I39</f>
        <v>9309363.332</v>
      </c>
      <c r="J6" s="4">
        <f>'Quaterly-Sales'!J39</f>
        <v>9619835.395</v>
      </c>
      <c r="K6" s="4">
        <f>'Quaterly-Sales'!K39</f>
        <v>9944231.928</v>
      </c>
      <c r="L6" s="4">
        <f>'Quaterly-Sales'!L39</f>
        <v>10283293.22</v>
      </c>
      <c r="M6" s="4">
        <f>'Quaterly-Sales'!M39</f>
        <v>10637802.12</v>
      </c>
    </row>
    <row r="7">
      <c r="A7" s="8" t="s">
        <v>135</v>
      </c>
      <c r="B7" s="4">
        <f>'Quaterly-Sales'!B40</f>
        <v>7079597.618</v>
      </c>
      <c r="C7" s="4">
        <f>'Quaterly-Sales'!C40</f>
        <v>7310538.625</v>
      </c>
      <c r="D7" s="4">
        <f>'Quaterly-Sales'!D40</f>
        <v>7551520.802</v>
      </c>
      <c r="E7" s="4">
        <f>'Quaterly-Sales'!E40</f>
        <v>7803056.67</v>
      </c>
      <c r="F7" s="4">
        <f>'Quaterly-Sales'!F40</f>
        <v>8065686.957</v>
      </c>
      <c r="G7" s="4">
        <f>'Quaterly-Sales'!G40</f>
        <v>8339982.213</v>
      </c>
      <c r="H7" s="4">
        <f>'Quaterly-Sales'!H40</f>
        <v>8626544.513</v>
      </c>
      <c r="I7" s="4">
        <f>'Quaterly-Sales'!I40</f>
        <v>8926009.263</v>
      </c>
      <c r="J7" s="4">
        <f>'Quaterly-Sales'!J40</f>
        <v>9239047.113</v>
      </c>
      <c r="K7" s="4">
        <f>'Quaterly-Sales'!K40</f>
        <v>9566365.974</v>
      </c>
      <c r="L7" s="4">
        <f>'Quaterly-Sales'!L40</f>
        <v>9908713.165</v>
      </c>
      <c r="M7" s="4">
        <f>'Quaterly-Sales'!M40</f>
        <v>10266877.67</v>
      </c>
    </row>
    <row r="8">
      <c r="A8" s="10" t="s">
        <v>136</v>
      </c>
      <c r="B8" s="4">
        <f t="shared" ref="B8:M8" si="1">SUM(B5:B7)</f>
        <v>21031058.45</v>
      </c>
      <c r="C8" s="4">
        <f t="shared" si="1"/>
        <v>21748422.68</v>
      </c>
      <c r="D8" s="4">
        <f t="shared" si="1"/>
        <v>22497506.02</v>
      </c>
      <c r="E8" s="4">
        <f t="shared" si="1"/>
        <v>23279939.37</v>
      </c>
      <c r="F8" s="4">
        <f t="shared" si="1"/>
        <v>24097444.09</v>
      </c>
      <c r="G8" s="4">
        <f t="shared" si="1"/>
        <v>24951837.25</v>
      </c>
      <c r="H8" s="4">
        <f t="shared" si="1"/>
        <v>25845037.15</v>
      </c>
      <c r="I8" s="4">
        <f t="shared" si="1"/>
        <v>26779069.18</v>
      </c>
      <c r="J8" s="4">
        <f t="shared" si="1"/>
        <v>27756072</v>
      </c>
      <c r="K8" s="4">
        <f t="shared" si="1"/>
        <v>28778304.12</v>
      </c>
      <c r="L8" s="4">
        <f t="shared" si="1"/>
        <v>29848150.86</v>
      </c>
      <c r="M8" s="4">
        <f t="shared" si="1"/>
        <v>30968131.69</v>
      </c>
    </row>
    <row r="9">
      <c r="A9" s="10" t="s">
        <v>137</v>
      </c>
    </row>
    <row r="10">
      <c r="A10" s="8" t="s">
        <v>138</v>
      </c>
      <c r="B10" s="5">
        <v>0.0</v>
      </c>
      <c r="C10" s="4">
        <f t="shared" ref="C10:M10" si="2">B11</f>
        <v>11380560.54</v>
      </c>
      <c r="D10" s="4">
        <f t="shared" si="2"/>
        <v>9198723.803</v>
      </c>
      <c r="E10" s="4">
        <f t="shared" si="2"/>
        <v>12222806.26</v>
      </c>
      <c r="F10" s="4">
        <f t="shared" si="2"/>
        <v>9913250.087</v>
      </c>
      <c r="G10" s="4">
        <f t="shared" si="2"/>
        <v>13143488.66</v>
      </c>
      <c r="H10" s="4">
        <f t="shared" si="2"/>
        <v>10695640.82</v>
      </c>
      <c r="I10" s="4">
        <f t="shared" si="2"/>
        <v>14150947.55</v>
      </c>
      <c r="J10" s="4">
        <f t="shared" si="2"/>
        <v>11553130.51</v>
      </c>
      <c r="K10" s="4">
        <f t="shared" si="2"/>
        <v>15254473.79</v>
      </c>
      <c r="L10" s="4">
        <f t="shared" si="2"/>
        <v>12493775.49</v>
      </c>
      <c r="M10" s="4">
        <f t="shared" si="2"/>
        <v>16464421.96</v>
      </c>
    </row>
    <row r="11">
      <c r="A11" s="8" t="s">
        <v>139</v>
      </c>
      <c r="B11" s="4">
        <f>'Quaterly-Balance Sheet'!B10</f>
        <v>11380560.54</v>
      </c>
      <c r="C11" s="4">
        <f>'Quaterly-Balance Sheet'!C10</f>
        <v>9198723.803</v>
      </c>
      <c r="D11" s="4">
        <f>'Quaterly-Balance Sheet'!D10</f>
        <v>12222806.26</v>
      </c>
      <c r="E11" s="4">
        <f>'Quaterly-Balance Sheet'!E10</f>
        <v>9913250.087</v>
      </c>
      <c r="F11" s="4">
        <f>'Quaterly-Balance Sheet'!F10</f>
        <v>13143488.66</v>
      </c>
      <c r="G11" s="4">
        <f>'Quaterly-Balance Sheet'!G10</f>
        <v>10695640.82</v>
      </c>
      <c r="H11" s="4">
        <f>'Quaterly-Balance Sheet'!H10</f>
        <v>14150947.55</v>
      </c>
      <c r="I11" s="4">
        <f>'Quaterly-Balance Sheet'!I10</f>
        <v>11553130.51</v>
      </c>
      <c r="J11" s="4">
        <f>'Quaterly-Balance Sheet'!J10</f>
        <v>15254473.79</v>
      </c>
      <c r="K11" s="4">
        <f>'Quaterly-Balance Sheet'!K10</f>
        <v>12493775.49</v>
      </c>
      <c r="L11" s="4">
        <f>'Quaterly-Balance Sheet'!L10</f>
        <v>16464421.96</v>
      </c>
      <c r="M11" s="4">
        <f>'Quaterly-Balance Sheet'!M10</f>
        <v>13526550.67</v>
      </c>
    </row>
    <row r="12">
      <c r="A12" s="10" t="s">
        <v>137</v>
      </c>
      <c r="B12" s="4">
        <f t="shared" ref="B12:M12" si="3">AVERAGE(B10:B11)</f>
        <v>5690280.27</v>
      </c>
      <c r="C12" s="4">
        <f t="shared" si="3"/>
        <v>10289642.17</v>
      </c>
      <c r="D12" s="4">
        <f t="shared" si="3"/>
        <v>10710765.03</v>
      </c>
      <c r="E12" s="4">
        <f t="shared" si="3"/>
        <v>11068028.17</v>
      </c>
      <c r="F12" s="4">
        <f t="shared" si="3"/>
        <v>11528369.37</v>
      </c>
      <c r="G12" s="4">
        <f t="shared" si="3"/>
        <v>11919564.74</v>
      </c>
      <c r="H12" s="4">
        <f t="shared" si="3"/>
        <v>12423294.18</v>
      </c>
      <c r="I12" s="4">
        <f t="shared" si="3"/>
        <v>12852039.03</v>
      </c>
      <c r="J12" s="4">
        <f t="shared" si="3"/>
        <v>13403802.15</v>
      </c>
      <c r="K12" s="4">
        <f t="shared" si="3"/>
        <v>13874124.64</v>
      </c>
      <c r="L12" s="4">
        <f t="shared" si="3"/>
        <v>14479098.72</v>
      </c>
      <c r="M12" s="4">
        <f t="shared" si="3"/>
        <v>14995486.31</v>
      </c>
    </row>
    <row r="13">
      <c r="A13" s="10" t="s">
        <v>140</v>
      </c>
      <c r="B13" s="18">
        <f t="shared" ref="B13:M13" si="4">B8/B12</f>
        <v>3.695961789</v>
      </c>
      <c r="C13" s="18">
        <f t="shared" si="4"/>
        <v>2.113622837</v>
      </c>
      <c r="D13" s="18">
        <f t="shared" si="4"/>
        <v>2.100457433</v>
      </c>
      <c r="E13" s="18">
        <f t="shared" si="4"/>
        <v>2.103350209</v>
      </c>
      <c r="F13" s="18">
        <f t="shared" si="4"/>
        <v>2.090273421</v>
      </c>
      <c r="G13" s="18">
        <f t="shared" si="4"/>
        <v>2.093351376</v>
      </c>
      <c r="H13" s="18">
        <f t="shared" si="4"/>
        <v>2.080369085</v>
      </c>
      <c r="I13" s="18">
        <f t="shared" si="4"/>
        <v>2.083643624</v>
      </c>
      <c r="J13" s="18">
        <f t="shared" si="4"/>
        <v>2.070761093</v>
      </c>
      <c r="K13" s="18">
        <f t="shared" si="4"/>
        <v>2.074242871</v>
      </c>
      <c r="L13" s="18">
        <f t="shared" si="4"/>
        <v>2.061464697</v>
      </c>
      <c r="M13" s="18">
        <f t="shared" si="4"/>
        <v>2.065163546</v>
      </c>
    </row>
    <row r="14">
      <c r="A14" s="8"/>
    </row>
    <row r="15">
      <c r="A15" s="17" t="s">
        <v>141</v>
      </c>
    </row>
    <row r="16">
      <c r="A16" s="8" t="s">
        <v>142</v>
      </c>
      <c r="B16" s="5">
        <v>90.0</v>
      </c>
      <c r="C16" s="5">
        <v>90.0</v>
      </c>
      <c r="D16" s="5">
        <v>90.0</v>
      </c>
      <c r="E16" s="5">
        <v>90.0</v>
      </c>
      <c r="F16" s="5">
        <v>90.0</v>
      </c>
      <c r="G16" s="5">
        <v>90.0</v>
      </c>
      <c r="H16" s="5">
        <v>90.0</v>
      </c>
      <c r="I16" s="5">
        <v>90.0</v>
      </c>
      <c r="J16" s="5">
        <v>90.0</v>
      </c>
      <c r="K16" s="5">
        <v>90.0</v>
      </c>
      <c r="L16" s="5">
        <v>90.0</v>
      </c>
      <c r="M16" s="5">
        <v>90.0</v>
      </c>
    </row>
    <row r="17">
      <c r="A17" s="8" t="s">
        <v>140</v>
      </c>
      <c r="B17" s="18">
        <f t="shared" ref="B17:M17" si="5">B13</f>
        <v>3.695961789</v>
      </c>
      <c r="C17" s="18">
        <f t="shared" si="5"/>
        <v>2.113622837</v>
      </c>
      <c r="D17" s="18">
        <f t="shared" si="5"/>
        <v>2.100457433</v>
      </c>
      <c r="E17" s="18">
        <f t="shared" si="5"/>
        <v>2.103350209</v>
      </c>
      <c r="F17" s="18">
        <f t="shared" si="5"/>
        <v>2.090273421</v>
      </c>
      <c r="G17" s="18">
        <f t="shared" si="5"/>
        <v>2.093351376</v>
      </c>
      <c r="H17" s="18">
        <f t="shared" si="5"/>
        <v>2.080369085</v>
      </c>
      <c r="I17" s="18">
        <f t="shared" si="5"/>
        <v>2.083643624</v>
      </c>
      <c r="J17" s="18">
        <f t="shared" si="5"/>
        <v>2.070761093</v>
      </c>
      <c r="K17" s="18">
        <f t="shared" si="5"/>
        <v>2.074242871</v>
      </c>
      <c r="L17" s="18">
        <f t="shared" si="5"/>
        <v>2.061464697</v>
      </c>
      <c r="M17" s="18">
        <f t="shared" si="5"/>
        <v>2.065163546</v>
      </c>
    </row>
    <row r="18">
      <c r="A18" s="10" t="s">
        <v>143</v>
      </c>
      <c r="B18" s="18">
        <f t="shared" ref="B18:M18" si="6">B16/B17</f>
        <v>24.3509011</v>
      </c>
      <c r="C18" s="18">
        <f t="shared" si="6"/>
        <v>42.58091767</v>
      </c>
      <c r="D18" s="18">
        <f t="shared" si="6"/>
        <v>42.84780953</v>
      </c>
      <c r="E18" s="18">
        <f t="shared" si="6"/>
        <v>42.78888015</v>
      </c>
      <c r="F18" s="18">
        <f t="shared" si="6"/>
        <v>43.05656815</v>
      </c>
      <c r="G18" s="18">
        <f t="shared" si="6"/>
        <v>42.99326</v>
      </c>
      <c r="H18" s="18">
        <f t="shared" si="6"/>
        <v>43.26155424</v>
      </c>
      <c r="I18" s="18">
        <f t="shared" si="6"/>
        <v>43.19356678</v>
      </c>
      <c r="J18" s="18">
        <f t="shared" si="6"/>
        <v>43.46228075</v>
      </c>
      <c r="K18" s="18">
        <f t="shared" si="6"/>
        <v>43.38932594</v>
      </c>
      <c r="L18" s="18">
        <f t="shared" si="6"/>
        <v>43.65827857</v>
      </c>
      <c r="M18" s="18">
        <f t="shared" si="6"/>
        <v>43.58008361</v>
      </c>
    </row>
    <row r="19">
      <c r="A19" s="8"/>
    </row>
    <row r="20">
      <c r="A20" s="17" t="s">
        <v>144</v>
      </c>
    </row>
    <row r="21">
      <c r="A21" s="10" t="s">
        <v>145</v>
      </c>
    </row>
    <row r="22">
      <c r="A22" s="3" t="s">
        <v>146</v>
      </c>
      <c r="B22" s="4">
        <f>'Quaterly-Purchases'!B3</f>
        <v>16352482.3</v>
      </c>
      <c r="C22" s="4">
        <f>'Quaterly-Purchases'!C3</f>
        <v>17353385.04</v>
      </c>
      <c r="D22" s="4">
        <f>'Quaterly-Purchases'!D3</f>
        <v>18415551.03</v>
      </c>
      <c r="E22" s="4">
        <f>'Quaterly-Purchases'!E3</f>
        <v>19542730.08</v>
      </c>
      <c r="F22" s="4">
        <f>'Quaterly-Purchases'!F3</f>
        <v>20738901.5</v>
      </c>
      <c r="G22" s="4">
        <f>'Quaterly-Purchases'!G3</f>
        <v>22008288.18</v>
      </c>
      <c r="H22" s="4">
        <f>'Quaterly-Purchases'!H3</f>
        <v>23355371.48</v>
      </c>
      <c r="I22" s="4">
        <f>'Quaterly-Purchases'!I3</f>
        <v>24784907.06</v>
      </c>
      <c r="J22" s="4">
        <f>'Quaterly-Purchases'!J3</f>
        <v>26301941.65</v>
      </c>
      <c r="K22" s="4">
        <f>'Quaterly-Purchases'!K3</f>
        <v>27911830.9</v>
      </c>
      <c r="L22" s="4">
        <f>'Quaterly-Purchases'!L3</f>
        <v>29620258.24</v>
      </c>
      <c r="M22" s="4">
        <f>'Quaterly-Purchases'!M3</f>
        <v>31433255.01</v>
      </c>
    </row>
    <row r="23">
      <c r="A23" s="3" t="s">
        <v>147</v>
      </c>
      <c r="B23" s="4">
        <f>'Quaterly-Purchases'!B4</f>
        <v>114993.15</v>
      </c>
      <c r="C23" s="4">
        <f>'Quaterly-Purchases'!C4</f>
        <v>122750.8924</v>
      </c>
      <c r="D23" s="4">
        <f>'Quaterly-Purchases'!D4</f>
        <v>131031.9926</v>
      </c>
      <c r="E23" s="4">
        <f>'Quaterly-Purchases'!E4</f>
        <v>139871.7578</v>
      </c>
      <c r="F23" s="4">
        <f>'Quaterly-Purchases'!F4</f>
        <v>149307.877</v>
      </c>
      <c r="G23" s="4">
        <f>'Quaterly-Purchases'!G4</f>
        <v>159380.5818</v>
      </c>
      <c r="H23" s="4">
        <f>'Quaterly-Purchases'!H4</f>
        <v>170132.8178</v>
      </c>
      <c r="I23" s="4">
        <f>'Quaterly-Purchases'!I4</f>
        <v>181610.4282</v>
      </c>
      <c r="J23" s="4">
        <f>'Quaterly-Purchases'!J4</f>
        <v>193862.3486</v>
      </c>
      <c r="K23" s="4">
        <f>'Quaterly-Purchases'!K4</f>
        <v>206940.816</v>
      </c>
      <c r="L23" s="4">
        <f>'Quaterly-Purchases'!L4</f>
        <v>220901.5915</v>
      </c>
      <c r="M23" s="4">
        <f>'Quaterly-Purchases'!M4</f>
        <v>235804.1978</v>
      </c>
    </row>
    <row r="24">
      <c r="A24" s="10" t="s">
        <v>148</v>
      </c>
      <c r="B24" s="4">
        <f t="shared" ref="B24:M24" si="7">SUM(B22:B23)</f>
        <v>16467475.45</v>
      </c>
      <c r="C24" s="4">
        <f t="shared" si="7"/>
        <v>17476135.93</v>
      </c>
      <c r="D24" s="4">
        <f t="shared" si="7"/>
        <v>18546583.02</v>
      </c>
      <c r="E24" s="4">
        <f t="shared" si="7"/>
        <v>19682601.83</v>
      </c>
      <c r="F24" s="4">
        <f t="shared" si="7"/>
        <v>20888209.37</v>
      </c>
      <c r="G24" s="4">
        <f t="shared" si="7"/>
        <v>22167668.76</v>
      </c>
      <c r="H24" s="4">
        <f t="shared" si="7"/>
        <v>23525504.3</v>
      </c>
      <c r="I24" s="4">
        <f t="shared" si="7"/>
        <v>24966517.49</v>
      </c>
      <c r="J24" s="4">
        <f t="shared" si="7"/>
        <v>26495804</v>
      </c>
      <c r="K24" s="4">
        <f t="shared" si="7"/>
        <v>28118771.71</v>
      </c>
      <c r="L24" s="4">
        <f t="shared" si="7"/>
        <v>29841159.83</v>
      </c>
      <c r="M24" s="4">
        <f t="shared" si="7"/>
        <v>31669059.21</v>
      </c>
    </row>
    <row r="25">
      <c r="A25" s="8"/>
    </row>
    <row r="26">
      <c r="A26" s="10" t="s">
        <v>149</v>
      </c>
    </row>
    <row r="27">
      <c r="A27" s="8" t="s">
        <v>150</v>
      </c>
      <c r="B27" s="13">
        <v>0.0</v>
      </c>
      <c r="C27" s="12">
        <f t="shared" ref="C27:M27" si="8">B28</f>
        <v>5674110.45</v>
      </c>
      <c r="D27" s="12">
        <f t="shared" si="8"/>
        <v>6022130.644</v>
      </c>
      <c r="E27" s="12">
        <f t="shared" si="8"/>
        <v>6391500.98</v>
      </c>
      <c r="F27" s="12">
        <f t="shared" si="8"/>
        <v>6783531.531</v>
      </c>
      <c r="G27" s="12">
        <f t="shared" si="8"/>
        <v>7199612.778</v>
      </c>
      <c r="H27" s="12">
        <f t="shared" si="8"/>
        <v>7641220.545</v>
      </c>
      <c r="I27" s="12">
        <f t="shared" si="8"/>
        <v>8109921.241</v>
      </c>
      <c r="J27" s="12">
        <f t="shared" si="8"/>
        <v>8607377.422</v>
      </c>
      <c r="K27" s="12">
        <f t="shared" si="8"/>
        <v>9135353.688</v>
      </c>
      <c r="L27" s="12">
        <f t="shared" si="8"/>
        <v>9695722.957</v>
      </c>
      <c r="M27" s="12">
        <f t="shared" si="8"/>
        <v>10290473.11</v>
      </c>
    </row>
    <row r="28">
      <c r="A28" s="8" t="s">
        <v>151</v>
      </c>
      <c r="B28" s="12">
        <f>'Quaterly-Balance Sheet'!B30</f>
        <v>5674110.45</v>
      </c>
      <c r="C28" s="12">
        <f>'Quaterly-Balance Sheet'!C30</f>
        <v>6022130.644</v>
      </c>
      <c r="D28" s="12">
        <f>'Quaterly-Balance Sheet'!D30</f>
        <v>6391500.98</v>
      </c>
      <c r="E28" s="12">
        <f>'Quaterly-Balance Sheet'!E30</f>
        <v>6783531.531</v>
      </c>
      <c r="F28" s="12">
        <f>'Quaterly-Balance Sheet'!F30</f>
        <v>7199612.778</v>
      </c>
      <c r="G28" s="12">
        <f>'Quaterly-Balance Sheet'!G30</f>
        <v>7641220.545</v>
      </c>
      <c r="H28" s="12">
        <f>'Quaterly-Balance Sheet'!H30</f>
        <v>8109921.241</v>
      </c>
      <c r="I28" s="12">
        <f>'Quaterly-Balance Sheet'!I30</f>
        <v>8607377.422</v>
      </c>
      <c r="J28" s="12">
        <f>'Quaterly-Balance Sheet'!J30</f>
        <v>9135353.688</v>
      </c>
      <c r="K28" s="12">
        <f>'Quaterly-Balance Sheet'!K30</f>
        <v>9695722.957</v>
      </c>
      <c r="L28" s="12">
        <f>'Quaterly-Balance Sheet'!L30</f>
        <v>10290473.11</v>
      </c>
      <c r="M28" s="12">
        <f>'Quaterly-Balance Sheet'!M30</f>
        <v>10921714.05</v>
      </c>
    </row>
    <row r="29">
      <c r="A29" s="10" t="s">
        <v>149</v>
      </c>
      <c r="B29" s="13">
        <f t="shared" ref="B29:M29" si="9">AVERAGE(B27:B28)</f>
        <v>2837055.225</v>
      </c>
      <c r="C29" s="12">
        <f t="shared" si="9"/>
        <v>5848120.547</v>
      </c>
      <c r="D29" s="12">
        <f t="shared" si="9"/>
        <v>6206815.812</v>
      </c>
      <c r="E29" s="12">
        <f t="shared" si="9"/>
        <v>6587516.256</v>
      </c>
      <c r="F29" s="12">
        <f t="shared" si="9"/>
        <v>6991572.154</v>
      </c>
      <c r="G29" s="12">
        <f t="shared" si="9"/>
        <v>7420416.661</v>
      </c>
      <c r="H29" s="12">
        <f t="shared" si="9"/>
        <v>7875570.893</v>
      </c>
      <c r="I29" s="12">
        <f t="shared" si="9"/>
        <v>8358649.332</v>
      </c>
      <c r="J29" s="12">
        <f t="shared" si="9"/>
        <v>8871365.555</v>
      </c>
      <c r="K29" s="12">
        <f t="shared" si="9"/>
        <v>9415538.323</v>
      </c>
      <c r="L29" s="12">
        <f t="shared" si="9"/>
        <v>9993098.034</v>
      </c>
      <c r="M29" s="12">
        <f t="shared" si="9"/>
        <v>10606093.58</v>
      </c>
    </row>
    <row r="30">
      <c r="A30" s="10" t="s">
        <v>152</v>
      </c>
      <c r="B30" s="16">
        <f t="shared" ref="B30:M30" si="10">B24/B29</f>
        <v>5.804425414</v>
      </c>
      <c r="C30" s="16">
        <f t="shared" si="10"/>
        <v>2.988333737</v>
      </c>
      <c r="D30" s="16">
        <f t="shared" si="10"/>
        <v>2.988099467</v>
      </c>
      <c r="E30" s="16">
        <f t="shared" si="10"/>
        <v>2.987863873</v>
      </c>
      <c r="F30" s="16">
        <f t="shared" si="10"/>
        <v>2.987626948</v>
      </c>
      <c r="G30" s="16">
        <f t="shared" si="10"/>
        <v>2.987388684</v>
      </c>
      <c r="H30" s="16">
        <f t="shared" si="10"/>
        <v>2.987149074</v>
      </c>
      <c r="I30" s="16">
        <f t="shared" si="10"/>
        <v>2.986908112</v>
      </c>
      <c r="J30" s="16">
        <f t="shared" si="10"/>
        <v>2.986665789</v>
      </c>
      <c r="K30" s="16">
        <f t="shared" si="10"/>
        <v>2.986422098</v>
      </c>
      <c r="L30" s="16">
        <f t="shared" si="10"/>
        <v>2.986177033</v>
      </c>
      <c r="M30" s="16">
        <f t="shared" si="10"/>
        <v>2.985930585</v>
      </c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>
      <c r="A32" s="17" t="s">
        <v>153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8" t="s">
        <v>142</v>
      </c>
      <c r="B33" s="13">
        <v>90.0</v>
      </c>
      <c r="C33" s="13">
        <v>90.0</v>
      </c>
      <c r="D33" s="13">
        <v>90.0</v>
      </c>
      <c r="E33" s="13">
        <v>90.0</v>
      </c>
      <c r="F33" s="13">
        <v>90.0</v>
      </c>
      <c r="G33" s="13">
        <v>90.0</v>
      </c>
      <c r="H33" s="13">
        <v>90.0</v>
      </c>
      <c r="I33" s="13">
        <v>90.0</v>
      </c>
      <c r="J33" s="13">
        <v>90.0</v>
      </c>
      <c r="K33" s="13">
        <v>90.0</v>
      </c>
      <c r="L33" s="13">
        <v>90.0</v>
      </c>
      <c r="M33" s="13">
        <v>90.0</v>
      </c>
    </row>
    <row r="34">
      <c r="A34" s="8" t="s">
        <v>154</v>
      </c>
      <c r="B34" s="19">
        <f t="shared" ref="B34:M34" si="11">B30</f>
        <v>5.804425414</v>
      </c>
      <c r="C34" s="19">
        <f t="shared" si="11"/>
        <v>2.988333737</v>
      </c>
      <c r="D34" s="19">
        <f t="shared" si="11"/>
        <v>2.988099467</v>
      </c>
      <c r="E34" s="19">
        <f t="shared" si="11"/>
        <v>2.987863873</v>
      </c>
      <c r="F34" s="19">
        <f t="shared" si="11"/>
        <v>2.987626948</v>
      </c>
      <c r="G34" s="19">
        <f t="shared" si="11"/>
        <v>2.987388684</v>
      </c>
      <c r="H34" s="19">
        <f t="shared" si="11"/>
        <v>2.987149074</v>
      </c>
      <c r="I34" s="19">
        <f t="shared" si="11"/>
        <v>2.986908112</v>
      </c>
      <c r="J34" s="19">
        <f t="shared" si="11"/>
        <v>2.986665789</v>
      </c>
      <c r="K34" s="19">
        <f t="shared" si="11"/>
        <v>2.986422098</v>
      </c>
      <c r="L34" s="19">
        <f t="shared" si="11"/>
        <v>2.986177033</v>
      </c>
      <c r="M34" s="19">
        <f t="shared" si="11"/>
        <v>2.985930585</v>
      </c>
    </row>
    <row r="35">
      <c r="A35" s="10" t="s">
        <v>155</v>
      </c>
      <c r="B35" s="16">
        <f t="shared" ref="B35:M35" si="12">B33/B34</f>
        <v>15.50541071</v>
      </c>
      <c r="C35" s="16">
        <f t="shared" si="12"/>
        <v>30.11711807</v>
      </c>
      <c r="D35" s="16">
        <f t="shared" si="12"/>
        <v>30.11947928</v>
      </c>
      <c r="E35" s="16">
        <f t="shared" si="12"/>
        <v>30.12185422</v>
      </c>
      <c r="F35" s="16">
        <f t="shared" si="12"/>
        <v>30.12424295</v>
      </c>
      <c r="G35" s="16">
        <f t="shared" si="12"/>
        <v>30.12664555</v>
      </c>
      <c r="H35" s="16">
        <f t="shared" si="12"/>
        <v>30.12906211</v>
      </c>
      <c r="I35" s="16">
        <f t="shared" si="12"/>
        <v>30.13149271</v>
      </c>
      <c r="J35" s="16">
        <f t="shared" si="12"/>
        <v>30.13393743</v>
      </c>
      <c r="K35" s="16">
        <f t="shared" si="12"/>
        <v>30.13639634</v>
      </c>
      <c r="L35" s="16">
        <f t="shared" si="12"/>
        <v>30.13886954</v>
      </c>
      <c r="M35" s="16">
        <f t="shared" si="12"/>
        <v>30.14135709</v>
      </c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>
      <c r="A37" s="10" t="s">
        <v>156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 t="s">
        <v>157</v>
      </c>
      <c r="B38" s="12">
        <f>'Quaterly-Profit &amp; Loss'!B3</f>
        <v>15891456.47</v>
      </c>
      <c r="C38" s="12">
        <f>'Quaterly-Profit &amp; Loss'!C3</f>
        <v>16464698.17</v>
      </c>
      <c r="D38" s="12">
        <f>'Quaterly-Profit &amp; Loss'!D3</f>
        <v>17063861.45</v>
      </c>
      <c r="E38" s="12">
        <f>'Quaterly-Profit &amp; Loss'!E3</f>
        <v>17690279.2</v>
      </c>
      <c r="F38" s="12">
        <f>'Quaterly-Profit &amp; Loss'!F3</f>
        <v>18345357.67</v>
      </c>
      <c r="G38" s="12">
        <f>'Quaterly-Profit &amp; Loss'!G3</f>
        <v>19030580.61</v>
      </c>
      <c r="H38" s="12">
        <f>'Quaterly-Profit &amp; Loss'!H3</f>
        <v>19747513.74</v>
      </c>
      <c r="I38" s="12">
        <f>'Quaterly-Profit &amp; Loss'!I3</f>
        <v>20497809.42</v>
      </c>
      <c r="J38" s="12">
        <f>'Quaterly-Profit &amp; Loss'!J3</f>
        <v>21283211.6</v>
      </c>
      <c r="K38" s="12">
        <f>'Quaterly-Profit &amp; Loss'!K3</f>
        <v>22105561.13</v>
      </c>
      <c r="L38" s="12">
        <f>'Quaterly-Profit &amp; Loss'!L3</f>
        <v>22966801.26</v>
      </c>
      <c r="M38" s="12">
        <f>'Quaterly-Profit &amp; Loss'!M3</f>
        <v>23868983.57</v>
      </c>
    </row>
    <row r="39">
      <c r="A39" s="10" t="s">
        <v>158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>
      <c r="A40" s="8" t="s">
        <v>159</v>
      </c>
      <c r="B40" s="13">
        <v>0.0</v>
      </c>
      <c r="C40" s="12">
        <f t="shared" ref="C40:M40" si="13">B41</f>
        <v>576018.9766</v>
      </c>
      <c r="D40" s="12">
        <f t="shared" si="13"/>
        <v>1587456.733</v>
      </c>
      <c r="E40" s="12">
        <f t="shared" si="13"/>
        <v>3070178.309</v>
      </c>
      <c r="F40" s="12">
        <f t="shared" si="13"/>
        <v>5062500.945</v>
      </c>
      <c r="G40" s="12">
        <f t="shared" si="13"/>
        <v>7605352.654</v>
      </c>
      <c r="H40" s="12">
        <f t="shared" si="13"/>
        <v>10742440.81</v>
      </c>
      <c r="I40" s="12">
        <f t="shared" si="13"/>
        <v>14520431.36</v>
      </c>
      <c r="J40" s="12">
        <f t="shared" si="13"/>
        <v>18989139.44</v>
      </c>
      <c r="K40" s="12">
        <f t="shared" si="13"/>
        <v>24201731.84</v>
      </c>
      <c r="L40" s="12">
        <f t="shared" si="13"/>
        <v>30214942.42</v>
      </c>
      <c r="M40" s="12">
        <f t="shared" si="13"/>
        <v>37089301</v>
      </c>
    </row>
    <row r="41">
      <c r="A41" s="8" t="s">
        <v>160</v>
      </c>
      <c r="B41" s="12">
        <f>'Quaterly-Balance Sheet'!B8+'Quaterly-Balance Sheet'!B9</f>
        <v>576018.9766</v>
      </c>
      <c r="C41" s="12">
        <f>'Quaterly-Balance Sheet'!C8+'Quaterly-Balance Sheet'!C9</f>
        <v>1587456.733</v>
      </c>
      <c r="D41" s="12">
        <f>'Quaterly-Balance Sheet'!D8+'Quaterly-Balance Sheet'!D9</f>
        <v>3070178.309</v>
      </c>
      <c r="E41" s="12">
        <f>'Quaterly-Balance Sheet'!E8+'Quaterly-Balance Sheet'!E9</f>
        <v>5062500.945</v>
      </c>
      <c r="F41" s="12">
        <f>'Quaterly-Balance Sheet'!F8+'Quaterly-Balance Sheet'!F9</f>
        <v>7605352.654</v>
      </c>
      <c r="G41" s="12">
        <f>'Quaterly-Balance Sheet'!G8+'Quaterly-Balance Sheet'!G9</f>
        <v>10742440.81</v>
      </c>
      <c r="H41" s="12">
        <f>'Quaterly-Balance Sheet'!H8+'Quaterly-Balance Sheet'!H9</f>
        <v>14520431.36</v>
      </c>
      <c r="I41" s="12">
        <f>'Quaterly-Balance Sheet'!I8+'Quaterly-Balance Sheet'!I9</f>
        <v>18989139.44</v>
      </c>
      <c r="J41" s="12">
        <f>'Quaterly-Balance Sheet'!J8+'Quaterly-Balance Sheet'!J9</f>
        <v>24201731.84</v>
      </c>
      <c r="K41" s="12">
        <f>'Quaterly-Balance Sheet'!K8+'Quaterly-Balance Sheet'!K9</f>
        <v>30214942.42</v>
      </c>
      <c r="L41" s="12">
        <f>'Quaterly-Balance Sheet'!L8+'Quaterly-Balance Sheet'!L9</f>
        <v>37089301</v>
      </c>
      <c r="M41" s="12">
        <f>'Quaterly-Balance Sheet'!M8+'Quaterly-Balance Sheet'!M9</f>
        <v>44889376.64</v>
      </c>
    </row>
    <row r="42">
      <c r="A42" s="10" t="s">
        <v>158</v>
      </c>
      <c r="B42" s="12">
        <f t="shared" ref="B42:M42" si="14">AVERAGE(B40:B41)</f>
        <v>288009.4883</v>
      </c>
      <c r="C42" s="12">
        <f t="shared" si="14"/>
        <v>1081737.855</v>
      </c>
      <c r="D42" s="12">
        <f t="shared" si="14"/>
        <v>2328817.521</v>
      </c>
      <c r="E42" s="12">
        <f t="shared" si="14"/>
        <v>4066339.627</v>
      </c>
      <c r="F42" s="12">
        <f t="shared" si="14"/>
        <v>6333926.799</v>
      </c>
      <c r="G42" s="12">
        <f t="shared" si="14"/>
        <v>9173896.73</v>
      </c>
      <c r="H42" s="12">
        <f t="shared" si="14"/>
        <v>12631436.09</v>
      </c>
      <c r="I42" s="12">
        <f t="shared" si="14"/>
        <v>16754785.4</v>
      </c>
      <c r="J42" s="12">
        <f t="shared" si="14"/>
        <v>21595435.64</v>
      </c>
      <c r="K42" s="12">
        <f t="shared" si="14"/>
        <v>27208337.13</v>
      </c>
      <c r="L42" s="12">
        <f t="shared" si="14"/>
        <v>33652121.71</v>
      </c>
      <c r="M42" s="12">
        <f t="shared" si="14"/>
        <v>40989338.82</v>
      </c>
    </row>
    <row r="43">
      <c r="A43" s="10" t="s">
        <v>161</v>
      </c>
      <c r="B43" s="16">
        <f t="shared" ref="B43:M43" si="15">B38/B42</f>
        <v>55.17685049</v>
      </c>
      <c r="C43" s="16">
        <f t="shared" si="15"/>
        <v>15.22059906</v>
      </c>
      <c r="D43" s="16">
        <f t="shared" si="15"/>
        <v>7.327264284</v>
      </c>
      <c r="E43" s="16">
        <f t="shared" si="15"/>
        <v>4.350418514</v>
      </c>
      <c r="F43" s="16">
        <f t="shared" si="15"/>
        <v>2.896364017</v>
      </c>
      <c r="G43" s="16">
        <f t="shared" si="15"/>
        <v>2.074427168</v>
      </c>
      <c r="H43" s="16">
        <f t="shared" si="15"/>
        <v>1.563362519</v>
      </c>
      <c r="I43" s="16">
        <f t="shared" si="15"/>
        <v>1.223400296</v>
      </c>
      <c r="J43" s="16">
        <f t="shared" si="15"/>
        <v>0.9855421285</v>
      </c>
      <c r="K43" s="16">
        <f t="shared" si="15"/>
        <v>0.8124554259</v>
      </c>
      <c r="L43" s="16">
        <f t="shared" si="15"/>
        <v>0.682477065</v>
      </c>
      <c r="M43" s="16">
        <f t="shared" si="15"/>
        <v>0.5823217514</v>
      </c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>
      <c r="A45" s="17" t="s">
        <v>162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>
      <c r="A46" s="8" t="s">
        <v>142</v>
      </c>
      <c r="B46" s="13">
        <v>90.0</v>
      </c>
      <c r="C46" s="13">
        <v>90.0</v>
      </c>
      <c r="D46" s="13">
        <v>90.0</v>
      </c>
      <c r="E46" s="13">
        <v>90.0</v>
      </c>
      <c r="F46" s="13">
        <v>90.0</v>
      </c>
      <c r="G46" s="13">
        <v>90.0</v>
      </c>
      <c r="H46" s="13">
        <v>90.0</v>
      </c>
      <c r="I46" s="13">
        <v>90.0</v>
      </c>
      <c r="J46" s="13">
        <v>90.0</v>
      </c>
      <c r="K46" s="13">
        <v>90.0</v>
      </c>
      <c r="L46" s="13">
        <v>90.0</v>
      </c>
      <c r="M46" s="13">
        <v>90.0</v>
      </c>
    </row>
    <row r="47">
      <c r="A47" s="8" t="s">
        <v>161</v>
      </c>
      <c r="B47" s="19">
        <f t="shared" ref="B47:M47" si="16">B43</f>
        <v>55.17685049</v>
      </c>
      <c r="C47" s="19">
        <f t="shared" si="16"/>
        <v>15.22059906</v>
      </c>
      <c r="D47" s="19">
        <f t="shared" si="16"/>
        <v>7.327264284</v>
      </c>
      <c r="E47" s="19">
        <f t="shared" si="16"/>
        <v>4.350418514</v>
      </c>
      <c r="F47" s="19">
        <f t="shared" si="16"/>
        <v>2.896364017</v>
      </c>
      <c r="G47" s="19">
        <f t="shared" si="16"/>
        <v>2.074427168</v>
      </c>
      <c r="H47" s="19">
        <f t="shared" si="16"/>
        <v>1.563362519</v>
      </c>
      <c r="I47" s="19">
        <f t="shared" si="16"/>
        <v>1.223400296</v>
      </c>
      <c r="J47" s="19">
        <f t="shared" si="16"/>
        <v>0.9855421285</v>
      </c>
      <c r="K47" s="19">
        <f t="shared" si="16"/>
        <v>0.8124554259</v>
      </c>
      <c r="L47" s="19">
        <f t="shared" si="16"/>
        <v>0.682477065</v>
      </c>
      <c r="M47" s="19">
        <f t="shared" si="16"/>
        <v>0.5823217514</v>
      </c>
    </row>
    <row r="48">
      <c r="A48" s="10" t="s">
        <v>163</v>
      </c>
      <c r="B48" s="16">
        <f t="shared" ref="B48:M48" si="17">B46/B47</f>
        <v>1.631118833</v>
      </c>
      <c r="C48" s="16">
        <f t="shared" si="17"/>
        <v>5.913039275</v>
      </c>
      <c r="D48" s="16">
        <f t="shared" si="17"/>
        <v>12.28289257</v>
      </c>
      <c r="E48" s="16">
        <f t="shared" si="17"/>
        <v>20.68766481</v>
      </c>
      <c r="F48" s="16">
        <f t="shared" si="17"/>
        <v>31.07344225</v>
      </c>
      <c r="G48" s="16">
        <f t="shared" si="17"/>
        <v>43.38547113</v>
      </c>
      <c r="H48" s="16">
        <f t="shared" si="17"/>
        <v>57.56822163</v>
      </c>
      <c r="I48" s="16">
        <f t="shared" si="17"/>
        <v>73.56545548</v>
      </c>
      <c r="J48" s="16">
        <f t="shared" si="17"/>
        <v>91.32029712</v>
      </c>
      <c r="K48" s="16">
        <f t="shared" si="17"/>
        <v>110.775308</v>
      </c>
      <c r="L48" s="16">
        <f t="shared" si="17"/>
        <v>131.8725634</v>
      </c>
      <c r="M48" s="16">
        <f t="shared" si="17"/>
        <v>154.5537322</v>
      </c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>
      <c r="A50" s="17" t="s">
        <v>164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>
      <c r="A51" s="8" t="s">
        <v>37</v>
      </c>
      <c r="B51" s="12">
        <f>'Quaterly-Profit &amp; Loss'!B2</f>
        <v>26484047.42</v>
      </c>
      <c r="C51" s="12">
        <f>'Quaterly-Profit &amp; Loss'!C2</f>
        <v>27424744.78</v>
      </c>
      <c r="D51" s="12">
        <f>'Quaterly-Profit &amp; Loss'!D2</f>
        <v>28407343.82</v>
      </c>
      <c r="E51" s="12">
        <f>'Quaterly-Profit &amp; Loss'!E2</f>
        <v>29433977.46</v>
      </c>
      <c r="F51" s="12">
        <f>'Quaterly-Profit &amp; Loss'!F2</f>
        <v>30506895.28</v>
      </c>
      <c r="G51" s="12">
        <f>'Quaterly-Profit &amp; Loss'!G2</f>
        <v>31628470.24</v>
      </c>
      <c r="H51" s="12">
        <f>'Quaterly-Profit &amp; Loss'!H2</f>
        <v>32801205.64</v>
      </c>
      <c r="I51" s="12">
        <f>'Quaterly-Profit &amp; Loss'!I2</f>
        <v>34027742.61</v>
      </c>
      <c r="J51" s="12">
        <f>'Quaterly-Profit &amp; Loss'!J2</f>
        <v>35310867.96</v>
      </c>
      <c r="K51" s="12">
        <f>'Quaterly-Profit &amp; Loss'!K2</f>
        <v>36653522.55</v>
      </c>
      <c r="L51" s="12">
        <f>'Quaterly-Profit &amp; Loss'!L2</f>
        <v>38058810.08</v>
      </c>
      <c r="M51" s="12">
        <f>'Quaterly-Profit &amp; Loss'!M2</f>
        <v>39530006.47</v>
      </c>
    </row>
    <row r="52">
      <c r="A52" s="10" t="s">
        <v>165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>
      <c r="A53" s="8" t="s">
        <v>166</v>
      </c>
      <c r="B53" s="12">
        <v>0.0</v>
      </c>
      <c r="C53" s="12">
        <f t="shared" ref="C53:M53" si="18">B54</f>
        <v>22188542.17</v>
      </c>
      <c r="D53" s="12">
        <f t="shared" si="18"/>
        <v>38475299.2</v>
      </c>
      <c r="E53" s="12">
        <f t="shared" si="18"/>
        <v>47445548.91</v>
      </c>
      <c r="F53" s="12">
        <f t="shared" si="18"/>
        <v>53787115.69</v>
      </c>
      <c r="G53" s="12">
        <f t="shared" si="18"/>
        <v>62680653.07</v>
      </c>
      <c r="H53" s="12">
        <f t="shared" si="18"/>
        <v>73408031.32</v>
      </c>
      <c r="I53" s="12">
        <f t="shared" si="18"/>
        <v>99224769.5</v>
      </c>
      <c r="J53" s="12">
        <f t="shared" si="18"/>
        <v>98753746.18</v>
      </c>
      <c r="K53" s="12">
        <f t="shared" si="18"/>
        <v>108365060.4</v>
      </c>
      <c r="L53" s="12">
        <f t="shared" si="18"/>
        <v>119076714</v>
      </c>
      <c r="M53" s="12">
        <f t="shared" si="18"/>
        <v>169841938.9</v>
      </c>
    </row>
    <row r="54">
      <c r="A54" s="8" t="s">
        <v>167</v>
      </c>
      <c r="B54" s="12">
        <f>'Quaterly-Balance Sheet'!B13</f>
        <v>22188542.17</v>
      </c>
      <c r="C54" s="12">
        <f>'Quaterly-Balance Sheet'!C13</f>
        <v>38475299.2</v>
      </c>
      <c r="D54" s="12">
        <f>'Quaterly-Balance Sheet'!D13</f>
        <v>47445548.91</v>
      </c>
      <c r="E54" s="12">
        <f>'Quaterly-Balance Sheet'!E13</f>
        <v>53787115.69</v>
      </c>
      <c r="F54" s="12">
        <f>'Quaterly-Balance Sheet'!F13</f>
        <v>62680653.07</v>
      </c>
      <c r="G54" s="12">
        <f>'Quaterly-Balance Sheet'!G13</f>
        <v>73408031.32</v>
      </c>
      <c r="H54" s="12">
        <f>'Quaterly-Balance Sheet'!H13</f>
        <v>99224769.5</v>
      </c>
      <c r="I54" s="12">
        <f>'Quaterly-Balance Sheet'!I13</f>
        <v>98753746.18</v>
      </c>
      <c r="J54" s="12">
        <f>'Quaterly-Balance Sheet'!J13</f>
        <v>108365060.4</v>
      </c>
      <c r="K54" s="12">
        <f>'Quaterly-Balance Sheet'!K13</f>
        <v>119076714</v>
      </c>
      <c r="L54" s="12">
        <f>'Quaterly-Balance Sheet'!L13</f>
        <v>169841938.9</v>
      </c>
      <c r="M54" s="12">
        <f>'Quaterly-Balance Sheet'!M13</f>
        <v>150665726.8</v>
      </c>
    </row>
    <row r="55">
      <c r="A55" s="10" t="s">
        <v>165</v>
      </c>
      <c r="B55" s="12">
        <f t="shared" ref="B55:M55" si="19">SUM(B53:B54)/2</f>
        <v>11094271.08</v>
      </c>
      <c r="C55" s="12">
        <f t="shared" si="19"/>
        <v>30331920.68</v>
      </c>
      <c r="D55" s="12">
        <f t="shared" si="19"/>
        <v>42960424.05</v>
      </c>
      <c r="E55" s="12">
        <f t="shared" si="19"/>
        <v>50616332.3</v>
      </c>
      <c r="F55" s="12">
        <f t="shared" si="19"/>
        <v>58233884.38</v>
      </c>
      <c r="G55" s="12">
        <f t="shared" si="19"/>
        <v>68044342.19</v>
      </c>
      <c r="H55" s="12">
        <f t="shared" si="19"/>
        <v>86316400.41</v>
      </c>
      <c r="I55" s="12">
        <f t="shared" si="19"/>
        <v>98989257.84</v>
      </c>
      <c r="J55" s="12">
        <f t="shared" si="19"/>
        <v>103559403.3</v>
      </c>
      <c r="K55" s="12">
        <f t="shared" si="19"/>
        <v>113720887.2</v>
      </c>
      <c r="L55" s="12">
        <f t="shared" si="19"/>
        <v>144459326.4</v>
      </c>
      <c r="M55" s="12">
        <f t="shared" si="19"/>
        <v>160253832.8</v>
      </c>
    </row>
    <row r="56">
      <c r="A56" s="10" t="s">
        <v>168</v>
      </c>
      <c r="B56" s="16">
        <f t="shared" ref="B56:M56" si="20">B51/B55</f>
        <v>2.387182287</v>
      </c>
      <c r="C56" s="16">
        <f t="shared" si="20"/>
        <v>0.9041545727</v>
      </c>
      <c r="D56" s="16">
        <f t="shared" si="20"/>
        <v>0.6612444931</v>
      </c>
      <c r="E56" s="16">
        <f t="shared" si="20"/>
        <v>0.5815114632</v>
      </c>
      <c r="F56" s="16">
        <f t="shared" si="20"/>
        <v>0.5238684591</v>
      </c>
      <c r="G56" s="16">
        <f t="shared" si="20"/>
        <v>0.4648214564</v>
      </c>
      <c r="H56" s="16">
        <f t="shared" si="20"/>
        <v>0.3800112781</v>
      </c>
      <c r="I56" s="16">
        <f t="shared" si="20"/>
        <v>0.3437518712</v>
      </c>
      <c r="J56" s="16">
        <f t="shared" si="20"/>
        <v>0.3409721073</v>
      </c>
      <c r="K56" s="16">
        <f t="shared" si="20"/>
        <v>0.3223112611</v>
      </c>
      <c r="L56" s="16">
        <f t="shared" si="20"/>
        <v>0.2634569261</v>
      </c>
      <c r="M56" s="16">
        <f t="shared" si="20"/>
        <v>0.2466712076</v>
      </c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>
      <c r="A58" s="17" t="s">
        <v>169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>
      <c r="A59" s="8" t="s">
        <v>37</v>
      </c>
      <c r="B59" s="12">
        <f>'Quaterly-Profit &amp; Loss'!B2</f>
        <v>26484047.42</v>
      </c>
      <c r="C59" s="12">
        <f>'Quaterly-Profit &amp; Loss'!C2</f>
        <v>27424744.78</v>
      </c>
      <c r="D59" s="12">
        <f>'Quaterly-Profit &amp; Loss'!D2</f>
        <v>28407343.82</v>
      </c>
      <c r="E59" s="12">
        <f>'Quaterly-Profit &amp; Loss'!E2</f>
        <v>29433977.46</v>
      </c>
      <c r="F59" s="12">
        <f>'Quaterly-Profit &amp; Loss'!F2</f>
        <v>30506895.28</v>
      </c>
      <c r="G59" s="12">
        <f>'Quaterly-Profit &amp; Loss'!G2</f>
        <v>31628470.24</v>
      </c>
      <c r="H59" s="12">
        <f>'Quaterly-Profit &amp; Loss'!H2</f>
        <v>32801205.64</v>
      </c>
      <c r="I59" s="12">
        <f>'Quaterly-Profit &amp; Loss'!I2</f>
        <v>34027742.61</v>
      </c>
      <c r="J59" s="12">
        <f>'Quaterly-Profit &amp; Loss'!J2</f>
        <v>35310867.96</v>
      </c>
      <c r="K59" s="12">
        <f>'Quaterly-Profit &amp; Loss'!K2</f>
        <v>36653522.55</v>
      </c>
      <c r="L59" s="12">
        <f>'Quaterly-Profit &amp; Loss'!L2</f>
        <v>38058810.08</v>
      </c>
      <c r="M59" s="12">
        <f>'Quaterly-Profit &amp; Loss'!M2</f>
        <v>39530006.47</v>
      </c>
    </row>
    <row r="60">
      <c r="A60" s="10" t="s">
        <v>170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>
      <c r="A61" s="8" t="s">
        <v>166</v>
      </c>
      <c r="B61" s="13">
        <v>0.0</v>
      </c>
      <c r="C61" s="12">
        <f t="shared" ref="C61:M61" si="21">B62</f>
        <v>854814.2857</v>
      </c>
      <c r="D61" s="12">
        <f t="shared" si="21"/>
        <v>690628.5714</v>
      </c>
      <c r="E61" s="12">
        <f t="shared" si="21"/>
        <v>526442.8571</v>
      </c>
      <c r="F61" s="12">
        <f t="shared" si="21"/>
        <v>362257.1429</v>
      </c>
      <c r="G61" s="12">
        <f t="shared" si="21"/>
        <v>498071.4286</v>
      </c>
      <c r="H61" s="12">
        <f t="shared" si="21"/>
        <v>333885.7143</v>
      </c>
      <c r="I61" s="12">
        <f t="shared" si="21"/>
        <v>729700</v>
      </c>
      <c r="J61" s="12">
        <f t="shared" si="21"/>
        <v>565514.2857</v>
      </c>
      <c r="K61" s="12">
        <f t="shared" si="21"/>
        <v>401328.5714</v>
      </c>
      <c r="L61" s="12">
        <f t="shared" si="21"/>
        <v>537142.8571</v>
      </c>
      <c r="M61" s="12">
        <f t="shared" si="21"/>
        <v>531957.1429</v>
      </c>
    </row>
    <row r="62">
      <c r="A62" s="8" t="s">
        <v>167</v>
      </c>
      <c r="B62" s="12">
        <f>'Quaterly-Balance Sheet'!B5</f>
        <v>854814.2857</v>
      </c>
      <c r="C62" s="12">
        <f>'Quaterly-Balance Sheet'!C5</f>
        <v>690628.5714</v>
      </c>
      <c r="D62" s="12">
        <f>'Quaterly-Balance Sheet'!D5</f>
        <v>526442.8571</v>
      </c>
      <c r="E62" s="12">
        <f>'Quaterly-Balance Sheet'!E5</f>
        <v>362257.1429</v>
      </c>
      <c r="F62" s="12">
        <f>'Quaterly-Balance Sheet'!F5</f>
        <v>498071.4286</v>
      </c>
      <c r="G62" s="12">
        <f>'Quaterly-Balance Sheet'!G5</f>
        <v>333885.7143</v>
      </c>
      <c r="H62" s="12">
        <f>'Quaterly-Balance Sheet'!H5</f>
        <v>729700</v>
      </c>
      <c r="I62" s="12">
        <f>'Quaterly-Balance Sheet'!I5</f>
        <v>565514.2857</v>
      </c>
      <c r="J62" s="12">
        <f>'Quaterly-Balance Sheet'!J5</f>
        <v>401328.5714</v>
      </c>
      <c r="K62" s="12">
        <f>'Quaterly-Balance Sheet'!K5</f>
        <v>537142.8571</v>
      </c>
      <c r="L62" s="12">
        <f>'Quaterly-Balance Sheet'!L5</f>
        <v>531957.1429</v>
      </c>
      <c r="M62" s="12">
        <f>'Quaterly-Balance Sheet'!M5</f>
        <v>367771.4286</v>
      </c>
    </row>
    <row r="63">
      <c r="A63" s="10" t="s">
        <v>170</v>
      </c>
      <c r="B63" s="12">
        <f t="shared" ref="B63:M63" si="22">AVERAGE(B61:B62)</f>
        <v>427407.1429</v>
      </c>
      <c r="C63" s="12">
        <f t="shared" si="22"/>
        <v>772721.4286</v>
      </c>
      <c r="D63" s="12">
        <f t="shared" si="22"/>
        <v>608535.7143</v>
      </c>
      <c r="E63" s="12">
        <f t="shared" si="22"/>
        <v>444350</v>
      </c>
      <c r="F63" s="12">
        <f t="shared" si="22"/>
        <v>430164.2857</v>
      </c>
      <c r="G63" s="12">
        <f t="shared" si="22"/>
        <v>415978.5714</v>
      </c>
      <c r="H63" s="12">
        <f t="shared" si="22"/>
        <v>531792.8571</v>
      </c>
      <c r="I63" s="12">
        <f t="shared" si="22"/>
        <v>647607.1429</v>
      </c>
      <c r="J63" s="12">
        <f t="shared" si="22"/>
        <v>483421.4286</v>
      </c>
      <c r="K63" s="12">
        <f t="shared" si="22"/>
        <v>469235.7143</v>
      </c>
      <c r="L63" s="12">
        <f t="shared" si="22"/>
        <v>534550</v>
      </c>
      <c r="M63" s="12">
        <f t="shared" si="22"/>
        <v>449864.2857</v>
      </c>
    </row>
    <row r="64">
      <c r="A64" s="10" t="s">
        <v>171</v>
      </c>
      <c r="B64" s="16">
        <f t="shared" ref="B64:M64" si="23">B59/B63</f>
        <v>61.9644474</v>
      </c>
      <c r="C64" s="16">
        <f t="shared" si="23"/>
        <v>35.49111461</v>
      </c>
      <c r="D64" s="16">
        <f t="shared" si="23"/>
        <v>46.68147351</v>
      </c>
      <c r="E64" s="16">
        <f t="shared" si="23"/>
        <v>66.24052539</v>
      </c>
      <c r="F64" s="16">
        <f t="shared" si="23"/>
        <v>70.91917273</v>
      </c>
      <c r="G64" s="16">
        <f t="shared" si="23"/>
        <v>76.03389311</v>
      </c>
      <c r="H64" s="16">
        <f t="shared" si="23"/>
        <v>61.68041785</v>
      </c>
      <c r="I64" s="16">
        <f t="shared" si="23"/>
        <v>52.54380373</v>
      </c>
      <c r="J64" s="16">
        <f t="shared" si="23"/>
        <v>73.04365482</v>
      </c>
      <c r="K64" s="16">
        <f t="shared" si="23"/>
        <v>78.11324125</v>
      </c>
      <c r="L64" s="16">
        <f t="shared" si="23"/>
        <v>71.19784881</v>
      </c>
      <c r="M64" s="16">
        <f t="shared" si="23"/>
        <v>87.87095958</v>
      </c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10" t="s">
        <v>172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7" t="s">
        <v>173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8" t="s">
        <v>86</v>
      </c>
      <c r="B3" s="12">
        <f>'Quaterly-Profit &amp; Loss'!B4</f>
        <v>10592590.95</v>
      </c>
      <c r="C3" s="12">
        <f>'Quaterly-Profit &amp; Loss'!C4</f>
        <v>10960046.61</v>
      </c>
      <c r="D3" s="12">
        <f>'Quaterly-Profit &amp; Loss'!D4</f>
        <v>11343482.38</v>
      </c>
      <c r="E3" s="12">
        <f>'Quaterly-Profit &amp; Loss'!E4</f>
        <v>11743698.26</v>
      </c>
      <c r="F3" s="12">
        <f>'Quaterly-Profit &amp; Loss'!F4</f>
        <v>12161537.61</v>
      </c>
      <c r="G3" s="12">
        <f>'Quaterly-Profit &amp; Loss'!G4</f>
        <v>12597889.63</v>
      </c>
      <c r="H3" s="12">
        <f>'Quaterly-Profit &amp; Loss'!H4</f>
        <v>13053691.9</v>
      </c>
      <c r="I3" s="12">
        <f>'Quaterly-Profit &amp; Loss'!I4</f>
        <v>13529933.19</v>
      </c>
      <c r="J3" s="12">
        <f>'Quaterly-Profit &amp; Loss'!J4</f>
        <v>14027656.36</v>
      </c>
      <c r="K3" s="12">
        <f>'Quaterly-Profit &amp; Loss'!K4</f>
        <v>14547961.42</v>
      </c>
      <c r="L3" s="12">
        <f>'Quaterly-Profit &amp; Loss'!L4</f>
        <v>15092008.83</v>
      </c>
      <c r="M3" s="12">
        <f>'Quaterly-Profit &amp; Loss'!M4</f>
        <v>15661022.9</v>
      </c>
    </row>
    <row r="4">
      <c r="A4" s="8" t="s">
        <v>37</v>
      </c>
      <c r="B4" s="12">
        <f>'Quaterly-Profit &amp; Loss'!B2</f>
        <v>26484047.42</v>
      </c>
      <c r="C4" s="12">
        <f>'Quaterly-Profit &amp; Loss'!C2</f>
        <v>27424744.78</v>
      </c>
      <c r="D4" s="12">
        <f>'Quaterly-Profit &amp; Loss'!D2</f>
        <v>28407343.82</v>
      </c>
      <c r="E4" s="12">
        <f>'Quaterly-Profit &amp; Loss'!E2</f>
        <v>29433977.46</v>
      </c>
      <c r="F4" s="12">
        <f>'Quaterly-Profit &amp; Loss'!F2</f>
        <v>30506895.28</v>
      </c>
      <c r="G4" s="12">
        <f>'Quaterly-Profit &amp; Loss'!G2</f>
        <v>31628470.24</v>
      </c>
      <c r="H4" s="12">
        <f>'Quaterly-Profit &amp; Loss'!H2</f>
        <v>32801205.64</v>
      </c>
      <c r="I4" s="12">
        <f>'Quaterly-Profit &amp; Loss'!I2</f>
        <v>34027742.61</v>
      </c>
      <c r="J4" s="12">
        <f>'Quaterly-Profit &amp; Loss'!J2</f>
        <v>35310867.96</v>
      </c>
      <c r="K4" s="12">
        <f>'Quaterly-Profit &amp; Loss'!K2</f>
        <v>36653522.55</v>
      </c>
      <c r="L4" s="12">
        <f>'Quaterly-Profit &amp; Loss'!L2</f>
        <v>38058810.08</v>
      </c>
      <c r="M4" s="12">
        <f>'Quaterly-Profit &amp; Loss'!M2</f>
        <v>39530006.47</v>
      </c>
    </row>
    <row r="5">
      <c r="A5" s="10" t="s">
        <v>174</v>
      </c>
      <c r="B5" s="20">
        <f t="shared" ref="B5:M5" si="1">B3/B4</f>
        <v>0.3999611834</v>
      </c>
      <c r="C5" s="20">
        <f t="shared" si="1"/>
        <v>0.3996407878</v>
      </c>
      <c r="D5" s="20">
        <f t="shared" si="1"/>
        <v>0.3993151366</v>
      </c>
      <c r="E5" s="20">
        <f t="shared" si="1"/>
        <v>0.3989844144</v>
      </c>
      <c r="F5" s="20">
        <f t="shared" si="1"/>
        <v>0.3986488137</v>
      </c>
      <c r="G5" s="20">
        <f t="shared" si="1"/>
        <v>0.3983085344</v>
      </c>
      <c r="H5" s="20">
        <f t="shared" si="1"/>
        <v>0.3979637834</v>
      </c>
      <c r="I5" s="20">
        <f t="shared" si="1"/>
        <v>0.3976147741</v>
      </c>
      <c r="J5" s="20">
        <f t="shared" si="1"/>
        <v>0.3972617262</v>
      </c>
      <c r="K5" s="20">
        <f t="shared" si="1"/>
        <v>0.3969048651</v>
      </c>
      <c r="L5" s="20">
        <f t="shared" si="1"/>
        <v>0.3965444215</v>
      </c>
      <c r="M5" s="20">
        <f t="shared" si="1"/>
        <v>0.3961806308</v>
      </c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17" t="s">
        <v>175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8" t="s">
        <v>176</v>
      </c>
      <c r="B8" s="12">
        <f>'Quaterly-Profit &amp; Loss'!B12</f>
        <v>7347171.716</v>
      </c>
      <c r="C8" s="12">
        <f>'Quaterly-Profit &amp; Loss'!C12</f>
        <v>7604771.836</v>
      </c>
      <c r="D8" s="12">
        <f>'Quaterly-Profit &amp; Loss'!D12</f>
        <v>7876995.375</v>
      </c>
      <c r="E8" s="12">
        <f>'Quaterly-Profit &amp; Loss'!E12</f>
        <v>8158984.736</v>
      </c>
      <c r="F8" s="12">
        <f>'Quaterly-Profit &amp; Loss'!F12</f>
        <v>8459590.132</v>
      </c>
      <c r="G8" s="12">
        <f>'Quaterly-Profit &amp; Loss'!G12</f>
        <v>8732876.476</v>
      </c>
      <c r="H8" s="12">
        <f>'Quaterly-Profit &amp; Loss'!H12</f>
        <v>9066846.488</v>
      </c>
      <c r="I8" s="12">
        <f>'Quaterly-Profit &amp; Loss'!I12</f>
        <v>9418748.496</v>
      </c>
      <c r="J8" s="12">
        <f>'Quaterly-Profit &amp; Loss'!J12</f>
        <v>9785916.908</v>
      </c>
      <c r="K8" s="12">
        <f>'Quaterly-Profit &amp; Loss'!K12</f>
        <v>10169150.34</v>
      </c>
      <c r="L8" s="12">
        <f>'Quaterly-Profit &amp; Loss'!L12</f>
        <v>10564128.75</v>
      </c>
      <c r="M8" s="12">
        <f>'Quaterly-Profit &amp; Loss'!M12</f>
        <v>10977232.97</v>
      </c>
    </row>
    <row r="9">
      <c r="A9" s="8" t="s">
        <v>37</v>
      </c>
      <c r="B9" s="12">
        <f>'Quaterly-Profit &amp; Loss'!B2</f>
        <v>26484047.42</v>
      </c>
      <c r="C9" s="12">
        <f>'Quaterly-Profit &amp; Loss'!C2</f>
        <v>27424744.78</v>
      </c>
      <c r="D9" s="12">
        <f>'Quaterly-Profit &amp; Loss'!D2</f>
        <v>28407343.82</v>
      </c>
      <c r="E9" s="12">
        <f>'Quaterly-Profit &amp; Loss'!E2</f>
        <v>29433977.46</v>
      </c>
      <c r="F9" s="12">
        <f>'Quaterly-Profit &amp; Loss'!F2</f>
        <v>30506895.28</v>
      </c>
      <c r="G9" s="12">
        <f>'Quaterly-Profit &amp; Loss'!G2</f>
        <v>31628470.24</v>
      </c>
      <c r="H9" s="12">
        <f>'Quaterly-Profit &amp; Loss'!H2</f>
        <v>32801205.64</v>
      </c>
      <c r="I9" s="12">
        <f>'Quaterly-Profit &amp; Loss'!I2</f>
        <v>34027742.61</v>
      </c>
      <c r="J9" s="12">
        <f>'Quaterly-Profit &amp; Loss'!J2</f>
        <v>35310867.96</v>
      </c>
      <c r="K9" s="12">
        <f>'Quaterly-Profit &amp; Loss'!K2</f>
        <v>36653522.55</v>
      </c>
      <c r="L9" s="12">
        <f>'Quaterly-Profit &amp; Loss'!L2</f>
        <v>38058810.08</v>
      </c>
      <c r="M9" s="12">
        <f>'Quaterly-Profit &amp; Loss'!M2</f>
        <v>39530006.47</v>
      </c>
    </row>
    <row r="10">
      <c r="A10" s="10" t="s">
        <v>177</v>
      </c>
      <c r="B10" s="20">
        <f t="shared" ref="B10:M10" si="2">B8/B9</f>
        <v>0.2774187645</v>
      </c>
      <c r="C10" s="20">
        <f t="shared" si="2"/>
        <v>0.2772959929</v>
      </c>
      <c r="D10" s="20">
        <f t="shared" si="2"/>
        <v>0.2772872896</v>
      </c>
      <c r="E10" s="20">
        <f t="shared" si="2"/>
        <v>0.2771961332</v>
      </c>
      <c r="F10" s="20">
        <f t="shared" si="2"/>
        <v>0.2773009201</v>
      </c>
      <c r="G10" s="20">
        <f t="shared" si="2"/>
        <v>0.276108089</v>
      </c>
      <c r="H10" s="20">
        <f t="shared" si="2"/>
        <v>0.2764180862</v>
      </c>
      <c r="I10" s="20">
        <f t="shared" si="2"/>
        <v>0.2767961603</v>
      </c>
      <c r="J10" s="20">
        <f t="shared" si="2"/>
        <v>0.2771361191</v>
      </c>
      <c r="K10" s="20">
        <f t="shared" si="2"/>
        <v>0.2774399192</v>
      </c>
      <c r="L10" s="20">
        <f t="shared" si="2"/>
        <v>0.2775738056</v>
      </c>
      <c r="M10" s="20">
        <f t="shared" si="2"/>
        <v>0.27769368</v>
      </c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17" t="s">
        <v>178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 t="s">
        <v>179</v>
      </c>
      <c r="B13" s="12">
        <f>'Quaterly-Profit &amp; Loss'!B8</f>
        <v>10120071.23</v>
      </c>
      <c r="C13" s="12">
        <f>'Quaterly-Profit &amp; Loss'!C8</f>
        <v>10487526.9</v>
      </c>
      <c r="D13" s="12">
        <f>'Quaterly-Profit &amp; Loss'!D8</f>
        <v>10870962.66</v>
      </c>
      <c r="E13" s="12">
        <f>'Quaterly-Profit &amp; Loss'!E8</f>
        <v>11271178.54</v>
      </c>
      <c r="F13" s="12">
        <f>'Quaterly-Profit &amp; Loss'!F8</f>
        <v>11689017.9</v>
      </c>
      <c r="G13" s="12">
        <f>'Quaterly-Profit &amp; Loss'!G8</f>
        <v>12125369.91</v>
      </c>
      <c r="H13" s="12">
        <f>'Quaterly-Profit &amp; Loss'!H8</f>
        <v>12581172.18</v>
      </c>
      <c r="I13" s="12">
        <f>'Quaterly-Profit &amp; Loss'!I8</f>
        <v>13057413.48</v>
      </c>
      <c r="J13" s="12">
        <f>'Quaterly-Profit &amp; Loss'!J8</f>
        <v>13555136.65</v>
      </c>
      <c r="K13" s="12">
        <f>'Quaterly-Profit &amp; Loss'!K8</f>
        <v>14075441.71</v>
      </c>
      <c r="L13" s="12">
        <f>'Quaterly-Profit &amp; Loss'!L8</f>
        <v>14619489.11</v>
      </c>
      <c r="M13" s="12">
        <f>'Quaterly-Profit &amp; Loss'!M8</f>
        <v>15188503.18</v>
      </c>
    </row>
    <row r="14">
      <c r="A14" s="8" t="s">
        <v>37</v>
      </c>
      <c r="B14" s="12">
        <f>'Quaterly-Profit &amp; Loss'!B2</f>
        <v>26484047.42</v>
      </c>
      <c r="C14" s="12">
        <f>'Quaterly-Profit &amp; Loss'!C2</f>
        <v>27424744.78</v>
      </c>
      <c r="D14" s="12">
        <f>'Quaterly-Profit &amp; Loss'!D2</f>
        <v>28407343.82</v>
      </c>
      <c r="E14" s="12">
        <f>'Quaterly-Profit &amp; Loss'!E2</f>
        <v>29433977.46</v>
      </c>
      <c r="F14" s="12">
        <f>'Quaterly-Profit &amp; Loss'!F2</f>
        <v>30506895.28</v>
      </c>
      <c r="G14" s="12">
        <f>'Quaterly-Profit &amp; Loss'!G2</f>
        <v>31628470.24</v>
      </c>
      <c r="H14" s="12">
        <f>'Quaterly-Profit &amp; Loss'!H2</f>
        <v>32801205.64</v>
      </c>
      <c r="I14" s="12">
        <f>'Quaterly-Profit &amp; Loss'!I2</f>
        <v>34027742.61</v>
      </c>
      <c r="J14" s="12">
        <f>'Quaterly-Profit &amp; Loss'!J2</f>
        <v>35310867.96</v>
      </c>
      <c r="K14" s="12">
        <f>'Quaterly-Profit &amp; Loss'!K2</f>
        <v>36653522.55</v>
      </c>
      <c r="L14" s="12">
        <f>'Quaterly-Profit &amp; Loss'!L2</f>
        <v>38058810.08</v>
      </c>
      <c r="M14" s="12">
        <f>'Quaterly-Profit &amp; Loss'!M2</f>
        <v>39530006.47</v>
      </c>
    </row>
    <row r="15">
      <c r="A15" s="10" t="s">
        <v>180</v>
      </c>
      <c r="B15" s="20">
        <f t="shared" ref="B15:M15" si="3">B13/B14</f>
        <v>0.3821195104</v>
      </c>
      <c r="C15" s="20">
        <f t="shared" si="3"/>
        <v>0.3824111028</v>
      </c>
      <c r="D15" s="20">
        <f t="shared" si="3"/>
        <v>0.3826814197</v>
      </c>
      <c r="E15" s="20">
        <f t="shared" si="3"/>
        <v>0.3829308683</v>
      </c>
      <c r="F15" s="20">
        <f t="shared" si="3"/>
        <v>0.3831598657</v>
      </c>
      <c r="G15" s="20">
        <f t="shared" si="3"/>
        <v>0.3833688389</v>
      </c>
      <c r="H15" s="20">
        <f t="shared" si="3"/>
        <v>0.3835582241</v>
      </c>
      <c r="I15" s="20">
        <f t="shared" si="3"/>
        <v>0.3837284661</v>
      </c>
      <c r="J15" s="20">
        <f t="shared" si="3"/>
        <v>0.3838800185</v>
      </c>
      <c r="K15" s="20">
        <f t="shared" si="3"/>
        <v>0.3840133425</v>
      </c>
      <c r="L15" s="20">
        <f t="shared" si="3"/>
        <v>0.3841289068</v>
      </c>
      <c r="M15" s="20">
        <f t="shared" si="3"/>
        <v>0.3842271869</v>
      </c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17" t="s">
        <v>181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 t="s">
        <v>179</v>
      </c>
      <c r="B18" s="12">
        <f>'Quaterly-Profit &amp; Loss'!B8</f>
        <v>10120071.23</v>
      </c>
      <c r="C18" s="12">
        <f>'Quaterly-Profit &amp; Loss'!C8</f>
        <v>10487526.9</v>
      </c>
      <c r="D18" s="12">
        <f>'Quaterly-Profit &amp; Loss'!D8</f>
        <v>10870962.66</v>
      </c>
      <c r="E18" s="12">
        <f>'Quaterly-Profit &amp; Loss'!E8</f>
        <v>11271178.54</v>
      </c>
      <c r="F18" s="12">
        <f>'Quaterly-Profit &amp; Loss'!F8</f>
        <v>11689017.9</v>
      </c>
      <c r="G18" s="12">
        <f>'Quaterly-Profit &amp; Loss'!G8</f>
        <v>12125369.91</v>
      </c>
      <c r="H18" s="12">
        <f>'Quaterly-Profit &amp; Loss'!H8</f>
        <v>12581172.18</v>
      </c>
      <c r="I18" s="12">
        <f>'Quaterly-Profit &amp; Loss'!I8</f>
        <v>13057413.48</v>
      </c>
      <c r="J18" s="12">
        <f>'Quaterly-Profit &amp; Loss'!J8</f>
        <v>13555136.65</v>
      </c>
      <c r="K18" s="12">
        <f>'Quaterly-Profit &amp; Loss'!K8</f>
        <v>14075441.71</v>
      </c>
      <c r="L18" s="12">
        <f>'Quaterly-Profit &amp; Loss'!L8</f>
        <v>14619489.11</v>
      </c>
      <c r="M18" s="12">
        <f>'Quaterly-Profit &amp; Loss'!M8</f>
        <v>15188503.18</v>
      </c>
    </row>
    <row r="19">
      <c r="A19" s="10" t="s">
        <v>165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8" t="s">
        <v>182</v>
      </c>
      <c r="B20" s="13">
        <v>0.0</v>
      </c>
      <c r="C20" s="12">
        <f t="shared" ref="C20:M20" si="4">B21</f>
        <v>22188542.17</v>
      </c>
      <c r="D20" s="12">
        <f t="shared" si="4"/>
        <v>38475299.2</v>
      </c>
      <c r="E20" s="12">
        <f t="shared" si="4"/>
        <v>47445548.91</v>
      </c>
      <c r="F20" s="12">
        <f t="shared" si="4"/>
        <v>53787115.69</v>
      </c>
      <c r="G20" s="12">
        <f t="shared" si="4"/>
        <v>62680653.07</v>
      </c>
      <c r="H20" s="12">
        <f t="shared" si="4"/>
        <v>73408031.32</v>
      </c>
      <c r="I20" s="12">
        <f t="shared" si="4"/>
        <v>99224769.5</v>
      </c>
      <c r="J20" s="12">
        <f t="shared" si="4"/>
        <v>98753746.18</v>
      </c>
      <c r="K20" s="12">
        <f t="shared" si="4"/>
        <v>108365060.4</v>
      </c>
      <c r="L20" s="12">
        <f t="shared" si="4"/>
        <v>119076714</v>
      </c>
      <c r="M20" s="12">
        <f t="shared" si="4"/>
        <v>169841938.9</v>
      </c>
    </row>
    <row r="21">
      <c r="A21" s="8" t="s">
        <v>183</v>
      </c>
      <c r="B21" s="12">
        <f>'Quaterly-Balance Sheet'!B13</f>
        <v>22188542.17</v>
      </c>
      <c r="C21" s="12">
        <f>'Quaterly-Balance Sheet'!C13</f>
        <v>38475299.2</v>
      </c>
      <c r="D21" s="12">
        <f>'Quaterly-Balance Sheet'!D13</f>
        <v>47445548.91</v>
      </c>
      <c r="E21" s="12">
        <f>'Quaterly-Balance Sheet'!E13</f>
        <v>53787115.69</v>
      </c>
      <c r="F21" s="12">
        <f>'Quaterly-Balance Sheet'!F13</f>
        <v>62680653.07</v>
      </c>
      <c r="G21" s="12">
        <f>'Quaterly-Balance Sheet'!G13</f>
        <v>73408031.32</v>
      </c>
      <c r="H21" s="12">
        <f>'Quaterly-Balance Sheet'!H13</f>
        <v>99224769.5</v>
      </c>
      <c r="I21" s="12">
        <f>'Quaterly-Balance Sheet'!I13</f>
        <v>98753746.18</v>
      </c>
      <c r="J21" s="12">
        <f>'Quaterly-Balance Sheet'!J13</f>
        <v>108365060.4</v>
      </c>
      <c r="K21" s="12">
        <f>'Quaterly-Balance Sheet'!K13</f>
        <v>119076714</v>
      </c>
      <c r="L21" s="12">
        <f>'Quaterly-Balance Sheet'!L13</f>
        <v>169841938.9</v>
      </c>
      <c r="M21" s="12">
        <f>'Quaterly-Balance Sheet'!M13</f>
        <v>150665726.8</v>
      </c>
    </row>
    <row r="22">
      <c r="A22" s="8" t="s">
        <v>165</v>
      </c>
      <c r="B22" s="12">
        <f t="shared" ref="B22:M22" si="5">SUM(B20:B21)/2</f>
        <v>11094271.08</v>
      </c>
      <c r="C22" s="12">
        <f t="shared" si="5"/>
        <v>30331920.68</v>
      </c>
      <c r="D22" s="12">
        <f t="shared" si="5"/>
        <v>42960424.05</v>
      </c>
      <c r="E22" s="12">
        <f t="shared" si="5"/>
        <v>50616332.3</v>
      </c>
      <c r="F22" s="12">
        <f t="shared" si="5"/>
        <v>58233884.38</v>
      </c>
      <c r="G22" s="12">
        <f t="shared" si="5"/>
        <v>68044342.19</v>
      </c>
      <c r="H22" s="12">
        <f t="shared" si="5"/>
        <v>86316400.41</v>
      </c>
      <c r="I22" s="12">
        <f t="shared" si="5"/>
        <v>98989257.84</v>
      </c>
      <c r="J22" s="12">
        <f t="shared" si="5"/>
        <v>103559403.3</v>
      </c>
      <c r="K22" s="12">
        <f t="shared" si="5"/>
        <v>113720887.2</v>
      </c>
      <c r="L22" s="12">
        <f t="shared" si="5"/>
        <v>144459326.4</v>
      </c>
      <c r="M22" s="12">
        <f t="shared" si="5"/>
        <v>160253832.8</v>
      </c>
    </row>
    <row r="23">
      <c r="A23" s="10" t="s">
        <v>184</v>
      </c>
      <c r="B23" s="20">
        <f t="shared" ref="B23:M23" si="6">B18/B22</f>
        <v>0.9121889269</v>
      </c>
      <c r="C23" s="20">
        <f t="shared" si="6"/>
        <v>0.3457587473</v>
      </c>
      <c r="D23" s="20">
        <f t="shared" si="6"/>
        <v>0.2530459814</v>
      </c>
      <c r="E23" s="20">
        <f t="shared" si="6"/>
        <v>0.2226786895</v>
      </c>
      <c r="F23" s="20">
        <f t="shared" si="6"/>
        <v>0.2007253685</v>
      </c>
      <c r="G23" s="20">
        <f t="shared" si="6"/>
        <v>0.178198062</v>
      </c>
      <c r="H23" s="20">
        <f t="shared" si="6"/>
        <v>0.1457564509</v>
      </c>
      <c r="I23" s="20">
        <f t="shared" si="6"/>
        <v>0.1319073782</v>
      </c>
      <c r="J23" s="20">
        <f t="shared" si="6"/>
        <v>0.1308923789</v>
      </c>
      <c r="K23" s="20">
        <f t="shared" si="6"/>
        <v>0.1237718247</v>
      </c>
      <c r="L23" s="20">
        <f t="shared" si="6"/>
        <v>0.101201421</v>
      </c>
      <c r="M23" s="20">
        <f t="shared" si="6"/>
        <v>0.09477778419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17" t="s">
        <v>185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>
      <c r="A26" s="8" t="s">
        <v>176</v>
      </c>
      <c r="B26" s="12">
        <f>'Quaterly-Profit &amp; Loss'!B12</f>
        <v>7347171.716</v>
      </c>
      <c r="C26" s="12">
        <f>'Quaterly-Profit &amp; Loss'!C12</f>
        <v>7604771.836</v>
      </c>
      <c r="D26" s="12">
        <f>'Quaterly-Profit &amp; Loss'!D12</f>
        <v>7876995.375</v>
      </c>
      <c r="E26" s="12">
        <f>'Quaterly-Profit &amp; Loss'!E12</f>
        <v>8158984.736</v>
      </c>
      <c r="F26" s="12">
        <f>'Quaterly-Profit &amp; Loss'!F12</f>
        <v>8459590.132</v>
      </c>
      <c r="G26" s="12">
        <f>'Quaterly-Profit &amp; Loss'!G12</f>
        <v>8732876.476</v>
      </c>
      <c r="H26" s="12">
        <f>'Quaterly-Profit &amp; Loss'!H12</f>
        <v>9066846.488</v>
      </c>
      <c r="I26" s="12">
        <f>'Quaterly-Profit &amp; Loss'!I12</f>
        <v>9418748.496</v>
      </c>
      <c r="J26" s="12">
        <f>'Quaterly-Profit &amp; Loss'!J12</f>
        <v>9785916.908</v>
      </c>
      <c r="K26" s="12">
        <f>'Quaterly-Profit &amp; Loss'!K12</f>
        <v>10169150.34</v>
      </c>
      <c r="L26" s="12">
        <f>'Quaterly-Profit &amp; Loss'!L12</f>
        <v>10564128.75</v>
      </c>
      <c r="M26" s="12">
        <f>'Quaterly-Profit &amp; Loss'!M12</f>
        <v>10977232.97</v>
      </c>
    </row>
    <row r="27">
      <c r="A27" s="10" t="s">
        <v>186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>
      <c r="A28" s="8" t="s">
        <v>187</v>
      </c>
      <c r="B28" s="13">
        <v>0.0</v>
      </c>
      <c r="C28" s="12">
        <f t="shared" ref="C28:M28" si="7">B29</f>
        <v>16445217.72</v>
      </c>
      <c r="D28" s="12">
        <f t="shared" si="7"/>
        <v>31962357.55</v>
      </c>
      <c r="E28" s="12">
        <f t="shared" si="7"/>
        <v>39839352.93</v>
      </c>
      <c r="F28" s="12">
        <f t="shared" si="7"/>
        <v>45086310.16</v>
      </c>
      <c r="G28" s="12">
        <f t="shared" si="7"/>
        <v>53545900.29</v>
      </c>
      <c r="H28" s="12">
        <f t="shared" si="7"/>
        <v>62278776.77</v>
      </c>
      <c r="I28" s="12">
        <f t="shared" si="7"/>
        <v>87608948.26</v>
      </c>
      <c r="J28" s="12">
        <f t="shared" si="7"/>
        <v>87364352.75</v>
      </c>
      <c r="K28" s="12">
        <f t="shared" si="7"/>
        <v>97150269.66</v>
      </c>
      <c r="L28" s="12">
        <f t="shared" si="7"/>
        <v>107319420</v>
      </c>
      <c r="M28" s="12">
        <f t="shared" si="7"/>
        <v>157472028.7</v>
      </c>
    </row>
    <row r="29">
      <c r="A29" s="8" t="s">
        <v>188</v>
      </c>
      <c r="B29" s="12">
        <f>'Quaterly-Balance Sheet'!B22</f>
        <v>16445217.72</v>
      </c>
      <c r="C29" s="12">
        <f>'Quaterly-Balance Sheet'!C22</f>
        <v>31962357.55</v>
      </c>
      <c r="D29" s="12">
        <f>'Quaterly-Balance Sheet'!D22</f>
        <v>39839352.93</v>
      </c>
      <c r="E29" s="12">
        <f>'Quaterly-Balance Sheet'!E22</f>
        <v>45086310.16</v>
      </c>
      <c r="F29" s="12">
        <f>'Quaterly-Balance Sheet'!F22</f>
        <v>53545900.29</v>
      </c>
      <c r="G29" s="12">
        <f>'Quaterly-Balance Sheet'!G22</f>
        <v>62278776.77</v>
      </c>
      <c r="H29" s="12">
        <f>'Quaterly-Balance Sheet'!H22</f>
        <v>87608948.26</v>
      </c>
      <c r="I29" s="12">
        <f>'Quaterly-Balance Sheet'!I22</f>
        <v>87364352.75</v>
      </c>
      <c r="J29" s="12">
        <f>'Quaterly-Balance Sheet'!J22</f>
        <v>97150269.66</v>
      </c>
      <c r="K29" s="12">
        <f>'Quaterly-Balance Sheet'!K22</f>
        <v>107319420</v>
      </c>
      <c r="L29" s="12">
        <f>'Quaterly-Balance Sheet'!L22</f>
        <v>157472028.7</v>
      </c>
      <c r="M29" s="12">
        <f>'Quaterly-Balance Sheet'!M22</f>
        <v>137682441.7</v>
      </c>
    </row>
    <row r="30">
      <c r="A30" s="10" t="s">
        <v>186</v>
      </c>
      <c r="B30" s="12">
        <f t="shared" ref="B30:M30" si="8">SUM(B28:B29)/2</f>
        <v>8222608.858</v>
      </c>
      <c r="C30" s="12">
        <f t="shared" si="8"/>
        <v>24203787.63</v>
      </c>
      <c r="D30" s="12">
        <f t="shared" si="8"/>
        <v>35900855.24</v>
      </c>
      <c r="E30" s="12">
        <f t="shared" si="8"/>
        <v>42462831.54</v>
      </c>
      <c r="F30" s="12">
        <f t="shared" si="8"/>
        <v>49316105.23</v>
      </c>
      <c r="G30" s="12">
        <f t="shared" si="8"/>
        <v>57912338.53</v>
      </c>
      <c r="H30" s="12">
        <f t="shared" si="8"/>
        <v>74943862.51</v>
      </c>
      <c r="I30" s="12">
        <f t="shared" si="8"/>
        <v>87486650.51</v>
      </c>
      <c r="J30" s="12">
        <f t="shared" si="8"/>
        <v>92257311.21</v>
      </c>
      <c r="K30" s="12">
        <f t="shared" si="8"/>
        <v>102234844.8</v>
      </c>
      <c r="L30" s="12">
        <f t="shared" si="8"/>
        <v>132395724.4</v>
      </c>
      <c r="M30" s="12">
        <f t="shared" si="8"/>
        <v>147577235.2</v>
      </c>
    </row>
    <row r="31">
      <c r="A31" s="10" t="s">
        <v>189</v>
      </c>
      <c r="B31" s="20">
        <f t="shared" ref="B31:M31" si="9">B26/B30</f>
        <v>0.8935329216</v>
      </c>
      <c r="C31" s="20">
        <f t="shared" si="9"/>
        <v>0.3141975938</v>
      </c>
      <c r="D31" s="20">
        <f t="shared" si="9"/>
        <v>0.219409686</v>
      </c>
      <c r="E31" s="20">
        <f t="shared" si="9"/>
        <v>0.1921441515</v>
      </c>
      <c r="F31" s="20">
        <f t="shared" si="9"/>
        <v>0.1715380826</v>
      </c>
      <c r="G31" s="20">
        <f t="shared" si="9"/>
        <v>0.1507947477</v>
      </c>
      <c r="H31" s="20">
        <f t="shared" si="9"/>
        <v>0.1209818414</v>
      </c>
      <c r="I31" s="20">
        <f t="shared" si="9"/>
        <v>0.1076592651</v>
      </c>
      <c r="J31" s="20">
        <f t="shared" si="9"/>
        <v>0.1060719934</v>
      </c>
      <c r="K31" s="20">
        <f t="shared" si="9"/>
        <v>0.09946853593</v>
      </c>
      <c r="L31" s="20">
        <f t="shared" si="9"/>
        <v>0.07979206882</v>
      </c>
      <c r="M31" s="20">
        <f t="shared" si="9"/>
        <v>0.07438296935</v>
      </c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>
      <c r="A33" s="17" t="s">
        <v>190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 t="s">
        <v>176</v>
      </c>
      <c r="B34" s="12">
        <f>'Quaterly-Profit &amp; Loss'!B12</f>
        <v>7347171.716</v>
      </c>
      <c r="C34" s="12">
        <f>'Quaterly-Profit &amp; Loss'!C12</f>
        <v>7604771.836</v>
      </c>
      <c r="D34" s="12">
        <f>'Quaterly-Profit &amp; Loss'!D12</f>
        <v>7876995.375</v>
      </c>
      <c r="E34" s="12">
        <f>'Quaterly-Profit &amp; Loss'!E12</f>
        <v>8158984.736</v>
      </c>
      <c r="F34" s="12">
        <f>'Quaterly-Profit &amp; Loss'!F12</f>
        <v>8459590.132</v>
      </c>
      <c r="G34" s="12">
        <f>'Quaterly-Profit &amp; Loss'!G12</f>
        <v>8732876.476</v>
      </c>
      <c r="H34" s="12">
        <f>'Quaterly-Profit &amp; Loss'!H12</f>
        <v>9066846.488</v>
      </c>
      <c r="I34" s="12">
        <f>'Quaterly-Profit &amp; Loss'!I12</f>
        <v>9418748.496</v>
      </c>
      <c r="J34" s="12">
        <f>'Quaterly-Profit &amp; Loss'!J12</f>
        <v>9785916.908</v>
      </c>
      <c r="K34" s="12">
        <f>'Quaterly-Profit &amp; Loss'!K12</f>
        <v>10169150.34</v>
      </c>
      <c r="L34" s="12">
        <f>'Quaterly-Profit &amp; Loss'!L12</f>
        <v>10564128.75</v>
      </c>
      <c r="M34" s="12">
        <f>'Quaterly-Profit &amp; Loss'!M12</f>
        <v>10977232.97</v>
      </c>
    </row>
    <row r="35">
      <c r="A35" s="8" t="s">
        <v>191</v>
      </c>
      <c r="B35" s="13">
        <f>Equity!D9</f>
        <v>505447</v>
      </c>
      <c r="C35" s="13">
        <f>Equity!G9</f>
        <v>1164811</v>
      </c>
      <c r="D35" s="13">
        <f>Equity!J9</f>
        <v>1164811</v>
      </c>
      <c r="E35" s="13">
        <f>Equity!M9</f>
        <v>1164811</v>
      </c>
      <c r="F35" s="13">
        <f>Equity!P9</f>
        <v>1164811</v>
      </c>
      <c r="G35" s="13">
        <f>Equity!S9</f>
        <v>1164811</v>
      </c>
      <c r="H35" s="13">
        <f>Equity!V9</f>
        <v>2415836</v>
      </c>
      <c r="I35" s="13">
        <f>Equity!Y9</f>
        <v>2415836</v>
      </c>
      <c r="J35" s="13">
        <f>Equity!AB9</f>
        <v>2415836</v>
      </c>
      <c r="K35" s="13">
        <f>Equity!AE9</f>
        <v>2415836</v>
      </c>
      <c r="L35" s="13">
        <f>Equity!AH9</f>
        <v>4395260</v>
      </c>
      <c r="M35" s="13">
        <f>Equity!AK9</f>
        <v>4395260</v>
      </c>
    </row>
    <row r="36">
      <c r="A36" s="10" t="s">
        <v>192</v>
      </c>
      <c r="B36" s="16">
        <f t="shared" ref="B36:M36" si="10">B34/B35</f>
        <v>14.53598837</v>
      </c>
      <c r="C36" s="16">
        <f t="shared" si="10"/>
        <v>6.528760319</v>
      </c>
      <c r="D36" s="16">
        <f t="shared" si="10"/>
        <v>6.762466507</v>
      </c>
      <c r="E36" s="16">
        <f t="shared" si="10"/>
        <v>7.004556736</v>
      </c>
      <c r="F36" s="16">
        <f t="shared" si="10"/>
        <v>7.262628986</v>
      </c>
      <c r="G36" s="16">
        <f t="shared" si="10"/>
        <v>7.497247602</v>
      </c>
      <c r="H36" s="16">
        <f t="shared" si="10"/>
        <v>3.753088574</v>
      </c>
      <c r="I36" s="16">
        <f t="shared" si="10"/>
        <v>3.898753266</v>
      </c>
      <c r="J36" s="16">
        <f t="shared" si="10"/>
        <v>4.050737264</v>
      </c>
      <c r="K36" s="16">
        <f t="shared" si="10"/>
        <v>4.20937114</v>
      </c>
      <c r="L36" s="16">
        <f t="shared" si="10"/>
        <v>2.403527607</v>
      </c>
      <c r="M36" s="16">
        <f t="shared" si="10"/>
        <v>2.49751618</v>
      </c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</cols>
  <sheetData>
    <row r="1">
      <c r="A1" s="10" t="s">
        <v>193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7" t="s">
        <v>194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8" t="s">
        <v>195</v>
      </c>
      <c r="B3" s="12">
        <f>'Quaterly-Balance Sheet'!B33</f>
        <v>5743324.45</v>
      </c>
      <c r="C3" s="12">
        <f>'Quaterly-Balance Sheet'!C33</f>
        <v>6512941.644</v>
      </c>
      <c r="D3" s="12">
        <f>'Quaterly-Balance Sheet'!D33</f>
        <v>7606195.98</v>
      </c>
      <c r="E3" s="12">
        <f>'Quaterly-Balance Sheet'!E33</f>
        <v>8700805.531</v>
      </c>
      <c r="F3" s="12">
        <f>'Quaterly-Balance Sheet'!F33</f>
        <v>9134752.778</v>
      </c>
      <c r="G3" s="12">
        <f>'Quaterly-Balance Sheet'!G33</f>
        <v>11129254.54</v>
      </c>
      <c r="H3" s="12">
        <f>'Quaterly-Balance Sheet'!H33</f>
        <v>11615821.24</v>
      </c>
      <c r="I3" s="12">
        <f>'Quaterly-Balance Sheet'!I33</f>
        <v>11389393.42</v>
      </c>
      <c r="J3" s="12">
        <f>'Quaterly-Balance Sheet'!J33</f>
        <v>11214790.69</v>
      </c>
      <c r="K3" s="12">
        <f>'Quaterly-Balance Sheet'!K33</f>
        <v>11757293.96</v>
      </c>
      <c r="L3" s="12">
        <f>'Quaterly-Balance Sheet'!L33</f>
        <v>12369910.11</v>
      </c>
      <c r="M3" s="12">
        <f>'Quaterly-Balance Sheet'!M33</f>
        <v>12983285.05</v>
      </c>
    </row>
    <row r="4">
      <c r="A4" s="8" t="s">
        <v>110</v>
      </c>
      <c r="B4" s="12">
        <f>'Quaterly-Balance Sheet'!B22</f>
        <v>16445217.72</v>
      </c>
      <c r="C4" s="12">
        <f>'Quaterly-Balance Sheet'!C22</f>
        <v>31962357.55</v>
      </c>
      <c r="D4" s="12">
        <f>'Quaterly-Balance Sheet'!D22</f>
        <v>39839352.93</v>
      </c>
      <c r="E4" s="12">
        <f>'Quaterly-Balance Sheet'!E22</f>
        <v>45086310.16</v>
      </c>
      <c r="F4" s="12">
        <f>'Quaterly-Balance Sheet'!F22</f>
        <v>53545900.29</v>
      </c>
      <c r="G4" s="12">
        <f>'Quaterly-Balance Sheet'!G22</f>
        <v>62278776.77</v>
      </c>
      <c r="H4" s="12">
        <f>'Quaterly-Balance Sheet'!H22</f>
        <v>87608948.26</v>
      </c>
      <c r="I4" s="12">
        <f>'Quaterly-Balance Sheet'!I22</f>
        <v>87364352.75</v>
      </c>
      <c r="J4" s="12">
        <f>'Quaterly-Balance Sheet'!J22</f>
        <v>97150269.66</v>
      </c>
      <c r="K4" s="12">
        <f>'Quaterly-Balance Sheet'!K22</f>
        <v>107319420</v>
      </c>
      <c r="L4" s="12">
        <f>'Quaterly-Balance Sheet'!L22</f>
        <v>157472028.7</v>
      </c>
      <c r="M4" s="12">
        <f>'Quaterly-Balance Sheet'!M22</f>
        <v>137682441.7</v>
      </c>
    </row>
    <row r="5">
      <c r="A5" s="8" t="s">
        <v>196</v>
      </c>
      <c r="B5" s="12">
        <f t="shared" ref="B5:M5" si="1">B3+B4</f>
        <v>22188542.17</v>
      </c>
      <c r="C5" s="12">
        <f t="shared" si="1"/>
        <v>38475299.2</v>
      </c>
      <c r="D5" s="12">
        <f t="shared" si="1"/>
        <v>47445548.91</v>
      </c>
      <c r="E5" s="12">
        <f t="shared" si="1"/>
        <v>53787115.69</v>
      </c>
      <c r="F5" s="12">
        <f t="shared" si="1"/>
        <v>62680653.07</v>
      </c>
      <c r="G5" s="12">
        <f t="shared" si="1"/>
        <v>73408031.32</v>
      </c>
      <c r="H5" s="12">
        <f t="shared" si="1"/>
        <v>99224769.5</v>
      </c>
      <c r="I5" s="12">
        <f t="shared" si="1"/>
        <v>98753746.18</v>
      </c>
      <c r="J5" s="12">
        <f t="shared" si="1"/>
        <v>108365060.4</v>
      </c>
      <c r="K5" s="12">
        <f t="shared" si="1"/>
        <v>119076714</v>
      </c>
      <c r="L5" s="12">
        <f t="shared" si="1"/>
        <v>169841938.9</v>
      </c>
      <c r="M5" s="12">
        <f t="shared" si="1"/>
        <v>150665726.8</v>
      </c>
    </row>
    <row r="6">
      <c r="A6" s="10" t="s">
        <v>197</v>
      </c>
      <c r="B6" s="16">
        <f t="shared" ref="B6:M6" si="2">B3/B5</f>
        <v>0.2588419017</v>
      </c>
      <c r="C6" s="16">
        <f t="shared" si="2"/>
        <v>0.1692759194</v>
      </c>
      <c r="D6" s="16">
        <f t="shared" si="2"/>
        <v>0.1603142161</v>
      </c>
      <c r="E6" s="16">
        <f t="shared" si="2"/>
        <v>0.1617637499</v>
      </c>
      <c r="F6" s="16">
        <f t="shared" si="2"/>
        <v>0.1457348054</v>
      </c>
      <c r="G6" s="16">
        <f t="shared" si="2"/>
        <v>0.1516081326</v>
      </c>
      <c r="H6" s="16">
        <f t="shared" si="2"/>
        <v>0.1170657417</v>
      </c>
      <c r="I6" s="16">
        <f t="shared" si="2"/>
        <v>0.1153312544</v>
      </c>
      <c r="J6" s="16">
        <f t="shared" si="2"/>
        <v>0.103490836</v>
      </c>
      <c r="K6" s="16">
        <f t="shared" si="2"/>
        <v>0.09873713816</v>
      </c>
      <c r="L6" s="16">
        <f t="shared" si="2"/>
        <v>0.07283189413</v>
      </c>
      <c r="M6" s="16">
        <f t="shared" si="2"/>
        <v>0.08617278348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10" t="s">
        <v>198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8" t="s">
        <v>195</v>
      </c>
      <c r="B9" s="12">
        <f>'Quaterly-Balance Sheet'!B33</f>
        <v>5743324.45</v>
      </c>
      <c r="C9" s="12">
        <f>'Quaterly-Balance Sheet'!C33</f>
        <v>6512941.644</v>
      </c>
      <c r="D9" s="12">
        <f>'Quaterly-Balance Sheet'!D33</f>
        <v>7606195.98</v>
      </c>
      <c r="E9" s="12">
        <f>'Quaterly-Balance Sheet'!E33</f>
        <v>8700805.531</v>
      </c>
      <c r="F9" s="12">
        <f>'Quaterly-Balance Sheet'!F33</f>
        <v>9134752.778</v>
      </c>
      <c r="G9" s="12">
        <f>'Quaterly-Balance Sheet'!G33</f>
        <v>11129254.54</v>
      </c>
      <c r="H9" s="12">
        <f>'Quaterly-Balance Sheet'!H33</f>
        <v>11615821.24</v>
      </c>
      <c r="I9" s="12">
        <f>'Quaterly-Balance Sheet'!I33</f>
        <v>11389393.42</v>
      </c>
      <c r="J9" s="12">
        <f>'Quaterly-Balance Sheet'!J33</f>
        <v>11214790.69</v>
      </c>
      <c r="K9" s="12">
        <f>'Quaterly-Balance Sheet'!K33</f>
        <v>11757293.96</v>
      </c>
      <c r="L9" s="12">
        <f>'Quaterly-Balance Sheet'!L33</f>
        <v>12369910.11</v>
      </c>
      <c r="M9" s="12">
        <f>'Quaterly-Balance Sheet'!M33</f>
        <v>12983285.05</v>
      </c>
    </row>
    <row r="10">
      <c r="A10" s="8" t="s">
        <v>110</v>
      </c>
      <c r="B10" s="12">
        <f>'Quaterly-Balance Sheet'!B22</f>
        <v>16445217.72</v>
      </c>
      <c r="C10" s="12">
        <f>'Quaterly-Balance Sheet'!C22</f>
        <v>31962357.55</v>
      </c>
      <c r="D10" s="12">
        <f>'Quaterly-Balance Sheet'!D22</f>
        <v>39839352.93</v>
      </c>
      <c r="E10" s="12">
        <f>'Quaterly-Balance Sheet'!E22</f>
        <v>45086310.16</v>
      </c>
      <c r="F10" s="12">
        <f>'Quaterly-Balance Sheet'!F22</f>
        <v>53545900.29</v>
      </c>
      <c r="G10" s="12">
        <f>'Quaterly-Balance Sheet'!G22</f>
        <v>62278776.77</v>
      </c>
      <c r="H10" s="12">
        <f>'Quaterly-Balance Sheet'!H22</f>
        <v>87608948.26</v>
      </c>
      <c r="I10" s="12">
        <f>'Quaterly-Balance Sheet'!I22</f>
        <v>87364352.75</v>
      </c>
      <c r="J10" s="12">
        <f>'Quaterly-Balance Sheet'!J22</f>
        <v>97150269.66</v>
      </c>
      <c r="K10" s="12">
        <f>'Quaterly-Balance Sheet'!K22</f>
        <v>107319420</v>
      </c>
      <c r="L10" s="12">
        <f>'Quaterly-Balance Sheet'!L22</f>
        <v>157472028.7</v>
      </c>
      <c r="M10" s="12">
        <f>'Quaterly-Balance Sheet'!M22</f>
        <v>137682441.7</v>
      </c>
    </row>
    <row r="11">
      <c r="A11" s="10" t="s">
        <v>199</v>
      </c>
      <c r="B11" s="16">
        <f t="shared" ref="B11:M11" si="3">B9/B10</f>
        <v>0.3492397942</v>
      </c>
      <c r="C11" s="16">
        <f t="shared" si="3"/>
        <v>0.2037691254</v>
      </c>
      <c r="D11" s="16">
        <f t="shared" si="3"/>
        <v>0.1909216747</v>
      </c>
      <c r="E11" s="16">
        <f t="shared" si="3"/>
        <v>0.1929810956</v>
      </c>
      <c r="F11" s="16">
        <f t="shared" si="3"/>
        <v>0.1705966793</v>
      </c>
      <c r="G11" s="16">
        <f t="shared" si="3"/>
        <v>0.1787005963</v>
      </c>
      <c r="H11" s="16">
        <f t="shared" si="3"/>
        <v>0.1325871554</v>
      </c>
      <c r="I11" s="16">
        <f t="shared" si="3"/>
        <v>0.1303665976</v>
      </c>
      <c r="J11" s="16">
        <f t="shared" si="3"/>
        <v>0.1154375662</v>
      </c>
      <c r="K11" s="16">
        <f t="shared" si="3"/>
        <v>0.109554207</v>
      </c>
      <c r="L11" s="16">
        <f t="shared" si="3"/>
        <v>0.07855306246</v>
      </c>
      <c r="M11" s="16">
        <f t="shared" si="3"/>
        <v>0.09429877106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10" t="s">
        <v>200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 t="s">
        <v>179</v>
      </c>
      <c r="B14" s="12">
        <f>'Quaterly-Profit &amp; Loss'!B8</f>
        <v>10120071.23</v>
      </c>
      <c r="C14" s="12">
        <f>'Quaterly-Profit &amp; Loss'!C8</f>
        <v>10487526.9</v>
      </c>
      <c r="D14" s="12">
        <f>'Quaterly-Profit &amp; Loss'!D8</f>
        <v>10870962.66</v>
      </c>
      <c r="E14" s="12">
        <f>'Quaterly-Profit &amp; Loss'!E8</f>
        <v>11271178.54</v>
      </c>
      <c r="F14" s="12">
        <f>'Quaterly-Profit &amp; Loss'!F8</f>
        <v>11689017.9</v>
      </c>
      <c r="G14" s="12">
        <f>'Quaterly-Profit &amp; Loss'!G8</f>
        <v>12125369.91</v>
      </c>
      <c r="H14" s="12">
        <f>'Quaterly-Profit &amp; Loss'!H8</f>
        <v>12581172.18</v>
      </c>
      <c r="I14" s="12">
        <f>'Quaterly-Profit &amp; Loss'!I8</f>
        <v>13057413.48</v>
      </c>
      <c r="J14" s="12">
        <f>'Quaterly-Profit &amp; Loss'!J8</f>
        <v>13555136.65</v>
      </c>
      <c r="K14" s="12">
        <f>'Quaterly-Profit &amp; Loss'!K8</f>
        <v>14075441.71</v>
      </c>
      <c r="L14" s="12">
        <f>'Quaterly-Profit &amp; Loss'!L8</f>
        <v>14619489.11</v>
      </c>
      <c r="M14" s="12">
        <f>'Quaterly-Profit &amp; Loss'!M8</f>
        <v>15188503.18</v>
      </c>
    </row>
    <row r="15">
      <c r="A15" s="8" t="s">
        <v>201</v>
      </c>
      <c r="B15" s="12">
        <f>'Quaterly-Profit &amp; Loss'!B9</f>
        <v>0</v>
      </c>
      <c r="C15" s="12">
        <f>'Quaterly-Profit &amp; Loss'!C9</f>
        <v>12634.56125</v>
      </c>
      <c r="D15" s="12">
        <f>'Quaterly-Profit &amp; Loss'!D9</f>
        <v>21106.77725</v>
      </c>
      <c r="E15" s="12">
        <f>'Quaterly-Profit &amp; Loss'!E9</f>
        <v>32907.55775</v>
      </c>
      <c r="F15" s="12">
        <f>'Quaterly-Profit &amp; Loss'!F9</f>
        <v>36689.894</v>
      </c>
      <c r="G15" s="12">
        <f>'Quaterly-Profit &amp; Loss'!G9</f>
        <v>96614.43517</v>
      </c>
      <c r="H15" s="12">
        <f>'Quaterly-Profit &amp; Loss'!H9</f>
        <v>92402.91475</v>
      </c>
      <c r="I15" s="12">
        <f>'Quaterly-Profit &amp; Loss'!I9</f>
        <v>83930.69875</v>
      </c>
      <c r="J15" s="12">
        <f>'Quaterly-Profit &amp; Loss'!J9</f>
        <v>75912.2545</v>
      </c>
      <c r="K15" s="12">
        <f>'Quaterly-Profit &amp; Loss'!K9</f>
        <v>68347.582</v>
      </c>
      <c r="L15" s="12">
        <f>'Quaterly-Profit &amp; Loss'!L9</f>
        <v>68347.582</v>
      </c>
      <c r="M15" s="12">
        <f>'Quaterly-Profit &amp; Loss'!M9</f>
        <v>68347.582</v>
      </c>
    </row>
    <row r="16">
      <c r="A16" s="10" t="s">
        <v>202</v>
      </c>
      <c r="B16" s="21" t="s">
        <v>203</v>
      </c>
      <c r="C16" s="16">
        <f t="shared" ref="C16:M16" si="4">C14/C15</f>
        <v>830.0665682</v>
      </c>
      <c r="D16" s="16">
        <f t="shared" si="4"/>
        <v>515.0460696</v>
      </c>
      <c r="E16" s="16">
        <f t="shared" si="4"/>
        <v>342.5103324</v>
      </c>
      <c r="F16" s="16">
        <f t="shared" si="4"/>
        <v>318.5895794</v>
      </c>
      <c r="G16" s="16">
        <f t="shared" si="4"/>
        <v>125.5026735</v>
      </c>
      <c r="H16" s="16">
        <f t="shared" si="4"/>
        <v>136.1555771</v>
      </c>
      <c r="I16" s="16">
        <f t="shared" si="4"/>
        <v>155.5737492</v>
      </c>
      <c r="J16" s="16">
        <f t="shared" si="4"/>
        <v>178.5632206</v>
      </c>
      <c r="K16" s="16">
        <f t="shared" si="4"/>
        <v>205.939132</v>
      </c>
      <c r="L16" s="16">
        <f t="shared" si="4"/>
        <v>213.8991415</v>
      </c>
      <c r="M16" s="16">
        <f t="shared" si="4"/>
        <v>222.2244407</v>
      </c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10" t="s">
        <v>204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8" t="s">
        <v>205</v>
      </c>
      <c r="B19" s="12">
        <f>'Quaterly-Balance Sheet'!B13</f>
        <v>22188542.17</v>
      </c>
      <c r="C19" s="12">
        <f>'Quaterly-Balance Sheet'!C13</f>
        <v>38475299.2</v>
      </c>
      <c r="D19" s="12">
        <f>'Quaterly-Balance Sheet'!D13</f>
        <v>47445548.91</v>
      </c>
      <c r="E19" s="12">
        <f>'Quaterly-Balance Sheet'!E13</f>
        <v>53787115.69</v>
      </c>
      <c r="F19" s="12">
        <f>'Quaterly-Balance Sheet'!F13</f>
        <v>62680653.07</v>
      </c>
      <c r="G19" s="12">
        <f>'Quaterly-Balance Sheet'!G13</f>
        <v>73408031.32</v>
      </c>
      <c r="H19" s="12">
        <f>'Quaterly-Balance Sheet'!H13</f>
        <v>99224769.5</v>
      </c>
      <c r="I19" s="12">
        <f>'Quaterly-Balance Sheet'!I13</f>
        <v>98753746.18</v>
      </c>
      <c r="J19" s="12">
        <f>'Quaterly-Balance Sheet'!J13</f>
        <v>108365060.4</v>
      </c>
      <c r="K19" s="12">
        <f>'Quaterly-Balance Sheet'!K13</f>
        <v>119076714</v>
      </c>
      <c r="L19" s="12">
        <f>'Quaterly-Balance Sheet'!L13</f>
        <v>169841938.9</v>
      </c>
      <c r="M19" s="12">
        <f>'Quaterly-Balance Sheet'!M13</f>
        <v>150665726.8</v>
      </c>
    </row>
    <row r="20">
      <c r="A20" s="8" t="s">
        <v>110</v>
      </c>
      <c r="B20" s="12">
        <f>'Quaterly-Balance Sheet'!B22</f>
        <v>16445217.72</v>
      </c>
      <c r="C20" s="12">
        <f>'Quaterly-Balance Sheet'!C22</f>
        <v>31962357.55</v>
      </c>
      <c r="D20" s="12">
        <f>'Quaterly-Balance Sheet'!D22</f>
        <v>39839352.93</v>
      </c>
      <c r="E20" s="12">
        <f>'Quaterly-Balance Sheet'!E22</f>
        <v>45086310.16</v>
      </c>
      <c r="F20" s="12">
        <f>'Quaterly-Balance Sheet'!F22</f>
        <v>53545900.29</v>
      </c>
      <c r="G20" s="12">
        <f>'Quaterly-Balance Sheet'!G22</f>
        <v>62278776.77</v>
      </c>
      <c r="H20" s="12">
        <f>'Quaterly-Balance Sheet'!H22</f>
        <v>87608948.26</v>
      </c>
      <c r="I20" s="12">
        <f>'Quaterly-Balance Sheet'!I22</f>
        <v>87364352.75</v>
      </c>
      <c r="J20" s="12">
        <f>'Quaterly-Balance Sheet'!J22</f>
        <v>97150269.66</v>
      </c>
      <c r="K20" s="12">
        <f>'Quaterly-Balance Sheet'!K22</f>
        <v>107319420</v>
      </c>
      <c r="L20" s="12">
        <f>'Quaterly-Balance Sheet'!L22</f>
        <v>157472028.7</v>
      </c>
      <c r="M20" s="12">
        <f>'Quaterly-Balance Sheet'!M22</f>
        <v>137682441.7</v>
      </c>
    </row>
    <row r="21">
      <c r="A21" s="10" t="s">
        <v>206</v>
      </c>
      <c r="B21" s="16">
        <f t="shared" ref="B21:M21" si="5">B19/B20</f>
        <v>1.349239794</v>
      </c>
      <c r="C21" s="16">
        <f t="shared" si="5"/>
        <v>1.203769125</v>
      </c>
      <c r="D21" s="16">
        <f t="shared" si="5"/>
        <v>1.190921675</v>
      </c>
      <c r="E21" s="16">
        <f t="shared" si="5"/>
        <v>1.192981096</v>
      </c>
      <c r="F21" s="16">
        <f t="shared" si="5"/>
        <v>1.170596679</v>
      </c>
      <c r="G21" s="16">
        <f t="shared" si="5"/>
        <v>1.178700596</v>
      </c>
      <c r="H21" s="16">
        <f t="shared" si="5"/>
        <v>1.132587155</v>
      </c>
      <c r="I21" s="16">
        <f t="shared" si="5"/>
        <v>1.130366598</v>
      </c>
      <c r="J21" s="16">
        <f t="shared" si="5"/>
        <v>1.115437566</v>
      </c>
      <c r="K21" s="16">
        <f t="shared" si="5"/>
        <v>1.109554207</v>
      </c>
      <c r="L21" s="16">
        <f t="shared" si="5"/>
        <v>1.078553062</v>
      </c>
      <c r="M21" s="16">
        <f t="shared" si="5"/>
        <v>1.094298771</v>
      </c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>
      <c r="A23" s="17" t="s">
        <v>207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>
      <c r="A24" s="8" t="s">
        <v>208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>
      <c r="A25" s="8" t="s">
        <v>209</v>
      </c>
      <c r="B25" s="13">
        <v>0.0</v>
      </c>
      <c r="C25" s="12">
        <f t="shared" ref="C25:M25" si="6">B26</f>
        <v>22188542.17</v>
      </c>
      <c r="D25" s="12">
        <f t="shared" si="6"/>
        <v>38475299.2</v>
      </c>
      <c r="E25" s="12">
        <f t="shared" si="6"/>
        <v>47445548.91</v>
      </c>
      <c r="F25" s="12">
        <f t="shared" si="6"/>
        <v>53787115.69</v>
      </c>
      <c r="G25" s="12">
        <f t="shared" si="6"/>
        <v>62680653.07</v>
      </c>
      <c r="H25" s="12">
        <f t="shared" si="6"/>
        <v>73408031.32</v>
      </c>
      <c r="I25" s="12">
        <f t="shared" si="6"/>
        <v>99224769.5</v>
      </c>
      <c r="J25" s="12">
        <f t="shared" si="6"/>
        <v>98753746.18</v>
      </c>
      <c r="K25" s="12">
        <f t="shared" si="6"/>
        <v>108365060.4</v>
      </c>
      <c r="L25" s="12">
        <f t="shared" si="6"/>
        <v>119076714</v>
      </c>
      <c r="M25" s="12">
        <f t="shared" si="6"/>
        <v>169841938.9</v>
      </c>
    </row>
    <row r="26">
      <c r="A26" s="8" t="s">
        <v>210</v>
      </c>
      <c r="B26" s="12">
        <f>'Quaterly-Balance Sheet'!B13</f>
        <v>22188542.17</v>
      </c>
      <c r="C26" s="12">
        <f>'Quaterly-Balance Sheet'!C13</f>
        <v>38475299.2</v>
      </c>
      <c r="D26" s="12">
        <f>'Quaterly-Balance Sheet'!D13</f>
        <v>47445548.91</v>
      </c>
      <c r="E26" s="12">
        <f>'Quaterly-Balance Sheet'!E13</f>
        <v>53787115.69</v>
      </c>
      <c r="F26" s="12">
        <f>'Quaterly-Balance Sheet'!F13</f>
        <v>62680653.07</v>
      </c>
      <c r="G26" s="12">
        <f>'Quaterly-Balance Sheet'!G13</f>
        <v>73408031.32</v>
      </c>
      <c r="H26" s="12">
        <f>'Quaterly-Balance Sheet'!H13</f>
        <v>99224769.5</v>
      </c>
      <c r="I26" s="12">
        <f>'Quaterly-Balance Sheet'!I13</f>
        <v>98753746.18</v>
      </c>
      <c r="J26" s="12">
        <f>'Quaterly-Balance Sheet'!J13</f>
        <v>108365060.4</v>
      </c>
      <c r="K26" s="12">
        <f>'Quaterly-Balance Sheet'!K13</f>
        <v>119076714</v>
      </c>
      <c r="L26" s="12">
        <f>'Quaterly-Balance Sheet'!L13</f>
        <v>169841938.9</v>
      </c>
      <c r="M26" s="12">
        <f>'Quaterly-Balance Sheet'!M13</f>
        <v>150665726.8</v>
      </c>
    </row>
    <row r="27">
      <c r="A27" s="10" t="s">
        <v>208</v>
      </c>
      <c r="B27" s="12">
        <f t="shared" ref="B27:M27" si="7">AVERAGE(B25:B26)</f>
        <v>11094271.08</v>
      </c>
      <c r="C27" s="12">
        <f t="shared" si="7"/>
        <v>30331920.68</v>
      </c>
      <c r="D27" s="12">
        <f t="shared" si="7"/>
        <v>42960424.05</v>
      </c>
      <c r="E27" s="12">
        <f t="shared" si="7"/>
        <v>50616332.3</v>
      </c>
      <c r="F27" s="12">
        <f t="shared" si="7"/>
        <v>58233884.38</v>
      </c>
      <c r="G27" s="12">
        <f t="shared" si="7"/>
        <v>68044342.19</v>
      </c>
      <c r="H27" s="12">
        <f t="shared" si="7"/>
        <v>86316400.41</v>
      </c>
      <c r="I27" s="12">
        <f t="shared" si="7"/>
        <v>98989257.84</v>
      </c>
      <c r="J27" s="12">
        <f t="shared" si="7"/>
        <v>103559403.3</v>
      </c>
      <c r="K27" s="12">
        <f t="shared" si="7"/>
        <v>113720887.2</v>
      </c>
      <c r="L27" s="12">
        <f t="shared" si="7"/>
        <v>144459326.4</v>
      </c>
      <c r="M27" s="12">
        <f t="shared" si="7"/>
        <v>160253832.8</v>
      </c>
    </row>
    <row r="28">
      <c r="A28" s="8" t="s">
        <v>186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>
      <c r="A29" s="8" t="s">
        <v>187</v>
      </c>
      <c r="B29" s="13">
        <v>0.0</v>
      </c>
      <c r="C29" s="12">
        <f t="shared" ref="C29:M29" si="8">B30</f>
        <v>16445217.72</v>
      </c>
      <c r="D29" s="12">
        <f t="shared" si="8"/>
        <v>31962357.55</v>
      </c>
      <c r="E29" s="12">
        <f t="shared" si="8"/>
        <v>39839352.93</v>
      </c>
      <c r="F29" s="12">
        <f t="shared" si="8"/>
        <v>45086310.16</v>
      </c>
      <c r="G29" s="12">
        <f t="shared" si="8"/>
        <v>53545900.29</v>
      </c>
      <c r="H29" s="12">
        <f t="shared" si="8"/>
        <v>62278776.77</v>
      </c>
      <c r="I29" s="12">
        <f t="shared" si="8"/>
        <v>87608948.26</v>
      </c>
      <c r="J29" s="12">
        <f t="shared" si="8"/>
        <v>87364352.75</v>
      </c>
      <c r="K29" s="12">
        <f t="shared" si="8"/>
        <v>97150269.66</v>
      </c>
      <c r="L29" s="12">
        <f t="shared" si="8"/>
        <v>107319420</v>
      </c>
      <c r="M29" s="12">
        <f t="shared" si="8"/>
        <v>157472028.7</v>
      </c>
    </row>
    <row r="30">
      <c r="A30" s="8" t="s">
        <v>188</v>
      </c>
      <c r="B30" s="12">
        <f>'Quaterly-Balance Sheet'!B22</f>
        <v>16445217.72</v>
      </c>
      <c r="C30" s="12">
        <f>'Quaterly-Balance Sheet'!C22</f>
        <v>31962357.55</v>
      </c>
      <c r="D30" s="12">
        <f>'Quaterly-Balance Sheet'!D22</f>
        <v>39839352.93</v>
      </c>
      <c r="E30" s="12">
        <f>'Quaterly-Balance Sheet'!E22</f>
        <v>45086310.16</v>
      </c>
      <c r="F30" s="12">
        <f>'Quaterly-Balance Sheet'!F22</f>
        <v>53545900.29</v>
      </c>
      <c r="G30" s="12">
        <f>'Quaterly-Balance Sheet'!G22</f>
        <v>62278776.77</v>
      </c>
      <c r="H30" s="12">
        <f>'Quaterly-Balance Sheet'!H22</f>
        <v>87608948.26</v>
      </c>
      <c r="I30" s="12">
        <f>'Quaterly-Balance Sheet'!I22</f>
        <v>87364352.75</v>
      </c>
      <c r="J30" s="12">
        <f>'Quaterly-Balance Sheet'!J22</f>
        <v>97150269.66</v>
      </c>
      <c r="K30" s="12">
        <f>'Quaterly-Balance Sheet'!K22</f>
        <v>107319420</v>
      </c>
      <c r="L30" s="12">
        <f>'Quaterly-Balance Sheet'!L22</f>
        <v>157472028.7</v>
      </c>
      <c r="M30" s="12">
        <f>'Quaterly-Balance Sheet'!M22</f>
        <v>137682441.7</v>
      </c>
    </row>
    <row r="31">
      <c r="A31" s="10" t="s">
        <v>186</v>
      </c>
      <c r="B31" s="12">
        <f t="shared" ref="B31:M31" si="9">AVERAGE(B29:B30)</f>
        <v>8222608.858</v>
      </c>
      <c r="C31" s="12">
        <f t="shared" si="9"/>
        <v>24203787.63</v>
      </c>
      <c r="D31" s="12">
        <f t="shared" si="9"/>
        <v>35900855.24</v>
      </c>
      <c r="E31" s="12">
        <f t="shared" si="9"/>
        <v>42462831.54</v>
      </c>
      <c r="F31" s="12">
        <f t="shared" si="9"/>
        <v>49316105.23</v>
      </c>
      <c r="G31" s="12">
        <f t="shared" si="9"/>
        <v>57912338.53</v>
      </c>
      <c r="H31" s="12">
        <f t="shared" si="9"/>
        <v>74943862.51</v>
      </c>
      <c r="I31" s="12">
        <f t="shared" si="9"/>
        <v>87486650.51</v>
      </c>
      <c r="J31" s="12">
        <f t="shared" si="9"/>
        <v>92257311.21</v>
      </c>
      <c r="K31" s="12">
        <f t="shared" si="9"/>
        <v>102234844.8</v>
      </c>
      <c r="L31" s="12">
        <f t="shared" si="9"/>
        <v>132395724.4</v>
      </c>
      <c r="M31" s="12">
        <f t="shared" si="9"/>
        <v>147577235.2</v>
      </c>
    </row>
    <row r="32">
      <c r="A32" s="10" t="s">
        <v>211</v>
      </c>
      <c r="B32" s="16">
        <f t="shared" ref="B32:M32" si="10">B27/B31</f>
        <v>1.349239794</v>
      </c>
      <c r="C32" s="16">
        <f t="shared" si="10"/>
        <v>1.253189011</v>
      </c>
      <c r="D32" s="16">
        <f t="shared" si="10"/>
        <v>1.196640686</v>
      </c>
      <c r="E32" s="16">
        <f t="shared" si="10"/>
        <v>1.192015004</v>
      </c>
      <c r="F32" s="16">
        <f t="shared" si="10"/>
        <v>1.180828942</v>
      </c>
      <c r="G32" s="16">
        <f t="shared" si="10"/>
        <v>1.174954145</v>
      </c>
      <c r="H32" s="16">
        <f t="shared" si="10"/>
        <v>1.151747421</v>
      </c>
      <c r="I32" s="16">
        <f t="shared" si="10"/>
        <v>1.131478429</v>
      </c>
      <c r="J32" s="16">
        <f t="shared" si="10"/>
        <v>1.122506194</v>
      </c>
      <c r="K32" s="16">
        <f t="shared" si="10"/>
        <v>1.112349584</v>
      </c>
      <c r="L32" s="16">
        <f t="shared" si="10"/>
        <v>1.091117761</v>
      </c>
      <c r="M32" s="16">
        <f t="shared" si="10"/>
        <v>1.085898056</v>
      </c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212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7" t="s">
        <v>213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>
      <c r="A3" s="8" t="s">
        <v>177</v>
      </c>
      <c r="B3" s="22">
        <f>'Profitability Ratios'!B10</f>
        <v>0.2774187645</v>
      </c>
      <c r="C3" s="22">
        <f>'Profitability Ratios'!C10</f>
        <v>0.2772959929</v>
      </c>
      <c r="D3" s="22">
        <f>'Profitability Ratios'!D10</f>
        <v>0.2772872896</v>
      </c>
      <c r="E3" s="22">
        <f>'Profitability Ratios'!E10</f>
        <v>0.2771961332</v>
      </c>
      <c r="F3" s="22">
        <f>'Profitability Ratios'!F10</f>
        <v>0.2773009201</v>
      </c>
      <c r="G3" s="22">
        <f>'Profitability Ratios'!G10</f>
        <v>0.276108089</v>
      </c>
      <c r="H3" s="22">
        <f>'Profitability Ratios'!H10</f>
        <v>0.2764180862</v>
      </c>
      <c r="I3" s="22">
        <f>'Profitability Ratios'!I10</f>
        <v>0.2767961603</v>
      </c>
      <c r="J3" s="22">
        <f>'Profitability Ratios'!J10</f>
        <v>0.2771361191</v>
      </c>
      <c r="K3" s="22">
        <f>'Profitability Ratios'!K10</f>
        <v>0.2774399192</v>
      </c>
      <c r="L3" s="22">
        <f>'Profitability Ratios'!L10</f>
        <v>0.2775738056</v>
      </c>
      <c r="M3" s="22">
        <f>'Profitability Ratios'!M10</f>
        <v>0.27769368</v>
      </c>
    </row>
    <row r="4">
      <c r="A4" s="8" t="s">
        <v>168</v>
      </c>
      <c r="B4" s="19">
        <f>'Turnover Ratios'!B56</f>
        <v>2.387182287</v>
      </c>
      <c r="C4" s="19">
        <f>'Turnover Ratios'!C56</f>
        <v>0.9041545727</v>
      </c>
      <c r="D4" s="19">
        <f>'Turnover Ratios'!D56</f>
        <v>0.6612444931</v>
      </c>
      <c r="E4" s="19">
        <f>'Turnover Ratios'!E56</f>
        <v>0.5815114632</v>
      </c>
      <c r="F4" s="19">
        <f>'Turnover Ratios'!F56</f>
        <v>0.5238684591</v>
      </c>
      <c r="G4" s="19">
        <f>'Turnover Ratios'!G56</f>
        <v>0.4648214564</v>
      </c>
      <c r="H4" s="19">
        <f>'Turnover Ratios'!H56</f>
        <v>0.3800112781</v>
      </c>
      <c r="I4" s="19">
        <f>'Turnover Ratios'!I56</f>
        <v>0.3437518712</v>
      </c>
      <c r="J4" s="19">
        <f>'Turnover Ratios'!J56</f>
        <v>0.3409721073</v>
      </c>
      <c r="K4" s="19">
        <f>'Turnover Ratios'!K56</f>
        <v>0.3223112611</v>
      </c>
      <c r="L4" s="19">
        <f>'Turnover Ratios'!L56</f>
        <v>0.2634569261</v>
      </c>
      <c r="M4" s="19">
        <f>'Turnover Ratios'!M56</f>
        <v>0.2466712076</v>
      </c>
    </row>
    <row r="5">
      <c r="A5" s="8" t="s">
        <v>211</v>
      </c>
      <c r="B5" s="19">
        <f>'Risk Ratios'!B32</f>
        <v>1.349239794</v>
      </c>
      <c r="C5" s="19">
        <f>'Risk Ratios'!C32</f>
        <v>1.253189011</v>
      </c>
      <c r="D5" s="19">
        <f>'Risk Ratios'!D32</f>
        <v>1.196640686</v>
      </c>
      <c r="E5" s="19">
        <f>'Risk Ratios'!E32</f>
        <v>1.192015004</v>
      </c>
      <c r="F5" s="19">
        <f>'Risk Ratios'!F32</f>
        <v>1.180828942</v>
      </c>
      <c r="G5" s="19">
        <f>'Risk Ratios'!G32</f>
        <v>1.174954145</v>
      </c>
      <c r="H5" s="19">
        <f>'Risk Ratios'!H32</f>
        <v>1.151747421</v>
      </c>
      <c r="I5" s="19">
        <f>'Risk Ratios'!I32</f>
        <v>1.131478429</v>
      </c>
      <c r="J5" s="19">
        <f>'Risk Ratios'!J32</f>
        <v>1.122506194</v>
      </c>
      <c r="K5" s="19">
        <f>'Risk Ratios'!K32</f>
        <v>1.112349584</v>
      </c>
      <c r="L5" s="19">
        <f>'Risk Ratios'!L32</f>
        <v>1.091117761</v>
      </c>
      <c r="M5" s="19">
        <f>'Risk Ratios'!M32</f>
        <v>1.085898056</v>
      </c>
    </row>
    <row r="6">
      <c r="A6" s="10" t="s">
        <v>214</v>
      </c>
      <c r="B6" s="23">
        <f t="shared" ref="B6:M6" si="1">B3*B4*B5</f>
        <v>0.8935329216</v>
      </c>
      <c r="C6" s="23">
        <f t="shared" si="1"/>
        <v>0.3141975938</v>
      </c>
      <c r="D6" s="23">
        <f t="shared" si="1"/>
        <v>0.219409686</v>
      </c>
      <c r="E6" s="23">
        <f t="shared" si="1"/>
        <v>0.1921441515</v>
      </c>
      <c r="F6" s="23">
        <f t="shared" si="1"/>
        <v>0.1715380826</v>
      </c>
      <c r="G6" s="23">
        <f t="shared" si="1"/>
        <v>0.1507947477</v>
      </c>
      <c r="H6" s="23">
        <f t="shared" si="1"/>
        <v>0.1209818414</v>
      </c>
      <c r="I6" s="23">
        <f t="shared" si="1"/>
        <v>0.1076592651</v>
      </c>
      <c r="J6" s="23">
        <f t="shared" si="1"/>
        <v>0.1060719934</v>
      </c>
      <c r="K6" s="23">
        <f t="shared" si="1"/>
        <v>0.09946853593</v>
      </c>
      <c r="L6" s="23">
        <f t="shared" si="1"/>
        <v>0.07979206882</v>
      </c>
      <c r="M6" s="23">
        <f t="shared" si="1"/>
        <v>0.07438296935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" t="s">
        <v>37</v>
      </c>
    </row>
    <row r="3">
      <c r="A3" s="3" t="s">
        <v>38</v>
      </c>
      <c r="B3" s="12">
        <f>Sales!B3+Sales!C3+Sales!D3</f>
        <v>7201335.66</v>
      </c>
      <c r="C3" s="12">
        <f>Sales!E3+Sales!F3+Sales!G3</f>
        <v>7419543.332</v>
      </c>
      <c r="D3" s="12">
        <f>Sales!H3+Sales!I3+Sales!J3</f>
        <v>7644362.914</v>
      </c>
      <c r="E3" s="12">
        <f>Sales!K3+Sales!L3+Sales!M3</f>
        <v>7875994.755</v>
      </c>
      <c r="F3" s="12">
        <f>Sales!N3+Sales!O3+Sales!P3</f>
        <v>8114645.272</v>
      </c>
      <c r="G3" s="12">
        <f>Sales!Q3+Sales!R3+Sales!S3</f>
        <v>8360527.138</v>
      </c>
      <c r="H3" s="12">
        <f>Sales!T3+Sales!U3+Sales!V3</f>
        <v>8613859.471</v>
      </c>
      <c r="I3" s="12">
        <f>Sales!W3+Sales!X3+Sales!Y3</f>
        <v>8874868.027</v>
      </c>
      <c r="J3" s="12">
        <f>Sales!Z3+Sales!AA3+Sales!AB3</f>
        <v>9143785.403</v>
      </c>
      <c r="K3" s="12">
        <f>Sales!AC3+Sales!AD3+Sales!AE3</f>
        <v>9420851.245</v>
      </c>
      <c r="L3" s="12">
        <f>Sales!AF3+Sales!AG3+Sales!AH3</f>
        <v>9706312.458</v>
      </c>
      <c r="M3" s="12">
        <f>Sales!AI3+Sales!AJ3+Sales!AK3</f>
        <v>10000423.43</v>
      </c>
    </row>
    <row r="4">
      <c r="A4" s="3" t="s">
        <v>39</v>
      </c>
      <c r="B4" s="12">
        <f>Sales!B4+Sales!C4+Sales!D4</f>
        <v>4274515.338</v>
      </c>
      <c r="C4" s="12">
        <f>Sales!E4+Sales!F4+Sales!G4</f>
        <v>4469768.252</v>
      </c>
      <c r="D4" s="12">
        <f>Sales!H4+Sales!I4+Sales!J4</f>
        <v>4673940.002</v>
      </c>
      <c r="E4" s="12">
        <f>Sales!K4+Sales!L4+Sales!M4</f>
        <v>4887437.987</v>
      </c>
      <c r="F4" s="12">
        <f>Sales!N4+Sales!O4+Sales!P4</f>
        <v>5110688.212</v>
      </c>
      <c r="G4" s="12">
        <f>Sales!Q4+Sales!R4+Sales!S4</f>
        <v>5344136.144</v>
      </c>
      <c r="H4" s="12">
        <f>Sales!T4+Sales!U4+Sales!V4</f>
        <v>5588247.599</v>
      </c>
      <c r="I4" s="12">
        <f>Sales!W4+Sales!X4+Sales!Y4</f>
        <v>5843509.669</v>
      </c>
      <c r="J4" s="12">
        <f>Sales!Z4+Sales!AA4+Sales!AB4</f>
        <v>6110431.695</v>
      </c>
      <c r="K4" s="12">
        <f>Sales!AC4+Sales!AD4+Sales!AE4</f>
        <v>6389546.285</v>
      </c>
      <c r="L4" s="12">
        <f>Sales!AF4+Sales!AG4+Sales!AH4</f>
        <v>6681410.376</v>
      </c>
      <c r="M4" s="12">
        <f>Sales!AI4+Sales!AJ4+Sales!AK4</f>
        <v>6986606.345</v>
      </c>
    </row>
    <row r="5">
      <c r="A5" s="3" t="s">
        <v>40</v>
      </c>
      <c r="B5" s="12">
        <f>Sales!B5+Sales!C5+Sales!D5</f>
        <v>6524335.163</v>
      </c>
      <c r="C5" s="12">
        <f>Sales!E5+Sales!F5+Sales!G5</f>
        <v>6923676.669</v>
      </c>
      <c r="D5" s="12">
        <f>Sales!H5+Sales!I5+Sales!J5</f>
        <v>7347461.071</v>
      </c>
      <c r="E5" s="12">
        <f>Sales!K5+Sales!L5+Sales!M5</f>
        <v>7797184.468</v>
      </c>
      <c r="F5" s="12">
        <f>Sales!N5+Sales!O5+Sales!P5</f>
        <v>8274434.535</v>
      </c>
      <c r="G5" s="12">
        <f>Sales!Q5+Sales!R5+Sales!S5</f>
        <v>8780896.124</v>
      </c>
      <c r="H5" s="12">
        <f>Sales!T5+Sales!U5+Sales!V5</f>
        <v>9318357.214</v>
      </c>
      <c r="I5" s="12">
        <f>Sales!W5+Sales!X5+Sales!Y5</f>
        <v>9888715.223</v>
      </c>
      <c r="J5" s="12">
        <f>Sales!Z5+Sales!AA5+Sales!AB5</f>
        <v>10493983.7</v>
      </c>
      <c r="K5" s="12">
        <f>Sales!AC5+Sales!AD5+Sales!AE5</f>
        <v>11136299.46</v>
      </c>
      <c r="L5" s="12">
        <f>Sales!AF5+Sales!AG5+Sales!AH5</f>
        <v>11817930.08</v>
      </c>
      <c r="M5" s="12">
        <f>Sales!AI5+Sales!AJ5+Sales!AK5</f>
        <v>12541281.94</v>
      </c>
    </row>
    <row r="6">
      <c r="A6" s="5" t="s">
        <v>41</v>
      </c>
      <c r="B6" s="12">
        <f>Sales!B6+Sales!C6+Sales!D6</f>
        <v>8483861.262</v>
      </c>
      <c r="C6" s="12">
        <f>Sales!E6+Sales!F6+Sales!G6</f>
        <v>8611756.531</v>
      </c>
      <c r="D6" s="12">
        <f>Sales!H6+Sales!I6+Sales!J6</f>
        <v>8741579.837</v>
      </c>
      <c r="E6" s="12">
        <f>Sales!K6+Sales!L6+Sales!M6</f>
        <v>8873360.245</v>
      </c>
      <c r="F6" s="12">
        <f>Sales!N6+Sales!O6+Sales!P6</f>
        <v>9007127.26</v>
      </c>
      <c r="G6" s="12">
        <f>Sales!Q6+Sales!R6+Sales!S6</f>
        <v>9142910.83</v>
      </c>
      <c r="H6" s="12">
        <f>Sales!T6+Sales!U6+Sales!V6</f>
        <v>9280741.353</v>
      </c>
      <c r="I6" s="12">
        <f>Sales!W6+Sales!X6+Sales!Y6</f>
        <v>9420649.689</v>
      </c>
      <c r="J6" s="12">
        <f>Sales!Z6+Sales!AA6+Sales!AB6</f>
        <v>9562667.161</v>
      </c>
      <c r="K6" s="12">
        <f>Sales!AC6+Sales!AD6+Sales!AE6</f>
        <v>9706825.564</v>
      </c>
      <c r="L6" s="12">
        <f>Sales!AF6+Sales!AG6+Sales!AH6</f>
        <v>9853157.172</v>
      </c>
      <c r="M6" s="12">
        <f>Sales!AI6+Sales!AJ6+Sales!AK6</f>
        <v>10001694.75</v>
      </c>
    </row>
    <row r="7">
      <c r="A7" s="1" t="s">
        <v>42</v>
      </c>
      <c r="B7" s="4">
        <f t="shared" ref="B7:M7" si="1">SUM(B3:B6)</f>
        <v>26484047.42</v>
      </c>
      <c r="C7" s="4">
        <f t="shared" si="1"/>
        <v>27424744.78</v>
      </c>
      <c r="D7" s="4">
        <f t="shared" si="1"/>
        <v>28407343.82</v>
      </c>
      <c r="E7" s="4">
        <f t="shared" si="1"/>
        <v>29433977.46</v>
      </c>
      <c r="F7" s="4">
        <f t="shared" si="1"/>
        <v>30506895.28</v>
      </c>
      <c r="G7" s="4">
        <f t="shared" si="1"/>
        <v>31628470.24</v>
      </c>
      <c r="H7" s="4">
        <f t="shared" si="1"/>
        <v>32801205.64</v>
      </c>
      <c r="I7" s="4">
        <f t="shared" si="1"/>
        <v>34027742.61</v>
      </c>
      <c r="J7" s="4">
        <f t="shared" si="1"/>
        <v>35310867.96</v>
      </c>
      <c r="K7" s="4">
        <f t="shared" si="1"/>
        <v>36653522.55</v>
      </c>
      <c r="L7" s="4">
        <f t="shared" si="1"/>
        <v>38058810.08</v>
      </c>
      <c r="M7" s="4">
        <f t="shared" si="1"/>
        <v>39530006.47</v>
      </c>
    </row>
    <row r="8">
      <c r="A8" s="6"/>
    </row>
    <row r="9">
      <c r="A9" s="7" t="s">
        <v>43</v>
      </c>
    </row>
    <row r="10">
      <c r="A10" s="8" t="s">
        <v>44</v>
      </c>
      <c r="B10" s="4">
        <f>Sales!B10+Sales!C10+Sales!D10</f>
        <v>2160400.698</v>
      </c>
      <c r="C10" s="4">
        <f>Sales!E10+Sales!F10+Sales!G10</f>
        <v>2225863</v>
      </c>
      <c r="D10" s="4">
        <f>Sales!H10+Sales!I10+Sales!J10</f>
        <v>2293308.874</v>
      </c>
      <c r="E10" s="4">
        <f>Sales!K10+Sales!L10+Sales!M10</f>
        <v>2362798.426</v>
      </c>
      <c r="F10" s="4">
        <f>Sales!N10+Sales!O10+Sales!P10</f>
        <v>2434393.582</v>
      </c>
      <c r="G10" s="4">
        <f>Sales!Q10+Sales!R10+Sales!S10</f>
        <v>2508158.142</v>
      </c>
      <c r="H10" s="4">
        <f>Sales!T10+Sales!U10+Sales!V10</f>
        <v>2584157.841</v>
      </c>
      <c r="I10" s="4">
        <f>Sales!W10+Sales!X10+Sales!Y10</f>
        <v>2662460.408</v>
      </c>
      <c r="J10" s="4">
        <f>Sales!Z10+Sales!AA10+Sales!AB10</f>
        <v>2743135.621</v>
      </c>
      <c r="K10" s="4">
        <f>Sales!AC10+Sales!AD10+Sales!AE10</f>
        <v>2826255.373</v>
      </c>
      <c r="L10" s="12">
        <f>Sales!AF10+Sales!AG10+Sales!AH10</f>
        <v>2911893.737</v>
      </c>
      <c r="M10" s="12">
        <f>Sales!AI10+Sales!AJ10+Sales!AK10</f>
        <v>3000127.03</v>
      </c>
    </row>
    <row r="11">
      <c r="A11" s="8" t="s">
        <v>45</v>
      </c>
      <c r="B11" s="4">
        <f>Sales!B11+Sales!C11+Sales!D11</f>
        <v>2016373.985</v>
      </c>
      <c r="C11" s="4">
        <f>Sales!E11+Sales!F11+Sales!G11</f>
        <v>2077472.133</v>
      </c>
      <c r="D11" s="4">
        <f>Sales!H11+Sales!I11+Sales!J11</f>
        <v>2140421.616</v>
      </c>
      <c r="E11" s="4">
        <f>Sales!K11+Sales!L11+Sales!M11</f>
        <v>2205278.531</v>
      </c>
      <c r="F11" s="4">
        <f>Sales!N11+Sales!O11+Sales!P11</f>
        <v>2272100.676</v>
      </c>
      <c r="G11" s="4">
        <f>Sales!Q11+Sales!R11+Sales!S11</f>
        <v>2340947.599</v>
      </c>
      <c r="H11" s="4">
        <f>Sales!T11+Sales!U11+Sales!V11</f>
        <v>2411880.652</v>
      </c>
      <c r="I11" s="4">
        <f>Sales!W11+Sales!X11+Sales!Y11</f>
        <v>2484963.048</v>
      </c>
      <c r="J11" s="4">
        <f>Sales!Z11+Sales!AA11+Sales!AB11</f>
        <v>2560259.913</v>
      </c>
      <c r="K11" s="4">
        <f>Sales!AC11+Sales!AD11+Sales!AE11</f>
        <v>2637838.349</v>
      </c>
      <c r="L11" s="12">
        <f>Sales!AF11+Sales!AG11+Sales!AH11</f>
        <v>2717767.488</v>
      </c>
      <c r="M11" s="12">
        <f>Sales!AI11+Sales!AJ11+Sales!AK11</f>
        <v>2800118.561</v>
      </c>
    </row>
    <row r="12">
      <c r="A12" s="8" t="s">
        <v>46</v>
      </c>
      <c r="B12" s="4">
        <f>Sales!B12+Sales!C12+Sales!D12</f>
        <v>1008186.992</v>
      </c>
      <c r="C12" s="4">
        <f>Sales!E12+Sales!F12+Sales!G12</f>
        <v>1038736.066</v>
      </c>
      <c r="D12" s="4">
        <f>Sales!H12+Sales!I12+Sales!J12</f>
        <v>1070210.808</v>
      </c>
      <c r="E12" s="4">
        <f>Sales!K12+Sales!L12+Sales!M12</f>
        <v>1102639.266</v>
      </c>
      <c r="F12" s="4">
        <f>Sales!N12+Sales!O12+Sales!P12</f>
        <v>1136050.338</v>
      </c>
      <c r="G12" s="4">
        <f>Sales!Q12+Sales!R12+Sales!S12</f>
        <v>1170473.799</v>
      </c>
      <c r="H12" s="4">
        <f>Sales!T12+Sales!U12+Sales!V12</f>
        <v>1205940.326</v>
      </c>
      <c r="I12" s="4">
        <f>Sales!W12+Sales!X12+Sales!Y12</f>
        <v>1242481.524</v>
      </c>
      <c r="J12" s="4">
        <f>Sales!Z12+Sales!AA12+Sales!AB12</f>
        <v>1280129.956</v>
      </c>
      <c r="K12" s="4">
        <f>Sales!AC12+Sales!AD12+Sales!AE12</f>
        <v>1318919.174</v>
      </c>
      <c r="L12" s="12">
        <f>Sales!AF12+Sales!AG12+Sales!AH12</f>
        <v>1358883.744</v>
      </c>
      <c r="M12" s="12">
        <f>Sales!AI12+Sales!AJ12+Sales!AK12</f>
        <v>1400059.28</v>
      </c>
    </row>
    <row r="13">
      <c r="A13" s="8" t="s">
        <v>47</v>
      </c>
      <c r="B13" s="4">
        <f>Sales!B13+Sales!C13+Sales!D13</f>
        <v>2016373.985</v>
      </c>
      <c r="C13" s="4">
        <f>Sales!E13+Sales!F13+Sales!G13</f>
        <v>2077472.133</v>
      </c>
      <c r="D13" s="4">
        <f>Sales!H13+Sales!I13+Sales!J13</f>
        <v>2140421.616</v>
      </c>
      <c r="E13" s="4">
        <f>Sales!K13+Sales!L13+Sales!M13</f>
        <v>2205278.531</v>
      </c>
      <c r="F13" s="4">
        <f>Sales!N13+Sales!O13+Sales!P13</f>
        <v>2272100.676</v>
      </c>
      <c r="G13" s="4">
        <f>Sales!Q13+Sales!R13+Sales!S13</f>
        <v>2340947.599</v>
      </c>
      <c r="H13" s="4">
        <f>Sales!T13+Sales!U13+Sales!V13</f>
        <v>2411880.652</v>
      </c>
      <c r="I13" s="4">
        <f>Sales!W13+Sales!X13+Sales!Y13</f>
        <v>2484963.048</v>
      </c>
      <c r="J13" s="4">
        <f>Sales!Z13+Sales!AA13+Sales!AB13</f>
        <v>2560259.913</v>
      </c>
      <c r="K13" s="4">
        <f>Sales!AC13+Sales!AD13+Sales!AE13</f>
        <v>2637838.349</v>
      </c>
      <c r="L13" s="12">
        <f>Sales!AF13+Sales!AG13+Sales!AH13</f>
        <v>2717767.488</v>
      </c>
      <c r="M13" s="12">
        <f>Sales!AI13+Sales!AJ13+Sales!AK13</f>
        <v>2800118.561</v>
      </c>
    </row>
    <row r="14">
      <c r="A14" s="1" t="s">
        <v>42</v>
      </c>
      <c r="B14" s="4">
        <f t="shared" ref="B14:M14" si="2">SUM(B10:B13)</f>
        <v>7201335.66</v>
      </c>
      <c r="C14" s="4">
        <f t="shared" si="2"/>
        <v>7419543.332</v>
      </c>
      <c r="D14" s="4">
        <f t="shared" si="2"/>
        <v>7644362.914</v>
      </c>
      <c r="E14" s="4">
        <f t="shared" si="2"/>
        <v>7875994.755</v>
      </c>
      <c r="F14" s="4">
        <f t="shared" si="2"/>
        <v>8114645.272</v>
      </c>
      <c r="G14" s="4">
        <f t="shared" si="2"/>
        <v>8360527.138</v>
      </c>
      <c r="H14" s="4">
        <f t="shared" si="2"/>
        <v>8613859.471</v>
      </c>
      <c r="I14" s="4">
        <f t="shared" si="2"/>
        <v>8874868.027</v>
      </c>
      <c r="J14" s="4">
        <f t="shared" si="2"/>
        <v>9143785.403</v>
      </c>
      <c r="K14" s="4">
        <f t="shared" si="2"/>
        <v>9420851.245</v>
      </c>
      <c r="L14" s="4">
        <f t="shared" si="2"/>
        <v>9706312.458</v>
      </c>
      <c r="M14" s="4">
        <f t="shared" si="2"/>
        <v>10000423.43</v>
      </c>
    </row>
    <row r="15">
      <c r="A15" s="6"/>
    </row>
    <row r="16">
      <c r="A16" s="7" t="s">
        <v>48</v>
      </c>
    </row>
    <row r="17">
      <c r="A17" s="8" t="s">
        <v>44</v>
      </c>
      <c r="B17" s="4">
        <f>Sales!B17+Sales!C17+Sales!D17</f>
        <v>1239609.448</v>
      </c>
      <c r="C17" s="4">
        <f>Sales!E17+Sales!F17+Sales!G17</f>
        <v>1296232.793</v>
      </c>
      <c r="D17" s="4">
        <f>Sales!H17+Sales!I17+Sales!J17</f>
        <v>1355442.601</v>
      </c>
      <c r="E17" s="4">
        <f>Sales!K17+Sales!L17+Sales!M17</f>
        <v>1417357.016</v>
      </c>
      <c r="F17" s="4">
        <f>Sales!N17+Sales!O17+Sales!P17</f>
        <v>1482099.581</v>
      </c>
      <c r="G17" s="4">
        <f>Sales!Q17+Sales!R17+Sales!S17</f>
        <v>1549799.482</v>
      </c>
      <c r="H17" s="4">
        <f>Sales!T17+Sales!U17+Sales!V17</f>
        <v>1620591.804</v>
      </c>
      <c r="I17" s="4">
        <f>Sales!W17+Sales!X17+Sales!Y17</f>
        <v>1694617.804</v>
      </c>
      <c r="J17" s="4">
        <f>Sales!Z17+Sales!AA17+Sales!AB17</f>
        <v>1772025.191</v>
      </c>
      <c r="K17" s="4">
        <f>Sales!AC17+Sales!AD17+Sales!AE17</f>
        <v>1852968.423</v>
      </c>
      <c r="L17" s="4">
        <f>Sales!AF17+Sales!AG17+Sales!AH17</f>
        <v>1937609.009</v>
      </c>
      <c r="M17" s="4">
        <f>Sales!AI17+Sales!AJ17+Sales!AK17</f>
        <v>2026115.84</v>
      </c>
    </row>
    <row r="18">
      <c r="A18" s="8" t="s">
        <v>45</v>
      </c>
      <c r="B18" s="4">
        <f>Sales!B18+Sales!C18+Sales!D18</f>
        <v>0</v>
      </c>
      <c r="C18" s="4">
        <f>Sales!E18+Sales!F18+Sales!G18</f>
        <v>0</v>
      </c>
      <c r="D18" s="4">
        <f>Sales!H18+Sales!I18+Sales!J18</f>
        <v>0</v>
      </c>
      <c r="E18" s="4">
        <f>Sales!K18+Sales!L18+Sales!M18</f>
        <v>0</v>
      </c>
      <c r="F18" s="4">
        <f>Sales!N18+Sales!O18+Sales!P18</f>
        <v>0</v>
      </c>
      <c r="G18" s="4">
        <f>Sales!Q18+Sales!R18+Sales!S18</f>
        <v>0</v>
      </c>
      <c r="H18" s="4">
        <f>Sales!T18+Sales!U18+Sales!V18</f>
        <v>0</v>
      </c>
      <c r="I18" s="4">
        <f>Sales!W18+Sales!X18+Sales!Y18</f>
        <v>0</v>
      </c>
      <c r="J18" s="4">
        <f>Sales!Z18+Sales!AA18+Sales!AB18</f>
        <v>0</v>
      </c>
      <c r="K18" s="4">
        <f>Sales!AC18+Sales!AD18+Sales!AE18</f>
        <v>0</v>
      </c>
      <c r="L18" s="4">
        <f>Sales!AF18+Sales!AG18+Sales!AH18</f>
        <v>0</v>
      </c>
      <c r="M18" s="4">
        <f>Sales!AI18+Sales!AJ18+Sales!AK18</f>
        <v>0</v>
      </c>
    </row>
    <row r="19">
      <c r="A19" s="8" t="s">
        <v>46</v>
      </c>
      <c r="B19" s="4">
        <f>Sales!B19+Sales!C19+Sales!D19</f>
        <v>1196864.295</v>
      </c>
      <c r="C19" s="4">
        <f>Sales!E19+Sales!F19+Sales!G19</f>
        <v>1251535.111</v>
      </c>
      <c r="D19" s="4">
        <f>Sales!H19+Sales!I19+Sales!J19</f>
        <v>1308703.201</v>
      </c>
      <c r="E19" s="4">
        <f>Sales!K19+Sales!L19+Sales!M19</f>
        <v>1368482.636</v>
      </c>
      <c r="F19" s="4">
        <f>Sales!N19+Sales!O19+Sales!P19</f>
        <v>1430992.699</v>
      </c>
      <c r="G19" s="4">
        <f>Sales!Q19+Sales!R19+Sales!S19</f>
        <v>1496358.12</v>
      </c>
      <c r="H19" s="4">
        <f>Sales!T19+Sales!U19+Sales!V19</f>
        <v>1564709.328</v>
      </c>
      <c r="I19" s="4">
        <f>Sales!W19+Sales!X19+Sales!Y19</f>
        <v>1636182.707</v>
      </c>
      <c r="J19" s="4">
        <f>Sales!Z19+Sales!AA19+Sales!AB19</f>
        <v>1710920.875</v>
      </c>
      <c r="K19" s="4">
        <f>Sales!AC19+Sales!AD19+Sales!AE19</f>
        <v>1789072.96</v>
      </c>
      <c r="L19" s="4">
        <f>Sales!AF19+Sales!AG19+Sales!AH19</f>
        <v>1870794.905</v>
      </c>
      <c r="M19" s="4">
        <f>Sales!AI19+Sales!AJ19+Sales!AK19</f>
        <v>1956249.777</v>
      </c>
    </row>
    <row r="20">
      <c r="A20" s="8" t="s">
        <v>47</v>
      </c>
      <c r="B20" s="4">
        <f>Sales!B20+Sales!C20+Sales!D20</f>
        <v>1838041.595</v>
      </c>
      <c r="C20" s="4">
        <f>Sales!E20+Sales!F20+Sales!G20</f>
        <v>1922000.348</v>
      </c>
      <c r="D20" s="4">
        <f>Sales!H20+Sales!I20+Sales!J20</f>
        <v>2009794.201</v>
      </c>
      <c r="E20" s="4">
        <f>Sales!K20+Sales!L20+Sales!M20</f>
        <v>2101598.334</v>
      </c>
      <c r="F20" s="4">
        <f>Sales!N20+Sales!O20+Sales!P20</f>
        <v>2197595.931</v>
      </c>
      <c r="G20" s="4">
        <f>Sales!Q20+Sales!R20+Sales!S20</f>
        <v>2297978.542</v>
      </c>
      <c r="H20" s="4">
        <f>Sales!T20+Sales!U20+Sales!V20</f>
        <v>2402946.468</v>
      </c>
      <c r="I20" s="4">
        <f>Sales!W20+Sales!X20+Sales!Y20</f>
        <v>2512709.158</v>
      </c>
      <c r="J20" s="4">
        <f>Sales!Z20+Sales!AA20+Sales!AB20</f>
        <v>2627485.629</v>
      </c>
      <c r="K20" s="4">
        <f>Sales!AC20+Sales!AD20+Sales!AE20</f>
        <v>2747504.903</v>
      </c>
      <c r="L20" s="4">
        <f>Sales!AF20+Sales!AG20+Sales!AH20</f>
        <v>2873006.462</v>
      </c>
      <c r="M20" s="4">
        <f>Sales!AI20+Sales!AJ20+Sales!AK20</f>
        <v>3004240.728</v>
      </c>
    </row>
    <row r="21">
      <c r="A21" s="1" t="s">
        <v>42</v>
      </c>
      <c r="B21" s="4">
        <f t="shared" ref="B21:M21" si="3">SUM(B17:B20)</f>
        <v>4274515.338</v>
      </c>
      <c r="C21" s="4">
        <f t="shared" si="3"/>
        <v>4469768.252</v>
      </c>
      <c r="D21" s="4">
        <f t="shared" si="3"/>
        <v>4673940.002</v>
      </c>
      <c r="E21" s="4">
        <f t="shared" si="3"/>
        <v>4887437.987</v>
      </c>
      <c r="F21" s="4">
        <f t="shared" si="3"/>
        <v>5110688.212</v>
      </c>
      <c r="G21" s="4">
        <f t="shared" si="3"/>
        <v>5344136.144</v>
      </c>
      <c r="H21" s="4">
        <f t="shared" si="3"/>
        <v>5588247.599</v>
      </c>
      <c r="I21" s="4">
        <f t="shared" si="3"/>
        <v>5843509.669</v>
      </c>
      <c r="J21" s="4">
        <f t="shared" si="3"/>
        <v>6110431.695</v>
      </c>
      <c r="K21" s="4">
        <f t="shared" si="3"/>
        <v>6389546.285</v>
      </c>
      <c r="L21" s="4">
        <f t="shared" si="3"/>
        <v>6681410.376</v>
      </c>
      <c r="M21" s="4">
        <f t="shared" si="3"/>
        <v>6986606.345</v>
      </c>
    </row>
    <row r="22">
      <c r="A22" s="6"/>
    </row>
    <row r="23">
      <c r="A23" s="7" t="s">
        <v>49</v>
      </c>
    </row>
    <row r="24">
      <c r="A24" s="8" t="s">
        <v>44</v>
      </c>
      <c r="B24" s="4">
        <f>Sales!B24+Sales!C24+Sales!D24</f>
        <v>1892057.197</v>
      </c>
      <c r="C24" s="4">
        <f>Sales!E24+Sales!F24+Sales!G24</f>
        <v>2007866.234</v>
      </c>
      <c r="D24" s="4">
        <f>Sales!H24+Sales!I24+Sales!J24</f>
        <v>2130763.711</v>
      </c>
      <c r="E24" s="4">
        <f>Sales!K24+Sales!L24+Sales!M24</f>
        <v>2261183.496</v>
      </c>
      <c r="F24" s="4">
        <f>Sales!N24+Sales!O24+Sales!P24</f>
        <v>2399586.015</v>
      </c>
      <c r="G24" s="4">
        <f>Sales!Q24+Sales!R24+Sales!S24</f>
        <v>2546459.876</v>
      </c>
      <c r="H24" s="4">
        <f>Sales!T24+Sales!U24+Sales!V24</f>
        <v>2702323.592</v>
      </c>
      <c r="I24" s="4">
        <f>Sales!W24+Sales!X24+Sales!Y24</f>
        <v>2867727.415</v>
      </c>
      <c r="J24" s="4">
        <f>Sales!Z24+Sales!AA24+Sales!AB24</f>
        <v>3043255.274</v>
      </c>
      <c r="K24" s="4">
        <f>Sales!AC24+Sales!AD24+Sales!AE24</f>
        <v>3229526.843</v>
      </c>
      <c r="L24" s="4">
        <f>Sales!AF24+Sales!AG24+Sales!AH24</f>
        <v>3427199.722</v>
      </c>
      <c r="M24" s="4">
        <f>Sales!AI24+Sales!AJ24+Sales!AK24</f>
        <v>3636971.763</v>
      </c>
    </row>
    <row r="25">
      <c r="A25" s="8" t="s">
        <v>45</v>
      </c>
      <c r="B25" s="4">
        <f>Sales!B25+Sales!C25+Sales!D25</f>
        <v>1892057.197</v>
      </c>
      <c r="C25" s="4">
        <f>Sales!E25+Sales!F25+Sales!G25</f>
        <v>2007866.234</v>
      </c>
      <c r="D25" s="4">
        <f>Sales!H25+Sales!I25+Sales!J25</f>
        <v>2130763.711</v>
      </c>
      <c r="E25" s="4">
        <f>Sales!K25+Sales!L25+Sales!M25</f>
        <v>2261183.496</v>
      </c>
      <c r="F25" s="4">
        <f>Sales!N25+Sales!O25+Sales!P25</f>
        <v>2399586.015</v>
      </c>
      <c r="G25" s="4">
        <f>Sales!Q25+Sales!R25+Sales!S25</f>
        <v>2546459.876</v>
      </c>
      <c r="H25" s="4">
        <f>Sales!T25+Sales!U25+Sales!V25</f>
        <v>2702323.592</v>
      </c>
      <c r="I25" s="4">
        <f>Sales!W25+Sales!X25+Sales!Y25</f>
        <v>2867727.415</v>
      </c>
      <c r="J25" s="4">
        <f>Sales!Z25+Sales!AA25+Sales!AB25</f>
        <v>3043255.274</v>
      </c>
      <c r="K25" s="4">
        <f>Sales!AC25+Sales!AD25+Sales!AE25</f>
        <v>3229526.843</v>
      </c>
      <c r="L25" s="4">
        <f>Sales!AF25+Sales!AG25+Sales!AH25</f>
        <v>3427199.722</v>
      </c>
      <c r="M25" s="4">
        <f>Sales!AI25+Sales!AJ25+Sales!AK25</f>
        <v>3636971.763</v>
      </c>
    </row>
    <row r="26">
      <c r="A26" s="8" t="s">
        <v>46</v>
      </c>
      <c r="B26" s="4">
        <f>Sales!B26+Sales!C26+Sales!D26</f>
        <v>1565840.439</v>
      </c>
      <c r="C26" s="4">
        <f>Sales!E26+Sales!F26+Sales!G26</f>
        <v>1661682.401</v>
      </c>
      <c r="D26" s="4">
        <f>Sales!H26+Sales!I26+Sales!J26</f>
        <v>1763390.657</v>
      </c>
      <c r="E26" s="4">
        <f>Sales!K26+Sales!L26+Sales!M26</f>
        <v>1871324.272</v>
      </c>
      <c r="F26" s="4">
        <f>Sales!N26+Sales!O26+Sales!P26</f>
        <v>1985864.288</v>
      </c>
      <c r="G26" s="4">
        <f>Sales!Q26+Sales!R26+Sales!S26</f>
        <v>2107415.07</v>
      </c>
      <c r="H26" s="4">
        <f>Sales!T26+Sales!U26+Sales!V26</f>
        <v>2236405.731</v>
      </c>
      <c r="I26" s="4">
        <f>Sales!W26+Sales!X26+Sales!Y26</f>
        <v>2373291.653</v>
      </c>
      <c r="J26" s="4">
        <f>Sales!Z26+Sales!AA26+Sales!AB26</f>
        <v>2518556.089</v>
      </c>
      <c r="K26" s="4">
        <f>Sales!AC26+Sales!AD26+Sales!AE26</f>
        <v>2672711.87</v>
      </c>
      <c r="L26" s="4">
        <f>Sales!AF26+Sales!AG26+Sales!AH26</f>
        <v>2836303.218</v>
      </c>
      <c r="M26" s="4">
        <f>Sales!AI26+Sales!AJ26+Sales!AK26</f>
        <v>3009907.666</v>
      </c>
    </row>
    <row r="27">
      <c r="A27" s="8" t="s">
        <v>47</v>
      </c>
      <c r="B27" s="4">
        <f>Sales!B27+Sales!C27+Sales!D27</f>
        <v>1174380.329</v>
      </c>
      <c r="C27" s="4">
        <f>Sales!E27+Sales!F27+Sales!G27</f>
        <v>1246261.801</v>
      </c>
      <c r="D27" s="4">
        <f>Sales!H27+Sales!I27+Sales!J27</f>
        <v>1322542.993</v>
      </c>
      <c r="E27" s="4">
        <f>Sales!K27+Sales!L27+Sales!M27</f>
        <v>1403493.204</v>
      </c>
      <c r="F27" s="4">
        <f>Sales!N27+Sales!O27+Sales!P27</f>
        <v>1489398.216</v>
      </c>
      <c r="G27" s="4">
        <f>Sales!Q27+Sales!R27+Sales!S27</f>
        <v>1580561.302</v>
      </c>
      <c r="H27" s="4">
        <f>Sales!T27+Sales!U27+Sales!V27</f>
        <v>1677304.299</v>
      </c>
      <c r="I27" s="4">
        <f>Sales!W27+Sales!X27+Sales!Y27</f>
        <v>1779968.74</v>
      </c>
      <c r="J27" s="4">
        <f>Sales!Z27+Sales!AA27+Sales!AB27</f>
        <v>1888917.067</v>
      </c>
      <c r="K27" s="4">
        <f>Sales!AC27+Sales!AD27+Sales!AE27</f>
        <v>2004533.903</v>
      </c>
      <c r="L27" s="4">
        <f>Sales!AF27+Sales!AG27+Sales!AH27</f>
        <v>2127227.414</v>
      </c>
      <c r="M27" s="4">
        <f>Sales!AI27+Sales!AJ27+Sales!AK27</f>
        <v>2257430.749</v>
      </c>
    </row>
    <row r="28">
      <c r="A28" s="1" t="s">
        <v>42</v>
      </c>
      <c r="B28" s="4">
        <f t="shared" ref="B28:M28" si="4">SUM(B24:B27)</f>
        <v>6524335.163</v>
      </c>
      <c r="C28" s="4">
        <f t="shared" si="4"/>
        <v>6923676.669</v>
      </c>
      <c r="D28" s="4">
        <f t="shared" si="4"/>
        <v>7347461.071</v>
      </c>
      <c r="E28" s="4">
        <f t="shared" si="4"/>
        <v>7797184.468</v>
      </c>
      <c r="F28" s="4">
        <f t="shared" si="4"/>
        <v>8274434.535</v>
      </c>
      <c r="G28" s="4">
        <f t="shared" si="4"/>
        <v>8780896.124</v>
      </c>
      <c r="H28" s="4">
        <f t="shared" si="4"/>
        <v>9318357.214</v>
      </c>
      <c r="I28" s="4">
        <f t="shared" si="4"/>
        <v>9888715.223</v>
      </c>
      <c r="J28" s="4">
        <f t="shared" si="4"/>
        <v>10493983.7</v>
      </c>
      <c r="K28" s="4">
        <f t="shared" si="4"/>
        <v>11136299.46</v>
      </c>
      <c r="L28" s="4">
        <f t="shared" si="4"/>
        <v>11817930.08</v>
      </c>
      <c r="M28" s="4">
        <f t="shared" si="4"/>
        <v>12541281.94</v>
      </c>
    </row>
    <row r="29">
      <c r="A29" s="6"/>
    </row>
    <row r="30">
      <c r="A30" s="7" t="s">
        <v>50</v>
      </c>
    </row>
    <row r="31">
      <c r="A31" s="8" t="s">
        <v>44</v>
      </c>
      <c r="B31" s="4">
        <f>Sales!B31+Sales!C31+Sales!D31</f>
        <v>1187740.577</v>
      </c>
      <c r="C31" s="4">
        <f>Sales!E31+Sales!F31+Sales!G31</f>
        <v>1205645.914</v>
      </c>
      <c r="D31" s="4">
        <f>Sales!H31+Sales!I31+Sales!J31</f>
        <v>1223821.177</v>
      </c>
      <c r="E31" s="4">
        <f>Sales!K31+Sales!L31+Sales!M31</f>
        <v>1242270.434</v>
      </c>
      <c r="F31" s="4">
        <f>Sales!N31+Sales!O31+Sales!P31</f>
        <v>1260997.816</v>
      </c>
      <c r="G31" s="4">
        <f>Sales!Q31+Sales!R31+Sales!S31</f>
        <v>1280007.516</v>
      </c>
      <c r="H31" s="4">
        <f>Sales!T31+Sales!U31+Sales!V31</f>
        <v>1299303.789</v>
      </c>
      <c r="I31" s="4">
        <f>Sales!W31+Sales!X31+Sales!Y31</f>
        <v>1318890.956</v>
      </c>
      <c r="J31" s="4">
        <f>Sales!Z31+Sales!AA31+Sales!AB31</f>
        <v>1338773.403</v>
      </c>
      <c r="K31" s="4">
        <f>Sales!AC31+Sales!AD31+Sales!AE31</f>
        <v>1358955.579</v>
      </c>
      <c r="L31" s="4">
        <f>Sales!AF31+Sales!AG31+Sales!AH31</f>
        <v>1379442.004</v>
      </c>
      <c r="M31" s="4">
        <f>Sales!AI31+Sales!AJ31+Sales!AK31</f>
        <v>1400237.265</v>
      </c>
    </row>
    <row r="32">
      <c r="A32" s="8" t="s">
        <v>45</v>
      </c>
      <c r="B32" s="4">
        <f>Sales!B32+Sales!C32+Sales!D32</f>
        <v>3563221.73</v>
      </c>
      <c r="C32" s="4">
        <f>Sales!E32+Sales!F32+Sales!G32</f>
        <v>3616937.743</v>
      </c>
      <c r="D32" s="4">
        <f>Sales!H32+Sales!I32+Sales!J32</f>
        <v>3671463.531</v>
      </c>
      <c r="E32" s="4">
        <f>Sales!K32+Sales!L32+Sales!M32</f>
        <v>3726811.303</v>
      </c>
      <c r="F32" s="4">
        <f>Sales!N32+Sales!O32+Sales!P32</f>
        <v>3782993.449</v>
      </c>
      <c r="G32" s="4">
        <f>Sales!Q32+Sales!R32+Sales!S32</f>
        <v>3840022.548</v>
      </c>
      <c r="H32" s="4">
        <f>Sales!T32+Sales!U32+Sales!V32</f>
        <v>3897911.368</v>
      </c>
      <c r="I32" s="4">
        <f>Sales!W32+Sales!X32+Sales!Y32</f>
        <v>3956672.869</v>
      </c>
      <c r="J32" s="4">
        <f>Sales!Z32+Sales!AA32+Sales!AB32</f>
        <v>4016320.208</v>
      </c>
      <c r="K32" s="4">
        <f>Sales!AC32+Sales!AD32+Sales!AE32</f>
        <v>4076866.737</v>
      </c>
      <c r="L32" s="4">
        <f>Sales!AF32+Sales!AG32+Sales!AH32</f>
        <v>4138326.012</v>
      </c>
      <c r="M32" s="4">
        <f>Sales!AI32+Sales!AJ32+Sales!AK32</f>
        <v>4200711.794</v>
      </c>
    </row>
    <row r="33">
      <c r="A33" s="8" t="s">
        <v>46</v>
      </c>
      <c r="B33" s="4">
        <f>Sales!B33+Sales!C33+Sales!D33</f>
        <v>3308705.892</v>
      </c>
      <c r="C33" s="4">
        <f>Sales!E33+Sales!F33+Sales!G33</f>
        <v>3358585.047</v>
      </c>
      <c r="D33" s="4">
        <f>Sales!H33+Sales!I33+Sales!J33</f>
        <v>3409216.136</v>
      </c>
      <c r="E33" s="4">
        <f>Sales!K33+Sales!L33+Sales!M33</f>
        <v>3460610.496</v>
      </c>
      <c r="F33" s="4">
        <f>Sales!N33+Sales!O33+Sales!P33</f>
        <v>3512779.632</v>
      </c>
      <c r="G33" s="4">
        <f>Sales!Q33+Sales!R33+Sales!S33</f>
        <v>3565735.224</v>
      </c>
      <c r="H33" s="4">
        <f>Sales!T33+Sales!U33+Sales!V33</f>
        <v>3619489.128</v>
      </c>
      <c r="I33" s="4">
        <f>Sales!W33+Sales!X33+Sales!Y33</f>
        <v>3674053.379</v>
      </c>
      <c r="J33" s="4">
        <f>Sales!Z33+Sales!AA33+Sales!AB33</f>
        <v>3729440.193</v>
      </c>
      <c r="K33" s="4">
        <f>Sales!AC33+Sales!AD33+Sales!AE33</f>
        <v>3785661.97</v>
      </c>
      <c r="L33" s="4">
        <f>Sales!AF33+Sales!AG33+Sales!AH33</f>
        <v>3842731.297</v>
      </c>
      <c r="M33" s="4">
        <f>Sales!AI33+Sales!AJ33+Sales!AK33</f>
        <v>3900660.952</v>
      </c>
    </row>
    <row r="34">
      <c r="A34" s="8" t="s">
        <v>47</v>
      </c>
      <c r="B34" s="4">
        <f>Sales!B34+Sales!C34+Sales!D34</f>
        <v>424193.0631</v>
      </c>
      <c r="C34" s="4">
        <f>Sales!E34+Sales!F34+Sales!G34</f>
        <v>430587.8265</v>
      </c>
      <c r="D34" s="4">
        <f>Sales!H34+Sales!I34+Sales!J34</f>
        <v>437078.9918</v>
      </c>
      <c r="E34" s="4">
        <f>Sales!K34+Sales!L34+Sales!M34</f>
        <v>443668.0123</v>
      </c>
      <c r="F34" s="4">
        <f>Sales!N34+Sales!O34+Sales!P34</f>
        <v>450356.363</v>
      </c>
      <c r="G34" s="4">
        <f>Sales!Q34+Sales!R34+Sales!S34</f>
        <v>457145.5415</v>
      </c>
      <c r="H34" s="4">
        <f>Sales!T34+Sales!U34+Sales!V34</f>
        <v>464037.0677</v>
      </c>
      <c r="I34" s="4">
        <f>Sales!W34+Sales!X34+Sales!Y34</f>
        <v>471032.4845</v>
      </c>
      <c r="J34" s="4">
        <f>Sales!Z34+Sales!AA34+Sales!AB34</f>
        <v>478133.358</v>
      </c>
      <c r="K34" s="4">
        <f>Sales!AC34+Sales!AD34+Sales!AE34</f>
        <v>485341.2782</v>
      </c>
      <c r="L34" s="4">
        <f>Sales!AF34+Sales!AG34+Sales!AH34</f>
        <v>492657.8586</v>
      </c>
      <c r="M34" s="4">
        <f>Sales!AI34+Sales!AJ34+Sales!AK34</f>
        <v>500084.7374</v>
      </c>
    </row>
    <row r="35">
      <c r="A35" s="1" t="s">
        <v>42</v>
      </c>
      <c r="B35" s="4">
        <f t="shared" ref="B35:M35" si="5">SUM(B31:B34)</f>
        <v>8483861.262</v>
      </c>
      <c r="C35" s="4">
        <f t="shared" si="5"/>
        <v>8611756.531</v>
      </c>
      <c r="D35" s="4">
        <f t="shared" si="5"/>
        <v>8741579.837</v>
      </c>
      <c r="E35" s="4">
        <f t="shared" si="5"/>
        <v>8873360.245</v>
      </c>
      <c r="F35" s="4">
        <f t="shared" si="5"/>
        <v>9007127.26</v>
      </c>
      <c r="G35" s="4">
        <f t="shared" si="5"/>
        <v>9142910.83</v>
      </c>
      <c r="H35" s="4">
        <f t="shared" si="5"/>
        <v>9280741.353</v>
      </c>
      <c r="I35" s="4">
        <f t="shared" si="5"/>
        <v>9420649.689</v>
      </c>
      <c r="J35" s="4">
        <f t="shared" si="5"/>
        <v>9562667.161</v>
      </c>
      <c r="K35" s="4">
        <f t="shared" si="5"/>
        <v>9706825.564</v>
      </c>
      <c r="L35" s="4">
        <f t="shared" si="5"/>
        <v>9853157.172</v>
      </c>
      <c r="M35" s="4">
        <f t="shared" si="5"/>
        <v>10001694.75</v>
      </c>
    </row>
    <row r="36">
      <c r="A36" s="6"/>
    </row>
    <row r="37">
      <c r="A37" s="1" t="s">
        <v>51</v>
      </c>
    </row>
    <row r="38">
      <c r="A38" s="8" t="s">
        <v>44</v>
      </c>
      <c r="B38" s="4">
        <f t="shared" ref="B38:M38" si="6">B10+B17+B24+B31</f>
        <v>6479807.92</v>
      </c>
      <c r="C38" s="4">
        <f t="shared" si="6"/>
        <v>6735607.941</v>
      </c>
      <c r="D38" s="4">
        <f t="shared" si="6"/>
        <v>7003336.363</v>
      </c>
      <c r="E38" s="4">
        <f t="shared" si="6"/>
        <v>7283609.373</v>
      </c>
      <c r="F38" s="4">
        <f t="shared" si="6"/>
        <v>7577076.995</v>
      </c>
      <c r="G38" s="4">
        <f t="shared" si="6"/>
        <v>7884425.016</v>
      </c>
      <c r="H38" s="4">
        <f t="shared" si="6"/>
        <v>8206377.027</v>
      </c>
      <c r="I38" s="4">
        <f t="shared" si="6"/>
        <v>8543696.583</v>
      </c>
      <c r="J38" s="4">
        <f t="shared" si="6"/>
        <v>8897189.489</v>
      </c>
      <c r="K38" s="4">
        <f t="shared" si="6"/>
        <v>9267706.218</v>
      </c>
      <c r="L38" s="4">
        <f t="shared" si="6"/>
        <v>9656144.473</v>
      </c>
      <c r="M38" s="4">
        <f t="shared" si="6"/>
        <v>10063451.9</v>
      </c>
    </row>
    <row r="39">
      <c r="A39" s="8" t="s">
        <v>45</v>
      </c>
      <c r="B39" s="4">
        <f t="shared" ref="B39:M39" si="7">B11+B18+B25+B32</f>
        <v>7471652.912</v>
      </c>
      <c r="C39" s="4">
        <f t="shared" si="7"/>
        <v>7702276.11</v>
      </c>
      <c r="D39" s="4">
        <f t="shared" si="7"/>
        <v>7942648.858</v>
      </c>
      <c r="E39" s="4">
        <f t="shared" si="7"/>
        <v>8193273.33</v>
      </c>
      <c r="F39" s="4">
        <f t="shared" si="7"/>
        <v>8454680.141</v>
      </c>
      <c r="G39" s="4">
        <f t="shared" si="7"/>
        <v>8727430.023</v>
      </c>
      <c r="H39" s="4">
        <f t="shared" si="7"/>
        <v>9012115.612</v>
      </c>
      <c r="I39" s="4">
        <f t="shared" si="7"/>
        <v>9309363.332</v>
      </c>
      <c r="J39" s="4">
        <f t="shared" si="7"/>
        <v>9619835.395</v>
      </c>
      <c r="K39" s="4">
        <f t="shared" si="7"/>
        <v>9944231.928</v>
      </c>
      <c r="L39" s="4">
        <f t="shared" si="7"/>
        <v>10283293.22</v>
      </c>
      <c r="M39" s="4">
        <f t="shared" si="7"/>
        <v>10637802.12</v>
      </c>
    </row>
    <row r="40">
      <c r="A40" s="8" t="s">
        <v>46</v>
      </c>
      <c r="B40" s="4">
        <f t="shared" ref="B40:M40" si="8">B12+B19+B26+B33</f>
        <v>7079597.618</v>
      </c>
      <c r="C40" s="4">
        <f t="shared" si="8"/>
        <v>7310538.625</v>
      </c>
      <c r="D40" s="4">
        <f t="shared" si="8"/>
        <v>7551520.802</v>
      </c>
      <c r="E40" s="4">
        <f t="shared" si="8"/>
        <v>7803056.67</v>
      </c>
      <c r="F40" s="4">
        <f t="shared" si="8"/>
        <v>8065686.957</v>
      </c>
      <c r="G40" s="4">
        <f t="shared" si="8"/>
        <v>8339982.213</v>
      </c>
      <c r="H40" s="4">
        <f t="shared" si="8"/>
        <v>8626544.513</v>
      </c>
      <c r="I40" s="4">
        <f t="shared" si="8"/>
        <v>8926009.263</v>
      </c>
      <c r="J40" s="4">
        <f t="shared" si="8"/>
        <v>9239047.113</v>
      </c>
      <c r="K40" s="4">
        <f t="shared" si="8"/>
        <v>9566365.974</v>
      </c>
      <c r="L40" s="4">
        <f t="shared" si="8"/>
        <v>9908713.165</v>
      </c>
      <c r="M40" s="4">
        <f t="shared" si="8"/>
        <v>10266877.67</v>
      </c>
    </row>
    <row r="41">
      <c r="A41" s="8" t="s">
        <v>47</v>
      </c>
      <c r="B41" s="4">
        <f t="shared" ref="B41:M41" si="9">B13+B20+B27+B34</f>
        <v>5452988.972</v>
      </c>
      <c r="C41" s="4">
        <f t="shared" si="9"/>
        <v>5676322.108</v>
      </c>
      <c r="D41" s="4">
        <f t="shared" si="9"/>
        <v>5909837.802</v>
      </c>
      <c r="E41" s="4">
        <f t="shared" si="9"/>
        <v>6154038.082</v>
      </c>
      <c r="F41" s="4">
        <f t="shared" si="9"/>
        <v>6409451.187</v>
      </c>
      <c r="G41" s="4">
        <f t="shared" si="9"/>
        <v>6676632.985</v>
      </c>
      <c r="H41" s="4">
        <f t="shared" si="9"/>
        <v>6956168.486</v>
      </c>
      <c r="I41" s="4">
        <f t="shared" si="9"/>
        <v>7248673.43</v>
      </c>
      <c r="J41" s="4">
        <f t="shared" si="9"/>
        <v>7554795.966</v>
      </c>
      <c r="K41" s="4">
        <f t="shared" si="9"/>
        <v>7875218.432</v>
      </c>
      <c r="L41" s="4">
        <f t="shared" si="9"/>
        <v>8210659.222</v>
      </c>
      <c r="M41" s="4">
        <f t="shared" si="9"/>
        <v>8561874.776</v>
      </c>
    </row>
    <row r="42">
      <c r="A42" s="1" t="s">
        <v>42</v>
      </c>
      <c r="B42" s="4">
        <f t="shared" ref="B42:M42" si="10">SUM(B38:B41)</f>
        <v>26484047.42</v>
      </c>
      <c r="C42" s="4">
        <f t="shared" si="10"/>
        <v>27424744.78</v>
      </c>
      <c r="D42" s="4">
        <f t="shared" si="10"/>
        <v>28407343.82</v>
      </c>
      <c r="E42" s="4">
        <f t="shared" si="10"/>
        <v>29433977.46</v>
      </c>
      <c r="F42" s="4">
        <f t="shared" si="10"/>
        <v>30506895.28</v>
      </c>
      <c r="G42" s="4">
        <f t="shared" si="10"/>
        <v>31628470.24</v>
      </c>
      <c r="H42" s="4">
        <f t="shared" si="10"/>
        <v>32801205.64</v>
      </c>
      <c r="I42" s="4">
        <f t="shared" si="10"/>
        <v>34027742.61</v>
      </c>
      <c r="J42" s="4">
        <f t="shared" si="10"/>
        <v>35310867.96</v>
      </c>
      <c r="K42" s="4">
        <f t="shared" si="10"/>
        <v>36653522.55</v>
      </c>
      <c r="L42" s="4">
        <f t="shared" si="10"/>
        <v>38058810.08</v>
      </c>
      <c r="M42" s="4">
        <f t="shared" si="10"/>
        <v>39530006.47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5" t="s">
        <v>66</v>
      </c>
    </row>
    <row r="3">
      <c r="A3" s="5" t="s">
        <v>67</v>
      </c>
      <c r="B3" s="5">
        <v>18.0</v>
      </c>
      <c r="C3" s="5">
        <v>0.0</v>
      </c>
      <c r="D3" s="5">
        <v>0.0</v>
      </c>
      <c r="E3" s="5">
        <v>0.0</v>
      </c>
      <c r="F3" s="5">
        <v>0.0</v>
      </c>
      <c r="G3" s="5">
        <v>12.0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13.0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20.0</v>
      </c>
      <c r="AH3" s="5">
        <v>0.0</v>
      </c>
      <c r="AI3" s="5">
        <v>0.0</v>
      </c>
      <c r="AJ3" s="5">
        <v>0.0</v>
      </c>
      <c r="AK3" s="5">
        <v>0.0</v>
      </c>
    </row>
    <row r="4">
      <c r="A4" s="5" t="s">
        <v>68</v>
      </c>
      <c r="B4" s="5">
        <v>505447.0</v>
      </c>
      <c r="C4" s="5">
        <v>0.0</v>
      </c>
      <c r="D4" s="5">
        <v>0.0</v>
      </c>
      <c r="E4" s="5">
        <v>0.0</v>
      </c>
      <c r="F4" s="5">
        <v>0.0</v>
      </c>
      <c r="G4" s="5">
        <v>659364.0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1251025.0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1979424.0</v>
      </c>
      <c r="AH4" s="5">
        <v>0.0</v>
      </c>
      <c r="AI4" s="5">
        <v>0.0</v>
      </c>
      <c r="AJ4" s="5">
        <v>0.0</v>
      </c>
      <c r="AK4" s="5">
        <v>0.0</v>
      </c>
    </row>
    <row r="6">
      <c r="A6" s="5" t="s">
        <v>69</v>
      </c>
    </row>
    <row r="7">
      <c r="A7" s="5" t="s">
        <v>70</v>
      </c>
      <c r="B7" s="5">
        <v>0.0</v>
      </c>
      <c r="C7" s="5">
        <v>505447.0</v>
      </c>
      <c r="D7" s="5">
        <v>505447.0</v>
      </c>
      <c r="E7" s="5">
        <v>505447.0</v>
      </c>
      <c r="F7" s="5">
        <v>505447.0</v>
      </c>
      <c r="G7" s="5">
        <v>505447.0</v>
      </c>
      <c r="H7" s="5">
        <v>1164811.0</v>
      </c>
      <c r="I7" s="5">
        <v>1164811.0</v>
      </c>
      <c r="J7" s="5">
        <v>1164811.0</v>
      </c>
      <c r="K7" s="5">
        <v>1164811.0</v>
      </c>
      <c r="L7" s="5">
        <v>1164811.0</v>
      </c>
      <c r="M7" s="5">
        <v>1164811.0</v>
      </c>
      <c r="N7" s="5">
        <v>1164811.0</v>
      </c>
      <c r="O7" s="5">
        <v>1164811.0</v>
      </c>
      <c r="P7" s="5">
        <v>1164811.0</v>
      </c>
      <c r="Q7" s="5">
        <v>1164811.0</v>
      </c>
      <c r="R7" s="5">
        <v>1164811.0</v>
      </c>
      <c r="S7" s="5">
        <v>1164811.0</v>
      </c>
      <c r="T7" s="5">
        <v>1164811.0</v>
      </c>
      <c r="U7" s="5">
        <v>1164811.0</v>
      </c>
      <c r="V7" s="5">
        <v>2415836.0</v>
      </c>
      <c r="W7" s="5">
        <v>2415836.0</v>
      </c>
      <c r="X7" s="5">
        <v>2415836.0</v>
      </c>
      <c r="Y7" s="5">
        <v>2415836.0</v>
      </c>
      <c r="Z7" s="5">
        <v>2415836.0</v>
      </c>
      <c r="AA7" s="5">
        <v>2415836.0</v>
      </c>
      <c r="AB7" s="5">
        <v>2415836.0</v>
      </c>
      <c r="AC7" s="5">
        <v>2415836.0</v>
      </c>
      <c r="AD7" s="5">
        <v>2415836.0</v>
      </c>
      <c r="AE7" s="5">
        <v>2415836.0</v>
      </c>
      <c r="AF7" s="5">
        <v>2415836.0</v>
      </c>
      <c r="AG7" s="5">
        <v>2415836.0</v>
      </c>
      <c r="AH7" s="5">
        <v>4395260.0</v>
      </c>
      <c r="AI7" s="5">
        <v>4395260.0</v>
      </c>
      <c r="AJ7" s="5">
        <v>4395260.0</v>
      </c>
      <c r="AK7" s="5">
        <v>4395260.0</v>
      </c>
    </row>
    <row r="8">
      <c r="A8" s="5" t="s">
        <v>71</v>
      </c>
      <c r="B8" s="5">
        <v>505447.0</v>
      </c>
      <c r="C8" s="5">
        <v>0.0</v>
      </c>
      <c r="D8" s="5">
        <v>0.0</v>
      </c>
      <c r="E8" s="5">
        <v>0.0</v>
      </c>
      <c r="F8" s="5">
        <v>0.0</v>
      </c>
      <c r="G8" s="5">
        <v>659364.0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1251025.0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1979424.0</v>
      </c>
      <c r="AH8" s="5">
        <v>0.0</v>
      </c>
      <c r="AI8" s="5">
        <v>0.0</v>
      </c>
      <c r="AJ8" s="5">
        <v>0.0</v>
      </c>
      <c r="AK8" s="5">
        <v>0.0</v>
      </c>
    </row>
    <row r="9">
      <c r="A9" s="5" t="s">
        <v>72</v>
      </c>
      <c r="B9" s="5">
        <v>505447.0</v>
      </c>
      <c r="C9" s="5">
        <v>505447.0</v>
      </c>
      <c r="D9" s="5">
        <v>505447.0</v>
      </c>
      <c r="E9" s="5">
        <v>505447.0</v>
      </c>
      <c r="F9" s="5">
        <v>505447.0</v>
      </c>
      <c r="G9" s="5">
        <v>1164811.0</v>
      </c>
      <c r="H9" s="5">
        <v>1164811.0</v>
      </c>
      <c r="I9" s="5">
        <v>1164811.0</v>
      </c>
      <c r="J9" s="5">
        <v>1164811.0</v>
      </c>
      <c r="K9" s="5">
        <v>1164811.0</v>
      </c>
      <c r="L9" s="5">
        <v>1164811.0</v>
      </c>
      <c r="M9" s="5">
        <v>1164811.0</v>
      </c>
      <c r="N9" s="5">
        <v>1164811.0</v>
      </c>
      <c r="O9" s="5">
        <v>1164811.0</v>
      </c>
      <c r="P9" s="5">
        <v>1164811.0</v>
      </c>
      <c r="Q9" s="5">
        <v>1164811.0</v>
      </c>
      <c r="R9" s="5">
        <v>1164811.0</v>
      </c>
      <c r="S9" s="5">
        <v>1164811.0</v>
      </c>
      <c r="T9" s="5">
        <v>1164811.0</v>
      </c>
      <c r="U9" s="5">
        <v>2415836.0</v>
      </c>
      <c r="V9" s="5">
        <v>2415836.0</v>
      </c>
      <c r="W9" s="5">
        <v>2415836.0</v>
      </c>
      <c r="X9" s="5">
        <v>2415836.0</v>
      </c>
      <c r="Y9" s="5">
        <v>2415836.0</v>
      </c>
      <c r="Z9" s="5">
        <v>2415836.0</v>
      </c>
      <c r="AA9" s="5">
        <v>2415836.0</v>
      </c>
      <c r="AB9" s="5">
        <v>2415836.0</v>
      </c>
      <c r="AC9" s="5">
        <v>2415836.0</v>
      </c>
      <c r="AD9" s="5">
        <v>2415836.0</v>
      </c>
      <c r="AE9" s="5">
        <v>2415836.0</v>
      </c>
      <c r="AF9" s="5">
        <v>2415836.0</v>
      </c>
      <c r="AG9" s="5">
        <v>4395260.0</v>
      </c>
      <c r="AH9" s="5">
        <v>4395260.0</v>
      </c>
      <c r="AI9" s="5">
        <v>4395260.0</v>
      </c>
      <c r="AJ9" s="5">
        <v>4395260.0</v>
      </c>
      <c r="AK9" s="5">
        <v>4395260.0</v>
      </c>
    </row>
    <row r="11">
      <c r="A11" s="5" t="s">
        <v>73</v>
      </c>
    </row>
    <row r="12">
      <c r="A12" s="5" t="s">
        <v>74</v>
      </c>
      <c r="B12" s="5">
        <v>0.0</v>
      </c>
      <c r="C12" s="5">
        <v>9098046.0</v>
      </c>
      <c r="D12" s="5">
        <v>9098046.0</v>
      </c>
      <c r="E12" s="5">
        <v>9098046.0</v>
      </c>
      <c r="F12" s="5">
        <v>9098046.0</v>
      </c>
      <c r="G12" s="5">
        <v>9098046.0</v>
      </c>
      <c r="H12" s="5">
        <v>1.7010414E7</v>
      </c>
      <c r="I12" s="5">
        <v>1.7010414E7</v>
      </c>
      <c r="J12" s="5">
        <v>1.7010414E7</v>
      </c>
      <c r="K12" s="5">
        <v>1.7010414E7</v>
      </c>
      <c r="L12" s="5">
        <v>1.7010414E7</v>
      </c>
      <c r="M12" s="5">
        <v>1.7010414E7</v>
      </c>
      <c r="N12" s="5">
        <v>1.7010414E7</v>
      </c>
      <c r="O12" s="5">
        <v>1.7010414E7</v>
      </c>
      <c r="P12" s="5">
        <v>1.7010414E7</v>
      </c>
      <c r="Q12" s="5">
        <v>1.7010414E7</v>
      </c>
      <c r="R12" s="5">
        <v>1.7010414E7</v>
      </c>
      <c r="S12" s="5">
        <v>1.7010414E7</v>
      </c>
      <c r="T12" s="5">
        <v>1.7010414E7</v>
      </c>
      <c r="U12" s="5">
        <v>1.7010414E7</v>
      </c>
      <c r="V12" s="5">
        <v>3.3273739E7</v>
      </c>
      <c r="W12" s="5">
        <v>3.3273739E7</v>
      </c>
      <c r="X12" s="5">
        <v>3.3273739E7</v>
      </c>
      <c r="Y12" s="5">
        <v>3.3273739E7</v>
      </c>
      <c r="Z12" s="5">
        <v>3.3273739E7</v>
      </c>
      <c r="AA12" s="5">
        <v>3.3273739E7</v>
      </c>
      <c r="AB12" s="5">
        <v>3.3273739E7</v>
      </c>
      <c r="AC12" s="5">
        <v>3.3273739E7</v>
      </c>
      <c r="AD12" s="5">
        <v>3.3273739E7</v>
      </c>
      <c r="AE12" s="5">
        <v>3.3273739E7</v>
      </c>
      <c r="AF12" s="5">
        <v>3.3273739E7</v>
      </c>
      <c r="AG12" s="5">
        <v>3.3273739E7</v>
      </c>
      <c r="AH12" s="5">
        <v>7.2862219E7</v>
      </c>
      <c r="AI12" s="5">
        <v>7.2862219E7</v>
      </c>
      <c r="AJ12" s="5">
        <v>7.2862219E7</v>
      </c>
      <c r="AK12" s="5">
        <v>7.2862219E7</v>
      </c>
    </row>
    <row r="13">
      <c r="A13" s="5" t="s">
        <v>75</v>
      </c>
      <c r="B13" s="5">
        <v>9098046.0</v>
      </c>
      <c r="C13" s="5">
        <v>0.0</v>
      </c>
      <c r="D13" s="5">
        <v>0.0</v>
      </c>
      <c r="E13" s="5">
        <v>0.0</v>
      </c>
      <c r="F13" s="5">
        <v>0.0</v>
      </c>
      <c r="G13" s="5">
        <v>7912368.0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1.6263325E7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3.958848E7</v>
      </c>
      <c r="AH13" s="5">
        <v>0.0</v>
      </c>
      <c r="AI13" s="5">
        <v>0.0</v>
      </c>
      <c r="AJ13" s="5">
        <v>0.0</v>
      </c>
      <c r="AK13" s="5">
        <v>0.0</v>
      </c>
    </row>
    <row r="14">
      <c r="A14" s="5" t="s">
        <v>76</v>
      </c>
      <c r="B14" s="5">
        <v>9098046.0</v>
      </c>
      <c r="C14" s="5">
        <v>9098046.0</v>
      </c>
      <c r="D14" s="5">
        <v>9098046.0</v>
      </c>
      <c r="E14" s="5">
        <v>9098046.0</v>
      </c>
      <c r="F14" s="5">
        <v>9098046.0</v>
      </c>
      <c r="G14" s="5">
        <v>1.7010414E7</v>
      </c>
      <c r="H14" s="5">
        <v>1.7010414E7</v>
      </c>
      <c r="I14" s="5">
        <v>1.7010414E7</v>
      </c>
      <c r="J14" s="5">
        <v>1.7010414E7</v>
      </c>
      <c r="K14" s="5">
        <v>1.7010414E7</v>
      </c>
      <c r="L14" s="5">
        <v>1.7010414E7</v>
      </c>
      <c r="M14" s="5">
        <v>1.7010414E7</v>
      </c>
      <c r="N14" s="5">
        <v>1.7010414E7</v>
      </c>
      <c r="O14" s="5">
        <v>1.7010414E7</v>
      </c>
      <c r="P14" s="5">
        <v>1.7010414E7</v>
      </c>
      <c r="Q14" s="5">
        <v>1.7010414E7</v>
      </c>
      <c r="R14" s="5">
        <v>1.7010414E7</v>
      </c>
      <c r="S14" s="5">
        <v>1.7010414E7</v>
      </c>
      <c r="T14" s="5">
        <v>1.7010414E7</v>
      </c>
      <c r="U14" s="5">
        <v>3.3273739E7</v>
      </c>
      <c r="V14" s="5">
        <v>3.3273739E7</v>
      </c>
      <c r="W14" s="5">
        <v>3.3273739E7</v>
      </c>
      <c r="X14" s="5">
        <v>3.3273739E7</v>
      </c>
      <c r="Y14" s="5">
        <v>3.3273739E7</v>
      </c>
      <c r="Z14" s="5">
        <v>3.3273739E7</v>
      </c>
      <c r="AA14" s="5">
        <v>3.3273739E7</v>
      </c>
      <c r="AB14" s="5">
        <v>3.3273739E7</v>
      </c>
      <c r="AC14" s="5">
        <v>3.3273739E7</v>
      </c>
      <c r="AD14" s="5">
        <v>3.3273739E7</v>
      </c>
      <c r="AE14" s="5">
        <v>3.3273739E7</v>
      </c>
      <c r="AF14" s="5">
        <v>3.3273739E7</v>
      </c>
      <c r="AG14" s="5">
        <v>7.2862219E7</v>
      </c>
      <c r="AH14" s="5">
        <v>7.2862219E7</v>
      </c>
      <c r="AI14" s="5">
        <v>7.2862219E7</v>
      </c>
      <c r="AJ14" s="5">
        <v>7.2862219E7</v>
      </c>
      <c r="AK14" s="5">
        <v>7.2862219E7</v>
      </c>
    </row>
    <row r="16">
      <c r="A16" s="5" t="s">
        <v>77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2.5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4.0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7.0</v>
      </c>
    </row>
    <row r="18">
      <c r="A18" s="5" t="s">
        <v>78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2912027.5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9663344.0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3.076682E7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37" width="1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" t="s">
        <v>79</v>
      </c>
    </row>
    <row r="3">
      <c r="A3" s="3" t="s">
        <v>80</v>
      </c>
      <c r="B3" s="4">
        <v>5343250.0</v>
      </c>
      <c r="C3" s="4">
        <v>5450115.0</v>
      </c>
      <c r="D3" s="4">
        <v>5559117.3</v>
      </c>
      <c r="E3" s="4">
        <v>5670299.646000001</v>
      </c>
      <c r="F3" s="4">
        <v>5783705.638920001</v>
      </c>
      <c r="G3" s="4">
        <v>5899379.751698401</v>
      </c>
      <c r="H3" s="4">
        <v>6017367.346732369</v>
      </c>
      <c r="I3" s="4">
        <v>6137714.693667016</v>
      </c>
      <c r="J3" s="4">
        <v>6260468.987540357</v>
      </c>
      <c r="K3" s="4">
        <v>6385678.367291164</v>
      </c>
      <c r="L3" s="4">
        <v>6513391.934636987</v>
      </c>
      <c r="M3" s="4">
        <v>6643659.773329726</v>
      </c>
      <c r="N3" s="4">
        <v>6776532.968796321</v>
      </c>
      <c r="O3" s="4">
        <v>6912063.628172249</v>
      </c>
      <c r="P3" s="4">
        <v>7050304.900735693</v>
      </c>
      <c r="Q3" s="4">
        <v>7191310.998750406</v>
      </c>
      <c r="R3" s="4">
        <v>7335137.218725415</v>
      </c>
      <c r="S3" s="4">
        <v>7481839.963099923</v>
      </c>
      <c r="T3" s="4">
        <v>7631476.762361921</v>
      </c>
      <c r="U3" s="4">
        <v>7784106.297609161</v>
      </c>
      <c r="V3" s="4">
        <v>7939788.423561344</v>
      </c>
      <c r="W3" s="4">
        <v>8098584.192032571</v>
      </c>
      <c r="X3" s="4">
        <v>8260555.875873222</v>
      </c>
      <c r="Y3" s="4">
        <v>8425766.993390687</v>
      </c>
      <c r="Z3" s="4">
        <v>8594282.3332585</v>
      </c>
      <c r="AA3" s="4">
        <v>8766167.979923671</v>
      </c>
      <c r="AB3" s="4">
        <v>8941491.339522144</v>
      </c>
      <c r="AC3" s="4">
        <v>9120321.166312588</v>
      </c>
      <c r="AD3" s="4">
        <v>9302727.58963884</v>
      </c>
      <c r="AE3" s="4">
        <v>9488782.141431617</v>
      </c>
      <c r="AF3" s="4">
        <v>9678557.784260249</v>
      </c>
      <c r="AG3" s="4">
        <v>9872128.939945454</v>
      </c>
      <c r="AH3" s="4">
        <v>1.0069571518744364E7</v>
      </c>
      <c r="AI3" s="4">
        <v>1.0270962949119251E7</v>
      </c>
      <c r="AJ3" s="4">
        <v>1.0476382208101638E7</v>
      </c>
      <c r="AK3" s="4">
        <v>1.068590985226367E7</v>
      </c>
    </row>
    <row r="4">
      <c r="A4" s="3" t="s">
        <v>81</v>
      </c>
      <c r="B4" s="4">
        <v>37500.0</v>
      </c>
      <c r="C4" s="4">
        <v>38325.0</v>
      </c>
      <c r="D4" s="4">
        <v>39168.149999999994</v>
      </c>
      <c r="E4" s="4">
        <v>40029.849299999994</v>
      </c>
      <c r="F4" s="4">
        <v>40910.50598459999</v>
      </c>
      <c r="G4" s="4">
        <v>41810.5371162612</v>
      </c>
      <c r="H4" s="4">
        <v>42730.368932818936</v>
      </c>
      <c r="I4" s="4">
        <v>43670.43704934096</v>
      </c>
      <c r="J4" s="4">
        <v>44631.18666442646</v>
      </c>
      <c r="K4" s="4">
        <v>45613.072771043844</v>
      </c>
      <c r="L4" s="4">
        <v>46616.56037200681</v>
      </c>
      <c r="M4" s="4">
        <v>47642.124700190965</v>
      </c>
      <c r="N4" s="4">
        <v>48690.25144359517</v>
      </c>
      <c r="O4" s="4">
        <v>49761.436975354256</v>
      </c>
      <c r="P4" s="4">
        <v>50856.18858881205</v>
      </c>
      <c r="Q4" s="4">
        <v>51975.02473776592</v>
      </c>
      <c r="R4" s="4">
        <v>53118.47528199677</v>
      </c>
      <c r="S4" s="4">
        <v>54287.0817382007</v>
      </c>
      <c r="T4" s="4">
        <v>55481.397536441116</v>
      </c>
      <c r="U4" s="4">
        <v>56701.988282242826</v>
      </c>
      <c r="V4" s="4">
        <v>57949.43202445217</v>
      </c>
      <c r="W4" s="4">
        <v>59224.31952899012</v>
      </c>
      <c r="X4" s="4">
        <v>60527.25455862791</v>
      </c>
      <c r="Y4" s="4">
        <v>61858.85415891772</v>
      </c>
      <c r="Z4" s="4">
        <v>63219.74895041391</v>
      </c>
      <c r="AA4" s="4">
        <v>64610.58342732302</v>
      </c>
      <c r="AB4" s="4">
        <v>66032.01626272414</v>
      </c>
      <c r="AC4" s="4">
        <v>67484.72062050407</v>
      </c>
      <c r="AD4" s="4">
        <v>68969.38447415516</v>
      </c>
      <c r="AE4" s="4">
        <v>70486.71093258656</v>
      </c>
      <c r="AF4" s="4">
        <v>72037.41857310348</v>
      </c>
      <c r="AG4" s="4">
        <v>73622.24178171175</v>
      </c>
      <c r="AH4" s="4">
        <v>75241.93110090941</v>
      </c>
      <c r="AI4" s="4">
        <v>76897.25358512942</v>
      </c>
      <c r="AJ4" s="4">
        <v>78588.99316400227</v>
      </c>
      <c r="AK4" s="4">
        <v>80317.95101361032</v>
      </c>
    </row>
    <row r="5">
      <c r="A5" s="1" t="s">
        <v>42</v>
      </c>
      <c r="B5" s="4">
        <v>5380750.0</v>
      </c>
      <c r="C5" s="4">
        <v>5488440.0</v>
      </c>
      <c r="D5" s="4">
        <v>5598285.45</v>
      </c>
      <c r="E5" s="4">
        <v>5710329.4953000005</v>
      </c>
      <c r="F5" s="4">
        <v>5824616.1449046</v>
      </c>
      <c r="G5" s="4">
        <v>5941190.288814662</v>
      </c>
      <c r="H5" s="4">
        <v>6060097.715665188</v>
      </c>
      <c r="I5" s="4">
        <v>6181385.130716357</v>
      </c>
      <c r="J5" s="4">
        <v>6305100.1742047835</v>
      </c>
      <c r="K5" s="4">
        <v>6431291.440062207</v>
      </c>
      <c r="L5" s="4">
        <v>6560008.495008994</v>
      </c>
      <c r="M5" s="4">
        <v>6691301.898029918</v>
      </c>
      <c r="N5" s="4">
        <v>6825223.220239917</v>
      </c>
      <c r="O5" s="4">
        <v>6961825.065147603</v>
      </c>
      <c r="P5" s="4">
        <v>7101161.089324505</v>
      </c>
      <c r="Q5" s="4">
        <v>7243286.023488172</v>
      </c>
      <c r="R5" s="4">
        <v>7388255.694007412</v>
      </c>
      <c r="S5" s="4">
        <v>7536127.044838124</v>
      </c>
      <c r="T5" s="4">
        <v>7686958.159898362</v>
      </c>
      <c r="U5" s="4">
        <v>7840808.285891403</v>
      </c>
      <c r="V5" s="4">
        <v>7997737.855585796</v>
      </c>
      <c r="W5" s="4">
        <v>8157808.511561561</v>
      </c>
      <c r="X5" s="4">
        <v>8321083.1304318495</v>
      </c>
      <c r="Y5" s="4">
        <v>8487625.847549604</v>
      </c>
      <c r="Z5" s="4">
        <v>8657502.082208915</v>
      </c>
      <c r="AA5" s="4">
        <v>8830778.563350994</v>
      </c>
      <c r="AB5" s="4">
        <v>9007523.355784869</v>
      </c>
      <c r="AC5" s="4">
        <v>9187805.886933092</v>
      </c>
      <c r="AD5" s="4">
        <v>9371696.974112995</v>
      </c>
      <c r="AE5" s="4">
        <v>9559268.852364203</v>
      </c>
      <c r="AF5" s="4">
        <v>9750595.202833353</v>
      </c>
      <c r="AG5" s="4">
        <v>9945751.181727165</v>
      </c>
      <c r="AH5" s="4">
        <v>1.0144813449845273E7</v>
      </c>
      <c r="AI5" s="4">
        <v>1.0347860202704381E7</v>
      </c>
      <c r="AJ5" s="4">
        <v>1.055497120126564E7</v>
      </c>
      <c r="AK5" s="4">
        <v>1.076622780327728E7</v>
      </c>
    </row>
    <row r="6">
      <c r="A6" s="6"/>
    </row>
    <row r="7">
      <c r="A7" s="1" t="s">
        <v>82</v>
      </c>
    </row>
    <row r="8">
      <c r="A8" s="3" t="s">
        <v>80</v>
      </c>
      <c r="B8" s="5">
        <v>0.0</v>
      </c>
      <c r="C8" s="4">
        <v>5343250.0</v>
      </c>
      <c r="D8" s="4">
        <v>5450115.0</v>
      </c>
      <c r="E8" s="4">
        <v>5559117.3</v>
      </c>
      <c r="F8" s="4">
        <v>5670299.646000001</v>
      </c>
      <c r="G8" s="4">
        <v>5783705.638920001</v>
      </c>
      <c r="H8" s="4">
        <v>5899379.751698401</v>
      </c>
      <c r="I8" s="4">
        <v>6017367.346732369</v>
      </c>
      <c r="J8" s="4">
        <v>6137714.693667016</v>
      </c>
      <c r="K8" s="4">
        <v>6260468.987540357</v>
      </c>
      <c r="L8" s="4">
        <v>6385678.367291164</v>
      </c>
      <c r="M8" s="4">
        <v>6513391.934636987</v>
      </c>
      <c r="N8" s="4">
        <v>6643659.773329726</v>
      </c>
      <c r="O8" s="4">
        <v>6776532.968796321</v>
      </c>
      <c r="P8" s="4">
        <v>6912063.628172249</v>
      </c>
      <c r="Q8" s="4">
        <v>7050304.900735693</v>
      </c>
      <c r="R8" s="4">
        <v>7191310.998750406</v>
      </c>
      <c r="S8" s="4">
        <v>7335137.218725415</v>
      </c>
      <c r="T8" s="4">
        <v>7481839.963099923</v>
      </c>
      <c r="U8" s="4">
        <v>7631476.762361921</v>
      </c>
      <c r="V8" s="4">
        <v>7784106.297609161</v>
      </c>
      <c r="W8" s="4">
        <v>7939788.423561344</v>
      </c>
      <c r="X8" s="4">
        <v>8098584.192032571</v>
      </c>
      <c r="Y8" s="4">
        <v>8260555.875873222</v>
      </c>
      <c r="Z8" s="4">
        <v>8425766.993390687</v>
      </c>
      <c r="AA8" s="4">
        <v>8594282.3332585</v>
      </c>
      <c r="AB8" s="4">
        <v>8766167.979923671</v>
      </c>
      <c r="AC8" s="4">
        <v>8941491.339522144</v>
      </c>
      <c r="AD8" s="4">
        <v>9120321.166312588</v>
      </c>
      <c r="AE8" s="4">
        <v>9302727.58963884</v>
      </c>
      <c r="AF8" s="4">
        <v>9488782.141431617</v>
      </c>
      <c r="AG8" s="4">
        <v>9678557.784260249</v>
      </c>
      <c r="AH8" s="4">
        <v>9872128.939945454</v>
      </c>
      <c r="AI8" s="4">
        <v>1.0069571518744364E7</v>
      </c>
      <c r="AJ8" s="4">
        <v>1.0270962949119251E7</v>
      </c>
      <c r="AK8" s="4">
        <v>1.0476382208101638E7</v>
      </c>
    </row>
    <row r="9">
      <c r="A9" s="3" t="s">
        <v>81</v>
      </c>
      <c r="B9" s="5">
        <v>0.0</v>
      </c>
      <c r="C9" s="5">
        <v>0.0</v>
      </c>
      <c r="D9" s="5">
        <v>0.0</v>
      </c>
      <c r="E9" s="4">
        <v>37500.0</v>
      </c>
      <c r="F9" s="4">
        <v>38325.0</v>
      </c>
      <c r="G9" s="4">
        <v>39168.149999999994</v>
      </c>
      <c r="H9" s="4">
        <v>40029.849299999994</v>
      </c>
      <c r="I9" s="4">
        <v>40910.50598459999</v>
      </c>
      <c r="J9" s="4">
        <v>41810.5371162612</v>
      </c>
      <c r="K9" s="4">
        <v>42730.368932818936</v>
      </c>
      <c r="L9" s="4">
        <v>43670.43704934096</v>
      </c>
      <c r="M9" s="4">
        <v>44631.18666442646</v>
      </c>
      <c r="N9" s="4">
        <v>45613.072771043844</v>
      </c>
      <c r="O9" s="4">
        <v>46616.56037200681</v>
      </c>
      <c r="P9" s="4">
        <v>47642.124700190965</v>
      </c>
      <c r="Q9" s="4">
        <v>48690.25144359517</v>
      </c>
      <c r="R9" s="4">
        <v>49761.436975354256</v>
      </c>
      <c r="S9" s="4">
        <v>50856.18858881205</v>
      </c>
      <c r="T9" s="4">
        <v>51975.02473776592</v>
      </c>
      <c r="U9" s="4">
        <v>53118.47528199677</v>
      </c>
      <c r="V9" s="4">
        <v>54287.0817382007</v>
      </c>
      <c r="W9" s="4">
        <v>55481.397536441116</v>
      </c>
      <c r="X9" s="4">
        <v>56701.988282242826</v>
      </c>
      <c r="Y9" s="4">
        <v>57949.43202445217</v>
      </c>
      <c r="Z9" s="4">
        <v>59224.31952899012</v>
      </c>
      <c r="AA9" s="4">
        <v>60527.25455862791</v>
      </c>
      <c r="AB9" s="4">
        <v>61858.85415891772</v>
      </c>
      <c r="AC9" s="4">
        <v>63219.74895041391</v>
      </c>
      <c r="AD9" s="4">
        <v>64610.58342732302</v>
      </c>
      <c r="AE9" s="4">
        <v>66032.01626272414</v>
      </c>
      <c r="AF9" s="4">
        <v>67484.72062050407</v>
      </c>
      <c r="AG9" s="4">
        <v>68969.38447415516</v>
      </c>
      <c r="AH9" s="4">
        <v>70486.71093258656</v>
      </c>
      <c r="AI9" s="4">
        <v>72037.41857310348</v>
      </c>
      <c r="AJ9" s="4">
        <v>73622.24178171175</v>
      </c>
      <c r="AK9" s="4">
        <v>75241.93110090941</v>
      </c>
    </row>
    <row r="10">
      <c r="A10" s="1" t="s">
        <v>42</v>
      </c>
      <c r="B10" s="9">
        <v>0.0</v>
      </c>
      <c r="C10" s="4">
        <v>5343250.0</v>
      </c>
      <c r="D10" s="4">
        <v>5450115.0</v>
      </c>
      <c r="E10" s="4">
        <v>5596617.3</v>
      </c>
      <c r="F10" s="4">
        <v>5708624.646000001</v>
      </c>
      <c r="G10" s="4">
        <v>5822873.788920001</v>
      </c>
      <c r="H10" s="4">
        <v>5939409.600998401</v>
      </c>
      <c r="I10" s="4">
        <v>6058277.852716968</v>
      </c>
      <c r="J10" s="4">
        <v>6179525.230783277</v>
      </c>
      <c r="K10" s="4">
        <v>6303199.356473176</v>
      </c>
      <c r="L10" s="4">
        <v>6429348.804340505</v>
      </c>
      <c r="M10" s="4">
        <v>6558023.1213014135</v>
      </c>
      <c r="N10" s="4">
        <v>6689272.84610077</v>
      </c>
      <c r="O10" s="4">
        <v>6823149.529168328</v>
      </c>
      <c r="P10" s="4">
        <v>6959705.752872439</v>
      </c>
      <c r="Q10" s="4">
        <v>7098995.152179289</v>
      </c>
      <c r="R10" s="4">
        <v>7241072.435725761</v>
      </c>
      <c r="S10" s="4">
        <v>7385993.407314227</v>
      </c>
      <c r="T10" s="4">
        <v>7533814.987837689</v>
      </c>
      <c r="U10" s="4">
        <v>7684595.237643918</v>
      </c>
      <c r="V10" s="4">
        <v>7838393.379347362</v>
      </c>
      <c r="W10" s="4">
        <v>7995269.821097785</v>
      </c>
      <c r="X10" s="4">
        <v>8155286.180314814</v>
      </c>
      <c r="Y10" s="4">
        <v>8318505.307897674</v>
      </c>
      <c r="Z10" s="4">
        <v>8484991.312919676</v>
      </c>
      <c r="AA10" s="4">
        <v>8654809.587817129</v>
      </c>
      <c r="AB10" s="4">
        <v>8828026.834082589</v>
      </c>
      <c r="AC10" s="4">
        <v>9004711.088472558</v>
      </c>
      <c r="AD10" s="4">
        <v>9184931.749739911</v>
      </c>
      <c r="AE10" s="4">
        <v>9368759.605901565</v>
      </c>
      <c r="AF10" s="4">
        <v>9556266.86205212</v>
      </c>
      <c r="AG10" s="4">
        <v>9747527.168734403</v>
      </c>
      <c r="AH10" s="4">
        <v>9942615.65087804</v>
      </c>
      <c r="AI10" s="4">
        <v>1.0141608937317468E7</v>
      </c>
      <c r="AJ10" s="4">
        <v>1.0344585190900963E7</v>
      </c>
      <c r="AK10" s="4">
        <v>1.0551624139202546E7</v>
      </c>
    </row>
    <row r="11">
      <c r="A11" s="6"/>
    </row>
    <row r="12">
      <c r="A12" s="1" t="s">
        <v>83</v>
      </c>
    </row>
    <row r="13">
      <c r="A13" s="3" t="s">
        <v>80</v>
      </c>
      <c r="B13" s="4">
        <v>5343250.0</v>
      </c>
      <c r="C13" s="4">
        <v>5450115.0</v>
      </c>
      <c r="D13" s="4">
        <v>5559117.300000001</v>
      </c>
      <c r="E13" s="4">
        <v>5670299.6460000025</v>
      </c>
      <c r="F13" s="4">
        <v>5783705.638920003</v>
      </c>
      <c r="G13" s="4">
        <v>5899379.751698402</v>
      </c>
      <c r="H13" s="4">
        <v>6017367.346732371</v>
      </c>
      <c r="I13" s="4">
        <v>6137714.693667019</v>
      </c>
      <c r="J13" s="4">
        <v>6260468.98754036</v>
      </c>
      <c r="K13" s="4">
        <v>6385678.367291167</v>
      </c>
      <c r="L13" s="4">
        <v>6513391.9346369915</v>
      </c>
      <c r="M13" s="4">
        <v>6643659.773329732</v>
      </c>
      <c r="N13" s="4">
        <v>6776532.968796327</v>
      </c>
      <c r="O13" s="4">
        <v>6912063.628172255</v>
      </c>
      <c r="P13" s="4">
        <v>7050304.900735699</v>
      </c>
      <c r="Q13" s="4">
        <v>7191310.998750413</v>
      </c>
      <c r="R13" s="4">
        <v>7335137.2187254215</v>
      </c>
      <c r="S13" s="4">
        <v>7481839.963099929</v>
      </c>
      <c r="T13" s="4">
        <v>7631476.762361927</v>
      </c>
      <c r="U13" s="4">
        <v>7784106.297609165</v>
      </c>
      <c r="V13" s="4">
        <v>7939788.423561349</v>
      </c>
      <c r="W13" s="4">
        <v>8098584.192032576</v>
      </c>
      <c r="X13" s="4">
        <v>8260555.875873228</v>
      </c>
      <c r="Y13" s="4">
        <v>8425766.99339069</v>
      </c>
      <c r="Z13" s="4">
        <v>8594282.333258502</v>
      </c>
      <c r="AA13" s="4">
        <v>8766167.979923675</v>
      </c>
      <c r="AB13" s="4">
        <v>8941491.339522148</v>
      </c>
      <c r="AC13" s="4">
        <v>9120321.166312592</v>
      </c>
      <c r="AD13" s="4">
        <v>9302727.589638846</v>
      </c>
      <c r="AE13" s="4">
        <v>9488782.141431622</v>
      </c>
      <c r="AF13" s="4">
        <v>9678557.784260256</v>
      </c>
      <c r="AG13" s="4">
        <v>9872128.939945461</v>
      </c>
      <c r="AH13" s="4">
        <v>1.006957151874437E7</v>
      </c>
      <c r="AI13" s="4">
        <v>1.0270962949119255E7</v>
      </c>
      <c r="AJ13" s="4">
        <v>1.0476382208101641E7</v>
      </c>
      <c r="AK13" s="4">
        <v>1.0685909852263674E7</v>
      </c>
    </row>
    <row r="14">
      <c r="A14" s="3" t="s">
        <v>81</v>
      </c>
      <c r="B14" s="4">
        <v>37500.0</v>
      </c>
      <c r="C14" s="4">
        <v>75825.0</v>
      </c>
      <c r="D14" s="4">
        <v>114993.15</v>
      </c>
      <c r="E14" s="4">
        <v>117522.9993</v>
      </c>
      <c r="F14" s="4">
        <v>120108.50528459999</v>
      </c>
      <c r="G14" s="4">
        <v>122750.8924008612</v>
      </c>
      <c r="H14" s="4">
        <v>125451.41203368013</v>
      </c>
      <c r="I14" s="4">
        <v>128211.34309842109</v>
      </c>
      <c r="J14" s="4">
        <v>131031.99264658635</v>
      </c>
      <c r="K14" s="4">
        <v>133914.69648481125</v>
      </c>
      <c r="L14" s="4">
        <v>136860.81980747712</v>
      </c>
      <c r="M14" s="4">
        <v>139871.75784324162</v>
      </c>
      <c r="N14" s="4">
        <v>142948.93651579294</v>
      </c>
      <c r="O14" s="4">
        <v>146093.81311914037</v>
      </c>
      <c r="P14" s="4">
        <v>149307.87700776145</v>
      </c>
      <c r="Q14" s="4">
        <v>152592.6503019322</v>
      </c>
      <c r="R14" s="4">
        <v>155949.68860857474</v>
      </c>
      <c r="S14" s="4">
        <v>159380.5817579634</v>
      </c>
      <c r="T14" s="4">
        <v>162886.95455663858</v>
      </c>
      <c r="U14" s="4">
        <v>166470.46755688463</v>
      </c>
      <c r="V14" s="4">
        <v>170132.8178431361</v>
      </c>
      <c r="W14" s="4">
        <v>173875.73983568512</v>
      </c>
      <c r="X14" s="4">
        <v>177701.0061120702</v>
      </c>
      <c r="Y14" s="4">
        <v>181610.42824653574</v>
      </c>
      <c r="Z14" s="4">
        <v>185605.85766795953</v>
      </c>
      <c r="AA14" s="4">
        <v>189689.18653665466</v>
      </c>
      <c r="AB14" s="4">
        <v>193862.34864046104</v>
      </c>
      <c r="AC14" s="4">
        <v>198127.3203105512</v>
      </c>
      <c r="AD14" s="4">
        <v>202486.12135738332</v>
      </c>
      <c r="AE14" s="4">
        <v>206940.81602724578</v>
      </c>
      <c r="AF14" s="4">
        <v>211493.51397984521</v>
      </c>
      <c r="AG14" s="4">
        <v>216146.37128740182</v>
      </c>
      <c r="AH14" s="4">
        <v>220901.59145572467</v>
      </c>
      <c r="AI14" s="4">
        <v>225761.42646775057</v>
      </c>
      <c r="AJ14" s="4">
        <v>230728.17785004107</v>
      </c>
      <c r="AK14" s="4">
        <v>235804.197762742</v>
      </c>
    </row>
    <row r="15">
      <c r="A15" s="1" t="s">
        <v>42</v>
      </c>
      <c r="B15" s="4">
        <v>5380750.0</v>
      </c>
      <c r="C15" s="4">
        <v>5525940.0</v>
      </c>
      <c r="D15" s="4">
        <v>5674110.450000001</v>
      </c>
      <c r="E15" s="4">
        <v>5787822.645300003</v>
      </c>
      <c r="F15" s="4">
        <v>5903814.144204603</v>
      </c>
      <c r="G15" s="4">
        <v>6022130.644099263</v>
      </c>
      <c r="H15" s="4">
        <v>6142818.75876605</v>
      </c>
      <c r="I15" s="4">
        <v>6265926.036765439</v>
      </c>
      <c r="J15" s="4">
        <v>6391500.980186946</v>
      </c>
      <c r="K15" s="4">
        <v>6519593.063775979</v>
      </c>
      <c r="L15" s="4">
        <v>6650252.754444469</v>
      </c>
      <c r="M15" s="4">
        <v>6783531.531172974</v>
      </c>
      <c r="N15" s="4">
        <v>6919481.90531212</v>
      </c>
      <c r="O15" s="4">
        <v>7058157.441291396</v>
      </c>
      <c r="P15" s="4">
        <v>7199612.77774346</v>
      </c>
      <c r="Q15" s="4">
        <v>7343903.649052345</v>
      </c>
      <c r="R15" s="4">
        <v>7491086.907333996</v>
      </c>
      <c r="S15" s="4">
        <v>7641220.544857892</v>
      </c>
      <c r="T15" s="4">
        <v>7794363.716918565</v>
      </c>
      <c r="U15" s="4">
        <v>7950576.76516605</v>
      </c>
      <c r="V15" s="4">
        <v>8109921.241404485</v>
      </c>
      <c r="W15" s="4">
        <v>8272459.931868261</v>
      </c>
      <c r="X15" s="4">
        <v>8438256.881985297</v>
      </c>
      <c r="Y15" s="4">
        <v>8607377.421637226</v>
      </c>
      <c r="Z15" s="4">
        <v>8779888.190926462</v>
      </c>
      <c r="AA15" s="4">
        <v>8955857.16646033</v>
      </c>
      <c r="AB15" s="4">
        <v>9135353.688162608</v>
      </c>
      <c r="AC15" s="4">
        <v>9318448.486623144</v>
      </c>
      <c r="AD15" s="4">
        <v>9505213.71099623</v>
      </c>
      <c r="AE15" s="4">
        <v>9695722.957458869</v>
      </c>
      <c r="AF15" s="4">
        <v>9890051.298240101</v>
      </c>
      <c r="AG15" s="4">
        <v>1.0088275311232863E7</v>
      </c>
      <c r="AH15" s="4">
        <v>1.0290473110200094E7</v>
      </c>
      <c r="AI15" s="4">
        <v>1.0496724375587005E7</v>
      </c>
      <c r="AJ15" s="4">
        <v>1.0707110385951683E7</v>
      </c>
      <c r="AK15" s="4">
        <v>1.0921714050026417E7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1" t="s">
        <v>79</v>
      </c>
    </row>
    <row r="3">
      <c r="A3" s="3" t="s">
        <v>80</v>
      </c>
      <c r="B3" s="12">
        <f>Purchases!B3+Purchases!C3+Purchases!D3</f>
        <v>16352482.3</v>
      </c>
      <c r="C3" s="12">
        <f>Purchases!E3+Purchases!F3+Purchases!G3</f>
        <v>17353385.04</v>
      </c>
      <c r="D3" s="12">
        <f>Purchases!H3+Purchases!I3+Purchases!J3</f>
        <v>18415551.03</v>
      </c>
      <c r="E3" s="12">
        <f>Purchases!K3+Purchases!L3+Purchases!M3</f>
        <v>19542730.08</v>
      </c>
      <c r="F3" s="12">
        <f>Purchases!N3+Purchases!O3+Purchases!P3</f>
        <v>20738901.5</v>
      </c>
      <c r="G3" s="12">
        <f>Purchases!Q3+Purchases!R3+Purchases!S3</f>
        <v>22008288.18</v>
      </c>
      <c r="H3" s="12">
        <f>Purchases!T3+Purchases!U3+Purchases!V3</f>
        <v>23355371.48</v>
      </c>
      <c r="I3" s="12">
        <f>Purchases!W3+Purchases!X3+Purchases!Y3</f>
        <v>24784907.06</v>
      </c>
      <c r="J3" s="12">
        <f>Purchases!Z3+Purchases!AA3+Purchases!AB3</f>
        <v>26301941.65</v>
      </c>
      <c r="K3" s="12">
        <f>Purchases!AC3+Purchases!AD3+Purchases!AE3</f>
        <v>27911830.9</v>
      </c>
      <c r="L3" s="12">
        <f>Purchases!AF3+Purchases!AG3+Purchases!AH3</f>
        <v>29620258.24</v>
      </c>
      <c r="M3" s="12">
        <f>Purchases!AI3+Purchases!AJ3+Purchases!AK3</f>
        <v>31433255.01</v>
      </c>
    </row>
    <row r="4">
      <c r="A4" s="3" t="s">
        <v>81</v>
      </c>
      <c r="B4" s="12">
        <f>Purchases!B4+Purchases!C4+Purchases!D4</f>
        <v>114993.15</v>
      </c>
      <c r="C4" s="12">
        <f>Purchases!E4+Purchases!F4+Purchases!G4</f>
        <v>122750.8924</v>
      </c>
      <c r="D4" s="12">
        <f>Purchases!H4+Purchases!I4+Purchases!J4</f>
        <v>131031.9926</v>
      </c>
      <c r="E4" s="12">
        <f>Purchases!K4+Purchases!L4+Purchases!M4</f>
        <v>139871.7578</v>
      </c>
      <c r="F4" s="12">
        <f>Purchases!N4+Purchases!O4+Purchases!P4</f>
        <v>149307.877</v>
      </c>
      <c r="G4" s="12">
        <f>Purchases!Q4+Purchases!R4+Purchases!S4</f>
        <v>159380.5818</v>
      </c>
      <c r="H4" s="12">
        <f>Purchases!T4+Purchases!U4+Purchases!V4</f>
        <v>170132.8178</v>
      </c>
      <c r="I4" s="12">
        <f>Purchases!W4+Purchases!X4+Purchases!Y4</f>
        <v>181610.4282</v>
      </c>
      <c r="J4" s="12">
        <f>Purchases!Z4+Purchases!AA4+Purchases!AB4</f>
        <v>193862.3486</v>
      </c>
      <c r="K4" s="12">
        <f>Purchases!AC4+Purchases!AD4+Purchases!AE4</f>
        <v>206940.816</v>
      </c>
      <c r="L4" s="12">
        <f>Purchases!AF4+Purchases!AG4+Purchases!AH4</f>
        <v>220901.5915</v>
      </c>
      <c r="M4" s="12">
        <f>Purchases!AI4+Purchases!AJ4+Purchases!AK4</f>
        <v>235804.1978</v>
      </c>
    </row>
    <row r="5">
      <c r="A5" s="1" t="s">
        <v>42</v>
      </c>
      <c r="B5" s="12">
        <f t="shared" ref="B5:M5" si="1">SUM(B3:B4)</f>
        <v>16467475.45</v>
      </c>
      <c r="C5" s="12">
        <f t="shared" si="1"/>
        <v>17476135.93</v>
      </c>
      <c r="D5" s="12">
        <f t="shared" si="1"/>
        <v>18546583.02</v>
      </c>
      <c r="E5" s="12">
        <f t="shared" si="1"/>
        <v>19682601.83</v>
      </c>
      <c r="F5" s="12">
        <f t="shared" si="1"/>
        <v>20888209.37</v>
      </c>
      <c r="G5" s="12">
        <f t="shared" si="1"/>
        <v>22167668.76</v>
      </c>
      <c r="H5" s="12">
        <f t="shared" si="1"/>
        <v>23525504.3</v>
      </c>
      <c r="I5" s="12">
        <f t="shared" si="1"/>
        <v>24966517.49</v>
      </c>
      <c r="J5" s="12">
        <f t="shared" si="1"/>
        <v>26495804</v>
      </c>
      <c r="K5" s="12">
        <f t="shared" si="1"/>
        <v>28118771.71</v>
      </c>
      <c r="L5" s="12">
        <f t="shared" si="1"/>
        <v>29841159.83</v>
      </c>
      <c r="M5" s="12">
        <f t="shared" si="1"/>
        <v>31669059.21</v>
      </c>
    </row>
    <row r="6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37" width="9.38"/>
  </cols>
  <sheetData>
    <row r="1">
      <c r="A1" s="1" t="s">
        <v>84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6" t="s">
        <v>37</v>
      </c>
      <c r="B2" s="4">
        <v>8725996.0</v>
      </c>
      <c r="C2" s="4">
        <v>8827523.614999998</v>
      </c>
      <c r="D2" s="4">
        <v>8930527.806875</v>
      </c>
      <c r="E2" s="4">
        <v>9035033.096226875</v>
      </c>
      <c r="F2" s="4">
        <v>9141064.44134048</v>
      </c>
      <c r="G2" s="4">
        <v>9248647.246317971</v>
      </c>
      <c r="H2" s="4">
        <v>9357807.369367955</v>
      </c>
      <c r="I2" s="4">
        <v>9468571.131252505</v>
      </c>
      <c r="J2" s="4">
        <v>9580965.323895045</v>
      </c>
      <c r="K2" s="4">
        <v>9695017.219152246</v>
      </c>
      <c r="L2" s="4">
        <v>9810754.577753112</v>
      </c>
      <c r="M2" s="4">
        <v>9928205.658408435</v>
      </c>
      <c r="N2" s="4">
        <v>1.0047399227093996E7</v>
      </c>
      <c r="O2" s="4">
        <v>1.0168364566510793E7</v>
      </c>
      <c r="P2" s="4">
        <v>1.0291131485725785E7</v>
      </c>
      <c r="Q2" s="4">
        <v>1.041573032999661E7</v>
      </c>
      <c r="R2" s="4">
        <v>1.0542191990783846E7</v>
      </c>
      <c r="S2" s="4">
        <v>1.0670547915954456E7</v>
      </c>
      <c r="T2" s="4">
        <v>1.0800830120180096E7</v>
      </c>
      <c r="U2" s="4">
        <v>1.0933071195534103E7</v>
      </c>
      <c r="V2" s="4">
        <v>1.1067304322290955E7</v>
      </c>
      <c r="W2" s="4">
        <v>1.1203563279932179E7</v>
      </c>
      <c r="X2" s="4">
        <v>1.134188245836266E7</v>
      </c>
      <c r="Y2" s="4">
        <v>1.1482296869341485E7</v>
      </c>
      <c r="Z2" s="4">
        <v>1.1624842158131432E7</v>
      </c>
      <c r="AA2" s="4">
        <v>1.1769554615371339E7</v>
      </c>
      <c r="AB2" s="4">
        <v>1.1916471189175745E7</v>
      </c>
      <c r="AC2" s="4">
        <v>1.2065629497466117E7</v>
      </c>
      <c r="AD2" s="4">
        <v>1.2217067840538234E7</v>
      </c>
      <c r="AE2" s="4">
        <v>1.2370825213870244E7</v>
      </c>
      <c r="AF2" s="4">
        <v>1.2526941321176138E7</v>
      </c>
      <c r="AG2" s="4">
        <v>1.2685456587709326E7</v>
      </c>
      <c r="AH2" s="4">
        <v>1.2846412173821233E7</v>
      </c>
      <c r="AI2" s="4">
        <v>1.3009849988779815E7</v>
      </c>
      <c r="AJ2" s="4">
        <v>1.3175812704853099E7</v>
      </c>
      <c r="AK2" s="4">
        <v>1.3344343771662828E7</v>
      </c>
    </row>
    <row r="3">
      <c r="A3" s="6" t="s">
        <v>85</v>
      </c>
      <c r="B3" s="4">
        <v>5235006.0</v>
      </c>
      <c r="C3" s="4">
        <v>5296847.827500001</v>
      </c>
      <c r="D3" s="4">
        <v>5359602.645937499</v>
      </c>
      <c r="E3" s="4">
        <v>5423285.772615937</v>
      </c>
      <c r="F3" s="4">
        <v>5487912.799823182</v>
      </c>
      <c r="G3" s="4">
        <v>5553499.5999566885</v>
      </c>
      <c r="H3" s="4">
        <v>5620062.330746316</v>
      </c>
      <c r="I3" s="4">
        <v>5687617.440576748</v>
      </c>
      <c r="J3" s="4">
        <v>5756181.6739113815</v>
      </c>
      <c r="K3" s="4">
        <v>5825772.076819696</v>
      </c>
      <c r="L3" s="4">
        <v>5896406.002610084</v>
      </c>
      <c r="M3" s="4">
        <v>5968101.117570173</v>
      </c>
      <c r="N3" s="4">
        <v>6040875.406816745</v>
      </c>
      <c r="O3" s="4">
        <v>6114747.180257357</v>
      </c>
      <c r="P3" s="4">
        <v>6189735.078665812</v>
      </c>
      <c r="Q3" s="4">
        <v>6265858.079873733</v>
      </c>
      <c r="R3" s="4">
        <v>6343135.505080426</v>
      </c>
      <c r="S3" s="4">
        <v>6421587.025283373</v>
      </c>
      <c r="T3" s="4">
        <v>6501232.667831657</v>
      </c>
      <c r="U3" s="4">
        <v>6582092.823104737</v>
      </c>
      <c r="V3" s="4">
        <v>6664188.251318958</v>
      </c>
      <c r="W3" s="4">
        <v>6747540.089464307</v>
      </c>
      <c r="X3" s="4">
        <v>6832169.858373929</v>
      </c>
      <c r="Y3" s="4">
        <v>6918099.469928971</v>
      </c>
      <c r="Z3" s="4">
        <v>7005351.234401382</v>
      </c>
      <c r="AA3" s="4">
        <v>7093947.867937349</v>
      </c>
      <c r="AB3" s="4">
        <v>7183912.500184091</v>
      </c>
      <c r="AC3" s="4">
        <v>7275268.68206279</v>
      </c>
      <c r="AD3" s="4">
        <v>7368040.393690508</v>
      </c>
      <c r="AE3" s="4">
        <v>7462252.052453967</v>
      </c>
      <c r="AF3" s="4">
        <v>7557928.521238143</v>
      </c>
      <c r="AG3" s="4">
        <v>7655095.116812683</v>
      </c>
      <c r="AH3" s="4">
        <v>7753777.618379213</v>
      </c>
      <c r="AI3" s="4">
        <v>7854002.276282644</v>
      </c>
      <c r="AJ3" s="4">
        <v>7955795.820889685</v>
      </c>
      <c r="AK3" s="4">
        <v>8059185.471637797</v>
      </c>
    </row>
    <row r="4">
      <c r="A4" s="1" t="s">
        <v>86</v>
      </c>
      <c r="B4" s="4">
        <v>3490990.0</v>
      </c>
      <c r="C4" s="4">
        <v>3530675.7874999978</v>
      </c>
      <c r="D4" s="4">
        <v>3570925.160937501</v>
      </c>
      <c r="E4" s="4">
        <v>3611747.323610938</v>
      </c>
      <c r="F4" s="4">
        <v>3653151.6415172983</v>
      </c>
      <c r="G4" s="4">
        <v>3695147.646361283</v>
      </c>
      <c r="H4" s="4">
        <v>3737745.038621639</v>
      </c>
      <c r="I4" s="4">
        <v>3780953.690675757</v>
      </c>
      <c r="J4" s="4">
        <v>3824783.649983663</v>
      </c>
      <c r="K4" s="4">
        <v>3869245.142332549</v>
      </c>
      <c r="L4" s="4">
        <v>3914348.575143028</v>
      </c>
      <c r="M4" s="4">
        <v>3960104.540838262</v>
      </c>
      <c r="N4" s="4">
        <v>4006523.8202772513</v>
      </c>
      <c r="O4" s="4">
        <v>4053617.386253436</v>
      </c>
      <c r="P4" s="4">
        <v>4101396.407059973</v>
      </c>
      <c r="Q4" s="4">
        <v>4149872.250122877</v>
      </c>
      <c r="R4" s="4">
        <v>4199056.48570342</v>
      </c>
      <c r="S4" s="4">
        <v>4248960.890671083</v>
      </c>
      <c r="T4" s="4">
        <v>4299597.452348439</v>
      </c>
      <c r="U4" s="4">
        <v>4350978.372429365</v>
      </c>
      <c r="V4" s="4">
        <v>4403116.070971997</v>
      </c>
      <c r="W4" s="4">
        <v>4456023.190467872</v>
      </c>
      <c r="X4" s="4">
        <v>4509712.599988731</v>
      </c>
      <c r="Y4" s="4">
        <v>4564197.399412515</v>
      </c>
      <c r="Z4" s="4">
        <v>4619490.92373005</v>
      </c>
      <c r="AA4" s="4">
        <v>4675606.74743399</v>
      </c>
      <c r="AB4" s="4">
        <v>4732558.688991655</v>
      </c>
      <c r="AC4" s="4">
        <v>4790360.815403327</v>
      </c>
      <c r="AD4" s="4">
        <v>4849027.446847726</v>
      </c>
      <c r="AE4" s="4">
        <v>4908573.161416277</v>
      </c>
      <c r="AF4" s="4">
        <v>4969012.799937995</v>
      </c>
      <c r="AG4" s="4">
        <v>5030361.470896644</v>
      </c>
      <c r="AH4" s="4">
        <v>5092634.55544202</v>
      </c>
      <c r="AI4" s="4">
        <v>5155847.712497171</v>
      </c>
      <c r="AJ4" s="4">
        <v>5220016.883963414</v>
      </c>
      <c r="AK4" s="4">
        <v>5285158.300025031</v>
      </c>
    </row>
    <row r="5">
      <c r="A5" s="6" t="s">
        <v>87</v>
      </c>
      <c r="B5" s="9">
        <v>102778.0</v>
      </c>
      <c r="C5" s="9">
        <v>102778.0</v>
      </c>
      <c r="D5" s="9">
        <v>102778.0</v>
      </c>
      <c r="E5" s="9">
        <v>102778.0</v>
      </c>
      <c r="F5" s="9">
        <v>102778.0</v>
      </c>
      <c r="G5" s="9">
        <v>102778.0</v>
      </c>
      <c r="H5" s="9">
        <v>102778.0</v>
      </c>
      <c r="I5" s="9">
        <v>102778.0</v>
      </c>
      <c r="J5" s="9">
        <v>102778.0</v>
      </c>
      <c r="K5" s="9">
        <v>102778.0</v>
      </c>
      <c r="L5" s="9">
        <v>102778.0</v>
      </c>
      <c r="M5" s="9">
        <v>102778.0</v>
      </c>
      <c r="N5" s="9">
        <v>102778.0</v>
      </c>
      <c r="O5" s="9">
        <v>102778.0</v>
      </c>
      <c r="P5" s="9">
        <v>102778.0</v>
      </c>
      <c r="Q5" s="9">
        <v>102778.0</v>
      </c>
      <c r="R5" s="9">
        <v>102778.0</v>
      </c>
      <c r="S5" s="9">
        <v>102778.0</v>
      </c>
      <c r="T5" s="9">
        <v>102778.0</v>
      </c>
      <c r="U5" s="9">
        <v>102778.0</v>
      </c>
      <c r="V5" s="9">
        <v>102778.0</v>
      </c>
      <c r="W5" s="9">
        <v>102778.0</v>
      </c>
      <c r="X5" s="9">
        <v>102778.0</v>
      </c>
      <c r="Y5" s="9">
        <v>102778.0</v>
      </c>
      <c r="Z5" s="9">
        <v>102778.0</v>
      </c>
      <c r="AA5" s="9">
        <v>102778.0</v>
      </c>
      <c r="AB5" s="9">
        <v>102778.0</v>
      </c>
      <c r="AC5" s="9">
        <v>102778.0</v>
      </c>
      <c r="AD5" s="9">
        <v>102778.0</v>
      </c>
      <c r="AE5" s="9">
        <v>102778.0</v>
      </c>
      <c r="AF5" s="9">
        <v>102778.0</v>
      </c>
      <c r="AG5" s="9">
        <v>102778.0</v>
      </c>
      <c r="AH5" s="9">
        <v>102778.0</v>
      </c>
      <c r="AI5" s="9">
        <v>102778.0</v>
      </c>
      <c r="AJ5" s="9">
        <v>102778.0</v>
      </c>
      <c r="AK5" s="9">
        <v>102778.0</v>
      </c>
    </row>
    <row r="6">
      <c r="A6" s="1" t="s">
        <v>88</v>
      </c>
      <c r="B6" s="4">
        <v>3388212.0</v>
      </c>
      <c r="C6" s="4">
        <v>3427897.7874999978</v>
      </c>
      <c r="D6" s="4">
        <v>3468147.160937501</v>
      </c>
      <c r="E6" s="4">
        <v>3508969.323610938</v>
      </c>
      <c r="F6" s="4">
        <v>3550373.6415172983</v>
      </c>
      <c r="G6" s="4">
        <v>3592369.646361283</v>
      </c>
      <c r="H6" s="4">
        <v>3634967.038621639</v>
      </c>
      <c r="I6" s="4">
        <v>3678175.690675757</v>
      </c>
      <c r="J6" s="4">
        <v>3722005.649983663</v>
      </c>
      <c r="K6" s="4">
        <v>3766467.142332549</v>
      </c>
      <c r="L6" s="4">
        <v>3811570.575143028</v>
      </c>
      <c r="M6" s="4">
        <v>3857326.540838262</v>
      </c>
      <c r="N6" s="4">
        <v>3903745.8202772513</v>
      </c>
      <c r="O6" s="4">
        <v>3950839.386253436</v>
      </c>
      <c r="P6" s="4">
        <v>3998618.407059973</v>
      </c>
      <c r="Q6" s="4">
        <v>4047094.250122877</v>
      </c>
      <c r="R6" s="4">
        <v>4096278.48570342</v>
      </c>
      <c r="S6" s="4">
        <v>4146182.890671083</v>
      </c>
      <c r="T6" s="4">
        <v>4196819.452348439</v>
      </c>
      <c r="U6" s="4">
        <v>4248200.372429365</v>
      </c>
      <c r="V6" s="4">
        <v>4300338.070971997</v>
      </c>
      <c r="W6" s="4">
        <v>4353245.190467872</v>
      </c>
      <c r="X6" s="4">
        <v>4406934.599988731</v>
      </c>
      <c r="Y6" s="4">
        <v>4461419.399412515</v>
      </c>
      <c r="Z6" s="4">
        <v>4516712.92373005</v>
      </c>
      <c r="AA6" s="4">
        <v>4572828.74743399</v>
      </c>
      <c r="AB6" s="4">
        <v>4629780.688991655</v>
      </c>
      <c r="AC6" s="4">
        <v>4687582.815403327</v>
      </c>
      <c r="AD6" s="4">
        <v>4746249.446847726</v>
      </c>
      <c r="AE6" s="4">
        <v>4805795.161416277</v>
      </c>
      <c r="AF6" s="4">
        <v>4866234.799937995</v>
      </c>
      <c r="AG6" s="4">
        <v>4927583.470896644</v>
      </c>
      <c r="AH6" s="4">
        <v>4989856.55544202</v>
      </c>
      <c r="AI6" s="4">
        <v>5053069.712497171</v>
      </c>
      <c r="AJ6" s="4">
        <v>5117238.883963414</v>
      </c>
      <c r="AK6" s="4">
        <v>5182380.300025031</v>
      </c>
    </row>
    <row r="7">
      <c r="A7" s="6" t="s">
        <v>89</v>
      </c>
      <c r="B7" s="4">
        <v>54728.57142857143</v>
      </c>
      <c r="C7" s="4">
        <v>54728.57142857143</v>
      </c>
      <c r="D7" s="4">
        <v>54728.57142857143</v>
      </c>
      <c r="E7" s="4">
        <v>54728.57142857143</v>
      </c>
      <c r="F7" s="4">
        <v>54728.57142857143</v>
      </c>
      <c r="G7" s="4">
        <v>54728.57142857143</v>
      </c>
      <c r="H7" s="4">
        <v>54728.57142857143</v>
      </c>
      <c r="I7" s="4">
        <v>54728.57142857143</v>
      </c>
      <c r="J7" s="4">
        <v>54728.57142857143</v>
      </c>
      <c r="K7" s="4">
        <v>54728.57142857143</v>
      </c>
      <c r="L7" s="4">
        <v>54728.57142857143</v>
      </c>
      <c r="M7" s="4">
        <v>54728.57142857143</v>
      </c>
      <c r="N7" s="4">
        <v>54728.57142857143</v>
      </c>
      <c r="O7" s="4">
        <v>54728.57142857143</v>
      </c>
      <c r="P7" s="4">
        <v>54728.57142857143</v>
      </c>
      <c r="Q7" s="4">
        <v>54728.57142857143</v>
      </c>
      <c r="R7" s="4">
        <v>54728.57142857143</v>
      </c>
      <c r="S7" s="4">
        <v>54728.57142857143</v>
      </c>
      <c r="T7" s="4">
        <v>54728.57142857143</v>
      </c>
      <c r="U7" s="4">
        <v>54728.57142857143</v>
      </c>
      <c r="V7" s="4">
        <v>54728.57142857143</v>
      </c>
      <c r="W7" s="4">
        <v>54728.57142857143</v>
      </c>
      <c r="X7" s="4">
        <v>54728.57142857143</v>
      </c>
      <c r="Y7" s="4">
        <v>54728.57142857143</v>
      </c>
      <c r="Z7" s="4">
        <v>54728.57142857143</v>
      </c>
      <c r="AA7" s="4">
        <v>54728.57142857143</v>
      </c>
      <c r="AB7" s="4">
        <v>54728.57142857143</v>
      </c>
      <c r="AC7" s="4">
        <v>54728.57142857143</v>
      </c>
      <c r="AD7" s="4">
        <v>54728.57142857143</v>
      </c>
      <c r="AE7" s="4">
        <v>54728.57142857143</v>
      </c>
      <c r="AF7" s="4">
        <v>54728.57142857143</v>
      </c>
      <c r="AG7" s="4">
        <v>54728.57142857143</v>
      </c>
      <c r="AH7" s="4">
        <v>54728.57142857143</v>
      </c>
      <c r="AI7" s="4">
        <v>54728.57142857143</v>
      </c>
      <c r="AJ7" s="4">
        <v>54728.57142857143</v>
      </c>
      <c r="AK7" s="4">
        <v>54728.57142857143</v>
      </c>
    </row>
    <row r="8">
      <c r="A8" s="1" t="s">
        <v>90</v>
      </c>
      <c r="B8" s="4">
        <v>3333483.4285714286</v>
      </c>
      <c r="C8" s="4">
        <v>3373169.2160714264</v>
      </c>
      <c r="D8" s="4">
        <v>3413418.5895089298</v>
      </c>
      <c r="E8" s="4">
        <v>3454240.752182367</v>
      </c>
      <c r="F8" s="4">
        <v>3495645.070088727</v>
      </c>
      <c r="G8" s="4">
        <v>3537641.0749327117</v>
      </c>
      <c r="H8" s="4">
        <v>3580238.4671930675</v>
      </c>
      <c r="I8" s="4">
        <v>3623447.1192471855</v>
      </c>
      <c r="J8" s="4">
        <v>3667277.0785550917</v>
      </c>
      <c r="K8" s="4">
        <v>3711738.570903978</v>
      </c>
      <c r="L8" s="4">
        <v>3756842.0037144567</v>
      </c>
      <c r="M8" s="4">
        <v>3802597.9694096907</v>
      </c>
      <c r="N8" s="4">
        <v>3849017.24884868</v>
      </c>
      <c r="O8" s="4">
        <v>3896110.8148248647</v>
      </c>
      <c r="P8" s="4">
        <v>3943889.8356314017</v>
      </c>
      <c r="Q8" s="4">
        <v>3992365.6786943055</v>
      </c>
      <c r="R8" s="4">
        <v>4041549.9142748485</v>
      </c>
      <c r="S8" s="4">
        <v>4091454.3192425114</v>
      </c>
      <c r="T8" s="4">
        <v>4142090.8809198677</v>
      </c>
      <c r="U8" s="4">
        <v>4193471.801000794</v>
      </c>
      <c r="V8" s="4">
        <v>4245609.499543426</v>
      </c>
      <c r="W8" s="4">
        <v>4298516.6190393</v>
      </c>
      <c r="X8" s="4">
        <v>4352206.028560159</v>
      </c>
      <c r="Y8" s="4">
        <v>4406690.827983943</v>
      </c>
      <c r="Z8" s="4">
        <v>4461984.352301478</v>
      </c>
      <c r="AA8" s="4">
        <v>4518100.176005418</v>
      </c>
      <c r="AB8" s="4">
        <v>4575052.117563083</v>
      </c>
      <c r="AC8" s="4">
        <v>4632854.2439747555</v>
      </c>
      <c r="AD8" s="4">
        <v>4691520.875419154</v>
      </c>
      <c r="AE8" s="4">
        <v>4751066.589987705</v>
      </c>
      <c r="AF8" s="4">
        <v>4811506.228509423</v>
      </c>
      <c r="AG8" s="4">
        <v>4872854.899468072</v>
      </c>
      <c r="AH8" s="4">
        <v>4935127.9840134485</v>
      </c>
      <c r="AI8" s="4">
        <v>4998341.141068599</v>
      </c>
      <c r="AJ8" s="4">
        <v>5062510.312534842</v>
      </c>
      <c r="AK8" s="4">
        <v>5127651.728596459</v>
      </c>
    </row>
    <row r="9">
      <c r="A9" s="6" t="s">
        <v>91</v>
      </c>
      <c r="B9" s="4">
        <v>0.0</v>
      </c>
      <c r="C9" s="4">
        <v>0.0</v>
      </c>
      <c r="D9" s="4">
        <v>0.0</v>
      </c>
      <c r="E9" s="4">
        <v>4211.520416666667</v>
      </c>
      <c r="F9" s="4">
        <v>4211.520416666667</v>
      </c>
      <c r="G9" s="4">
        <v>4211.520416666667</v>
      </c>
      <c r="H9" s="4">
        <v>4211.520416666667</v>
      </c>
      <c r="I9" s="4">
        <v>8447.628416666666</v>
      </c>
      <c r="J9" s="4">
        <v>8447.628416666666</v>
      </c>
      <c r="K9" s="4">
        <v>8447.628416666666</v>
      </c>
      <c r="L9" s="4">
        <v>12229.964666666667</v>
      </c>
      <c r="M9" s="4">
        <v>12229.964666666667</v>
      </c>
      <c r="N9" s="4">
        <v>12229.964666666667</v>
      </c>
      <c r="O9" s="4">
        <v>12229.964666666667</v>
      </c>
      <c r="P9" s="4">
        <v>12229.964666666667</v>
      </c>
      <c r="Q9" s="4">
        <v>35012.492</v>
      </c>
      <c r="R9" s="4">
        <v>30800.971583333336</v>
      </c>
      <c r="S9" s="4">
        <v>30800.971583333336</v>
      </c>
      <c r="T9" s="4">
        <v>30800.971583333336</v>
      </c>
      <c r="U9" s="4">
        <v>30800.971583333336</v>
      </c>
      <c r="V9" s="4">
        <v>30800.971583333336</v>
      </c>
      <c r="W9" s="4">
        <v>30800.971583333336</v>
      </c>
      <c r="X9" s="4">
        <v>26564.863583333336</v>
      </c>
      <c r="Y9" s="4">
        <v>26564.863583333336</v>
      </c>
      <c r="Z9" s="4">
        <v>26564.863583333336</v>
      </c>
      <c r="AA9" s="4">
        <v>26564.863583333336</v>
      </c>
      <c r="AB9" s="4">
        <v>22782.527333333335</v>
      </c>
      <c r="AC9" s="4">
        <v>22782.527333333335</v>
      </c>
      <c r="AD9" s="4">
        <v>22782.527333333335</v>
      </c>
      <c r="AE9" s="4">
        <v>22782.527333333335</v>
      </c>
      <c r="AF9" s="4">
        <v>22782.527333333335</v>
      </c>
      <c r="AG9" s="4">
        <v>22782.527333333335</v>
      </c>
      <c r="AH9" s="4">
        <v>22782.527333333335</v>
      </c>
      <c r="AI9" s="4">
        <v>22782.527333333335</v>
      </c>
      <c r="AJ9" s="4">
        <v>22782.527333333335</v>
      </c>
      <c r="AK9" s="4">
        <v>22782.527333333335</v>
      </c>
    </row>
    <row r="10">
      <c r="A10" s="1" t="s">
        <v>92</v>
      </c>
      <c r="B10" s="4">
        <v>3333483.4285714286</v>
      </c>
      <c r="C10" s="4">
        <v>3373169.2160714264</v>
      </c>
      <c r="D10" s="4">
        <v>3413418.5895089298</v>
      </c>
      <c r="E10" s="4">
        <v>3450029.2317657</v>
      </c>
      <c r="F10" s="4">
        <v>3491433.54967206</v>
      </c>
      <c r="G10" s="4">
        <v>3533429.554516045</v>
      </c>
      <c r="H10" s="4">
        <v>3576026.946776401</v>
      </c>
      <c r="I10" s="4">
        <v>3614999.490830519</v>
      </c>
      <c r="J10" s="4">
        <v>3658829.450138425</v>
      </c>
      <c r="K10" s="4">
        <v>3703290.942487311</v>
      </c>
      <c r="L10" s="4">
        <v>3744612.03904779</v>
      </c>
      <c r="M10" s="4">
        <v>3790368.0047430242</v>
      </c>
      <c r="N10" s="4">
        <v>3836787.2841820135</v>
      </c>
      <c r="O10" s="4">
        <v>3883880.8501581983</v>
      </c>
      <c r="P10" s="4">
        <v>3931659.8709647353</v>
      </c>
      <c r="Q10" s="4">
        <v>3957353.1866943054</v>
      </c>
      <c r="R10" s="4">
        <v>4010748.942691515</v>
      </c>
      <c r="S10" s="4">
        <v>4060653.347659178</v>
      </c>
      <c r="T10" s="4">
        <v>4111289.9093365343</v>
      </c>
      <c r="U10" s="4">
        <v>4162670.8294174606</v>
      </c>
      <c r="V10" s="4">
        <v>4214808.527960092</v>
      </c>
      <c r="W10" s="4">
        <v>4267715.647455966</v>
      </c>
      <c r="X10" s="4">
        <v>4325641.164976825</v>
      </c>
      <c r="Y10" s="4">
        <v>4380125.964400609</v>
      </c>
      <c r="Z10" s="4">
        <v>4435419.488718145</v>
      </c>
      <c r="AA10" s="4">
        <v>4491535.312422085</v>
      </c>
      <c r="AB10" s="4">
        <v>4552269.59022975</v>
      </c>
      <c r="AC10" s="4">
        <v>4610071.716641422</v>
      </c>
      <c r="AD10" s="4">
        <v>4668738.348085821</v>
      </c>
      <c r="AE10" s="4">
        <v>4728284.062654372</v>
      </c>
      <c r="AF10" s="4">
        <v>4788723.70117609</v>
      </c>
      <c r="AG10" s="4">
        <v>4850072.372134739</v>
      </c>
      <c r="AH10" s="4">
        <v>4912345.456680115</v>
      </c>
      <c r="AI10" s="4">
        <v>4975558.613735266</v>
      </c>
      <c r="AJ10" s="4">
        <v>5039727.785201509</v>
      </c>
      <c r="AK10" s="4">
        <v>5104869.201263126</v>
      </c>
    </row>
    <row r="11">
      <c r="A11" s="6" t="s">
        <v>93</v>
      </c>
      <c r="B11" s="4">
        <v>913374.4594285715</v>
      </c>
      <c r="C11" s="4">
        <v>924248.3652035709</v>
      </c>
      <c r="D11" s="4">
        <v>935276.6935254468</v>
      </c>
      <c r="E11" s="4">
        <v>945308.0095038019</v>
      </c>
      <c r="F11" s="4">
        <v>956652.7926101446</v>
      </c>
      <c r="G11" s="4">
        <v>968159.6979373964</v>
      </c>
      <c r="H11" s="4">
        <v>979831.3834167339</v>
      </c>
      <c r="I11" s="4">
        <v>990509.8604875623</v>
      </c>
      <c r="J11" s="4">
        <v>1002519.2693379285</v>
      </c>
      <c r="K11" s="4">
        <v>1014701.7182415234</v>
      </c>
      <c r="L11" s="4">
        <v>1026023.6986990946</v>
      </c>
      <c r="M11" s="4">
        <v>1038560.8332995888</v>
      </c>
      <c r="N11" s="4">
        <v>1051279.7158658719</v>
      </c>
      <c r="O11" s="4">
        <v>1064183.3529433464</v>
      </c>
      <c r="P11" s="4">
        <v>1077274.8046443376</v>
      </c>
      <c r="Q11" s="4">
        <v>1084314.7731542399</v>
      </c>
      <c r="R11" s="4">
        <v>1098945.2102974753</v>
      </c>
      <c r="S11" s="4">
        <v>1112619.0172586148</v>
      </c>
      <c r="T11" s="4">
        <v>1126493.4351582106</v>
      </c>
      <c r="U11" s="4">
        <v>1140571.8072603843</v>
      </c>
      <c r="V11" s="4">
        <v>1154857.5366610652</v>
      </c>
      <c r="W11" s="4">
        <v>1169354.087402935</v>
      </c>
      <c r="X11" s="4">
        <v>1185225.6792036502</v>
      </c>
      <c r="Y11" s="4">
        <v>1200154.514245767</v>
      </c>
      <c r="Z11" s="4">
        <v>1215304.9399087718</v>
      </c>
      <c r="AA11" s="4">
        <v>1230680.6756036512</v>
      </c>
      <c r="AB11" s="4">
        <v>1247321.8677229516</v>
      </c>
      <c r="AC11" s="4">
        <v>1263159.6503597498</v>
      </c>
      <c r="AD11" s="4">
        <v>1279234.3073755149</v>
      </c>
      <c r="AE11" s="4">
        <v>1295549.833167298</v>
      </c>
      <c r="AF11" s="4">
        <v>1312110.294122249</v>
      </c>
      <c r="AG11" s="4">
        <v>1328919.8299649186</v>
      </c>
      <c r="AH11" s="4">
        <v>1345982.6551303517</v>
      </c>
      <c r="AI11" s="4">
        <v>1363303.060163463</v>
      </c>
      <c r="AJ11" s="4">
        <v>1380885.4131452134</v>
      </c>
      <c r="AK11" s="4">
        <v>1398734.1611460967</v>
      </c>
    </row>
    <row r="12">
      <c r="A12" s="1" t="s">
        <v>94</v>
      </c>
      <c r="B12" s="4">
        <v>2420108.969142857</v>
      </c>
      <c r="C12" s="4">
        <v>2448920.8508678554</v>
      </c>
      <c r="D12" s="4">
        <v>2478141.8959834827</v>
      </c>
      <c r="E12" s="4">
        <v>2504721.222261898</v>
      </c>
      <c r="F12" s="4">
        <v>2534780.7570619155</v>
      </c>
      <c r="G12" s="4">
        <v>2565269.8565786486</v>
      </c>
      <c r="H12" s="4">
        <v>2596195.5633596666</v>
      </c>
      <c r="I12" s="4">
        <v>2624489.6303429566</v>
      </c>
      <c r="J12" s="4">
        <v>2656310.1808004966</v>
      </c>
      <c r="K12" s="4">
        <v>2688589.2242457876</v>
      </c>
      <c r="L12" s="4">
        <v>2718588.3403486954</v>
      </c>
      <c r="M12" s="4">
        <v>2751807.1714434354</v>
      </c>
      <c r="N12" s="4">
        <v>2785507.5683161416</v>
      </c>
      <c r="O12" s="4">
        <v>2819697.497214852</v>
      </c>
      <c r="P12" s="4">
        <v>2854385.066320398</v>
      </c>
      <c r="Q12" s="4">
        <v>2873038.4135400653</v>
      </c>
      <c r="R12" s="4">
        <v>2911803.7323940396</v>
      </c>
      <c r="S12" s="4">
        <v>2948034.3304005633</v>
      </c>
      <c r="T12" s="4">
        <v>2984796.4741783235</v>
      </c>
      <c r="U12" s="4">
        <v>3022099.0221570763</v>
      </c>
      <c r="V12" s="4">
        <v>3059950.9912990266</v>
      </c>
      <c r="W12" s="4">
        <v>3098361.560053031</v>
      </c>
      <c r="X12" s="4">
        <v>3140415.485773175</v>
      </c>
      <c r="Y12" s="4">
        <v>3179971.450154842</v>
      </c>
      <c r="Z12" s="4">
        <v>3220114.548809373</v>
      </c>
      <c r="AA12" s="4">
        <v>3260854.636818433</v>
      </c>
      <c r="AB12" s="4">
        <v>3304947.722506798</v>
      </c>
      <c r="AC12" s="4">
        <v>3346912.0662816726</v>
      </c>
      <c r="AD12" s="4">
        <v>3389504.040710306</v>
      </c>
      <c r="AE12" s="4">
        <v>3432734.2294870745</v>
      </c>
      <c r="AF12" s="4">
        <v>3476613.4070538413</v>
      </c>
      <c r="AG12" s="4">
        <v>3521152.54216982</v>
      </c>
      <c r="AH12" s="4">
        <v>3566362.8015497634</v>
      </c>
      <c r="AI12" s="4">
        <v>3612255.553571803</v>
      </c>
      <c r="AJ12" s="4">
        <v>3658842.372056295</v>
      </c>
      <c r="AK12" s="4">
        <v>3706135.040117029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</cols>
  <sheetData>
    <row r="1">
      <c r="A1" s="1" t="s">
        <v>84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</row>
    <row r="2">
      <c r="A2" s="6" t="s">
        <v>37</v>
      </c>
      <c r="B2" s="12">
        <f>'Profit &amp; Loss'!B2+'Profit &amp; Loss'!C2+'Profit &amp; Loss'!D2</f>
        <v>26484047.42</v>
      </c>
      <c r="C2" s="12">
        <f>'Profit &amp; Loss'!E2+'Profit &amp; Loss'!F2+'Profit &amp; Loss'!G2</f>
        <v>27424744.78</v>
      </c>
      <c r="D2" s="12">
        <f>'Profit &amp; Loss'!H2+'Profit &amp; Loss'!I2+'Profit &amp; Loss'!J2</f>
        <v>28407343.82</v>
      </c>
      <c r="E2" s="12">
        <f>'Profit &amp; Loss'!K2+'Profit &amp; Loss'!L2+'Profit &amp; Loss'!M2</f>
        <v>29433977.46</v>
      </c>
      <c r="F2" s="12">
        <f>'Profit &amp; Loss'!N2+'Profit &amp; Loss'!O2+'Profit &amp; Loss'!P2</f>
        <v>30506895.28</v>
      </c>
      <c r="G2" s="12">
        <f>'Profit &amp; Loss'!Q2+'Profit &amp; Loss'!R2+'Profit &amp; Loss'!S2</f>
        <v>31628470.24</v>
      </c>
      <c r="H2" s="12">
        <f>'Profit &amp; Loss'!T2+'Profit &amp; Loss'!U2+'Profit &amp; Loss'!V2</f>
        <v>32801205.64</v>
      </c>
      <c r="I2" s="12">
        <f>'Profit &amp; Loss'!W2+'Profit &amp; Loss'!X2+'Profit &amp; Loss'!Y2</f>
        <v>34027742.61</v>
      </c>
      <c r="J2" s="12">
        <f>'Profit &amp; Loss'!Z2+'Profit &amp; Loss'!AA2+'Profit &amp; Loss'!AB2</f>
        <v>35310867.96</v>
      </c>
      <c r="K2" s="12">
        <f>'Profit &amp; Loss'!AC2+'Profit &amp; Loss'!AD2+'Profit &amp; Loss'!AE2</f>
        <v>36653522.55</v>
      </c>
      <c r="L2" s="12">
        <f>'Profit &amp; Loss'!AF2+'Profit &amp; Loss'!AG2+'Profit &amp; Loss'!AH2</f>
        <v>38058810.08</v>
      </c>
      <c r="M2" s="12">
        <f>'Profit &amp; Loss'!AI2+'Profit &amp; Loss'!AJ2+'Profit &amp; Loss'!AK2</f>
        <v>39530006.47</v>
      </c>
    </row>
    <row r="3">
      <c r="A3" s="6" t="s">
        <v>85</v>
      </c>
      <c r="B3" s="12">
        <f>'Profit &amp; Loss'!B3+'Profit &amp; Loss'!C3+'Profit &amp; Loss'!D3</f>
        <v>15891456.47</v>
      </c>
      <c r="C3" s="12">
        <f>'Profit &amp; Loss'!E3+'Profit &amp; Loss'!F3+'Profit &amp; Loss'!G3</f>
        <v>16464698.17</v>
      </c>
      <c r="D3" s="12">
        <f>'Profit &amp; Loss'!H3+'Profit &amp; Loss'!I3+'Profit &amp; Loss'!J3</f>
        <v>17063861.45</v>
      </c>
      <c r="E3" s="12">
        <f>'Profit &amp; Loss'!K3+'Profit &amp; Loss'!L3+'Profit &amp; Loss'!M3</f>
        <v>17690279.2</v>
      </c>
      <c r="F3" s="12">
        <f>'Profit &amp; Loss'!N3+'Profit &amp; Loss'!O3+'Profit &amp; Loss'!P3</f>
        <v>18345357.67</v>
      </c>
      <c r="G3" s="12">
        <f>'Profit &amp; Loss'!Q3+'Profit &amp; Loss'!R3+'Profit &amp; Loss'!S3</f>
        <v>19030580.61</v>
      </c>
      <c r="H3" s="12">
        <f>'Profit &amp; Loss'!T3+'Profit &amp; Loss'!U3+'Profit &amp; Loss'!V3</f>
        <v>19747513.74</v>
      </c>
      <c r="I3" s="12">
        <f>'Profit &amp; Loss'!W3+'Profit &amp; Loss'!X3+'Profit &amp; Loss'!Y3</f>
        <v>20497809.42</v>
      </c>
      <c r="J3" s="12">
        <f>'Profit &amp; Loss'!Z3+'Profit &amp; Loss'!AA3+'Profit &amp; Loss'!AB3</f>
        <v>21283211.6</v>
      </c>
      <c r="K3" s="12">
        <f>'Profit &amp; Loss'!AC3+'Profit &amp; Loss'!AD3+'Profit &amp; Loss'!AE3</f>
        <v>22105561.13</v>
      </c>
      <c r="L3" s="12">
        <f>'Profit &amp; Loss'!AF3+'Profit &amp; Loss'!AG3+'Profit &amp; Loss'!AH3</f>
        <v>22966801.26</v>
      </c>
      <c r="M3" s="12">
        <f>'Profit &amp; Loss'!AI3+'Profit &amp; Loss'!AJ3+'Profit &amp; Loss'!AK3</f>
        <v>23868983.57</v>
      </c>
    </row>
    <row r="4">
      <c r="A4" s="1" t="s">
        <v>86</v>
      </c>
      <c r="B4" s="12">
        <f>'Profit &amp; Loss'!B4+'Profit &amp; Loss'!C4+'Profit &amp; Loss'!D4</f>
        <v>10592590.95</v>
      </c>
      <c r="C4" s="12">
        <f>'Profit &amp; Loss'!E4+'Profit &amp; Loss'!F4+'Profit &amp; Loss'!G4</f>
        <v>10960046.61</v>
      </c>
      <c r="D4" s="12">
        <f>'Profit &amp; Loss'!H4+'Profit &amp; Loss'!I4+'Profit &amp; Loss'!J4</f>
        <v>11343482.38</v>
      </c>
      <c r="E4" s="12">
        <f>'Profit &amp; Loss'!K4+'Profit &amp; Loss'!L4+'Profit &amp; Loss'!M4</f>
        <v>11743698.26</v>
      </c>
      <c r="F4" s="12">
        <f>'Profit &amp; Loss'!N4+'Profit &amp; Loss'!O4+'Profit &amp; Loss'!P4</f>
        <v>12161537.61</v>
      </c>
      <c r="G4" s="12">
        <f>'Profit &amp; Loss'!Q4+'Profit &amp; Loss'!R4+'Profit &amp; Loss'!S4</f>
        <v>12597889.63</v>
      </c>
      <c r="H4" s="12">
        <f>'Profit &amp; Loss'!T4+'Profit &amp; Loss'!U4+'Profit &amp; Loss'!V4</f>
        <v>13053691.9</v>
      </c>
      <c r="I4" s="12">
        <f>'Profit &amp; Loss'!W4+'Profit &amp; Loss'!X4+'Profit &amp; Loss'!Y4</f>
        <v>13529933.19</v>
      </c>
      <c r="J4" s="12">
        <f>'Profit &amp; Loss'!Z4+'Profit &amp; Loss'!AA4+'Profit &amp; Loss'!AB4</f>
        <v>14027656.36</v>
      </c>
      <c r="K4" s="12">
        <f>'Profit &amp; Loss'!AC4+'Profit &amp; Loss'!AD4+'Profit &amp; Loss'!AE4</f>
        <v>14547961.42</v>
      </c>
      <c r="L4" s="12">
        <f>'Profit &amp; Loss'!AF4+'Profit &amp; Loss'!AG4+'Profit &amp; Loss'!AH4</f>
        <v>15092008.83</v>
      </c>
      <c r="M4" s="12">
        <f>'Profit &amp; Loss'!AI4+'Profit &amp; Loss'!AJ4+'Profit &amp; Loss'!AK4</f>
        <v>15661022.9</v>
      </c>
    </row>
    <row r="5">
      <c r="A5" s="6" t="s">
        <v>87</v>
      </c>
      <c r="B5" s="12">
        <f>'Profit &amp; Loss'!B5+'Profit &amp; Loss'!C5+'Profit &amp; Loss'!D5</f>
        <v>308334</v>
      </c>
      <c r="C5" s="12">
        <f>'Profit &amp; Loss'!E5+'Profit &amp; Loss'!F5+'Profit &amp; Loss'!G5</f>
        <v>308334</v>
      </c>
      <c r="D5" s="12">
        <f>'Profit &amp; Loss'!H5+'Profit &amp; Loss'!I5+'Profit &amp; Loss'!J5</f>
        <v>308334</v>
      </c>
      <c r="E5" s="12">
        <f>'Profit &amp; Loss'!K5+'Profit &amp; Loss'!L5+'Profit &amp; Loss'!M5</f>
        <v>308334</v>
      </c>
      <c r="F5" s="12">
        <f>'Profit &amp; Loss'!N5+'Profit &amp; Loss'!O5+'Profit &amp; Loss'!P5</f>
        <v>308334</v>
      </c>
      <c r="G5" s="12">
        <f>'Profit &amp; Loss'!Q5+'Profit &amp; Loss'!R5+'Profit &amp; Loss'!S5</f>
        <v>308334</v>
      </c>
      <c r="H5" s="12">
        <f>'Profit &amp; Loss'!T5+'Profit &amp; Loss'!U5+'Profit &amp; Loss'!V5</f>
        <v>308334</v>
      </c>
      <c r="I5" s="12">
        <f>'Profit &amp; Loss'!W5+'Profit &amp; Loss'!X5+'Profit &amp; Loss'!Y5</f>
        <v>308334</v>
      </c>
      <c r="J5" s="12">
        <f>'Profit &amp; Loss'!Z5+'Profit &amp; Loss'!AA5+'Profit &amp; Loss'!AB5</f>
        <v>308334</v>
      </c>
      <c r="K5" s="13">
        <f>'Profit &amp; Loss'!AC5+'Profit &amp; Loss'!AD5+'Profit &amp; Loss'!AE5</f>
        <v>308334</v>
      </c>
      <c r="L5" s="13">
        <f>'Profit &amp; Loss'!AF5+'Profit &amp; Loss'!AG5+'Profit &amp; Loss'!AH5</f>
        <v>308334</v>
      </c>
      <c r="M5" s="13">
        <f>'Profit &amp; Loss'!AI5+'Profit &amp; Loss'!AJ5+'Profit &amp; Loss'!AK5</f>
        <v>308334</v>
      </c>
    </row>
    <row r="6">
      <c r="A6" s="1" t="s">
        <v>88</v>
      </c>
      <c r="B6" s="12">
        <f>'Profit &amp; Loss'!B6+'Profit &amp; Loss'!C6+'Profit &amp; Loss'!D6</f>
        <v>10284256.95</v>
      </c>
      <c r="C6" s="12">
        <f>'Profit &amp; Loss'!E6+'Profit &amp; Loss'!F6+'Profit &amp; Loss'!G6</f>
        <v>10651712.61</v>
      </c>
      <c r="D6" s="12">
        <f>'Profit &amp; Loss'!H6+'Profit &amp; Loss'!I6+'Profit &amp; Loss'!J6</f>
        <v>11035148.38</v>
      </c>
      <c r="E6" s="12">
        <f>'Profit &amp; Loss'!K6+'Profit &amp; Loss'!L6+'Profit &amp; Loss'!M6</f>
        <v>11435364.26</v>
      </c>
      <c r="F6" s="12">
        <f>'Profit &amp; Loss'!N6+'Profit &amp; Loss'!O6+'Profit &amp; Loss'!P6</f>
        <v>11853203.61</v>
      </c>
      <c r="G6" s="12">
        <f>'Profit &amp; Loss'!Q6+'Profit &amp; Loss'!R6+'Profit &amp; Loss'!S6</f>
        <v>12289555.63</v>
      </c>
      <c r="H6" s="12">
        <f>'Profit &amp; Loss'!T6+'Profit &amp; Loss'!U6+'Profit &amp; Loss'!V6</f>
        <v>12745357.9</v>
      </c>
      <c r="I6" s="12">
        <f>'Profit &amp; Loss'!W6+'Profit &amp; Loss'!X6+'Profit &amp; Loss'!Y6</f>
        <v>13221599.19</v>
      </c>
      <c r="J6" s="12">
        <f>'Profit &amp; Loss'!Z6+'Profit &amp; Loss'!AA6+'Profit &amp; Loss'!AB6</f>
        <v>13719322.36</v>
      </c>
      <c r="K6" s="12">
        <f>'Profit &amp; Loss'!AC6+'Profit &amp; Loss'!AD6+'Profit &amp; Loss'!AE6</f>
        <v>14239627.42</v>
      </c>
      <c r="L6" s="12">
        <f>'Profit &amp; Loss'!AF6+'Profit &amp; Loss'!AG6+'Profit &amp; Loss'!AH6</f>
        <v>14783674.83</v>
      </c>
      <c r="M6" s="12">
        <f>'Profit &amp; Loss'!AI6+'Profit &amp; Loss'!AJ6+'Profit &amp; Loss'!AK6</f>
        <v>15352688.9</v>
      </c>
    </row>
    <row r="7">
      <c r="A7" s="6" t="s">
        <v>89</v>
      </c>
      <c r="B7" s="12">
        <f>'Profit &amp; Loss'!B7+'Profit &amp; Loss'!C7+'Profit &amp; Loss'!D7</f>
        <v>164185.7143</v>
      </c>
      <c r="C7" s="12">
        <f>'Profit &amp; Loss'!E7+'Profit &amp; Loss'!F7+'Profit &amp; Loss'!G7</f>
        <v>164185.7143</v>
      </c>
      <c r="D7" s="12">
        <f>'Profit &amp; Loss'!H7+'Profit &amp; Loss'!I7+'Profit &amp; Loss'!J7</f>
        <v>164185.7143</v>
      </c>
      <c r="E7" s="12">
        <f>'Profit &amp; Loss'!K7+'Profit &amp; Loss'!L7+'Profit &amp; Loss'!M7</f>
        <v>164185.7143</v>
      </c>
      <c r="F7" s="12">
        <f>'Profit &amp; Loss'!N7+'Profit &amp; Loss'!O7+'Profit &amp; Loss'!P7</f>
        <v>164185.7143</v>
      </c>
      <c r="G7" s="12">
        <f>'Profit &amp; Loss'!Q7+'Profit &amp; Loss'!R7+'Profit &amp; Loss'!S7</f>
        <v>164185.7143</v>
      </c>
      <c r="H7" s="12">
        <f>'Profit &amp; Loss'!T7+'Profit &amp; Loss'!U7+'Profit &amp; Loss'!V7</f>
        <v>164185.7143</v>
      </c>
      <c r="I7" s="12">
        <f>'Profit &amp; Loss'!W7+'Profit &amp; Loss'!X7+'Profit &amp; Loss'!Y7</f>
        <v>164185.7143</v>
      </c>
      <c r="J7" s="12">
        <f>'Profit &amp; Loss'!Z7+'Profit &amp; Loss'!AA7+'Profit &amp; Loss'!AB7</f>
        <v>164185.7143</v>
      </c>
      <c r="K7" s="12">
        <f>'Profit &amp; Loss'!AC7+'Profit &amp; Loss'!AD7+'Profit &amp; Loss'!AE7</f>
        <v>164185.7143</v>
      </c>
      <c r="L7" s="12">
        <f>'Profit &amp; Loss'!AF7+'Profit &amp; Loss'!AG7+'Profit &amp; Loss'!AH7</f>
        <v>164185.7143</v>
      </c>
      <c r="M7" s="12">
        <f>'Profit &amp; Loss'!AI7+'Profit &amp; Loss'!AJ7+'Profit &amp; Loss'!AK7</f>
        <v>164185.7143</v>
      </c>
    </row>
    <row r="8">
      <c r="A8" s="1" t="s">
        <v>90</v>
      </c>
      <c r="B8" s="12">
        <f>'Profit &amp; Loss'!B8+'Profit &amp; Loss'!C8+'Profit &amp; Loss'!D8</f>
        <v>10120071.23</v>
      </c>
      <c r="C8" s="12">
        <f>'Profit &amp; Loss'!E8+'Profit &amp; Loss'!F8+'Profit &amp; Loss'!G8</f>
        <v>10487526.9</v>
      </c>
      <c r="D8" s="12">
        <f>'Profit &amp; Loss'!H8+'Profit &amp; Loss'!I8+'Profit &amp; Loss'!J8</f>
        <v>10870962.66</v>
      </c>
      <c r="E8" s="12">
        <f>'Profit &amp; Loss'!K8+'Profit &amp; Loss'!L8+'Profit &amp; Loss'!M8</f>
        <v>11271178.54</v>
      </c>
      <c r="F8" s="12">
        <f>'Profit &amp; Loss'!N8+'Profit &amp; Loss'!O8+'Profit &amp; Loss'!P8</f>
        <v>11689017.9</v>
      </c>
      <c r="G8" s="12">
        <f>'Profit &amp; Loss'!Q8+'Profit &amp; Loss'!R8+'Profit &amp; Loss'!S8</f>
        <v>12125369.91</v>
      </c>
      <c r="H8" s="12">
        <f>'Profit &amp; Loss'!T8+'Profit &amp; Loss'!U8+'Profit &amp; Loss'!V8</f>
        <v>12581172.18</v>
      </c>
      <c r="I8" s="12">
        <f>'Profit &amp; Loss'!W8+'Profit &amp; Loss'!X8+'Profit &amp; Loss'!Y8</f>
        <v>13057413.48</v>
      </c>
      <c r="J8" s="12">
        <f>'Profit &amp; Loss'!Z8+'Profit &amp; Loss'!AA8+'Profit &amp; Loss'!AB8</f>
        <v>13555136.65</v>
      </c>
      <c r="K8" s="12">
        <f>'Profit &amp; Loss'!AC8+'Profit &amp; Loss'!AD8+'Profit &amp; Loss'!AE8</f>
        <v>14075441.71</v>
      </c>
      <c r="L8" s="12">
        <f>'Profit &amp; Loss'!AF8+'Profit &amp; Loss'!AG8+'Profit &amp; Loss'!AH8</f>
        <v>14619489.11</v>
      </c>
      <c r="M8" s="12">
        <f>'Profit &amp; Loss'!AI8+'Profit &amp; Loss'!AJ8+'Profit &amp; Loss'!AK8</f>
        <v>15188503.18</v>
      </c>
    </row>
    <row r="9">
      <c r="A9" s="6" t="s">
        <v>91</v>
      </c>
      <c r="B9" s="12">
        <f>'Profit &amp; Loss'!B9+'Profit &amp; Loss'!C9+'Profit &amp; Loss'!D9</f>
        <v>0</v>
      </c>
      <c r="C9" s="12">
        <f>'Profit &amp; Loss'!E9+'Profit &amp; Loss'!F9+'Profit &amp; Loss'!G9</f>
        <v>12634.56125</v>
      </c>
      <c r="D9" s="12">
        <f>'Profit &amp; Loss'!H9+'Profit &amp; Loss'!I9+'Profit &amp; Loss'!J9</f>
        <v>21106.77725</v>
      </c>
      <c r="E9" s="12">
        <f>'Profit &amp; Loss'!K9+'Profit &amp; Loss'!L9+'Profit &amp; Loss'!M9</f>
        <v>32907.55775</v>
      </c>
      <c r="F9" s="12">
        <f>'Profit &amp; Loss'!N9+'Profit &amp; Loss'!O9+'Profit &amp; Loss'!P9</f>
        <v>36689.894</v>
      </c>
      <c r="G9" s="12">
        <f>'Profit &amp; Loss'!Q9+'Profit &amp; Loss'!R9+'Profit &amp; Loss'!S9</f>
        <v>96614.43517</v>
      </c>
      <c r="H9" s="12">
        <f>'Profit &amp; Loss'!T9+'Profit &amp; Loss'!U9+'Profit &amp; Loss'!V9</f>
        <v>92402.91475</v>
      </c>
      <c r="I9" s="12">
        <f>'Profit &amp; Loss'!W9+'Profit &amp; Loss'!X9+'Profit &amp; Loss'!Y9</f>
        <v>83930.69875</v>
      </c>
      <c r="J9" s="12">
        <f>'Profit &amp; Loss'!Z9+'Profit &amp; Loss'!AA9+'Profit &amp; Loss'!AB9</f>
        <v>75912.2545</v>
      </c>
      <c r="K9" s="12">
        <f>'Profit &amp; Loss'!AC9+'Profit &amp; Loss'!AD9+'Profit &amp; Loss'!AE9</f>
        <v>68347.582</v>
      </c>
      <c r="L9" s="12">
        <f>'Profit &amp; Loss'!AF9+'Profit &amp; Loss'!AG9+'Profit &amp; Loss'!AH9</f>
        <v>68347.582</v>
      </c>
      <c r="M9" s="12">
        <f>'Profit &amp; Loss'!AI9+'Profit &amp; Loss'!AJ9+'Profit &amp; Loss'!AK9</f>
        <v>68347.582</v>
      </c>
    </row>
    <row r="10">
      <c r="A10" s="1" t="s">
        <v>92</v>
      </c>
      <c r="B10" s="12">
        <f>'Profit &amp; Loss'!B10+'Profit &amp; Loss'!C10+'Profit &amp; Loss'!D10</f>
        <v>10120071.23</v>
      </c>
      <c r="C10" s="12">
        <f>'Profit &amp; Loss'!E10+'Profit &amp; Loss'!F10+'Profit &amp; Loss'!G10</f>
        <v>10474892.34</v>
      </c>
      <c r="D10" s="12">
        <f>'Profit &amp; Loss'!H10+'Profit &amp; Loss'!I10+'Profit &amp; Loss'!J10</f>
        <v>10849855.89</v>
      </c>
      <c r="E10" s="12">
        <f>'Profit &amp; Loss'!K10+'Profit &amp; Loss'!L10+'Profit &amp; Loss'!M10</f>
        <v>11238270.99</v>
      </c>
      <c r="F10" s="12">
        <f>'Profit &amp; Loss'!N10+'Profit &amp; Loss'!O10+'Profit &amp; Loss'!P10</f>
        <v>11652328.01</v>
      </c>
      <c r="G10" s="12">
        <f>'Profit &amp; Loss'!Q10+'Profit &amp; Loss'!R10+'Profit &amp; Loss'!S10</f>
        <v>12028755.48</v>
      </c>
      <c r="H10" s="12">
        <f>'Profit &amp; Loss'!T10+'Profit &amp; Loss'!U10+'Profit &amp; Loss'!V10</f>
        <v>12488769.27</v>
      </c>
      <c r="I10" s="12">
        <f>'Profit &amp; Loss'!W10+'Profit &amp; Loss'!X10+'Profit &amp; Loss'!Y10</f>
        <v>12973482.78</v>
      </c>
      <c r="J10" s="12">
        <f>'Profit &amp; Loss'!Z10+'Profit &amp; Loss'!AA10+'Profit &amp; Loss'!AB10</f>
        <v>13479224.39</v>
      </c>
      <c r="K10" s="12">
        <f>'Profit &amp; Loss'!AC10+'Profit &amp; Loss'!AD10+'Profit &amp; Loss'!AE10</f>
        <v>14007094.13</v>
      </c>
      <c r="L10" s="12">
        <f>'Profit &amp; Loss'!AF10+'Profit &amp; Loss'!AG10+'Profit &amp; Loss'!AH10</f>
        <v>14551141.53</v>
      </c>
      <c r="M10" s="12">
        <f>'Profit &amp; Loss'!AI10+'Profit &amp; Loss'!AJ10+'Profit &amp; Loss'!AK10</f>
        <v>15120155.6</v>
      </c>
    </row>
    <row r="11">
      <c r="A11" s="6" t="s">
        <v>93</v>
      </c>
      <c r="B11" s="12">
        <f>'Profit &amp; Loss'!B11+'Profit &amp; Loss'!C11+'Profit &amp; Loss'!D11</f>
        <v>2772899.518</v>
      </c>
      <c r="C11" s="12">
        <f>'Profit &amp; Loss'!E11+'Profit &amp; Loss'!F11+'Profit &amp; Loss'!G11</f>
        <v>2870120.5</v>
      </c>
      <c r="D11" s="12">
        <f>'Profit &amp; Loss'!H11+'Profit &amp; Loss'!I11+'Profit &amp; Loss'!J11</f>
        <v>2972860.513</v>
      </c>
      <c r="E11" s="12">
        <f>'Profit &amp; Loss'!K11+'Profit &amp; Loss'!L11+'Profit &amp; Loss'!M11</f>
        <v>3079286.25</v>
      </c>
      <c r="F11" s="12">
        <f>'Profit &amp; Loss'!N11+'Profit &amp; Loss'!O11+'Profit &amp; Loss'!P11</f>
        <v>3192737.873</v>
      </c>
      <c r="G11" s="12">
        <f>'Profit &amp; Loss'!Q11+'Profit &amp; Loss'!R11+'Profit &amp; Loss'!S11</f>
        <v>3295879.001</v>
      </c>
      <c r="H11" s="12">
        <f>'Profit &amp; Loss'!T11+'Profit &amp; Loss'!U11+'Profit &amp; Loss'!V11</f>
        <v>3421922.779</v>
      </c>
      <c r="I11" s="12">
        <f>'Profit &amp; Loss'!W11+'Profit &amp; Loss'!X11+'Profit &amp; Loss'!Y11</f>
        <v>3554734.281</v>
      </c>
      <c r="J11" s="12">
        <f>'Profit &amp; Loss'!Z11+'Profit &amp; Loss'!AA11+'Profit &amp; Loss'!AB11</f>
        <v>3693307.483</v>
      </c>
      <c r="K11" s="12">
        <f>'Profit &amp; Loss'!AC11+'Profit &amp; Loss'!AD11+'Profit &amp; Loss'!AE11</f>
        <v>3837943.791</v>
      </c>
      <c r="L11" s="12">
        <f>'Profit &amp; Loss'!AF11+'Profit &amp; Loss'!AG11+'Profit &amp; Loss'!AH11</f>
        <v>3987012.779</v>
      </c>
      <c r="M11" s="12">
        <f>'Profit &amp; Loss'!AI11+'Profit &amp; Loss'!AJ11+'Profit &amp; Loss'!AK11</f>
        <v>4142922.634</v>
      </c>
    </row>
    <row r="12">
      <c r="A12" s="1" t="s">
        <v>94</v>
      </c>
      <c r="B12" s="12">
        <f>'Profit &amp; Loss'!B12+'Profit &amp; Loss'!C12+'Profit &amp; Loss'!D12</f>
        <v>7347171.716</v>
      </c>
      <c r="C12" s="12">
        <f>'Profit &amp; Loss'!E12+'Profit &amp; Loss'!F12+'Profit &amp; Loss'!G12</f>
        <v>7604771.836</v>
      </c>
      <c r="D12" s="12">
        <f>'Profit &amp; Loss'!H12+'Profit &amp; Loss'!I12+'Profit &amp; Loss'!J12</f>
        <v>7876995.375</v>
      </c>
      <c r="E12" s="12">
        <f>'Profit &amp; Loss'!K12+'Profit &amp; Loss'!L12+'Profit &amp; Loss'!M12</f>
        <v>8158984.736</v>
      </c>
      <c r="F12" s="12">
        <f>'Profit &amp; Loss'!N12+'Profit &amp; Loss'!O12+'Profit &amp; Loss'!P12</f>
        <v>8459590.132</v>
      </c>
      <c r="G12" s="12">
        <f>'Profit &amp; Loss'!Q12+'Profit &amp; Loss'!R12+'Profit &amp; Loss'!S12</f>
        <v>8732876.476</v>
      </c>
      <c r="H12" s="12">
        <f>'Profit &amp; Loss'!T12+'Profit &amp; Loss'!U12+'Profit &amp; Loss'!V12</f>
        <v>9066846.488</v>
      </c>
      <c r="I12" s="12">
        <f>'Profit &amp; Loss'!W12+'Profit &amp; Loss'!X12+'Profit &amp; Loss'!Y12</f>
        <v>9418748.496</v>
      </c>
      <c r="J12" s="12">
        <f>'Profit &amp; Loss'!Z12+'Profit &amp; Loss'!AA12+'Profit &amp; Loss'!AB12</f>
        <v>9785916.908</v>
      </c>
      <c r="K12" s="12">
        <f>'Profit &amp; Loss'!AC12+'Profit &amp; Loss'!AD12+'Profit &amp; Loss'!AE12</f>
        <v>10169150.34</v>
      </c>
      <c r="L12" s="12">
        <f>'Profit &amp; Loss'!AF12+'Profit &amp; Loss'!AG12+'Profit &amp; Loss'!AH12</f>
        <v>10564128.75</v>
      </c>
      <c r="M12" s="12">
        <f>'Profit &amp; Loss'!AI12+'Profit &amp; Loss'!AJ12+'Profit &amp; Loss'!AK12</f>
        <v>10977232.97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37" width="9.5"/>
  </cols>
  <sheetData>
    <row r="1">
      <c r="A1" s="1" t="s">
        <v>84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1" t="s">
        <v>95</v>
      </c>
    </row>
    <row r="3">
      <c r="A3" s="1" t="s">
        <v>96</v>
      </c>
    </row>
    <row r="4">
      <c r="A4" s="6" t="s">
        <v>97</v>
      </c>
      <c r="B4" s="4">
        <v>964271.4285714285</v>
      </c>
      <c r="C4" s="4">
        <v>909542.8571428572</v>
      </c>
      <c r="D4" s="4">
        <v>854814.2857142857</v>
      </c>
      <c r="E4" s="4">
        <v>800085.7142857143</v>
      </c>
      <c r="F4" s="4">
        <v>745357.1428571428</v>
      </c>
      <c r="G4" s="4">
        <v>690628.5714285715</v>
      </c>
      <c r="H4" s="4">
        <v>635900.0</v>
      </c>
      <c r="I4" s="4">
        <v>581171.4285714286</v>
      </c>
      <c r="J4" s="4">
        <v>526442.8571428572</v>
      </c>
      <c r="K4" s="4">
        <v>471714.2857142858</v>
      </c>
      <c r="L4" s="4">
        <v>416985.7142857143</v>
      </c>
      <c r="M4" s="4">
        <v>362257.14285714296</v>
      </c>
      <c r="N4" s="4">
        <v>307528.5714285715</v>
      </c>
      <c r="O4" s="4">
        <v>252800.0</v>
      </c>
      <c r="P4" s="4">
        <v>498071.42857142864</v>
      </c>
      <c r="Q4" s="4">
        <v>443342.8571428573</v>
      </c>
      <c r="R4" s="4">
        <v>388614.2857142858</v>
      </c>
      <c r="S4" s="4">
        <v>333885.7142857143</v>
      </c>
      <c r="T4" s="4">
        <v>279157.14285714296</v>
      </c>
      <c r="U4" s="4">
        <v>224428.57142857148</v>
      </c>
      <c r="V4" s="4">
        <v>729700.0000000001</v>
      </c>
      <c r="W4" s="4">
        <v>674971.4285714286</v>
      </c>
      <c r="X4" s="4">
        <v>620242.8571428573</v>
      </c>
      <c r="Y4" s="4">
        <v>565514.2857142858</v>
      </c>
      <c r="Z4" s="4">
        <v>510785.71428571444</v>
      </c>
      <c r="AA4" s="4">
        <v>456057.14285714296</v>
      </c>
      <c r="AB4" s="4">
        <v>401328.5714285716</v>
      </c>
      <c r="AC4" s="4">
        <v>346600.0000000001</v>
      </c>
      <c r="AD4" s="4">
        <v>591871.4285714286</v>
      </c>
      <c r="AE4" s="4">
        <v>537142.8571428573</v>
      </c>
      <c r="AF4" s="4">
        <v>641414.2857142859</v>
      </c>
      <c r="AG4" s="4">
        <v>586685.7142857144</v>
      </c>
      <c r="AH4" s="4">
        <v>531957.142857143</v>
      </c>
      <c r="AI4" s="4">
        <v>477228.5714285716</v>
      </c>
      <c r="AJ4" s="4">
        <v>422500.0000000001</v>
      </c>
      <c r="AK4" s="4">
        <v>367771.42857142875</v>
      </c>
    </row>
    <row r="5">
      <c r="A5" s="1" t="s">
        <v>98</v>
      </c>
      <c r="B5" s="4">
        <v>964271.4285714285</v>
      </c>
      <c r="C5" s="4">
        <v>909542.8571428572</v>
      </c>
      <c r="D5" s="4">
        <v>854814.2857142857</v>
      </c>
      <c r="E5" s="4">
        <v>800085.7142857143</v>
      </c>
      <c r="F5" s="4">
        <v>745357.1428571428</v>
      </c>
      <c r="G5" s="4">
        <v>690628.5714285715</v>
      </c>
      <c r="H5" s="4">
        <v>635900.0</v>
      </c>
      <c r="I5" s="4">
        <v>581171.4285714286</v>
      </c>
      <c r="J5" s="4">
        <v>526442.8571428572</v>
      </c>
      <c r="K5" s="4">
        <v>471714.2857142858</v>
      </c>
      <c r="L5" s="4">
        <v>416985.7142857143</v>
      </c>
      <c r="M5" s="4">
        <v>362257.14285714296</v>
      </c>
      <c r="N5" s="4">
        <v>307528.5714285715</v>
      </c>
      <c r="O5" s="4">
        <v>252800.0</v>
      </c>
      <c r="P5" s="4">
        <v>498071.42857142864</v>
      </c>
      <c r="Q5" s="4">
        <v>443342.8571428573</v>
      </c>
      <c r="R5" s="4">
        <v>388614.2857142858</v>
      </c>
      <c r="S5" s="4">
        <v>333885.7142857143</v>
      </c>
      <c r="T5" s="4">
        <v>279157.14285714296</v>
      </c>
      <c r="U5" s="4">
        <v>224428.57142857148</v>
      </c>
      <c r="V5" s="4">
        <v>729700.0000000001</v>
      </c>
      <c r="W5" s="4">
        <v>674971.4285714286</v>
      </c>
      <c r="X5" s="4">
        <v>620242.8571428573</v>
      </c>
      <c r="Y5" s="4">
        <v>565514.2857142858</v>
      </c>
      <c r="Z5" s="4">
        <v>510785.71428571444</v>
      </c>
      <c r="AA5" s="4">
        <v>456057.14285714296</v>
      </c>
      <c r="AB5" s="4">
        <v>401328.5714285716</v>
      </c>
      <c r="AC5" s="4">
        <v>346600.0000000001</v>
      </c>
      <c r="AD5" s="4">
        <v>591871.4285714286</v>
      </c>
      <c r="AE5" s="4">
        <v>537142.8571428573</v>
      </c>
      <c r="AF5" s="4">
        <v>641414.2857142859</v>
      </c>
      <c r="AG5" s="4">
        <v>586685.7142857144</v>
      </c>
      <c r="AH5" s="4">
        <v>531957.142857143</v>
      </c>
      <c r="AI5" s="4">
        <v>477228.5714285716</v>
      </c>
      <c r="AJ5" s="4">
        <v>422500.0000000001</v>
      </c>
      <c r="AK5" s="4">
        <v>367771.42857142875</v>
      </c>
    </row>
    <row r="6">
      <c r="A6" s="6"/>
    </row>
    <row r="7">
      <c r="A7" s="1" t="s">
        <v>99</v>
      </c>
    </row>
    <row r="8">
      <c r="A8" s="14" t="s">
        <v>100</v>
      </c>
      <c r="B8" s="4">
        <v>9173.499999999638</v>
      </c>
      <c r="C8" s="4">
        <v>28816.922500000008</v>
      </c>
      <c r="D8" s="4">
        <v>59112.424337500495</v>
      </c>
      <c r="E8" s="4">
        <v>100241.8451400642</v>
      </c>
      <c r="F8" s="4">
        <v>152386.56263133045</v>
      </c>
      <c r="G8" s="4">
        <v>215727.34109235214</v>
      </c>
      <c r="H8" s="4">
        <v>290444.1727362011</v>
      </c>
      <c r="I8" s="4">
        <v>376716.1117461801</v>
      </c>
      <c r="J8" s="4">
        <v>474721.1007202687</v>
      </c>
      <c r="K8" s="4">
        <v>584635.7892563636</v>
      </c>
      <c r="L8" s="4">
        <v>706635.3444046847</v>
      </c>
      <c r="M8" s="4">
        <v>840893.2527052037</v>
      </c>
      <c r="N8" s="4">
        <v>987581.1135192605</v>
      </c>
      <c r="O8" s="4">
        <v>1146868.4233555463</v>
      </c>
      <c r="P8" s="4">
        <v>1318922.3508813865</v>
      </c>
      <c r="Q8" s="4">
        <v>1503907.5023007696</v>
      </c>
      <c r="R8" s="4">
        <v>1701985.676770802</v>
      </c>
      <c r="S8" s="4">
        <v>1913315.6115181665</v>
      </c>
      <c r="T8" s="4">
        <v>2138052.7163068806</v>
      </c>
      <c r="U8" s="4">
        <v>2376348.7968979427</v>
      </c>
      <c r="V8" s="4">
        <v>2628351.767130537</v>
      </c>
      <c r="W8" s="4">
        <v>2894205.349243199</v>
      </c>
      <c r="X8" s="4">
        <v>3174048.7620417457</v>
      </c>
      <c r="Y8" s="4">
        <v>3468016.396508858</v>
      </c>
      <c r="Z8" s="4">
        <v>3776237.478437921</v>
      </c>
      <c r="AA8" s="4">
        <v>4098835.7176611586</v>
      </c>
      <c r="AB8" s="4">
        <v>4435928.943429071</v>
      </c>
      <c r="AC8" s="4">
        <v>4787628.72548488</v>
      </c>
      <c r="AD8" s="4">
        <v>5154039.98036393</v>
      </c>
      <c r="AE8" s="4">
        <v>5535260.562433905</v>
      </c>
      <c r="AF8" s="4">
        <v>5931380.839177173</v>
      </c>
      <c r="AG8" s="4">
        <v>6342483.250201674</v>
      </c>
      <c r="AH8" s="4">
        <v>6768641.84945137</v>
      </c>
      <c r="AI8" s="4">
        <v>7209921.83007151</v>
      </c>
      <c r="AJ8" s="4">
        <v>7666379.03136774</v>
      </c>
      <c r="AK8" s="4">
        <v>8138059.427281324</v>
      </c>
    </row>
    <row r="9">
      <c r="A9" s="14" t="s">
        <v>101</v>
      </c>
      <c r="B9" s="4">
        <v>136570.5</v>
      </c>
      <c r="C9" s="4">
        <v>308519.2499999999</v>
      </c>
      <c r="D9" s="4">
        <v>516906.5522249997</v>
      </c>
      <c r="E9" s="4">
        <v>762820.8541064993</v>
      </c>
      <c r="F9" s="4">
        <v>1047379.481696652</v>
      </c>
      <c r="G9" s="4">
        <v>1371729.3920936037</v>
      </c>
      <c r="H9" s="4">
        <v>1737047.9453686262</v>
      </c>
      <c r="I9" s="4">
        <v>2144543.696498256</v>
      </c>
      <c r="J9" s="4">
        <v>2595457.2078175694</v>
      </c>
      <c r="K9" s="4">
        <v>3091061.8825239846</v>
      </c>
      <c r="L9" s="4">
        <v>3632664.8197745737</v>
      </c>
      <c r="M9" s="4">
        <v>4221607.6919338005</v>
      </c>
      <c r="N9" s="4">
        <v>4859267.644542915</v>
      </c>
      <c r="O9" s="4">
        <v>5547058.219596874</v>
      </c>
      <c r="P9" s="4">
        <v>6286430.30272973</v>
      </c>
      <c r="Q9" s="4">
        <v>7078873.094924785</v>
      </c>
      <c r="R9" s="4">
        <v>7925915.10938174</v>
      </c>
      <c r="S9" s="4">
        <v>8829125.194189128</v>
      </c>
      <c r="T9" s="4">
        <v>9790113.581467118</v>
      </c>
      <c r="U9" s="4">
        <v>1.0810532963662721E7</v>
      </c>
      <c r="V9" s="4">
        <v>1.1892079597696967E7</v>
      </c>
      <c r="W9" s="4">
        <v>1.303649443768156E7</v>
      </c>
      <c r="X9" s="4">
        <v>1.4245564296940934E7</v>
      </c>
      <c r="Y9" s="4">
        <v>1.5521123040094454E7</v>
      </c>
      <c r="Z9" s="4">
        <v>1.6865052805972926E7</v>
      </c>
      <c r="AA9" s="4">
        <v>1.8279285262163334E7</v>
      </c>
      <c r="AB9" s="4">
        <v>1.9765802891996205E7</v>
      </c>
      <c r="AC9" s="4">
        <v>2.1326640314810693E7</v>
      </c>
      <c r="AD9" s="4">
        <v>2.2963885640354134E7</v>
      </c>
      <c r="AE9" s="4">
        <v>2.4679681858194396E7</v>
      </c>
      <c r="AF9" s="4">
        <v>2.6476228263046335E7</v>
      </c>
      <c r="AG9" s="4">
        <v>2.8355781916936316E7</v>
      </c>
      <c r="AH9" s="4">
        <v>3.0320659149152685E7</v>
      </c>
      <c r="AI9" s="4">
        <v>3.237323709495428E7</v>
      </c>
      <c r="AJ9" s="4">
        <v>3.4515955274034E7</v>
      </c>
      <c r="AK9" s="4">
        <v>3.6751317209759906E7</v>
      </c>
    </row>
    <row r="10">
      <c r="A10" s="6" t="s">
        <v>53</v>
      </c>
      <c r="B10" s="4">
        <v>6932539.15</v>
      </c>
      <c r="C10" s="4">
        <v>6651769.59275</v>
      </c>
      <c r="D10" s="4">
        <v>1.1380560540698249E7</v>
      </c>
      <c r="E10" s="4">
        <v>8974486.397823773</v>
      </c>
      <c r="F10" s="4">
        <v>1.1653072701038785E7</v>
      </c>
      <c r="G10" s="4">
        <v>9198723.803372784</v>
      </c>
      <c r="H10" s="4">
        <v>1.193372893753426E7</v>
      </c>
      <c r="I10" s="4">
        <v>9429774.166564321</v>
      </c>
      <c r="J10" s="4">
        <v>1.2222806261777649E7</v>
      </c>
      <c r="K10" s="4">
        <v>9667869.463667499</v>
      </c>
      <c r="L10" s="4">
        <v>1.2520591783805555E7</v>
      </c>
      <c r="M10" s="4">
        <v>9913250.086998409</v>
      </c>
      <c r="N10" s="4">
        <v>1.28273830945075E7</v>
      </c>
      <c r="O10" s="4">
        <v>1.0166165161680222E7</v>
      </c>
      <c r="P10" s="4">
        <v>1.3143488662840035E7</v>
      </c>
      <c r="Q10" s="4">
        <v>1.042687287459672E7</v>
      </c>
      <c r="R10" s="4">
        <v>1.3469228248426622E7</v>
      </c>
      <c r="S10" s="4">
        <v>1.0695640816015474E7</v>
      </c>
      <c r="T10" s="4">
        <v>1.3804933330147356E7</v>
      </c>
      <c r="U10" s="4">
        <v>1.0972746334375668E7</v>
      </c>
      <c r="V10" s="4">
        <v>1.415094755134638E7</v>
      </c>
      <c r="W10" s="4">
        <v>1.1258476904755104E7</v>
      </c>
      <c r="X10" s="4">
        <v>1.4507627182309791E7</v>
      </c>
      <c r="Y10" s="4">
        <v>1.155313051155116E7</v>
      </c>
      <c r="Z10" s="4">
        <v>1.487534160069267E7</v>
      </c>
      <c r="AA10" s="4">
        <v>1.1857016045931669E7</v>
      </c>
      <c r="AB10" s="4">
        <v>1.525447379060078E7</v>
      </c>
      <c r="AC10" s="4">
        <v>1.2170453718633574E7</v>
      </c>
      <c r="AD10" s="4">
        <v>1.5645420861060377E7</v>
      </c>
      <c r="AE10" s="4">
        <v>1.249377548871003E7</v>
      </c>
      <c r="AF10" s="4">
        <v>1.604859458463874E7</v>
      </c>
      <c r="AG10" s="4">
        <v>1.282732550885038E7</v>
      </c>
      <c r="AH10" s="4">
        <v>1.646442195700816E7</v>
      </c>
      <c r="AI10" s="4">
        <v>1.3171460587922037E7</v>
      </c>
      <c r="AJ10" s="4">
        <v>1.68933457782777E7</v>
      </c>
      <c r="AK10" s="4">
        <v>1.3526550671409063E7</v>
      </c>
    </row>
    <row r="11">
      <c r="A11" s="6" t="s">
        <v>102</v>
      </c>
      <c r="B11" s="4">
        <v>8919378.390571428</v>
      </c>
      <c r="C11" s="4">
        <v>1.1645715197617857E7</v>
      </c>
      <c r="D11" s="4">
        <v>9377148.36301916</v>
      </c>
      <c r="E11" s="4">
        <v>1.4590937772200042E7</v>
      </c>
      <c r="F11" s="4">
        <v>1.4299014951298699E7</v>
      </c>
      <c r="G11" s="4">
        <v>2.69984900880086E7</v>
      </c>
      <c r="H11" s="4">
        <v>2.661292781838328E7</v>
      </c>
      <c r="I11" s="4">
        <v>3.2113592378984526E7</v>
      </c>
      <c r="J11" s="4">
        <v>3.162612147912837E7</v>
      </c>
      <c r="K11" s="4">
        <v>3.64290827932594E7</v>
      </c>
      <c r="L11" s="4">
        <v>3.6555045583168186E7</v>
      </c>
      <c r="M11" s="4">
        <v>3.8449107519116096E7</v>
      </c>
      <c r="N11" s="4">
        <v>3.774467921206769E7</v>
      </c>
      <c r="O11" s="4">
        <v>4.255405486462742E7</v>
      </c>
      <c r="P11" s="4">
        <v>4.1433740327009946E7</v>
      </c>
      <c r="Q11" s="4">
        <v>4.823734302791634E7</v>
      </c>
      <c r="R11" s="4">
        <v>4.6841986027263716E7</v>
      </c>
      <c r="S11" s="4">
        <v>5.1636063979473144E7</v>
      </c>
      <c r="T11" s="4">
        <v>5.055158019094212E7</v>
      </c>
      <c r="U11" s="4">
        <v>7.160355136576028E7</v>
      </c>
      <c r="V11" s="4">
        <v>6.982369058348876E7</v>
      </c>
      <c r="W11" s="4">
        <v>7.460365562992816E7</v>
      </c>
      <c r="X11" s="4">
        <v>7.253838108763434E7</v>
      </c>
      <c r="Y11" s="4">
        <v>6.764596194200769E7</v>
      </c>
      <c r="Z11" s="4">
        <v>6.613681989458583E7</v>
      </c>
      <c r="AA11" s="4">
        <v>7.089200093771407E7</v>
      </c>
      <c r="AB11" s="4">
        <v>6.850752615308183E7</v>
      </c>
      <c r="AC11" s="4">
        <v>7.324587845634952E7</v>
      </c>
      <c r="AD11" s="4">
        <v>7.111611857001218E7</v>
      </c>
      <c r="AE11" s="4">
        <v>7.583085318983057E7</v>
      </c>
      <c r="AF11" s="4">
        <v>7.36679037315703E7</v>
      </c>
      <c r="AG11" s="4">
        <v>1.1794323586903533E8</v>
      </c>
      <c r="AH11" s="4">
        <v>1.1575625876135707E8</v>
      </c>
      <c r="AI11" s="4">
        <v>1.2041073159440875E8</v>
      </c>
      <c r="AJ11" s="4">
        <v>1.1803149397752666E8</v>
      </c>
      <c r="AK11" s="4">
        <v>9.188202802837615E7</v>
      </c>
    </row>
    <row r="12">
      <c r="A12" s="1" t="s">
        <v>103</v>
      </c>
      <c r="B12" s="4">
        <v>1.5997661540571429E7</v>
      </c>
      <c r="C12" s="4">
        <v>1.8634820962867856E7</v>
      </c>
      <c r="D12" s="4">
        <v>2.133372788027991E7</v>
      </c>
      <c r="E12" s="4">
        <v>2.4428486869270377E7</v>
      </c>
      <c r="F12" s="4">
        <v>2.7151853696665466E7</v>
      </c>
      <c r="G12" s="4">
        <v>3.7784670624567345E7</v>
      </c>
      <c r="H12" s="4">
        <v>4.0574148874022365E7</v>
      </c>
      <c r="I12" s="4">
        <v>4.406462635379328E7</v>
      </c>
      <c r="J12" s="4">
        <v>4.6919106049443856E7</v>
      </c>
      <c r="K12" s="4">
        <v>4.977264992870724E7</v>
      </c>
      <c r="L12" s="4">
        <v>5.3414937531153E7</v>
      </c>
      <c r="M12" s="4">
        <v>5.3424858550753504E7</v>
      </c>
      <c r="N12" s="4">
        <v>5.641891106463737E7</v>
      </c>
      <c r="O12" s="4">
        <v>5.941414666926006E7</v>
      </c>
      <c r="P12" s="4">
        <v>6.218258164346109E7</v>
      </c>
      <c r="Q12" s="4">
        <v>6.724699649973862E7</v>
      </c>
      <c r="R12" s="4">
        <v>6.993911506184289E7</v>
      </c>
      <c r="S12" s="4">
        <v>7.307414560119592E7</v>
      </c>
      <c r="T12" s="4">
        <v>7.628467981886348E7</v>
      </c>
      <c r="U12" s="4">
        <v>9.576317946069661E7</v>
      </c>
      <c r="V12" s="4">
        <v>9.849506949966264E7</v>
      </c>
      <c r="W12" s="4">
        <v>1.0179283232160802E8</v>
      </c>
      <c r="X12" s="4">
        <v>1.044656213289268E8</v>
      </c>
      <c r="Y12" s="4">
        <v>9.818823189016217E7</v>
      </c>
      <c r="Z12" s="4">
        <v>1.0165345177968936E8</v>
      </c>
      <c r="AA12" s="4">
        <v>1.0512713796347022E8</v>
      </c>
      <c r="AB12" s="4">
        <v>1.079637317791079E8</v>
      </c>
      <c r="AC12" s="4">
        <v>1.1153060121527867E8</v>
      </c>
      <c r="AD12" s="4">
        <v>1.1487946505179062E8</v>
      </c>
      <c r="AE12" s="4">
        <v>1.185395710991689E8</v>
      </c>
      <c r="AF12" s="4">
        <v>1.2212410741843255E8</v>
      </c>
      <c r="AG12" s="4">
        <v>1.654688265450237E8</v>
      </c>
      <c r="AH12" s="4">
        <v>1.6930998171696928E8</v>
      </c>
      <c r="AI12" s="4">
        <v>1.7316535110735658E8</v>
      </c>
      <c r="AJ12" s="4">
        <v>1.771071740612061E8</v>
      </c>
      <c r="AK12" s="4">
        <v>1.5029795533682644E8</v>
      </c>
    </row>
    <row r="13">
      <c r="A13" s="1" t="s">
        <v>104</v>
      </c>
      <c r="B13" s="4">
        <v>1.6961932969142858E7</v>
      </c>
      <c r="C13" s="4">
        <v>1.9544363820010714E7</v>
      </c>
      <c r="D13" s="4">
        <v>2.2188542165994197E7</v>
      </c>
      <c r="E13" s="4">
        <v>2.522857258355609E7</v>
      </c>
      <c r="F13" s="4">
        <v>2.7897210839522608E7</v>
      </c>
      <c r="G13" s="4">
        <v>3.847529919599592E7</v>
      </c>
      <c r="H13" s="4">
        <v>4.1210048874022365E7</v>
      </c>
      <c r="I13" s="4">
        <v>4.46457977823647E7</v>
      </c>
      <c r="J13" s="4">
        <v>4.7445548906586714E7</v>
      </c>
      <c r="K13" s="4">
        <v>5.0244364214421526E7</v>
      </c>
      <c r="L13" s="4">
        <v>5.383192324543872E7</v>
      </c>
      <c r="M13" s="4">
        <v>5.3787115693610646E7</v>
      </c>
      <c r="N13" s="4">
        <v>5.6726439636065945E7</v>
      </c>
      <c r="O13" s="4">
        <v>5.966694666926006E7</v>
      </c>
      <c r="P13" s="4">
        <v>6.268065307203252E7</v>
      </c>
      <c r="Q13" s="4">
        <v>6.769033935688147E7</v>
      </c>
      <c r="R13" s="4">
        <v>7.032772934755717E7</v>
      </c>
      <c r="S13" s="4">
        <v>7.340803131548163E7</v>
      </c>
      <c r="T13" s="4">
        <v>7.656383696172063E7</v>
      </c>
      <c r="U13" s="4">
        <v>9.598760803212517E7</v>
      </c>
      <c r="V13" s="4">
        <v>9.922476949966264E7</v>
      </c>
      <c r="W13" s="4">
        <v>1.0246780375017945E8</v>
      </c>
      <c r="X13" s="4">
        <v>1.0508586418606965E8</v>
      </c>
      <c r="Y13" s="4">
        <v>9.875374617587645E7</v>
      </c>
      <c r="Z13" s="4">
        <v>1.0216423749397507E8</v>
      </c>
      <c r="AA13" s="4">
        <v>1.0558319510632737E8</v>
      </c>
      <c r="AB13" s="4">
        <v>1.0836506035053647E8</v>
      </c>
      <c r="AC13" s="4">
        <v>1.1187720121527867E8</v>
      </c>
      <c r="AD13" s="4">
        <v>1.1547133648036206E8</v>
      </c>
      <c r="AE13" s="4">
        <v>1.1907671395631175E8</v>
      </c>
      <c r="AF13" s="4">
        <v>1.2276552170414683E8</v>
      </c>
      <c r="AG13" s="4">
        <v>1.660555122593094E8</v>
      </c>
      <c r="AH13" s="4">
        <v>1.6984193885982642E8</v>
      </c>
      <c r="AI13" s="4">
        <v>1.7364257967878515E8</v>
      </c>
      <c r="AJ13" s="4">
        <v>1.775296740612061E8</v>
      </c>
      <c r="AK13" s="4">
        <v>1.5066572676539788E8</v>
      </c>
    </row>
    <row r="14">
      <c r="A14" s="6"/>
    </row>
    <row r="15">
      <c r="A15" s="1" t="s">
        <v>105</v>
      </c>
    </row>
    <row r="16">
      <c r="A16" s="6" t="s">
        <v>106</v>
      </c>
      <c r="B16" s="9">
        <v>9098046.0</v>
      </c>
      <c r="C16" s="9">
        <v>9098046.0</v>
      </c>
      <c r="D16" s="9">
        <v>9098046.0</v>
      </c>
      <c r="E16" s="9">
        <v>9098046.0</v>
      </c>
      <c r="F16" s="9">
        <v>9098046.0</v>
      </c>
      <c r="G16" s="9">
        <v>1.7010414E7</v>
      </c>
      <c r="H16" s="9">
        <v>1.7010414E7</v>
      </c>
      <c r="I16" s="9">
        <v>1.7010414E7</v>
      </c>
      <c r="J16" s="9">
        <v>1.7010414E7</v>
      </c>
      <c r="K16" s="9">
        <v>1.7010414E7</v>
      </c>
      <c r="L16" s="9">
        <v>1.7010414E7</v>
      </c>
      <c r="M16" s="9">
        <v>1.7010414E7</v>
      </c>
      <c r="N16" s="9">
        <v>1.7010414E7</v>
      </c>
      <c r="O16" s="9">
        <v>1.7010414E7</v>
      </c>
      <c r="P16" s="9">
        <v>1.7010414E7</v>
      </c>
      <c r="Q16" s="9">
        <v>1.7010414E7</v>
      </c>
      <c r="R16" s="9">
        <v>1.7010414E7</v>
      </c>
      <c r="S16" s="9">
        <v>1.7010414E7</v>
      </c>
      <c r="T16" s="9">
        <v>1.7010414E7</v>
      </c>
      <c r="U16" s="9">
        <v>3.3273739E7</v>
      </c>
      <c r="V16" s="9">
        <v>3.3273739E7</v>
      </c>
      <c r="W16" s="9">
        <v>3.3273739E7</v>
      </c>
      <c r="X16" s="9">
        <v>3.3273739E7</v>
      </c>
      <c r="Y16" s="9">
        <v>3.3273739E7</v>
      </c>
      <c r="Z16" s="9">
        <v>3.3273739E7</v>
      </c>
      <c r="AA16" s="9">
        <v>3.3273739E7</v>
      </c>
      <c r="AB16" s="9">
        <v>3.3273739E7</v>
      </c>
      <c r="AC16" s="9">
        <v>3.3273739E7</v>
      </c>
      <c r="AD16" s="9">
        <v>3.3273739E7</v>
      </c>
      <c r="AE16" s="9">
        <v>3.3273739E7</v>
      </c>
      <c r="AF16" s="9">
        <v>3.3273739E7</v>
      </c>
      <c r="AG16" s="9">
        <v>7.2862219E7</v>
      </c>
      <c r="AH16" s="9">
        <v>7.2862219E7</v>
      </c>
      <c r="AI16" s="9">
        <v>7.2862219E7</v>
      </c>
      <c r="AJ16" s="9">
        <v>7.2862219E7</v>
      </c>
      <c r="AK16" s="9">
        <v>7.2862219E7</v>
      </c>
    </row>
    <row r="17">
      <c r="A17" s="1" t="s">
        <v>107</v>
      </c>
    </row>
    <row r="18">
      <c r="A18" s="6" t="s">
        <v>74</v>
      </c>
      <c r="B18" s="5">
        <v>0.0</v>
      </c>
      <c r="C18" s="4">
        <v>2420108.969142857</v>
      </c>
      <c r="D18" s="4">
        <v>4869029.820010712</v>
      </c>
      <c r="E18" s="4">
        <v>7347171.715994195</v>
      </c>
      <c r="F18" s="4">
        <v>9851892.938256092</v>
      </c>
      <c r="G18" s="4">
        <v>1.2386673695318008E7</v>
      </c>
      <c r="H18" s="4">
        <v>1.4951943551896656E7</v>
      </c>
      <c r="I18" s="4">
        <v>1.7548139115256324E7</v>
      </c>
      <c r="J18" s="4">
        <v>2.017262874559928E7</v>
      </c>
      <c r="K18" s="4">
        <v>2.282893892639978E7</v>
      </c>
      <c r="L18" s="4">
        <v>2.5517528150645565E7</v>
      </c>
      <c r="M18" s="4">
        <v>2.823611649099426E7</v>
      </c>
      <c r="N18" s="4">
        <v>2.8075896162437696E7</v>
      </c>
      <c r="O18" s="4">
        <v>3.086140373075384E7</v>
      </c>
      <c r="P18" s="4">
        <v>3.368110122796869E7</v>
      </c>
      <c r="Q18" s="4">
        <v>3.653548629428909E7</v>
      </c>
      <c r="R18" s="4">
        <v>3.9408524707829155E7</v>
      </c>
      <c r="S18" s="4">
        <v>4.2320328440223195E7</v>
      </c>
      <c r="T18" s="4">
        <v>4.526836277062376E7</v>
      </c>
      <c r="U18" s="4">
        <v>4.825315924480208E7</v>
      </c>
      <c r="V18" s="4">
        <v>5.127525826695915E7</v>
      </c>
      <c r="W18" s="4">
        <v>5.433520925825818E7</v>
      </c>
      <c r="X18" s="4">
        <v>5.743357081831121E7</v>
      </c>
      <c r="Y18" s="4">
        <v>6.057398630408438E7</v>
      </c>
      <c r="Z18" s="4">
        <v>5.4090613754239224E7</v>
      </c>
      <c r="AA18" s="4">
        <v>5.7310728303048596E7</v>
      </c>
      <c r="AB18" s="4">
        <v>6.057158293986703E7</v>
      </c>
      <c r="AC18" s="4">
        <v>6.3876530662373826E7</v>
      </c>
      <c r="AD18" s="4">
        <v>6.72234427286555E7</v>
      </c>
      <c r="AE18" s="4">
        <v>7.06129467693658E7</v>
      </c>
      <c r="AF18" s="4">
        <v>7.404568099885288E7</v>
      </c>
      <c r="AG18" s="4">
        <v>7.752229440590672E7</v>
      </c>
      <c r="AH18" s="4">
        <v>8.104344694807655E7</v>
      </c>
      <c r="AI18" s="4">
        <v>8.460980974962631E7</v>
      </c>
      <c r="AJ18" s="4">
        <v>8.822206530319811E7</v>
      </c>
      <c r="AK18" s="4">
        <v>9.18809076752544E7</v>
      </c>
    </row>
    <row r="19">
      <c r="A19" s="6" t="s">
        <v>108</v>
      </c>
      <c r="B19" s="4">
        <v>2420108.969142857</v>
      </c>
      <c r="C19" s="4">
        <v>2448920.8508678554</v>
      </c>
      <c r="D19" s="4">
        <v>2478141.8959834827</v>
      </c>
      <c r="E19" s="4">
        <v>2504721.222261898</v>
      </c>
      <c r="F19" s="4">
        <v>2534780.7570619155</v>
      </c>
      <c r="G19" s="4">
        <v>2565269.8565786486</v>
      </c>
      <c r="H19" s="4">
        <v>2596195.5633596666</v>
      </c>
      <c r="I19" s="4">
        <v>2624489.6303429566</v>
      </c>
      <c r="J19" s="4">
        <v>2656310.1808004966</v>
      </c>
      <c r="K19" s="4">
        <v>2688589.2242457876</v>
      </c>
      <c r="L19" s="4">
        <v>2718588.3403486954</v>
      </c>
      <c r="M19" s="4">
        <v>2751807.1714434354</v>
      </c>
      <c r="N19" s="4">
        <v>2785507.5683161416</v>
      </c>
      <c r="O19" s="4">
        <v>2819697.497214852</v>
      </c>
      <c r="P19" s="4">
        <v>2854385.066320398</v>
      </c>
      <c r="Q19" s="4">
        <v>2873038.4135400653</v>
      </c>
      <c r="R19" s="4">
        <v>2911803.7323940396</v>
      </c>
      <c r="S19" s="4">
        <v>2948034.3304005633</v>
      </c>
      <c r="T19" s="4">
        <v>2984796.4741783235</v>
      </c>
      <c r="U19" s="4">
        <v>3022099.0221570763</v>
      </c>
      <c r="V19" s="4">
        <v>3059950.9912990266</v>
      </c>
      <c r="W19" s="4">
        <v>3098361.560053031</v>
      </c>
      <c r="X19" s="4">
        <v>3140415.485773175</v>
      </c>
      <c r="Y19" s="4">
        <v>3179971.450154842</v>
      </c>
      <c r="Z19" s="4">
        <v>3220114.548809373</v>
      </c>
      <c r="AA19" s="4">
        <v>3260854.636818433</v>
      </c>
      <c r="AB19" s="4">
        <v>3304947.722506798</v>
      </c>
      <c r="AC19" s="4">
        <v>3346912.0662816726</v>
      </c>
      <c r="AD19" s="4">
        <v>3389504.040710306</v>
      </c>
      <c r="AE19" s="4">
        <v>3432734.2294870745</v>
      </c>
      <c r="AF19" s="4">
        <v>3476613.4070538413</v>
      </c>
      <c r="AG19" s="4">
        <v>3521152.54216982</v>
      </c>
      <c r="AH19" s="4">
        <v>3566362.8015497634</v>
      </c>
      <c r="AI19" s="4">
        <v>3612255.553571803</v>
      </c>
      <c r="AJ19" s="4">
        <v>3658842.372056295</v>
      </c>
      <c r="AK19" s="4">
        <v>3706135.040117029</v>
      </c>
    </row>
    <row r="20">
      <c r="A20" s="6" t="s">
        <v>109</v>
      </c>
      <c r="B20" s="9">
        <v>0.0</v>
      </c>
      <c r="C20" s="9">
        <v>0.0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2912027.5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9663344.0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3.076682E7</v>
      </c>
    </row>
    <row r="21">
      <c r="A21" s="1" t="s">
        <v>76</v>
      </c>
      <c r="B21" s="4">
        <v>2420108.969142857</v>
      </c>
      <c r="C21" s="4">
        <v>4869029.820010712</v>
      </c>
      <c r="D21" s="4">
        <v>7347171.715994195</v>
      </c>
      <c r="E21" s="4">
        <v>9851892.938256092</v>
      </c>
      <c r="F21" s="4">
        <v>1.2386673695318008E7</v>
      </c>
      <c r="G21" s="4">
        <v>1.4951943551896656E7</v>
      </c>
      <c r="H21" s="4">
        <v>1.7548139115256324E7</v>
      </c>
      <c r="I21" s="4">
        <v>2.017262874559928E7</v>
      </c>
      <c r="J21" s="4">
        <v>2.282893892639978E7</v>
      </c>
      <c r="K21" s="4">
        <v>2.5517528150645565E7</v>
      </c>
      <c r="L21" s="4">
        <v>2.823611649099426E7</v>
      </c>
      <c r="M21" s="4">
        <v>2.8075896162437696E7</v>
      </c>
      <c r="N21" s="4">
        <v>3.086140373075384E7</v>
      </c>
      <c r="O21" s="4">
        <v>3.368110122796869E7</v>
      </c>
      <c r="P21" s="4">
        <v>3.653548629428909E7</v>
      </c>
      <c r="Q21" s="4">
        <v>3.9408524707829155E7</v>
      </c>
      <c r="R21" s="4">
        <v>4.2320328440223195E7</v>
      </c>
      <c r="S21" s="4">
        <v>4.526836277062376E7</v>
      </c>
      <c r="T21" s="4">
        <v>4.825315924480208E7</v>
      </c>
      <c r="U21" s="4">
        <v>5.127525826695915E7</v>
      </c>
      <c r="V21" s="4">
        <v>5.433520925825818E7</v>
      </c>
      <c r="W21" s="4">
        <v>5.743357081831121E7</v>
      </c>
      <c r="X21" s="4">
        <v>6.057398630408438E7</v>
      </c>
      <c r="Y21" s="4">
        <v>5.4090613754239224E7</v>
      </c>
      <c r="Z21" s="4">
        <v>5.7310728303048596E7</v>
      </c>
      <c r="AA21" s="4">
        <v>6.057158293986703E7</v>
      </c>
      <c r="AB21" s="4">
        <v>6.3876530662373826E7</v>
      </c>
      <c r="AC21" s="4">
        <v>6.72234427286555E7</v>
      </c>
      <c r="AD21" s="4">
        <v>7.06129467693658E7</v>
      </c>
      <c r="AE21" s="4">
        <v>7.404568099885288E7</v>
      </c>
      <c r="AF21" s="4">
        <v>7.752229440590672E7</v>
      </c>
      <c r="AG21" s="4">
        <v>8.104344694807655E7</v>
      </c>
      <c r="AH21" s="4">
        <v>8.460980974962631E7</v>
      </c>
      <c r="AI21" s="4">
        <v>8.822206530319811E7</v>
      </c>
      <c r="AJ21" s="4">
        <v>9.18809076752544E7</v>
      </c>
      <c r="AK21" s="4">
        <v>6.482022271537143E7</v>
      </c>
    </row>
    <row r="22">
      <c r="A22" s="1" t="s">
        <v>110</v>
      </c>
      <c r="B22" s="4">
        <v>1.1518154969142858E7</v>
      </c>
      <c r="C22" s="4">
        <v>1.3967075820010712E7</v>
      </c>
      <c r="D22" s="4">
        <v>1.6445217715994194E7</v>
      </c>
      <c r="E22" s="4">
        <v>1.8949938938256092E7</v>
      </c>
      <c r="F22" s="4">
        <v>2.1484719695318006E7</v>
      </c>
      <c r="G22" s="4">
        <v>3.1962357551896654E7</v>
      </c>
      <c r="H22" s="4">
        <v>3.4558553115256324E7</v>
      </c>
      <c r="I22" s="4">
        <v>3.7183042745599285E7</v>
      </c>
      <c r="J22" s="4">
        <v>3.983935292639978E7</v>
      </c>
      <c r="K22" s="4">
        <v>4.252794215064557E7</v>
      </c>
      <c r="L22" s="4">
        <v>4.524653049099426E7</v>
      </c>
      <c r="M22" s="4">
        <v>4.508631016243769E7</v>
      </c>
      <c r="N22" s="4">
        <v>4.787181773075384E7</v>
      </c>
      <c r="O22" s="4">
        <v>5.069151522796869E7</v>
      </c>
      <c r="P22" s="4">
        <v>5.354590029428909E7</v>
      </c>
      <c r="Q22" s="4">
        <v>5.6418938707829155E7</v>
      </c>
      <c r="R22" s="4">
        <v>5.9330742440223195E7</v>
      </c>
      <c r="S22" s="4">
        <v>6.227877677062376E7</v>
      </c>
      <c r="T22" s="4">
        <v>6.526357324480208E7</v>
      </c>
      <c r="U22" s="4">
        <v>8.454899726695916E7</v>
      </c>
      <c r="V22" s="4">
        <v>8.760894825825818E7</v>
      </c>
      <c r="W22" s="4">
        <v>9.070730981831121E7</v>
      </c>
      <c r="X22" s="4">
        <v>9.384772530408439E7</v>
      </c>
      <c r="Y22" s="4">
        <v>8.736435275423923E7</v>
      </c>
      <c r="Z22" s="4">
        <v>9.05844673030486E7</v>
      </c>
      <c r="AA22" s="4">
        <v>9.384532193986702E7</v>
      </c>
      <c r="AB22" s="4">
        <v>9.715026966237383E7</v>
      </c>
      <c r="AC22" s="4">
        <v>1.004971817286555E8</v>
      </c>
      <c r="AD22" s="4">
        <v>1.038866857693658E8</v>
      </c>
      <c r="AE22" s="4">
        <v>1.0731941999885288E8</v>
      </c>
      <c r="AF22" s="4">
        <v>1.1079603340590672E8</v>
      </c>
      <c r="AG22" s="4">
        <v>1.5390566594807655E8</v>
      </c>
      <c r="AH22" s="4">
        <v>1.574720287496263E8</v>
      </c>
      <c r="AI22" s="4">
        <v>1.610842843031981E8</v>
      </c>
      <c r="AJ22" s="4">
        <v>1.647431266752544E8</v>
      </c>
      <c r="AK22" s="4">
        <v>1.3768244171537143E8</v>
      </c>
    </row>
    <row r="23">
      <c r="A23" s="6"/>
    </row>
    <row r="24">
      <c r="A24" s="1" t="s">
        <v>111</v>
      </c>
    </row>
    <row r="25">
      <c r="A25" s="1" t="s">
        <v>112</v>
      </c>
    </row>
    <row r="26">
      <c r="A26" s="6" t="s">
        <v>113</v>
      </c>
      <c r="B26" s="9">
        <v>0.0</v>
      </c>
      <c r="C26" s="9">
        <v>0.0</v>
      </c>
      <c r="D26" s="9">
        <v>0.0</v>
      </c>
      <c r="E26" s="9">
        <v>439463.0</v>
      </c>
      <c r="F26" s="9">
        <v>439463.0</v>
      </c>
      <c r="G26" s="9">
        <v>439463.0</v>
      </c>
      <c r="H26" s="9">
        <v>439463.0</v>
      </c>
      <c r="I26" s="9">
        <v>1145481.0</v>
      </c>
      <c r="J26" s="9">
        <v>1145481.0</v>
      </c>
      <c r="K26" s="9">
        <v>1145481.0</v>
      </c>
      <c r="L26" s="9">
        <v>1865926.0</v>
      </c>
      <c r="M26" s="9">
        <v>1865926.0</v>
      </c>
      <c r="N26" s="9">
        <v>1865926.0</v>
      </c>
      <c r="O26" s="9">
        <v>1865926.0</v>
      </c>
      <c r="P26" s="9">
        <v>1865926.0</v>
      </c>
      <c r="Q26" s="9">
        <v>3876149.0</v>
      </c>
      <c r="R26" s="9">
        <v>3436686.0</v>
      </c>
      <c r="S26" s="9">
        <v>3436686.0</v>
      </c>
      <c r="T26" s="9">
        <v>3436686.0</v>
      </c>
      <c r="U26" s="9">
        <v>3436686.0</v>
      </c>
      <c r="V26" s="9">
        <v>3436686.0</v>
      </c>
      <c r="W26" s="9">
        <v>3436686.0</v>
      </c>
      <c r="X26" s="9">
        <v>2730668.0</v>
      </c>
      <c r="Y26" s="9">
        <v>2730668.0</v>
      </c>
      <c r="Z26" s="9">
        <v>2730668.0</v>
      </c>
      <c r="AA26" s="9">
        <v>2730668.0</v>
      </c>
      <c r="AB26" s="9">
        <v>2010223.0</v>
      </c>
      <c r="AC26" s="9">
        <v>2010223.0</v>
      </c>
      <c r="AD26" s="9">
        <v>2010223.0</v>
      </c>
      <c r="AE26" s="9">
        <v>2010223.0</v>
      </c>
      <c r="AF26" s="9">
        <v>2010223.0</v>
      </c>
      <c r="AG26" s="9">
        <v>2010223.0</v>
      </c>
      <c r="AH26" s="9">
        <v>2010223.0</v>
      </c>
      <c r="AI26" s="9">
        <v>2010223.0</v>
      </c>
      <c r="AJ26" s="9">
        <v>2010223.0</v>
      </c>
      <c r="AK26" s="9">
        <v>2010223.0</v>
      </c>
    </row>
    <row r="27">
      <c r="A27" s="1" t="s">
        <v>114</v>
      </c>
      <c r="B27" s="9">
        <v>0.0</v>
      </c>
      <c r="C27" s="9">
        <v>0.0</v>
      </c>
      <c r="D27" s="9">
        <v>0.0</v>
      </c>
      <c r="E27" s="9">
        <v>439463.0</v>
      </c>
      <c r="F27" s="9">
        <v>439463.0</v>
      </c>
      <c r="G27" s="9">
        <v>439463.0</v>
      </c>
      <c r="H27" s="9">
        <v>439463.0</v>
      </c>
      <c r="I27" s="9">
        <v>1145481.0</v>
      </c>
      <c r="J27" s="9">
        <v>1145481.0</v>
      </c>
      <c r="K27" s="9">
        <v>1145481.0</v>
      </c>
      <c r="L27" s="9">
        <v>1865926.0</v>
      </c>
      <c r="M27" s="9">
        <v>1865926.0</v>
      </c>
      <c r="N27" s="9">
        <v>1865926.0</v>
      </c>
      <c r="O27" s="9">
        <v>1865926.0</v>
      </c>
      <c r="P27" s="9">
        <v>1865926.0</v>
      </c>
      <c r="Q27" s="9">
        <v>3876149.0</v>
      </c>
      <c r="R27" s="9">
        <v>3436686.0</v>
      </c>
      <c r="S27" s="9">
        <v>3436686.0</v>
      </c>
      <c r="T27" s="9">
        <v>3436686.0</v>
      </c>
      <c r="U27" s="9">
        <v>3436686.0</v>
      </c>
      <c r="V27" s="9">
        <v>3436686.0</v>
      </c>
      <c r="W27" s="9">
        <v>3436686.0</v>
      </c>
      <c r="X27" s="9">
        <v>2730668.0</v>
      </c>
      <c r="Y27" s="9">
        <v>2730668.0</v>
      </c>
      <c r="Z27" s="9">
        <v>2730668.0</v>
      </c>
      <c r="AA27" s="9">
        <v>2730668.0</v>
      </c>
      <c r="AB27" s="9">
        <v>2010223.0</v>
      </c>
      <c r="AC27" s="9">
        <v>2010223.0</v>
      </c>
      <c r="AD27" s="9">
        <v>2010223.0</v>
      </c>
      <c r="AE27" s="9">
        <v>2010223.0</v>
      </c>
      <c r="AF27" s="9">
        <v>2010223.0</v>
      </c>
      <c r="AG27" s="9">
        <v>2010223.0</v>
      </c>
      <c r="AH27" s="9">
        <v>2010223.0</v>
      </c>
      <c r="AI27" s="9">
        <v>2010223.0</v>
      </c>
      <c r="AJ27" s="9">
        <v>2010223.0</v>
      </c>
      <c r="AK27" s="9">
        <v>2010223.0</v>
      </c>
    </row>
    <row r="28">
      <c r="A28" s="6"/>
    </row>
    <row r="29">
      <c r="A29" s="1" t="s">
        <v>115</v>
      </c>
    </row>
    <row r="30">
      <c r="A30" s="6" t="s">
        <v>83</v>
      </c>
      <c r="B30" s="4">
        <v>5380750.0</v>
      </c>
      <c r="C30" s="4">
        <v>5525940.0</v>
      </c>
      <c r="D30" s="4">
        <v>5674110.450000001</v>
      </c>
      <c r="E30" s="4">
        <v>5787822.645300003</v>
      </c>
      <c r="F30" s="4">
        <v>5903814.144204603</v>
      </c>
      <c r="G30" s="4">
        <v>6022130.644099263</v>
      </c>
      <c r="H30" s="4">
        <v>6142818.75876605</v>
      </c>
      <c r="I30" s="4">
        <v>6265926.036765439</v>
      </c>
      <c r="J30" s="4">
        <v>6391500.980186946</v>
      </c>
      <c r="K30" s="4">
        <v>6519593.063775979</v>
      </c>
      <c r="L30" s="4">
        <v>6650252.754444469</v>
      </c>
      <c r="M30" s="4">
        <v>6783531.531172974</v>
      </c>
      <c r="N30" s="4">
        <v>6919481.90531212</v>
      </c>
      <c r="O30" s="4">
        <v>7058157.441291396</v>
      </c>
      <c r="P30" s="4">
        <v>7199612.77774346</v>
      </c>
      <c r="Q30" s="4">
        <v>7343903.649052345</v>
      </c>
      <c r="R30" s="4">
        <v>7491086.907333996</v>
      </c>
      <c r="S30" s="4">
        <v>7641220.544857892</v>
      </c>
      <c r="T30" s="4">
        <v>7794363.716918565</v>
      </c>
      <c r="U30" s="4">
        <v>7950576.76516605</v>
      </c>
      <c r="V30" s="4">
        <v>8109921.241404485</v>
      </c>
      <c r="W30" s="4">
        <v>8272459.931868261</v>
      </c>
      <c r="X30" s="4">
        <v>8438256.881985297</v>
      </c>
      <c r="Y30" s="4">
        <v>8607377.421637226</v>
      </c>
      <c r="Z30" s="4">
        <v>8779888.190926462</v>
      </c>
      <c r="AA30" s="4">
        <v>8955857.16646033</v>
      </c>
      <c r="AB30" s="4">
        <v>9135353.688162608</v>
      </c>
      <c r="AC30" s="4">
        <v>9318448.486623144</v>
      </c>
      <c r="AD30" s="4">
        <v>9505213.71099623</v>
      </c>
      <c r="AE30" s="4">
        <v>9695722.957458869</v>
      </c>
      <c r="AF30" s="4">
        <v>9890051.298240101</v>
      </c>
      <c r="AG30" s="4">
        <v>1.0088275311232863E7</v>
      </c>
      <c r="AH30" s="4">
        <v>1.0290473110200094E7</v>
      </c>
      <c r="AI30" s="4">
        <v>1.0496724375587005E7</v>
      </c>
      <c r="AJ30" s="4">
        <v>1.0707110385951683E7</v>
      </c>
      <c r="AK30" s="4">
        <v>1.0921714050026417E7</v>
      </c>
    </row>
    <row r="31">
      <c r="A31" s="6" t="s">
        <v>116</v>
      </c>
      <c r="B31" s="9">
        <v>63028.0</v>
      </c>
      <c r="C31" s="9">
        <v>51348.0</v>
      </c>
      <c r="D31" s="9">
        <v>69214.0</v>
      </c>
      <c r="E31" s="9">
        <v>51348.0</v>
      </c>
      <c r="F31" s="9">
        <v>69214.0</v>
      </c>
      <c r="G31" s="9">
        <v>51348.0</v>
      </c>
      <c r="H31" s="9">
        <v>69214.0</v>
      </c>
      <c r="I31" s="9">
        <v>51348.0</v>
      </c>
      <c r="J31" s="9">
        <v>69214.0</v>
      </c>
      <c r="K31" s="9">
        <v>51348.0</v>
      </c>
      <c r="L31" s="9">
        <v>69214.0</v>
      </c>
      <c r="M31" s="9">
        <v>51348.0</v>
      </c>
      <c r="N31" s="9">
        <v>69214.0</v>
      </c>
      <c r="O31" s="9">
        <v>51348.0</v>
      </c>
      <c r="P31" s="9">
        <v>69214.0</v>
      </c>
      <c r="Q31" s="9">
        <v>51348.0</v>
      </c>
      <c r="R31" s="9">
        <v>69214.0</v>
      </c>
      <c r="S31" s="9">
        <v>51348.0</v>
      </c>
      <c r="T31" s="9">
        <v>69214.0</v>
      </c>
      <c r="U31" s="9">
        <v>51348.0</v>
      </c>
      <c r="V31" s="9">
        <v>69214.0</v>
      </c>
      <c r="W31" s="9">
        <v>51348.0</v>
      </c>
      <c r="X31" s="9">
        <v>69214.0</v>
      </c>
      <c r="Y31" s="9">
        <v>51348.0</v>
      </c>
      <c r="Z31" s="9">
        <v>69214.0</v>
      </c>
      <c r="AA31" s="9">
        <v>51348.0</v>
      </c>
      <c r="AB31" s="9">
        <v>69214.0</v>
      </c>
      <c r="AC31" s="9">
        <v>51348.0</v>
      </c>
      <c r="AD31" s="9">
        <v>69214.0</v>
      </c>
      <c r="AE31" s="9">
        <v>51348.0</v>
      </c>
      <c r="AF31" s="9">
        <v>69214.0</v>
      </c>
      <c r="AG31" s="9">
        <v>51348.0</v>
      </c>
      <c r="AH31" s="9">
        <v>69214.0</v>
      </c>
      <c r="AI31" s="9">
        <v>51348.0</v>
      </c>
      <c r="AJ31" s="9">
        <v>69214.0</v>
      </c>
      <c r="AK31" s="9">
        <v>51348.0</v>
      </c>
    </row>
    <row r="32">
      <c r="A32" s="1" t="s">
        <v>117</v>
      </c>
      <c r="B32" s="4">
        <v>5443778.0</v>
      </c>
      <c r="C32" s="4">
        <v>5577288.0</v>
      </c>
      <c r="D32" s="4">
        <v>5743324.450000001</v>
      </c>
      <c r="E32" s="4">
        <v>5839170.645300003</v>
      </c>
      <c r="F32" s="4">
        <v>5973028.144204603</v>
      </c>
      <c r="G32" s="4">
        <v>6073478.644099263</v>
      </c>
      <c r="H32" s="4">
        <v>6212032.75876605</v>
      </c>
      <c r="I32" s="4">
        <v>6317274.036765439</v>
      </c>
      <c r="J32" s="4">
        <v>6460714.980186946</v>
      </c>
      <c r="K32" s="4">
        <v>6570941.063775979</v>
      </c>
      <c r="L32" s="4">
        <v>6719466.754444469</v>
      </c>
      <c r="M32" s="4">
        <v>6834879.531172974</v>
      </c>
      <c r="N32" s="4">
        <v>6988695.90531212</v>
      </c>
      <c r="O32" s="4">
        <v>7109505.441291396</v>
      </c>
      <c r="P32" s="4">
        <v>7268826.77774346</v>
      </c>
      <c r="Q32" s="4">
        <v>7395251.649052345</v>
      </c>
      <c r="R32" s="4">
        <v>7560300.907333996</v>
      </c>
      <c r="S32" s="4">
        <v>7692568.544857892</v>
      </c>
      <c r="T32" s="4">
        <v>7863577.716918565</v>
      </c>
      <c r="U32" s="4">
        <v>8001924.76516605</v>
      </c>
      <c r="V32" s="4">
        <v>8179135.241404485</v>
      </c>
      <c r="W32" s="4">
        <v>8323807.931868261</v>
      </c>
      <c r="X32" s="4">
        <v>8507470.881985297</v>
      </c>
      <c r="Y32" s="4">
        <v>8658725.421637226</v>
      </c>
      <c r="Z32" s="4">
        <v>8849102.190926462</v>
      </c>
      <c r="AA32" s="4">
        <v>9007205.16646033</v>
      </c>
      <c r="AB32" s="4">
        <v>9204567.688162608</v>
      </c>
      <c r="AC32" s="4">
        <v>9369796.486623144</v>
      </c>
      <c r="AD32" s="4">
        <v>9574427.71099623</v>
      </c>
      <c r="AE32" s="4">
        <v>9747070.957458869</v>
      </c>
      <c r="AF32" s="4">
        <v>9959265.298240101</v>
      </c>
      <c r="AG32" s="4">
        <v>1.0139623311232863E7</v>
      </c>
      <c r="AH32" s="4">
        <v>1.0359687110200094E7</v>
      </c>
      <c r="AI32" s="4">
        <v>1.0548072375587005E7</v>
      </c>
      <c r="AJ32" s="4">
        <v>1.0776324385951683E7</v>
      </c>
      <c r="AK32" s="4">
        <v>1.0973062050026417E7</v>
      </c>
    </row>
    <row r="33">
      <c r="A33" s="1" t="s">
        <v>118</v>
      </c>
      <c r="B33" s="4">
        <v>5443778.0</v>
      </c>
      <c r="C33" s="4">
        <v>5577288.0</v>
      </c>
      <c r="D33" s="4">
        <v>5743324.450000001</v>
      </c>
      <c r="E33" s="4">
        <v>6278633.645300003</v>
      </c>
      <c r="F33" s="4">
        <v>6412491.144204603</v>
      </c>
      <c r="G33" s="4">
        <v>6512941.644099263</v>
      </c>
      <c r="H33" s="4">
        <v>6651495.75876605</v>
      </c>
      <c r="I33" s="4">
        <v>7462755.036765439</v>
      </c>
      <c r="J33" s="4">
        <v>7606195.980186946</v>
      </c>
      <c r="K33" s="4">
        <v>7716422.063775979</v>
      </c>
      <c r="L33" s="4">
        <v>8585392.754444469</v>
      </c>
      <c r="M33" s="4">
        <v>8700805.531172974</v>
      </c>
      <c r="N33" s="4">
        <v>8854621.90531212</v>
      </c>
      <c r="O33" s="4">
        <v>8975431.441291396</v>
      </c>
      <c r="P33" s="4">
        <v>9134752.777743459</v>
      </c>
      <c r="Q33" s="4">
        <v>1.1271400649052344E7</v>
      </c>
      <c r="R33" s="4">
        <v>1.0996986907333996E7</v>
      </c>
      <c r="S33" s="4">
        <v>1.1129254544857893E7</v>
      </c>
      <c r="T33" s="4">
        <v>1.1300263716918565E7</v>
      </c>
      <c r="U33" s="4">
        <v>1.143861076516605E7</v>
      </c>
      <c r="V33" s="4">
        <v>1.1615821241404485E7</v>
      </c>
      <c r="W33" s="4">
        <v>1.176049393186826E7</v>
      </c>
      <c r="X33" s="4">
        <v>1.1238138881985297E7</v>
      </c>
      <c r="Y33" s="4">
        <v>1.1389393421637226E7</v>
      </c>
      <c r="Z33" s="4">
        <v>1.1579770190926462E7</v>
      </c>
      <c r="AA33" s="4">
        <v>1.173787316646033E7</v>
      </c>
      <c r="AB33" s="4">
        <v>1.1214790688162608E7</v>
      </c>
      <c r="AC33" s="4">
        <v>1.1380019486623144E7</v>
      </c>
      <c r="AD33" s="4">
        <v>1.158465071099623E7</v>
      </c>
      <c r="AE33" s="4">
        <v>1.1757293957458869E7</v>
      </c>
      <c r="AF33" s="4">
        <v>1.1969488298240101E7</v>
      </c>
      <c r="AG33" s="4">
        <v>1.2149846311232863E7</v>
      </c>
      <c r="AH33" s="4">
        <v>1.2369910110200094E7</v>
      </c>
      <c r="AI33" s="4">
        <v>1.2558295375587005E7</v>
      </c>
      <c r="AJ33" s="4">
        <v>1.2786547385951683E7</v>
      </c>
      <c r="AK33" s="4">
        <v>1.2983285050026417E7</v>
      </c>
    </row>
    <row r="34">
      <c r="A34" s="6"/>
    </row>
    <row r="35">
      <c r="A35" s="1" t="s">
        <v>119</v>
      </c>
      <c r="B35" s="4">
        <v>1.6961932969142858E7</v>
      </c>
      <c r="C35" s="4">
        <v>1.9544363820010714E7</v>
      </c>
      <c r="D35" s="4">
        <v>2.2188542165994197E7</v>
      </c>
      <c r="E35" s="4">
        <v>2.5228572583556093E7</v>
      </c>
      <c r="F35" s="4">
        <v>2.7897210839522608E7</v>
      </c>
      <c r="G35" s="4">
        <v>3.847529919599592E7</v>
      </c>
      <c r="H35" s="4">
        <v>4.121004887402237E7</v>
      </c>
      <c r="I35" s="4">
        <v>4.4645797782364726E7</v>
      </c>
      <c r="J35" s="4">
        <v>4.744554890658673E7</v>
      </c>
      <c r="K35" s="4">
        <v>5.024436421442155E7</v>
      </c>
      <c r="L35" s="4">
        <v>5.3831923245438725E7</v>
      </c>
      <c r="M35" s="4">
        <v>5.378711569361067E7</v>
      </c>
      <c r="N35" s="4">
        <v>5.672643963606596E7</v>
      </c>
      <c r="O35" s="4">
        <v>5.9666946669260085E7</v>
      </c>
      <c r="P35" s="4">
        <v>6.268065307203255E7</v>
      </c>
      <c r="Q35" s="4">
        <v>6.76903393568815E7</v>
      </c>
      <c r="R35" s="4">
        <v>7.032772934755719E7</v>
      </c>
      <c r="S35" s="4">
        <v>7.340803131548165E7</v>
      </c>
      <c r="T35" s="4">
        <v>7.656383696172065E7</v>
      </c>
      <c r="U35" s="4">
        <v>9.59876080321252E7</v>
      </c>
      <c r="V35" s="4">
        <v>9.922476949966267E7</v>
      </c>
      <c r="W35" s="4">
        <v>1.0246780375017947E8</v>
      </c>
      <c r="X35" s="4">
        <v>1.0508586418606968E8</v>
      </c>
      <c r="Y35" s="4">
        <v>9.875374617587645E7</v>
      </c>
      <c r="Z35" s="4">
        <v>1.0216423749397506E8</v>
      </c>
      <c r="AA35" s="4">
        <v>1.0558319510632735E8</v>
      </c>
      <c r="AB35" s="4">
        <v>1.0836506035053644E8</v>
      </c>
      <c r="AC35" s="4">
        <v>1.1187720121527864E8</v>
      </c>
      <c r="AD35" s="4">
        <v>1.1547133648036203E8</v>
      </c>
      <c r="AE35" s="4">
        <v>1.1907671395631175E8</v>
      </c>
      <c r="AF35" s="4">
        <v>1.2276552170414682E8</v>
      </c>
      <c r="AG35" s="4">
        <v>1.660555122593094E8</v>
      </c>
      <c r="AH35" s="4">
        <v>1.6984193885982642E8</v>
      </c>
      <c r="AI35" s="4">
        <v>1.7364257967878512E8</v>
      </c>
      <c r="AJ35" s="4">
        <v>1.775296740612061E8</v>
      </c>
      <c r="AK35" s="4">
        <v>1.5066572676539785E8</v>
      </c>
    </row>
    <row r="36">
      <c r="A36" s="6"/>
    </row>
    <row r="37">
      <c r="A37" s="1" t="s">
        <v>120</v>
      </c>
      <c r="B37" s="4">
        <v>0.0</v>
      </c>
      <c r="C37" s="4">
        <v>0.0</v>
      </c>
      <c r="D37" s="4">
        <v>0.0</v>
      </c>
      <c r="E37" s="4">
        <v>-3.725290298461914E-9</v>
      </c>
      <c r="F37" s="4">
        <v>0.0</v>
      </c>
      <c r="G37" s="4">
        <v>0.0</v>
      </c>
      <c r="H37" s="4">
        <v>-7.450580596923828E-9</v>
      </c>
      <c r="I37" s="4">
        <v>-2.2351741790771484E-8</v>
      </c>
      <c r="J37" s="4">
        <v>-1.4901161193847656E-8</v>
      </c>
      <c r="K37" s="4">
        <v>-2.2351741790771484E-8</v>
      </c>
      <c r="L37" s="4">
        <v>-7.450580596923828E-9</v>
      </c>
      <c r="M37" s="4">
        <v>-2.2351741790771484E-8</v>
      </c>
      <c r="N37" s="4">
        <v>-1.4901161193847656E-8</v>
      </c>
      <c r="O37" s="4">
        <v>-2.2351741790771484E-8</v>
      </c>
      <c r="P37" s="4">
        <v>-2.9802322387695312E-8</v>
      </c>
      <c r="Q37" s="4">
        <v>-2.9802322387695312E-8</v>
      </c>
      <c r="R37" s="4">
        <v>-1.4901161193847656E-8</v>
      </c>
      <c r="S37" s="4">
        <v>-1.4901161193847656E-8</v>
      </c>
      <c r="T37" s="4">
        <v>-1.4901161193847656E-8</v>
      </c>
      <c r="U37" s="4">
        <v>-2.9802322387695312E-8</v>
      </c>
      <c r="V37" s="4">
        <v>-2.9802322387695312E-8</v>
      </c>
      <c r="W37" s="4">
        <v>-1.4901161193847656E-8</v>
      </c>
      <c r="X37" s="4">
        <v>-2.9802322387695312E-8</v>
      </c>
      <c r="Y37" s="4">
        <v>0.0</v>
      </c>
      <c r="Z37" s="4">
        <v>1.4901161193847656E-8</v>
      </c>
      <c r="AA37" s="4">
        <v>1.4901161193847656E-8</v>
      </c>
      <c r="AB37" s="4">
        <v>2.9802322387695312E-8</v>
      </c>
      <c r="AC37" s="4">
        <v>2.9802322387695312E-8</v>
      </c>
      <c r="AD37" s="4">
        <v>2.9802322387695312E-8</v>
      </c>
      <c r="AE37" s="4">
        <v>0.0</v>
      </c>
      <c r="AF37" s="4">
        <v>1.4901161193847656E-8</v>
      </c>
      <c r="AG37" s="4">
        <v>0.0</v>
      </c>
      <c r="AH37" s="4">
        <v>0.0</v>
      </c>
      <c r="AI37" s="4">
        <v>2.9802322387695312E-8</v>
      </c>
      <c r="AJ37" s="4">
        <v>0.0</v>
      </c>
      <c r="AK37" s="4">
        <v>2.9802322387695312E-8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84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  <c r="N1" s="15"/>
    </row>
    <row r="2">
      <c r="A2" s="1" t="s">
        <v>95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>
      <c r="A3" s="1" t="s">
        <v>96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>
      <c r="A4" s="6" t="s">
        <v>97</v>
      </c>
      <c r="B4" s="12">
        <f>'Balance Sheet'!D4</f>
        <v>854814.2857</v>
      </c>
      <c r="C4" s="12">
        <f>'Balance Sheet'!G4</f>
        <v>690628.5714</v>
      </c>
      <c r="D4" s="12">
        <f>'Balance Sheet'!J4</f>
        <v>526442.8571</v>
      </c>
      <c r="E4" s="12">
        <f>'Balance Sheet'!M4</f>
        <v>362257.1429</v>
      </c>
      <c r="F4" s="12">
        <f>'Balance Sheet'!P4</f>
        <v>498071.4286</v>
      </c>
      <c r="G4" s="12">
        <f>'Balance Sheet'!S4</f>
        <v>333885.7143</v>
      </c>
      <c r="H4" s="12">
        <f>'Balance Sheet'!V4</f>
        <v>729700</v>
      </c>
      <c r="I4" s="12">
        <f>'Balance Sheet'!Y4</f>
        <v>565514.2857</v>
      </c>
      <c r="J4" s="12">
        <f>'Balance Sheet'!AB4</f>
        <v>401328.5714</v>
      </c>
      <c r="K4" s="12">
        <f>'Balance Sheet'!AE4</f>
        <v>537142.8571</v>
      </c>
      <c r="L4" s="12">
        <f>'Balance Sheet'!AH4</f>
        <v>531957.1429</v>
      </c>
      <c r="M4" s="12">
        <f>'Balance Sheet'!AK4</f>
        <v>367771.4286</v>
      </c>
      <c r="N4" s="8"/>
    </row>
    <row r="5">
      <c r="A5" s="1" t="s">
        <v>98</v>
      </c>
      <c r="B5" s="12">
        <f t="shared" ref="B5:I5" si="1">SUM(B4)</f>
        <v>854814.2857</v>
      </c>
      <c r="C5" s="12">
        <f t="shared" si="1"/>
        <v>690628.5714</v>
      </c>
      <c r="D5" s="12">
        <f t="shared" si="1"/>
        <v>526442.8571</v>
      </c>
      <c r="E5" s="12">
        <f t="shared" si="1"/>
        <v>362257.1429</v>
      </c>
      <c r="F5" s="12">
        <f t="shared" si="1"/>
        <v>498071.4286</v>
      </c>
      <c r="G5" s="12">
        <f t="shared" si="1"/>
        <v>333885.7143</v>
      </c>
      <c r="H5" s="12">
        <f t="shared" si="1"/>
        <v>729700</v>
      </c>
      <c r="I5" s="12">
        <f t="shared" si="1"/>
        <v>565514.2857</v>
      </c>
      <c r="J5" s="12">
        <f>'Balance Sheet'!AB5</f>
        <v>401328.5714</v>
      </c>
      <c r="K5" s="12">
        <f>'Balance Sheet'!AE5</f>
        <v>537142.8571</v>
      </c>
      <c r="L5" s="12">
        <f>'Balance Sheet'!AH5</f>
        <v>531957.1429</v>
      </c>
      <c r="M5" s="12">
        <f>'Balance Sheet'!AK5</f>
        <v>367771.4286</v>
      </c>
      <c r="N5" s="8"/>
    </row>
    <row r="6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>
      <c r="A7" s="1" t="s">
        <v>99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6" t="s">
        <v>100</v>
      </c>
      <c r="B8" s="12">
        <f>'Balance Sheet'!D8</f>
        <v>59112.42434</v>
      </c>
      <c r="C8" s="12">
        <f>'Balance Sheet'!G8</f>
        <v>215727.3411</v>
      </c>
      <c r="D8" s="12">
        <f>'Balance Sheet'!J8</f>
        <v>474721.1007</v>
      </c>
      <c r="E8" s="12">
        <f>'Balance Sheet'!M8</f>
        <v>840893.2527</v>
      </c>
      <c r="F8" s="12">
        <f>'Balance Sheet'!P8</f>
        <v>1318922.351</v>
      </c>
      <c r="G8" s="12">
        <f>'Balance Sheet'!S8</f>
        <v>1913315.612</v>
      </c>
      <c r="H8" s="12">
        <f>'Balance Sheet'!V8</f>
        <v>2628351.767</v>
      </c>
      <c r="I8" s="12">
        <f>'Balance Sheet'!Y8</f>
        <v>3468016.397</v>
      </c>
      <c r="J8" s="12">
        <f>'Balance Sheet'!AB8</f>
        <v>4435928.943</v>
      </c>
      <c r="K8" s="12">
        <f>'Balance Sheet'!AE8</f>
        <v>5535260.562</v>
      </c>
      <c r="L8" s="12">
        <f>'Balance Sheet'!AH8</f>
        <v>6768641.849</v>
      </c>
      <c r="M8" s="12">
        <f>'Balance Sheet'!AK8</f>
        <v>8138059.427</v>
      </c>
      <c r="N8" s="8"/>
    </row>
    <row r="9">
      <c r="A9" s="6" t="s">
        <v>101</v>
      </c>
      <c r="B9" s="12">
        <f>'Balance Sheet'!D9</f>
        <v>516906.5522</v>
      </c>
      <c r="C9" s="12">
        <f>'Balance Sheet'!G9</f>
        <v>1371729.392</v>
      </c>
      <c r="D9" s="12">
        <f>'Balance Sheet'!J9</f>
        <v>2595457.208</v>
      </c>
      <c r="E9" s="12">
        <f>'Balance Sheet'!M9</f>
        <v>4221607.692</v>
      </c>
      <c r="F9" s="12">
        <f>'Balance Sheet'!P9</f>
        <v>6286430.303</v>
      </c>
      <c r="G9" s="12">
        <f>'Balance Sheet'!S9</f>
        <v>8829125.194</v>
      </c>
      <c r="H9" s="12">
        <f>'Balance Sheet'!V9</f>
        <v>11892079.6</v>
      </c>
      <c r="I9" s="12">
        <f>'Balance Sheet'!Y9</f>
        <v>15521123.04</v>
      </c>
      <c r="J9" s="12">
        <f>'Balance Sheet'!AB9</f>
        <v>19765802.89</v>
      </c>
      <c r="K9" s="12">
        <f>'Balance Sheet'!AE9</f>
        <v>24679681.86</v>
      </c>
      <c r="L9" s="12">
        <f>'Balance Sheet'!AH9</f>
        <v>30320659.15</v>
      </c>
      <c r="M9" s="12">
        <f>'Balance Sheet'!AK9</f>
        <v>36751317.21</v>
      </c>
      <c r="N9" s="8"/>
    </row>
    <row r="10">
      <c r="A10" s="6" t="s">
        <v>53</v>
      </c>
      <c r="B10" s="12">
        <f>'Balance Sheet'!D10</f>
        <v>11380560.54</v>
      </c>
      <c r="C10" s="12">
        <f>'Balance Sheet'!G10</f>
        <v>9198723.803</v>
      </c>
      <c r="D10" s="12">
        <f>'Balance Sheet'!J10</f>
        <v>12222806.26</v>
      </c>
      <c r="E10" s="12">
        <f>'Balance Sheet'!M10</f>
        <v>9913250.087</v>
      </c>
      <c r="F10" s="12">
        <f>'Balance Sheet'!P10</f>
        <v>13143488.66</v>
      </c>
      <c r="G10" s="12">
        <f>'Balance Sheet'!S10</f>
        <v>10695640.82</v>
      </c>
      <c r="H10" s="12">
        <f>'Balance Sheet'!V10</f>
        <v>14150947.55</v>
      </c>
      <c r="I10" s="12">
        <f>'Balance Sheet'!Y10</f>
        <v>11553130.51</v>
      </c>
      <c r="J10" s="12">
        <f>'Balance Sheet'!AB10</f>
        <v>15254473.79</v>
      </c>
      <c r="K10" s="12">
        <f>'Balance Sheet'!AE10</f>
        <v>12493775.49</v>
      </c>
      <c r="L10" s="12">
        <f>'Balance Sheet'!AH10</f>
        <v>16464421.96</v>
      </c>
      <c r="M10" s="12">
        <f>'Balance Sheet'!AK10</f>
        <v>13526550.67</v>
      </c>
      <c r="N10" s="8"/>
    </row>
    <row r="11">
      <c r="A11" s="6" t="s">
        <v>102</v>
      </c>
      <c r="B11" s="12">
        <f>'Balance Sheet'!D11</f>
        <v>9377148.363</v>
      </c>
      <c r="C11" s="12">
        <f>'Balance Sheet'!G11</f>
        <v>26998490.09</v>
      </c>
      <c r="D11" s="12">
        <f>'Balance Sheet'!J11</f>
        <v>31626121.48</v>
      </c>
      <c r="E11" s="12">
        <f>'Balance Sheet'!M11</f>
        <v>38449107.52</v>
      </c>
      <c r="F11" s="12">
        <f>'Balance Sheet'!P11</f>
        <v>41433740.33</v>
      </c>
      <c r="G11" s="12">
        <f>'Balance Sheet'!S11</f>
        <v>51636063.98</v>
      </c>
      <c r="H11" s="12">
        <f>'Balance Sheet'!V11</f>
        <v>69823690.58</v>
      </c>
      <c r="I11" s="12">
        <f>'Balance Sheet'!Y11</f>
        <v>67645961.94</v>
      </c>
      <c r="J11" s="12">
        <f>'Balance Sheet'!AB11</f>
        <v>68507526.15</v>
      </c>
      <c r="K11" s="12">
        <f>'Balance Sheet'!AE11</f>
        <v>75830853.19</v>
      </c>
      <c r="L11" s="12">
        <f>'Balance Sheet'!AH11</f>
        <v>115756258.8</v>
      </c>
      <c r="M11" s="12">
        <f>'Balance Sheet'!AK11</f>
        <v>91882028.03</v>
      </c>
      <c r="N11" s="8"/>
    </row>
    <row r="12">
      <c r="A12" s="1" t="s">
        <v>103</v>
      </c>
      <c r="B12" s="12">
        <f t="shared" ref="B12:M12" si="2">SUM(B8:B11)</f>
        <v>21333727.88</v>
      </c>
      <c r="C12" s="12">
        <f t="shared" si="2"/>
        <v>37784670.62</v>
      </c>
      <c r="D12" s="12">
        <f t="shared" si="2"/>
        <v>46919106.05</v>
      </c>
      <c r="E12" s="12">
        <f t="shared" si="2"/>
        <v>53424858.55</v>
      </c>
      <c r="F12" s="12">
        <f t="shared" si="2"/>
        <v>62182581.64</v>
      </c>
      <c r="G12" s="12">
        <f t="shared" si="2"/>
        <v>73074145.6</v>
      </c>
      <c r="H12" s="12">
        <f t="shared" si="2"/>
        <v>98495069.5</v>
      </c>
      <c r="I12" s="12">
        <f t="shared" si="2"/>
        <v>98188231.89</v>
      </c>
      <c r="J12" s="12">
        <f t="shared" si="2"/>
        <v>107963731.8</v>
      </c>
      <c r="K12" s="12">
        <f t="shared" si="2"/>
        <v>118539571.1</v>
      </c>
      <c r="L12" s="12">
        <f t="shared" si="2"/>
        <v>169309981.7</v>
      </c>
      <c r="M12" s="12">
        <f t="shared" si="2"/>
        <v>150297955.3</v>
      </c>
      <c r="N12" s="8"/>
    </row>
    <row r="13">
      <c r="A13" s="1" t="s">
        <v>104</v>
      </c>
      <c r="B13" s="12">
        <f t="shared" ref="B13:M13" si="3">B5+B12</f>
        <v>22188542.17</v>
      </c>
      <c r="C13" s="12">
        <f t="shared" si="3"/>
        <v>38475299.2</v>
      </c>
      <c r="D13" s="12">
        <f t="shared" si="3"/>
        <v>47445548.91</v>
      </c>
      <c r="E13" s="12">
        <f t="shared" si="3"/>
        <v>53787115.69</v>
      </c>
      <c r="F13" s="12">
        <f t="shared" si="3"/>
        <v>62680653.07</v>
      </c>
      <c r="G13" s="12">
        <f t="shared" si="3"/>
        <v>73408031.32</v>
      </c>
      <c r="H13" s="12">
        <f t="shared" si="3"/>
        <v>99224769.5</v>
      </c>
      <c r="I13" s="12">
        <f t="shared" si="3"/>
        <v>98753746.18</v>
      </c>
      <c r="J13" s="12">
        <f t="shared" si="3"/>
        <v>108365060.4</v>
      </c>
      <c r="K13" s="12">
        <f t="shared" si="3"/>
        <v>119076714</v>
      </c>
      <c r="L13" s="12">
        <f t="shared" si="3"/>
        <v>169841938.9</v>
      </c>
      <c r="M13" s="12">
        <f t="shared" si="3"/>
        <v>150665726.8</v>
      </c>
      <c r="N13" s="8"/>
    </row>
    <row r="14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1" t="s">
        <v>105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6" t="s">
        <v>106</v>
      </c>
      <c r="B16" s="13">
        <f>'Balance Sheet'!D16</f>
        <v>9098046</v>
      </c>
      <c r="C16" s="13">
        <f>'Balance Sheet'!G16</f>
        <v>17010414</v>
      </c>
      <c r="D16" s="13">
        <f>'Balance Sheet'!J16</f>
        <v>17010414</v>
      </c>
      <c r="E16" s="13">
        <f>'Balance Sheet'!M16</f>
        <v>17010414</v>
      </c>
      <c r="F16" s="13">
        <f>'Balance Sheet'!P16</f>
        <v>17010414</v>
      </c>
      <c r="G16" s="13">
        <f>'Balance Sheet'!S16</f>
        <v>17010414</v>
      </c>
      <c r="H16" s="13">
        <f>'Balance Sheet'!V16</f>
        <v>33273739</v>
      </c>
      <c r="I16" s="13">
        <f>'Balance Sheet'!Y16</f>
        <v>33273739</v>
      </c>
      <c r="J16" s="13">
        <f>'Balance Sheet'!AB16</f>
        <v>33273739</v>
      </c>
      <c r="K16" s="13">
        <f>'Balance Sheet'!AE16</f>
        <v>33273739</v>
      </c>
      <c r="L16" s="13">
        <f>'Balance Sheet'!AH16</f>
        <v>72862219</v>
      </c>
      <c r="M16" s="13">
        <f>'Balance Sheet'!AK16</f>
        <v>72862219</v>
      </c>
      <c r="N16" s="8"/>
    </row>
    <row r="17">
      <c r="A17" s="1" t="s">
        <v>107</v>
      </c>
      <c r="B17" s="8"/>
      <c r="C17" s="8" t="str">
        <f>'Balance Sheet'!G17</f>
        <v/>
      </c>
      <c r="D17" s="8" t="str">
        <f>'Balance Sheet'!J17</f>
        <v/>
      </c>
      <c r="E17" s="8" t="str">
        <f>'Balance Sheet'!M17</f>
        <v/>
      </c>
      <c r="F17" s="8" t="str">
        <f>'Balance Sheet'!P17</f>
        <v/>
      </c>
      <c r="G17" s="8" t="str">
        <f>'Balance Sheet'!S17</f>
        <v/>
      </c>
      <c r="H17" s="8" t="str">
        <f>'Balance Sheet'!V17</f>
        <v/>
      </c>
      <c r="I17" s="8" t="str">
        <f>'Balance Sheet'!Y17</f>
        <v/>
      </c>
      <c r="J17" s="8" t="str">
        <f>'Balance Sheet'!AB17</f>
        <v/>
      </c>
      <c r="K17" s="8" t="str">
        <f>'Balance Sheet'!AE17</f>
        <v/>
      </c>
      <c r="L17" s="8" t="str">
        <f>'Balance Sheet'!AH17</f>
        <v/>
      </c>
      <c r="M17" s="8" t="str">
        <f>'Balance Sheet'!AK17</f>
        <v/>
      </c>
      <c r="N17" s="8"/>
    </row>
    <row r="18">
      <c r="A18" s="6" t="s">
        <v>74</v>
      </c>
      <c r="B18" s="12">
        <f>'Balance Sheet'!D18</f>
        <v>4869029.82</v>
      </c>
      <c r="C18" s="12">
        <f>'Balance Sheet'!G18</f>
        <v>12386673.7</v>
      </c>
      <c r="D18" s="12">
        <f>'Balance Sheet'!J18</f>
        <v>20172628.75</v>
      </c>
      <c r="E18" s="12">
        <f>'Balance Sheet'!M18</f>
        <v>28236116.49</v>
      </c>
      <c r="F18" s="12">
        <f>'Balance Sheet'!P18</f>
        <v>33681101.23</v>
      </c>
      <c r="G18" s="12">
        <f>'Balance Sheet'!S18</f>
        <v>42320328.44</v>
      </c>
      <c r="H18" s="12">
        <f>'Balance Sheet'!V18</f>
        <v>51275258.27</v>
      </c>
      <c r="I18" s="12">
        <f>'Balance Sheet'!Y18</f>
        <v>60573986.3</v>
      </c>
      <c r="J18" s="12">
        <f>'Balance Sheet'!AB18</f>
        <v>60571582.94</v>
      </c>
      <c r="K18" s="12">
        <f>'Balance Sheet'!AE18</f>
        <v>70612946.77</v>
      </c>
      <c r="L18" s="12">
        <f>'Balance Sheet'!AH18</f>
        <v>81043446.95</v>
      </c>
      <c r="M18" s="12">
        <f>'Balance Sheet'!AK18</f>
        <v>91880907.68</v>
      </c>
      <c r="N18" s="8"/>
    </row>
    <row r="19">
      <c r="A19" s="6" t="s">
        <v>108</v>
      </c>
      <c r="B19" s="12">
        <f>'Balance Sheet'!D19</f>
        <v>2478141.896</v>
      </c>
      <c r="C19" s="12">
        <f>'Balance Sheet'!G19</f>
        <v>2565269.857</v>
      </c>
      <c r="D19" s="12">
        <f>'Balance Sheet'!J19</f>
        <v>2656310.181</v>
      </c>
      <c r="E19" s="12">
        <f>'Balance Sheet'!M19</f>
        <v>2751807.171</v>
      </c>
      <c r="F19" s="12">
        <f>'Balance Sheet'!P19</f>
        <v>2854385.066</v>
      </c>
      <c r="G19" s="12">
        <f>'Balance Sheet'!S19</f>
        <v>2948034.33</v>
      </c>
      <c r="H19" s="12">
        <f>'Balance Sheet'!V19</f>
        <v>3059950.991</v>
      </c>
      <c r="I19" s="12">
        <f>'Balance Sheet'!Y19</f>
        <v>3179971.45</v>
      </c>
      <c r="J19" s="12">
        <f>'Balance Sheet'!AB19</f>
        <v>3304947.723</v>
      </c>
      <c r="K19" s="12">
        <f>'Balance Sheet'!AE19</f>
        <v>3432734.229</v>
      </c>
      <c r="L19" s="12">
        <f>'Balance Sheet'!AH19</f>
        <v>3566362.802</v>
      </c>
      <c r="M19" s="12">
        <f>'Balance Sheet'!AK19</f>
        <v>3706135.04</v>
      </c>
      <c r="N19" s="8"/>
    </row>
    <row r="20">
      <c r="A20" s="6" t="s">
        <v>109</v>
      </c>
      <c r="B20" s="13">
        <f>'Balance Sheet'!D20</f>
        <v>0</v>
      </c>
      <c r="C20" s="13">
        <f>'Balance Sheet'!G20</f>
        <v>0</v>
      </c>
      <c r="D20" s="13">
        <f>'Balance Sheet'!J20</f>
        <v>0</v>
      </c>
      <c r="E20" s="13">
        <f>'Balance Sheet'!M20</f>
        <v>2912027.5</v>
      </c>
      <c r="F20" s="13">
        <f>'Balance Sheet'!P20</f>
        <v>0</v>
      </c>
      <c r="G20" s="13">
        <f>'Balance Sheet'!S20</f>
        <v>0</v>
      </c>
      <c r="H20" s="13">
        <f>'Balance Sheet'!V20</f>
        <v>0</v>
      </c>
      <c r="I20" s="13">
        <f>'Balance Sheet'!Y20</f>
        <v>9663344</v>
      </c>
      <c r="J20" s="13">
        <f>'Balance Sheet'!AB20</f>
        <v>0</v>
      </c>
      <c r="K20" s="13">
        <f>'Balance Sheet'!AE20</f>
        <v>0</v>
      </c>
      <c r="L20" s="13">
        <f>'Balance Sheet'!AH20</f>
        <v>0</v>
      </c>
      <c r="M20" s="13">
        <f>'Balance Sheet'!AK20</f>
        <v>30766820</v>
      </c>
      <c r="N20" s="8"/>
    </row>
    <row r="21">
      <c r="A21" s="1" t="s">
        <v>76</v>
      </c>
      <c r="B21" s="12">
        <f>B18+B19-B20</f>
        <v>7347171.716</v>
      </c>
      <c r="C21" s="12">
        <f>'Balance Sheet'!G21</f>
        <v>14951943.55</v>
      </c>
      <c r="D21" s="12">
        <f>'Balance Sheet'!J21</f>
        <v>22828938.93</v>
      </c>
      <c r="E21" s="12">
        <f>'Balance Sheet'!M21</f>
        <v>28075896.16</v>
      </c>
      <c r="F21" s="12">
        <f>'Balance Sheet'!P21</f>
        <v>36535486.29</v>
      </c>
      <c r="G21" s="12">
        <f>'Balance Sheet'!S21</f>
        <v>45268362.77</v>
      </c>
      <c r="H21" s="12">
        <f>'Balance Sheet'!V21</f>
        <v>54335209.26</v>
      </c>
      <c r="I21" s="12">
        <f>'Balance Sheet'!Y21</f>
        <v>54090613.75</v>
      </c>
      <c r="J21" s="12">
        <f>'Balance Sheet'!AB21</f>
        <v>63876530.66</v>
      </c>
      <c r="K21" s="12">
        <f>'Balance Sheet'!AE21</f>
        <v>74045681</v>
      </c>
      <c r="L21" s="12">
        <f>'Balance Sheet'!AH21</f>
        <v>84609809.75</v>
      </c>
      <c r="M21" s="12">
        <f>'Balance Sheet'!AK21</f>
        <v>64820222.72</v>
      </c>
      <c r="N21" s="8"/>
    </row>
    <row r="22">
      <c r="A22" s="1" t="s">
        <v>110</v>
      </c>
      <c r="B22" s="12">
        <f t="shared" ref="B22:M22" si="4">B21+B16</f>
        <v>16445217.72</v>
      </c>
      <c r="C22" s="12">
        <f t="shared" si="4"/>
        <v>31962357.55</v>
      </c>
      <c r="D22" s="12">
        <f t="shared" si="4"/>
        <v>39839352.93</v>
      </c>
      <c r="E22" s="12">
        <f t="shared" si="4"/>
        <v>45086310.16</v>
      </c>
      <c r="F22" s="12">
        <f t="shared" si="4"/>
        <v>53545900.29</v>
      </c>
      <c r="G22" s="12">
        <f t="shared" si="4"/>
        <v>62278776.77</v>
      </c>
      <c r="H22" s="12">
        <f t="shared" si="4"/>
        <v>87608948.26</v>
      </c>
      <c r="I22" s="12">
        <f t="shared" si="4"/>
        <v>87364352.75</v>
      </c>
      <c r="J22" s="12">
        <f t="shared" si="4"/>
        <v>97150269.66</v>
      </c>
      <c r="K22" s="12">
        <f t="shared" si="4"/>
        <v>107319420</v>
      </c>
      <c r="L22" s="12">
        <f t="shared" si="4"/>
        <v>157472028.7</v>
      </c>
      <c r="M22" s="12">
        <f t="shared" si="4"/>
        <v>137682441.7</v>
      </c>
      <c r="N22" s="8"/>
    </row>
    <row r="23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1" t="s">
        <v>111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1" t="s">
        <v>112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6" t="s">
        <v>113</v>
      </c>
      <c r="B26" s="13">
        <f>'Balance Sheet'!D26</f>
        <v>0</v>
      </c>
      <c r="C26" s="13">
        <f>'Balance Sheet'!G26</f>
        <v>439463</v>
      </c>
      <c r="D26" s="13">
        <f>'Balance Sheet'!J26</f>
        <v>1145481</v>
      </c>
      <c r="E26" s="13">
        <f>'Balance Sheet'!M26</f>
        <v>1865926</v>
      </c>
      <c r="F26" s="13">
        <f>'Balance Sheet'!P26</f>
        <v>1865926</v>
      </c>
      <c r="G26" s="13">
        <f>'Balance Sheet'!S26</f>
        <v>3436686</v>
      </c>
      <c r="H26" s="13">
        <f>'Balance Sheet'!V26</f>
        <v>3436686</v>
      </c>
      <c r="I26" s="13">
        <f>'Balance Sheet'!Y26</f>
        <v>2730668</v>
      </c>
      <c r="J26" s="13">
        <f>'Balance Sheet'!AB26</f>
        <v>2010223</v>
      </c>
      <c r="K26" s="13">
        <f>'Balance Sheet'!AE26</f>
        <v>2010223</v>
      </c>
      <c r="L26" s="13">
        <f>'Balance Sheet'!AH26</f>
        <v>2010223</v>
      </c>
      <c r="M26" s="13">
        <f>'Balance Sheet'!AK26</f>
        <v>2010223</v>
      </c>
      <c r="N26" s="8"/>
    </row>
    <row r="27">
      <c r="A27" s="1" t="s">
        <v>114</v>
      </c>
      <c r="B27" s="13">
        <f t="shared" ref="B27:M27" si="5">B26</f>
        <v>0</v>
      </c>
      <c r="C27" s="13">
        <f t="shared" si="5"/>
        <v>439463</v>
      </c>
      <c r="D27" s="13">
        <f t="shared" si="5"/>
        <v>1145481</v>
      </c>
      <c r="E27" s="13">
        <f t="shared" si="5"/>
        <v>1865926</v>
      </c>
      <c r="F27" s="13">
        <f t="shared" si="5"/>
        <v>1865926</v>
      </c>
      <c r="G27" s="13">
        <f t="shared" si="5"/>
        <v>3436686</v>
      </c>
      <c r="H27" s="13">
        <f t="shared" si="5"/>
        <v>3436686</v>
      </c>
      <c r="I27" s="13">
        <f t="shared" si="5"/>
        <v>2730668</v>
      </c>
      <c r="J27" s="13">
        <f t="shared" si="5"/>
        <v>2010223</v>
      </c>
      <c r="K27" s="13">
        <f t="shared" si="5"/>
        <v>2010223</v>
      </c>
      <c r="L27" s="13">
        <f t="shared" si="5"/>
        <v>2010223</v>
      </c>
      <c r="M27" s="13">
        <f t="shared" si="5"/>
        <v>2010223</v>
      </c>
      <c r="N27" s="8"/>
    </row>
    <row r="28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1" t="s">
        <v>115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6" t="s">
        <v>83</v>
      </c>
      <c r="B30" s="12">
        <f>'Balance Sheet'!D30</f>
        <v>5674110.45</v>
      </c>
      <c r="C30" s="12">
        <f>'Balance Sheet'!G30</f>
        <v>6022130.644</v>
      </c>
      <c r="D30" s="12">
        <f>'Balance Sheet'!J30</f>
        <v>6391500.98</v>
      </c>
      <c r="E30" s="12">
        <f>'Balance Sheet'!M30</f>
        <v>6783531.531</v>
      </c>
      <c r="F30" s="12">
        <f>'Balance Sheet'!P30</f>
        <v>7199612.778</v>
      </c>
      <c r="G30" s="12">
        <f>'Balance Sheet'!S30</f>
        <v>7641220.545</v>
      </c>
      <c r="H30" s="12">
        <f>'Balance Sheet'!V30</f>
        <v>8109921.241</v>
      </c>
      <c r="I30" s="12">
        <f>'Balance Sheet'!Y30</f>
        <v>8607377.422</v>
      </c>
      <c r="J30" s="12">
        <f>'Balance Sheet'!AB30</f>
        <v>9135353.688</v>
      </c>
      <c r="K30" s="12">
        <f>'Balance Sheet'!AE30</f>
        <v>9695722.957</v>
      </c>
      <c r="L30" s="12">
        <f>'Balance Sheet'!AH30</f>
        <v>10290473.11</v>
      </c>
      <c r="M30" s="12">
        <f>'Balance Sheet'!AK30</f>
        <v>10921714.05</v>
      </c>
      <c r="N30" s="8"/>
    </row>
    <row r="31">
      <c r="A31" s="6" t="s">
        <v>116</v>
      </c>
      <c r="B31" s="13">
        <f>'Balance Sheet'!D31</f>
        <v>69214</v>
      </c>
      <c r="C31" s="13">
        <f>'Balance Sheet'!G31</f>
        <v>51348</v>
      </c>
      <c r="D31" s="13">
        <f>'Balance Sheet'!J31</f>
        <v>69214</v>
      </c>
      <c r="E31" s="13">
        <f>'Balance Sheet'!M31</f>
        <v>51348</v>
      </c>
      <c r="F31" s="13">
        <f>'Balance Sheet'!P31</f>
        <v>69214</v>
      </c>
      <c r="G31" s="13">
        <f>'Balance Sheet'!S31</f>
        <v>51348</v>
      </c>
      <c r="H31" s="13">
        <f>'Balance Sheet'!V31</f>
        <v>69214</v>
      </c>
      <c r="I31" s="13">
        <f>'Balance Sheet'!Y31</f>
        <v>51348</v>
      </c>
      <c r="J31" s="13">
        <f>'Balance Sheet'!AB31</f>
        <v>69214</v>
      </c>
      <c r="K31" s="13">
        <f>'Balance Sheet'!AE31</f>
        <v>51348</v>
      </c>
      <c r="L31" s="13">
        <f>'Balance Sheet'!AH31</f>
        <v>69214</v>
      </c>
      <c r="M31" s="13">
        <f>'Balance Sheet'!AK31</f>
        <v>51348</v>
      </c>
      <c r="N31" s="8"/>
    </row>
    <row r="32">
      <c r="A32" s="1" t="s">
        <v>117</v>
      </c>
      <c r="B32" s="12">
        <f t="shared" ref="B32:M32" si="6">SUM(B30:B31)</f>
        <v>5743324.45</v>
      </c>
      <c r="C32" s="12">
        <f t="shared" si="6"/>
        <v>6073478.644</v>
      </c>
      <c r="D32" s="12">
        <f t="shared" si="6"/>
        <v>6460714.98</v>
      </c>
      <c r="E32" s="12">
        <f t="shared" si="6"/>
        <v>6834879.531</v>
      </c>
      <c r="F32" s="12">
        <f t="shared" si="6"/>
        <v>7268826.778</v>
      </c>
      <c r="G32" s="12">
        <f t="shared" si="6"/>
        <v>7692568.545</v>
      </c>
      <c r="H32" s="12">
        <f t="shared" si="6"/>
        <v>8179135.241</v>
      </c>
      <c r="I32" s="12">
        <f t="shared" si="6"/>
        <v>8658725.422</v>
      </c>
      <c r="J32" s="12">
        <f t="shared" si="6"/>
        <v>9204567.688</v>
      </c>
      <c r="K32" s="12">
        <f t="shared" si="6"/>
        <v>9747070.957</v>
      </c>
      <c r="L32" s="12">
        <f t="shared" si="6"/>
        <v>10359687.11</v>
      </c>
      <c r="M32" s="12">
        <f t="shared" si="6"/>
        <v>10973062.05</v>
      </c>
      <c r="N32" s="8"/>
    </row>
    <row r="33">
      <c r="A33" s="1" t="s">
        <v>118</v>
      </c>
      <c r="B33" s="12">
        <f t="shared" ref="B33:M33" si="7">B32+B27</f>
        <v>5743324.45</v>
      </c>
      <c r="C33" s="12">
        <f t="shared" si="7"/>
        <v>6512941.644</v>
      </c>
      <c r="D33" s="12">
        <f t="shared" si="7"/>
        <v>7606195.98</v>
      </c>
      <c r="E33" s="12">
        <f t="shared" si="7"/>
        <v>8700805.531</v>
      </c>
      <c r="F33" s="12">
        <f t="shared" si="7"/>
        <v>9134752.778</v>
      </c>
      <c r="G33" s="12">
        <f t="shared" si="7"/>
        <v>11129254.54</v>
      </c>
      <c r="H33" s="12">
        <f t="shared" si="7"/>
        <v>11615821.24</v>
      </c>
      <c r="I33" s="12">
        <f t="shared" si="7"/>
        <v>11389393.42</v>
      </c>
      <c r="J33" s="12">
        <f t="shared" si="7"/>
        <v>11214790.69</v>
      </c>
      <c r="K33" s="12">
        <f t="shared" si="7"/>
        <v>11757293.96</v>
      </c>
      <c r="L33" s="12">
        <f t="shared" si="7"/>
        <v>12369910.11</v>
      </c>
      <c r="M33" s="12">
        <f t="shared" si="7"/>
        <v>12983285.05</v>
      </c>
      <c r="N33" s="8"/>
    </row>
    <row r="34">
      <c r="A34" s="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1" t="s">
        <v>119</v>
      </c>
      <c r="B35" s="12">
        <f t="shared" ref="B35:M35" si="8">B33+B22</f>
        <v>22188542.17</v>
      </c>
      <c r="C35" s="12">
        <f t="shared" si="8"/>
        <v>38475299.2</v>
      </c>
      <c r="D35" s="12">
        <f t="shared" si="8"/>
        <v>47445548.91</v>
      </c>
      <c r="E35" s="12">
        <f t="shared" si="8"/>
        <v>53787115.69</v>
      </c>
      <c r="F35" s="12">
        <f t="shared" si="8"/>
        <v>62680653.07</v>
      </c>
      <c r="G35" s="12">
        <f t="shared" si="8"/>
        <v>73408031.32</v>
      </c>
      <c r="H35" s="12">
        <f t="shared" si="8"/>
        <v>99224769.5</v>
      </c>
      <c r="I35" s="12">
        <f t="shared" si="8"/>
        <v>98753746.18</v>
      </c>
      <c r="J35" s="12">
        <f t="shared" si="8"/>
        <v>108365060.4</v>
      </c>
      <c r="K35" s="12">
        <f t="shared" si="8"/>
        <v>119076714</v>
      </c>
      <c r="L35" s="12">
        <f t="shared" si="8"/>
        <v>169841938.9</v>
      </c>
      <c r="M35" s="12">
        <f t="shared" si="8"/>
        <v>150665726.8</v>
      </c>
      <c r="N35" s="8"/>
    </row>
    <row r="36">
      <c r="A36" s="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1" t="s">
        <v>120</v>
      </c>
      <c r="B37" s="12">
        <f t="shared" ref="B37:M37" si="9">B13-B35</f>
        <v>0</v>
      </c>
      <c r="C37" s="12">
        <f t="shared" si="9"/>
        <v>0</v>
      </c>
      <c r="D37" s="12">
        <f t="shared" si="9"/>
        <v>-0.00000001490116119</v>
      </c>
      <c r="E37" s="12">
        <f t="shared" si="9"/>
        <v>-0.00000002235174179</v>
      </c>
      <c r="F37" s="12">
        <f t="shared" si="9"/>
        <v>-0.00000002980232239</v>
      </c>
      <c r="G37" s="12">
        <f t="shared" si="9"/>
        <v>-0.00000001490116119</v>
      </c>
      <c r="H37" s="12">
        <f t="shared" si="9"/>
        <v>-0.00000002980232239</v>
      </c>
      <c r="I37" s="12">
        <f t="shared" si="9"/>
        <v>0</v>
      </c>
      <c r="J37" s="12">
        <f t="shared" si="9"/>
        <v>0.00000002980232239</v>
      </c>
      <c r="K37" s="12">
        <f t="shared" si="9"/>
        <v>0</v>
      </c>
      <c r="L37" s="12">
        <f t="shared" si="9"/>
        <v>0</v>
      </c>
      <c r="M37" s="12">
        <f t="shared" si="9"/>
        <v>0.00000002980232239</v>
      </c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</sheetData>
  <drawing r:id="rId1"/>
</worksheet>
</file>