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</sheets>
  <definedNames/>
  <calcPr/>
</workbook>
</file>

<file path=xl/sharedStrings.xml><?xml version="1.0" encoding="utf-8"?>
<sst xmlns="http://schemas.openxmlformats.org/spreadsheetml/2006/main" count="449" uniqueCount="167">
  <si>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</si>
  <si>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</si>
  <si>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</si>
  <si>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</si>
  <si>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</si>
  <si>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</si>
  <si>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</si>
  <si>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</si>
  <si>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</si>
  <si>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</si>
  <si>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</si>
  <si>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</si>
  <si>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</si>
  <si>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</si>
  <si>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</si>
  <si>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</si>
  <si>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</si>
  <si>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</si>
  <si>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</si>
  <si>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</si>
  <si>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</si>
  <si>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</si>
  <si>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</si>
  <si>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</si>
  <si>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</si>
  <si>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</si>
  <si>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</si>
  <si>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</si>
  <si>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</si>
  <si>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</si>
  <si>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</si>
  <si>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</si>
  <si>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</si>
  <si>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</si>
  <si>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</si>
  <si>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</si>
  <si>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</si>
  <si>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</si>
  <si>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</si>
  <si>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</si>
  <si>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</si>
  <si>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</si>
  <si>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</si>
  <si>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</si>
  <si>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</si>
  <si>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</si>
  <si>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</si>
  <si>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</si>
  <si>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</si>
  <si>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</si>
  <si>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</si>
  <si>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</si>
  <si>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</si>
  <si>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</si>
  <si>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</si>
  <si>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</si>
  <si>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</si>
  <si>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</si>
  <si>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</si>
  <si>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</si>
  <si>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</si>
  <si>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</si>
  <si>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</si>
  <si>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</si>
  <si>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</si>
  <si>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</si>
  <si>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</si>
  <si>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</si>
  <si>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</si>
  <si>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</si>
  <si>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</si>
  <si>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</si>
  <si>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</si>
  <si>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</si>
  <si>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</si>
  <si>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</si>
  <si>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</si>
  <si>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</si>
  <si>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</si>
  <si>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</si>
  <si>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</si>
  <si>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</si>
  <si>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</si>
  <si>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</si>
  <si>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</si>
  <si>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</si>
  <si>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</si>
  <si>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</si>
  <si>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</si>
  <si>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</si>
  <si>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</si>
  <si>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</si>
  <si>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</si>
  <si>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</si>
  <si>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</si>
  <si>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</si>
  <si>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</si>
  <si>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</si>
  <si>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</si>
  <si>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</si>
  <si>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</si>
  <si>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</si>
  <si>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</si>
  <si>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</si>
  <si>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</si>
  <si>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</si>
  <si>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</si>
  <si>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</si>
  <si>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</si>
  <si>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</si>
  <si>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</si>
  <si>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</si>
  <si>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</si>
  <si>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</si>
  <si>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</si>
  <si>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</si>
  <si>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</si>
  <si>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</si>
  <si>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</si>
  <si>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</si>
  <si>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Mat</t>
  </si>
  <si>
    <t>Credit Purchases of Foam Block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</si>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</sst>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3" numFmtId="0" xfId="0" applyAlignment="1" applyFont="1">
      <alignment readingOrder="0" vertical="bottom"/>
    </xf>
    <xf borderId="0" fillId="0" fontId="2" numFmtId="2" xfId="0" applyFont="1" applyNumberFormat="1"/>
    <xf borderId="0" fillId="3" fontId="4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26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27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29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30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27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30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27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29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30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27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29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30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27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29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27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99</v>
      </c>
      <c r="B2" s="6"/>
      <c r="C2" s="6"/>
      <c r="D2" s="6"/>
      <c r="E2" s="6"/>
      <c r="F2" s="6"/>
      <c r="G2" s="6"/>
      <c r="H2" s="6"/>
      <c r="I2" s="6"/>
    </row>
    <row r="3">
      <c r="A3" s="25" t="s">
        <v>100</v>
      </c>
      <c r="B3" s="6"/>
      <c r="C3" s="6"/>
      <c r="D3" s="6"/>
      <c r="E3" s="6"/>
      <c r="F3" s="6"/>
      <c r="G3" s="6"/>
      <c r="H3" s="6"/>
      <c r="I3" s="6"/>
    </row>
    <row r="4">
      <c r="A4" s="26" t="s">
        <v>75</v>
      </c>
      <c r="B4" s="6"/>
      <c r="C4" s="6"/>
      <c r="D4" s="6"/>
      <c r="E4" s="6"/>
      <c r="F4" s="6"/>
      <c r="G4" s="6"/>
      <c r="H4" s="6"/>
      <c r="I4" s="6"/>
    </row>
    <row r="5">
      <c r="A5" s="21" t="s">
        <v>76</v>
      </c>
      <c r="B5" s="7">
        <f>'Quaterly-Balance Sheet'!B8</f>
        <v>52938260.13</v>
      </c>
      <c r="C5" s="7">
        <f>'Quaterly-Balance Sheet'!C8</f>
        <v>112019930.8</v>
      </c>
      <c r="D5" s="7">
        <f>'Quaterly-Balance Sheet'!D8</f>
        <v>177609329.1</v>
      </c>
      <c r="E5" s="7">
        <f>'Quaterly-Balance Sheet'!E8</f>
        <v>250089023.6</v>
      </c>
      <c r="F5" s="7">
        <f>'Quaterly-Balance Sheet'!F8</f>
        <v>329860684.9</v>
      </c>
      <c r="G5" s="7">
        <f>'Quaterly-Balance Sheet'!G8</f>
        <v>417345975.8</v>
      </c>
      <c r="H5" s="7">
        <f>'Quaterly-Balance Sheet'!H8</f>
        <v>512987480.3</v>
      </c>
      <c r="I5" s="7">
        <f>'Quaterly-Balance Sheet'!I8</f>
        <v>617249675.2</v>
      </c>
    </row>
    <row r="6">
      <c r="A6" s="21" t="s">
        <v>34</v>
      </c>
      <c r="B6" s="7">
        <f>'Quaterly-Balance Sheet'!B9</f>
        <v>129676167.2</v>
      </c>
      <c r="C6" s="7">
        <f>'Quaterly-Balance Sheet'!C9</f>
        <v>136726489.9</v>
      </c>
      <c r="D6" s="7">
        <f>'Quaterly-Balance Sheet'!D9</f>
        <v>144164160.1</v>
      </c>
      <c r="E6" s="7">
        <f>'Quaterly-Balance Sheet'!E9</f>
        <v>152010613.3</v>
      </c>
      <c r="F6" s="7">
        <f>'Quaterly-Balance Sheet'!F9</f>
        <v>160288477.4</v>
      </c>
      <c r="G6" s="7">
        <f>'Quaterly-Balance Sheet'!G9</f>
        <v>169021638.6</v>
      </c>
      <c r="H6" s="7">
        <f>'Quaterly-Balance Sheet'!H9</f>
        <v>178235312</v>
      </c>
      <c r="I6" s="7">
        <f>'Quaterly-Balance Sheet'!I9</f>
        <v>187956115.8</v>
      </c>
    </row>
    <row r="7">
      <c r="A7" s="21" t="s">
        <v>77</v>
      </c>
      <c r="B7" s="7">
        <f>'Quaterly-Balance Sheet'!B10</f>
        <v>63464770.69</v>
      </c>
      <c r="C7" s="7">
        <f>'Quaterly-Balance Sheet'!C10</f>
        <v>163407461.8</v>
      </c>
      <c r="D7" s="7">
        <f>'Quaterly-Balance Sheet'!D10</f>
        <v>263965153</v>
      </c>
      <c r="E7" s="7">
        <f>'Quaterly-Balance Sheet'!E10</f>
        <v>371401889.7</v>
      </c>
      <c r="F7" s="7">
        <f>'Quaterly-Balance Sheet'!F10</f>
        <v>486223641.5</v>
      </c>
      <c r="G7" s="7">
        <f>'Quaterly-Balance Sheet'!G10</f>
        <v>601899474.4</v>
      </c>
      <c r="H7" s="7">
        <f>'Quaterly-Balance Sheet'!H10</f>
        <v>726498383.5</v>
      </c>
      <c r="I7" s="7">
        <f>'Quaterly-Balance Sheet'!I10</f>
        <v>865661503.6</v>
      </c>
    </row>
    <row r="8">
      <c r="A8" s="9" t="s">
        <v>78</v>
      </c>
      <c r="B8" s="7">
        <f t="shared" ref="B8:I8" si="1">SUM(B5:B7)</f>
        <v>246079198.1</v>
      </c>
      <c r="C8" s="7">
        <f t="shared" si="1"/>
        <v>412153882.5</v>
      </c>
      <c r="D8" s="7">
        <f t="shared" si="1"/>
        <v>585738642.2</v>
      </c>
      <c r="E8" s="7">
        <f t="shared" si="1"/>
        <v>773501526.6</v>
      </c>
      <c r="F8" s="7">
        <f t="shared" si="1"/>
        <v>976372803.8</v>
      </c>
      <c r="G8" s="7">
        <f t="shared" si="1"/>
        <v>1188267089</v>
      </c>
      <c r="H8" s="7">
        <f t="shared" si="1"/>
        <v>1417721176</v>
      </c>
      <c r="I8" s="7">
        <f t="shared" si="1"/>
        <v>1670867295</v>
      </c>
    </row>
    <row r="9">
      <c r="A9" s="25" t="s">
        <v>92</v>
      </c>
      <c r="B9" s="6"/>
      <c r="C9" s="6"/>
      <c r="D9" s="6"/>
      <c r="E9" s="6"/>
      <c r="F9" s="6"/>
      <c r="G9" s="6"/>
      <c r="H9" s="6"/>
      <c r="I9" s="6"/>
    </row>
    <row r="10">
      <c r="A10" s="21" t="s">
        <v>46</v>
      </c>
      <c r="B10" s="7">
        <f>'Quaterly-Balance Sheet'!B29</f>
        <v>95451148.18</v>
      </c>
      <c r="C10" s="7">
        <f>'Quaterly-Balance Sheet'!C29</f>
        <v>99545929.25</v>
      </c>
      <c r="D10" s="7">
        <f>'Quaterly-Balance Sheet'!D29</f>
        <v>103816373.3</v>
      </c>
      <c r="E10" s="7">
        <f>'Quaterly-Balance Sheet'!E29</f>
        <v>108270016.1</v>
      </c>
      <c r="F10" s="7">
        <f>'Quaterly-Balance Sheet'!F29</f>
        <v>112914716.8</v>
      </c>
      <c r="G10" s="7">
        <f>'Quaterly-Balance Sheet'!G29</f>
        <v>117758671.5</v>
      </c>
      <c r="H10" s="7">
        <f>'Quaterly-Balance Sheet'!H29</f>
        <v>122810428.2</v>
      </c>
      <c r="I10" s="7">
        <f>'Quaterly-Balance Sheet'!I29</f>
        <v>128078901.5</v>
      </c>
    </row>
    <row r="11">
      <c r="A11" s="21" t="s">
        <v>93</v>
      </c>
      <c r="B11" s="7">
        <f>'Quaterly-Balance Sheet'!B30</f>
        <v>157215</v>
      </c>
      <c r="C11" s="7">
        <f>'Quaterly-Balance Sheet'!C30</f>
        <v>124870</v>
      </c>
      <c r="D11" s="7">
        <f>'Quaterly-Balance Sheet'!D30</f>
        <v>157215</v>
      </c>
      <c r="E11" s="7">
        <f>'Quaterly-Balance Sheet'!E30</f>
        <v>124870</v>
      </c>
      <c r="F11" s="7">
        <f>'Quaterly-Balance Sheet'!F30</f>
        <v>157215</v>
      </c>
      <c r="G11" s="7">
        <f>'Quaterly-Balance Sheet'!G30</f>
        <v>124870</v>
      </c>
      <c r="H11" s="7">
        <f>'Quaterly-Balance Sheet'!H30</f>
        <v>157215</v>
      </c>
      <c r="I11" s="7">
        <f>'Quaterly-Balance Sheet'!I30</f>
        <v>124870</v>
      </c>
    </row>
    <row r="12">
      <c r="A12" s="9" t="s">
        <v>94</v>
      </c>
      <c r="B12" s="7">
        <f t="shared" ref="B12:I12" si="2">SUM(B10:B11)</f>
        <v>95608363.18</v>
      </c>
      <c r="C12" s="7">
        <f t="shared" si="2"/>
        <v>99670799.25</v>
      </c>
      <c r="D12" s="7">
        <f t="shared" si="2"/>
        <v>103973588.3</v>
      </c>
      <c r="E12" s="7">
        <f t="shared" si="2"/>
        <v>108394886.1</v>
      </c>
      <c r="F12" s="7">
        <f t="shared" si="2"/>
        <v>113071931.8</v>
      </c>
      <c r="G12" s="7">
        <f t="shared" si="2"/>
        <v>117883541.5</v>
      </c>
      <c r="H12" s="7">
        <f t="shared" si="2"/>
        <v>122967643.2</v>
      </c>
      <c r="I12" s="7">
        <f t="shared" si="2"/>
        <v>128203771.5</v>
      </c>
    </row>
    <row r="13">
      <c r="A13" s="10" t="s">
        <v>101</v>
      </c>
      <c r="B13" s="27">
        <f t="shared" ref="B13:I13" si="3">B8/B12</f>
        <v>2.573825028</v>
      </c>
      <c r="C13" s="27">
        <f t="shared" si="3"/>
        <v>4.135151776</v>
      </c>
      <c r="D13" s="27">
        <f t="shared" si="3"/>
        <v>5.633533014</v>
      </c>
      <c r="E13" s="27">
        <f t="shared" si="3"/>
        <v>7.135959587</v>
      </c>
      <c r="F13" s="27">
        <f t="shared" si="3"/>
        <v>8.634970576</v>
      </c>
      <c r="G13" s="27">
        <f t="shared" si="3"/>
        <v>10.0800084</v>
      </c>
      <c r="H13" s="27">
        <f t="shared" si="3"/>
        <v>11.52922133</v>
      </c>
      <c r="I13" s="27">
        <f t="shared" si="3"/>
        <v>13.03290282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102</v>
      </c>
      <c r="B15" s="6"/>
      <c r="C15" s="6"/>
      <c r="D15" s="6"/>
      <c r="E15" s="6"/>
      <c r="F15" s="6"/>
      <c r="G15" s="6"/>
      <c r="H15" s="6"/>
      <c r="I15" s="6"/>
    </row>
    <row r="16">
      <c r="A16" s="21" t="s">
        <v>34</v>
      </c>
      <c r="B16" s="7">
        <f t="shared" ref="B16:I16" si="4">B6</f>
        <v>129676167.2</v>
      </c>
      <c r="C16" s="7">
        <f t="shared" si="4"/>
        <v>136726489.9</v>
      </c>
      <c r="D16" s="7">
        <f t="shared" si="4"/>
        <v>144164160.1</v>
      </c>
      <c r="E16" s="7">
        <f t="shared" si="4"/>
        <v>152010613.3</v>
      </c>
      <c r="F16" s="7">
        <f t="shared" si="4"/>
        <v>160288477.4</v>
      </c>
      <c r="G16" s="7">
        <f t="shared" si="4"/>
        <v>169021638.6</v>
      </c>
      <c r="H16" s="7">
        <f t="shared" si="4"/>
        <v>178235312</v>
      </c>
      <c r="I16" s="7">
        <f t="shared" si="4"/>
        <v>187956115.8</v>
      </c>
    </row>
    <row r="17">
      <c r="A17" s="21" t="s">
        <v>77</v>
      </c>
      <c r="B17" s="7">
        <f t="shared" ref="B17:I17" si="5">B7</f>
        <v>63464770.69</v>
      </c>
      <c r="C17" s="7">
        <f t="shared" si="5"/>
        <v>163407461.8</v>
      </c>
      <c r="D17" s="7">
        <f t="shared" si="5"/>
        <v>263965153</v>
      </c>
      <c r="E17" s="7">
        <f t="shared" si="5"/>
        <v>371401889.7</v>
      </c>
      <c r="F17" s="7">
        <f t="shared" si="5"/>
        <v>486223641.5</v>
      </c>
      <c r="G17" s="7">
        <f t="shared" si="5"/>
        <v>601899474.4</v>
      </c>
      <c r="H17" s="7">
        <f t="shared" si="5"/>
        <v>726498383.5</v>
      </c>
      <c r="I17" s="7">
        <f t="shared" si="5"/>
        <v>865661503.6</v>
      </c>
    </row>
    <row r="18">
      <c r="A18" s="26" t="s">
        <v>103</v>
      </c>
      <c r="B18" s="7">
        <f t="shared" ref="B18:I18" si="6">SUM(B16:B17)</f>
        <v>193140937.9</v>
      </c>
      <c r="C18" s="7">
        <f t="shared" si="6"/>
        <v>300133951.7</v>
      </c>
      <c r="D18" s="7">
        <f t="shared" si="6"/>
        <v>408129313.1</v>
      </c>
      <c r="E18" s="7">
        <f t="shared" si="6"/>
        <v>523412503.1</v>
      </c>
      <c r="F18" s="7">
        <f t="shared" si="6"/>
        <v>646512118.9</v>
      </c>
      <c r="G18" s="7">
        <f t="shared" si="6"/>
        <v>770921113</v>
      </c>
      <c r="H18" s="7">
        <f t="shared" si="6"/>
        <v>904733695.5</v>
      </c>
      <c r="I18" s="7">
        <f t="shared" si="6"/>
        <v>1053617619</v>
      </c>
    </row>
    <row r="19">
      <c r="A19" s="25" t="s">
        <v>92</v>
      </c>
      <c r="B19" s="6"/>
      <c r="C19" s="6"/>
      <c r="D19" s="6"/>
      <c r="E19" s="6"/>
      <c r="F19" s="6"/>
      <c r="G19" s="6"/>
      <c r="H19" s="6"/>
      <c r="I19" s="6"/>
    </row>
    <row r="20">
      <c r="A20" s="21" t="s">
        <v>46</v>
      </c>
      <c r="B20" s="7">
        <f t="shared" ref="B20:I20" si="7">B10</f>
        <v>95451148.18</v>
      </c>
      <c r="C20" s="7">
        <f t="shared" si="7"/>
        <v>99545929.25</v>
      </c>
      <c r="D20" s="7">
        <f t="shared" si="7"/>
        <v>103816373.3</v>
      </c>
      <c r="E20" s="7">
        <f t="shared" si="7"/>
        <v>108270016.1</v>
      </c>
      <c r="F20" s="7">
        <f t="shared" si="7"/>
        <v>112914716.8</v>
      </c>
      <c r="G20" s="7">
        <f t="shared" si="7"/>
        <v>117758671.5</v>
      </c>
      <c r="H20" s="7">
        <f t="shared" si="7"/>
        <v>122810428.2</v>
      </c>
      <c r="I20" s="7">
        <f t="shared" si="7"/>
        <v>128078901.5</v>
      </c>
    </row>
    <row r="21">
      <c r="A21" s="21" t="s">
        <v>93</v>
      </c>
      <c r="B21" s="7">
        <f t="shared" ref="B21:I21" si="8">B11</f>
        <v>157215</v>
      </c>
      <c r="C21" s="7">
        <f t="shared" si="8"/>
        <v>124870</v>
      </c>
      <c r="D21" s="7">
        <f t="shared" si="8"/>
        <v>157215</v>
      </c>
      <c r="E21" s="7">
        <f t="shared" si="8"/>
        <v>124870</v>
      </c>
      <c r="F21" s="7">
        <f t="shared" si="8"/>
        <v>157215</v>
      </c>
      <c r="G21" s="7">
        <f t="shared" si="8"/>
        <v>124870</v>
      </c>
      <c r="H21" s="7">
        <f t="shared" si="8"/>
        <v>157215</v>
      </c>
      <c r="I21" s="7">
        <f t="shared" si="8"/>
        <v>124870</v>
      </c>
    </row>
    <row r="22">
      <c r="A22" s="9" t="s">
        <v>94</v>
      </c>
      <c r="B22" s="7">
        <f t="shared" ref="B22:I22" si="9">SUM(B20:B21)</f>
        <v>95608363.18</v>
      </c>
      <c r="C22" s="7">
        <f t="shared" si="9"/>
        <v>99670799.25</v>
      </c>
      <c r="D22" s="7">
        <f t="shared" si="9"/>
        <v>103973588.3</v>
      </c>
      <c r="E22" s="7">
        <f t="shared" si="9"/>
        <v>108394886.1</v>
      </c>
      <c r="F22" s="7">
        <f t="shared" si="9"/>
        <v>113071931.8</v>
      </c>
      <c r="G22" s="7">
        <f t="shared" si="9"/>
        <v>117883541.5</v>
      </c>
      <c r="H22" s="7">
        <f t="shared" si="9"/>
        <v>122967643.2</v>
      </c>
      <c r="I22" s="7">
        <f t="shared" si="9"/>
        <v>128203771.5</v>
      </c>
    </row>
    <row r="23">
      <c r="A23" s="10" t="s">
        <v>104</v>
      </c>
      <c r="B23" s="27">
        <f t="shared" ref="B23:I23" si="10">B18/B22</f>
        <v>2.020125975</v>
      </c>
      <c r="C23" s="27">
        <f t="shared" si="10"/>
        <v>3.011252583</v>
      </c>
      <c r="D23" s="27">
        <f t="shared" si="10"/>
        <v>3.925317187</v>
      </c>
      <c r="E23" s="27">
        <f t="shared" si="10"/>
        <v>4.828756429</v>
      </c>
      <c r="F23" s="27">
        <f t="shared" si="10"/>
        <v>5.717706497</v>
      </c>
      <c r="G23" s="27">
        <f t="shared" si="10"/>
        <v>6.539684021</v>
      </c>
      <c r="H23" s="27">
        <f t="shared" si="10"/>
        <v>7.357493985</v>
      </c>
      <c r="I23" s="27">
        <f t="shared" si="10"/>
        <v>8.218304403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105</v>
      </c>
      <c r="B25" s="6"/>
      <c r="C25" s="6"/>
      <c r="D25" s="6"/>
      <c r="E25" s="6"/>
      <c r="F25" s="6"/>
      <c r="G25" s="6"/>
      <c r="H25" s="6"/>
      <c r="I25" s="6"/>
    </row>
    <row r="26">
      <c r="A26" s="21" t="s">
        <v>77</v>
      </c>
      <c r="B26" s="7">
        <f t="shared" ref="B26:I26" si="11">B7</f>
        <v>63464770.69</v>
      </c>
      <c r="C26" s="7">
        <f t="shared" si="11"/>
        <v>163407461.8</v>
      </c>
      <c r="D26" s="7">
        <f t="shared" si="11"/>
        <v>263965153</v>
      </c>
      <c r="E26" s="7">
        <f t="shared" si="11"/>
        <v>371401889.7</v>
      </c>
      <c r="F26" s="7">
        <f t="shared" si="11"/>
        <v>486223641.5</v>
      </c>
      <c r="G26" s="7">
        <f t="shared" si="11"/>
        <v>601899474.4</v>
      </c>
      <c r="H26" s="7">
        <f t="shared" si="11"/>
        <v>726498383.5</v>
      </c>
      <c r="I26" s="7">
        <f t="shared" si="11"/>
        <v>865661503.6</v>
      </c>
    </row>
    <row r="27">
      <c r="A27" s="25" t="s">
        <v>92</v>
      </c>
      <c r="B27" s="6"/>
      <c r="C27" s="6"/>
      <c r="D27" s="6"/>
      <c r="E27" s="6"/>
      <c r="F27" s="6"/>
      <c r="G27" s="6"/>
      <c r="H27" s="6"/>
      <c r="I27" s="6"/>
    </row>
    <row r="28">
      <c r="A28" s="21" t="s">
        <v>46</v>
      </c>
      <c r="B28" s="7">
        <f t="shared" ref="B28:I28" si="12">B10</f>
        <v>95451148.18</v>
      </c>
      <c r="C28" s="7">
        <f t="shared" si="12"/>
        <v>99545929.25</v>
      </c>
      <c r="D28" s="7">
        <f t="shared" si="12"/>
        <v>103816373.3</v>
      </c>
      <c r="E28" s="7">
        <f t="shared" si="12"/>
        <v>108270016.1</v>
      </c>
      <c r="F28" s="7">
        <f t="shared" si="12"/>
        <v>112914716.8</v>
      </c>
      <c r="G28" s="7">
        <f t="shared" si="12"/>
        <v>117758671.5</v>
      </c>
      <c r="H28" s="7">
        <f t="shared" si="12"/>
        <v>122810428.2</v>
      </c>
      <c r="I28" s="7">
        <f t="shared" si="12"/>
        <v>128078901.5</v>
      </c>
    </row>
    <row r="29">
      <c r="A29" s="21" t="s">
        <v>93</v>
      </c>
      <c r="B29" s="7">
        <f t="shared" ref="B29:I29" si="13">B11</f>
        <v>157215</v>
      </c>
      <c r="C29" s="7">
        <f t="shared" si="13"/>
        <v>124870</v>
      </c>
      <c r="D29" s="7">
        <f t="shared" si="13"/>
        <v>157215</v>
      </c>
      <c r="E29" s="7">
        <f t="shared" si="13"/>
        <v>124870</v>
      </c>
      <c r="F29" s="7">
        <f t="shared" si="13"/>
        <v>157215</v>
      </c>
      <c r="G29" s="7">
        <f t="shared" si="13"/>
        <v>124870</v>
      </c>
      <c r="H29" s="7">
        <f t="shared" si="13"/>
        <v>157215</v>
      </c>
      <c r="I29" s="7">
        <f t="shared" si="13"/>
        <v>124870</v>
      </c>
    </row>
    <row r="30">
      <c r="A30" s="9" t="s">
        <v>94</v>
      </c>
      <c r="B30" s="7">
        <f t="shared" ref="B30:I30" si="14">SUM(B28:B29)</f>
        <v>95608363.18</v>
      </c>
      <c r="C30" s="7">
        <f t="shared" si="14"/>
        <v>99670799.25</v>
      </c>
      <c r="D30" s="7">
        <f t="shared" si="14"/>
        <v>103973588.3</v>
      </c>
      <c r="E30" s="7">
        <f t="shared" si="14"/>
        <v>108394886.1</v>
      </c>
      <c r="F30" s="7">
        <f t="shared" si="14"/>
        <v>113071931.8</v>
      </c>
      <c r="G30" s="7">
        <f t="shared" si="14"/>
        <v>117883541.5</v>
      </c>
      <c r="H30" s="7">
        <f t="shared" si="14"/>
        <v>122967643.2</v>
      </c>
      <c r="I30" s="7">
        <f t="shared" si="14"/>
        <v>128203771.5</v>
      </c>
    </row>
    <row r="31">
      <c r="A31" s="10" t="s">
        <v>106</v>
      </c>
      <c r="B31" s="27">
        <f t="shared" ref="B31:I31" si="15">B26/B30</f>
        <v>0.6637993641</v>
      </c>
      <c r="C31" s="27">
        <f t="shared" si="15"/>
        <v>1.639471772</v>
      </c>
      <c r="D31" s="27">
        <f t="shared" si="15"/>
        <v>2.538771215</v>
      </c>
      <c r="E31" s="27">
        <f t="shared" si="15"/>
        <v>3.426378339</v>
      </c>
      <c r="F31" s="27">
        <f t="shared" si="15"/>
        <v>4.300126777</v>
      </c>
      <c r="G31" s="27">
        <f t="shared" si="15"/>
        <v>5.105882183</v>
      </c>
      <c r="H31" s="27">
        <f t="shared" si="15"/>
        <v>5.908045111</v>
      </c>
      <c r="I31" s="27">
        <f t="shared" si="15"/>
        <v>6.752231185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6" t="s">
        <v>107</v>
      </c>
    </row>
    <row r="3">
      <c r="A3" s="26" t="s">
        <v>108</v>
      </c>
    </row>
    <row r="4">
      <c r="A4" s="26" t="s">
        <v>109</v>
      </c>
    </row>
    <row r="5">
      <c r="A5" s="6" t="s">
        <v>29</v>
      </c>
      <c r="B5" s="2">
        <f>'Quaterly-Sales'!B18</f>
        <v>192818623.2</v>
      </c>
      <c r="C5" s="2">
        <f>'Quaterly-Sales'!C18</f>
        <v>203300974.7</v>
      </c>
      <c r="D5" s="2">
        <f>'Quaterly-Sales'!D18</f>
        <v>214359194.5</v>
      </c>
      <c r="E5" s="2">
        <f>'Quaterly-Sales'!E18</f>
        <v>226025149.5</v>
      </c>
      <c r="F5" s="2">
        <f>'Quaterly-Sales'!F18</f>
        <v>238332478.8</v>
      </c>
      <c r="G5" s="2">
        <f>'Quaterly-Sales'!G18</f>
        <v>251316692.3</v>
      </c>
      <c r="H5" s="2">
        <f>'Quaterly-Sales'!H18</f>
        <v>265015275.6</v>
      </c>
      <c r="I5" s="2">
        <f>'Quaterly-Sales'!I18</f>
        <v>279467799.8</v>
      </c>
    </row>
    <row r="6">
      <c r="A6" s="26" t="s">
        <v>110</v>
      </c>
      <c r="B6" s="2">
        <f t="shared" ref="B6:I6" si="1">B5</f>
        <v>192818623.2</v>
      </c>
      <c r="C6" s="2">
        <f t="shared" si="1"/>
        <v>203300974.7</v>
      </c>
      <c r="D6" s="2">
        <f t="shared" si="1"/>
        <v>214359194.5</v>
      </c>
      <c r="E6" s="2">
        <f t="shared" si="1"/>
        <v>226025149.5</v>
      </c>
      <c r="F6" s="2">
        <f t="shared" si="1"/>
        <v>238332478.8</v>
      </c>
      <c r="G6" s="2">
        <f t="shared" si="1"/>
        <v>251316692.3</v>
      </c>
      <c r="H6" s="2">
        <f t="shared" si="1"/>
        <v>265015275.6</v>
      </c>
      <c r="I6" s="2">
        <f t="shared" si="1"/>
        <v>279467799.8</v>
      </c>
    </row>
    <row r="7">
      <c r="A7" s="26" t="s">
        <v>111</v>
      </c>
    </row>
    <row r="8">
      <c r="A8" s="6" t="s">
        <v>112</v>
      </c>
      <c r="B8" s="28">
        <v>0.0</v>
      </c>
      <c r="C8" s="2">
        <f t="shared" ref="C8:I8" si="2">B9</f>
        <v>129676167.2</v>
      </c>
      <c r="D8" s="2">
        <f t="shared" si="2"/>
        <v>136726489.9</v>
      </c>
      <c r="E8" s="2">
        <f t="shared" si="2"/>
        <v>144164160.1</v>
      </c>
      <c r="F8" s="2">
        <f t="shared" si="2"/>
        <v>152010613.3</v>
      </c>
      <c r="G8" s="2">
        <f t="shared" si="2"/>
        <v>160288477.4</v>
      </c>
      <c r="H8" s="2">
        <f t="shared" si="2"/>
        <v>169021638.6</v>
      </c>
      <c r="I8" s="2">
        <f t="shared" si="2"/>
        <v>178235312</v>
      </c>
    </row>
    <row r="9">
      <c r="A9" s="6" t="s">
        <v>113</v>
      </c>
      <c r="B9" s="2">
        <f>'Quaterly-Balance Sheet'!B9</f>
        <v>129676167.2</v>
      </c>
      <c r="C9" s="2">
        <f>'Quaterly-Balance Sheet'!C9</f>
        <v>136726489.9</v>
      </c>
      <c r="D9" s="2">
        <f>'Quaterly-Balance Sheet'!D9</f>
        <v>144164160.1</v>
      </c>
      <c r="E9" s="2">
        <f>'Quaterly-Balance Sheet'!E9</f>
        <v>152010613.3</v>
      </c>
      <c r="F9" s="2">
        <f>'Quaterly-Balance Sheet'!F9</f>
        <v>160288477.4</v>
      </c>
      <c r="G9" s="2">
        <f>'Quaterly-Balance Sheet'!G9</f>
        <v>169021638.6</v>
      </c>
      <c r="H9" s="2">
        <f>'Quaterly-Balance Sheet'!H9</f>
        <v>178235312</v>
      </c>
      <c r="I9" s="2">
        <f>'Quaterly-Balance Sheet'!I9</f>
        <v>187956115.8</v>
      </c>
    </row>
    <row r="10">
      <c r="A10" s="26" t="s">
        <v>111</v>
      </c>
      <c r="B10" s="29">
        <f t="shared" ref="B10:I10" si="3">SUM(B8:B9)/2</f>
        <v>64838083.62</v>
      </c>
      <c r="C10" s="29">
        <f t="shared" si="3"/>
        <v>133201328.6</v>
      </c>
      <c r="D10" s="29">
        <f t="shared" si="3"/>
        <v>140445325</v>
      </c>
      <c r="E10" s="29">
        <f t="shared" si="3"/>
        <v>148087386.7</v>
      </c>
      <c r="F10" s="29">
        <f t="shared" si="3"/>
        <v>156149545.4</v>
      </c>
      <c r="G10" s="29">
        <f t="shared" si="3"/>
        <v>164655058</v>
      </c>
      <c r="H10" s="29">
        <f t="shared" si="3"/>
        <v>173628475.3</v>
      </c>
      <c r="I10" s="29">
        <f t="shared" si="3"/>
        <v>183095713.9</v>
      </c>
    </row>
    <row r="11">
      <c r="A11" s="26" t="s">
        <v>114</v>
      </c>
      <c r="B11" s="30">
        <f t="shared" ref="B11:I11" si="4">B6/B10</f>
        <v>2.973848277</v>
      </c>
      <c r="C11" s="30">
        <f t="shared" si="4"/>
        <v>1.52626837</v>
      </c>
      <c r="D11" s="30">
        <f t="shared" si="4"/>
        <v>1.526282164</v>
      </c>
      <c r="E11" s="30">
        <f t="shared" si="4"/>
        <v>1.526295754</v>
      </c>
      <c r="F11" s="30">
        <f t="shared" si="4"/>
        <v>1.526309143</v>
      </c>
      <c r="G11" s="30">
        <f t="shared" si="4"/>
        <v>1.526322333</v>
      </c>
      <c r="H11" s="30">
        <f t="shared" si="4"/>
        <v>1.526335327</v>
      </c>
      <c r="I11" s="30">
        <f t="shared" si="4"/>
        <v>1.526348126</v>
      </c>
    </row>
    <row r="12">
      <c r="A12" s="6"/>
    </row>
    <row r="13">
      <c r="A13" s="25" t="s">
        <v>115</v>
      </c>
    </row>
    <row r="14">
      <c r="A14" s="6" t="s">
        <v>116</v>
      </c>
      <c r="B14" s="28">
        <v>90.0</v>
      </c>
      <c r="C14" s="28">
        <v>90.0</v>
      </c>
      <c r="D14" s="28">
        <v>90.0</v>
      </c>
      <c r="E14" s="28">
        <v>90.0</v>
      </c>
      <c r="F14" s="28">
        <v>90.0</v>
      </c>
      <c r="G14" s="28">
        <v>90.0</v>
      </c>
      <c r="H14" s="28">
        <v>90.0</v>
      </c>
      <c r="I14" s="28">
        <v>90.0</v>
      </c>
    </row>
    <row r="15">
      <c r="A15" s="6" t="s">
        <v>114</v>
      </c>
      <c r="B15" s="31">
        <f t="shared" ref="B15:I15" si="5">B11</f>
        <v>2.973848277</v>
      </c>
      <c r="C15" s="31">
        <f t="shared" si="5"/>
        <v>1.52626837</v>
      </c>
      <c r="D15" s="31">
        <f t="shared" si="5"/>
        <v>1.526282164</v>
      </c>
      <c r="E15" s="31">
        <f t="shared" si="5"/>
        <v>1.526295754</v>
      </c>
      <c r="F15" s="31">
        <f t="shared" si="5"/>
        <v>1.526309143</v>
      </c>
      <c r="G15" s="31">
        <f t="shared" si="5"/>
        <v>1.526322333</v>
      </c>
      <c r="H15" s="31">
        <f t="shared" si="5"/>
        <v>1.526335327</v>
      </c>
      <c r="I15" s="31">
        <f t="shared" si="5"/>
        <v>1.526348126</v>
      </c>
    </row>
    <row r="16">
      <c r="A16" s="26" t="s">
        <v>117</v>
      </c>
      <c r="B16" s="32">
        <f t="shared" ref="B16:I16" si="6">B14/B15</f>
        <v>30.26381699</v>
      </c>
      <c r="C16" s="32">
        <f t="shared" si="6"/>
        <v>58.96734922</v>
      </c>
      <c r="D16" s="32">
        <f t="shared" si="6"/>
        <v>58.96681632</v>
      </c>
      <c r="E16" s="32">
        <f t="shared" si="6"/>
        <v>58.96629128</v>
      </c>
      <c r="F16" s="32">
        <f t="shared" si="6"/>
        <v>58.96577402</v>
      </c>
      <c r="G16" s="32">
        <f t="shared" si="6"/>
        <v>58.96526445</v>
      </c>
      <c r="H16" s="32">
        <f t="shared" si="6"/>
        <v>58.96476247</v>
      </c>
      <c r="I16" s="32">
        <f t="shared" si="6"/>
        <v>58.96426801</v>
      </c>
    </row>
    <row r="17">
      <c r="A17" s="6"/>
    </row>
    <row r="18">
      <c r="A18" s="25" t="s">
        <v>118</v>
      </c>
    </row>
    <row r="19">
      <c r="A19" s="26" t="s">
        <v>119</v>
      </c>
    </row>
    <row r="20">
      <c r="A20" s="33" t="s">
        <v>120</v>
      </c>
      <c r="B20" s="2">
        <f>'Quaterly-Purchases'!B3</f>
        <v>282390452</v>
      </c>
      <c r="C20" s="2">
        <f>'Quaterly-Purchases'!C3</f>
        <v>294504785.8</v>
      </c>
      <c r="D20" s="2">
        <f>'Quaterly-Purchases'!D3</f>
        <v>307138815.3</v>
      </c>
      <c r="E20" s="2">
        <f>'Quaterly-Purchases'!E3</f>
        <v>320314835</v>
      </c>
      <c r="F20" s="2">
        <f>'Quaterly-Purchases'!F3</f>
        <v>334056095.8</v>
      </c>
      <c r="G20" s="2">
        <f>'Quaterly-Purchases'!G3</f>
        <v>348386846.2</v>
      </c>
      <c r="H20" s="2">
        <f>'Quaterly-Purchases'!H3</f>
        <v>363332374.7</v>
      </c>
      <c r="I20" s="2">
        <f>'Quaterly-Purchases'!I3</f>
        <v>378919055</v>
      </c>
    </row>
    <row r="21">
      <c r="A21" s="33" t="s">
        <v>121</v>
      </c>
      <c r="B21" s="2">
        <f>'Quaterly-Purchases'!B4</f>
        <v>23190008.82</v>
      </c>
      <c r="C21" s="2">
        <f>'Quaterly-Purchases'!C4</f>
        <v>25057985.82</v>
      </c>
      <c r="D21" s="2">
        <f>'Quaterly-Purchases'!D4</f>
        <v>27076430.11</v>
      </c>
      <c r="E21" s="2">
        <f>'Quaterly-Purchases'!E4</f>
        <v>29257461.99</v>
      </c>
      <c r="F21" s="2">
        <f>'Quaterly-Purchases'!F4</f>
        <v>31614178.03</v>
      </c>
      <c r="G21" s="2">
        <f>'Quaterly-Purchases'!G4</f>
        <v>34160729.77</v>
      </c>
      <c r="H21" s="2">
        <f>'Quaterly-Purchases'!H4</f>
        <v>36912408.64</v>
      </c>
      <c r="I21" s="2">
        <f>'Quaterly-Purchases'!I4</f>
        <v>39885737.82</v>
      </c>
    </row>
    <row r="22">
      <c r="A22" s="26" t="s">
        <v>122</v>
      </c>
      <c r="B22" s="2">
        <f t="shared" ref="B22:I22" si="7">SUM(B20:B21)</f>
        <v>305580460.8</v>
      </c>
      <c r="C22" s="2">
        <f t="shared" si="7"/>
        <v>319562771.6</v>
      </c>
      <c r="D22" s="2">
        <f t="shared" si="7"/>
        <v>334215245.4</v>
      </c>
      <c r="E22" s="2">
        <f t="shared" si="7"/>
        <v>349572297</v>
      </c>
      <c r="F22" s="2">
        <f t="shared" si="7"/>
        <v>365670273.8</v>
      </c>
      <c r="G22" s="2">
        <f t="shared" si="7"/>
        <v>382547575.9</v>
      </c>
      <c r="H22" s="2">
        <f t="shared" si="7"/>
        <v>400244783.4</v>
      </c>
      <c r="I22" s="2">
        <f t="shared" si="7"/>
        <v>418804792.8</v>
      </c>
    </row>
    <row r="23">
      <c r="A23" s="6"/>
    </row>
    <row r="24">
      <c r="A24" s="26" t="s">
        <v>123</v>
      </c>
    </row>
    <row r="25">
      <c r="A25" s="6" t="s">
        <v>124</v>
      </c>
      <c r="B25" s="11">
        <v>0.0</v>
      </c>
      <c r="C25" s="2">
        <f t="shared" ref="C25:I25" si="8">B26</f>
        <v>95451148.18</v>
      </c>
      <c r="D25" s="2">
        <f t="shared" si="8"/>
        <v>99545929.25</v>
      </c>
      <c r="E25" s="2">
        <f t="shared" si="8"/>
        <v>103816373.3</v>
      </c>
      <c r="F25" s="2">
        <f t="shared" si="8"/>
        <v>108270016.1</v>
      </c>
      <c r="G25" s="2">
        <f t="shared" si="8"/>
        <v>112914716.8</v>
      </c>
      <c r="H25" s="2">
        <f t="shared" si="8"/>
        <v>117758671.5</v>
      </c>
      <c r="I25" s="2">
        <f t="shared" si="8"/>
        <v>122810428.2</v>
      </c>
    </row>
    <row r="26">
      <c r="A26" s="6" t="s">
        <v>125</v>
      </c>
      <c r="B26" s="2">
        <f>'Quaterly-Balance Sheet'!B29</f>
        <v>95451148.18</v>
      </c>
      <c r="C26" s="2">
        <f>'Quaterly-Balance Sheet'!C29</f>
        <v>99545929.25</v>
      </c>
      <c r="D26" s="2">
        <f>'Quaterly-Balance Sheet'!D29</f>
        <v>103816373.3</v>
      </c>
      <c r="E26" s="2">
        <f>'Quaterly-Balance Sheet'!E29</f>
        <v>108270016.1</v>
      </c>
      <c r="F26" s="2">
        <f>'Quaterly-Balance Sheet'!F29</f>
        <v>112914716.8</v>
      </c>
      <c r="G26" s="2">
        <f>'Quaterly-Balance Sheet'!G29</f>
        <v>117758671.5</v>
      </c>
      <c r="H26" s="2">
        <f>'Quaterly-Balance Sheet'!H29</f>
        <v>122810428.2</v>
      </c>
      <c r="I26" s="2">
        <f>'Quaterly-Balance Sheet'!I29</f>
        <v>128078901.5</v>
      </c>
    </row>
    <row r="27">
      <c r="A27" s="26" t="s">
        <v>123</v>
      </c>
      <c r="B27" s="2">
        <f t="shared" ref="B27:I27" si="9">SUM(B25:B26)/2</f>
        <v>47725574.09</v>
      </c>
      <c r="C27" s="2">
        <f t="shared" si="9"/>
        <v>97498538.72</v>
      </c>
      <c r="D27" s="2">
        <f t="shared" si="9"/>
        <v>101681151.3</v>
      </c>
      <c r="E27" s="2">
        <f t="shared" si="9"/>
        <v>106043194.7</v>
      </c>
      <c r="F27" s="2">
        <f t="shared" si="9"/>
        <v>110592366.4</v>
      </c>
      <c r="G27" s="2">
        <f t="shared" si="9"/>
        <v>115336694.2</v>
      </c>
      <c r="H27" s="2">
        <f t="shared" si="9"/>
        <v>120284549.9</v>
      </c>
      <c r="I27" s="2">
        <f t="shared" si="9"/>
        <v>125444664.9</v>
      </c>
    </row>
    <row r="28">
      <c r="A28" s="26" t="s">
        <v>126</v>
      </c>
      <c r="B28" s="32">
        <f t="shared" ref="B28:I28" si="10">B22/B27</f>
        <v>6.402866107</v>
      </c>
      <c r="C28" s="32">
        <f t="shared" si="10"/>
        <v>3.277616012</v>
      </c>
      <c r="D28" s="32">
        <f t="shared" si="10"/>
        <v>3.286894781</v>
      </c>
      <c r="E28" s="32">
        <f t="shared" si="10"/>
        <v>3.296508541</v>
      </c>
      <c r="F28" s="32">
        <f t="shared" si="10"/>
        <v>3.306469385</v>
      </c>
      <c r="G28" s="32">
        <f t="shared" si="10"/>
        <v>3.316789845</v>
      </c>
      <c r="H28" s="32">
        <f t="shared" si="10"/>
        <v>3.327482904</v>
      </c>
      <c r="I28" s="32">
        <f t="shared" si="10"/>
        <v>3.338562013</v>
      </c>
    </row>
    <row r="29">
      <c r="A29" s="6"/>
    </row>
    <row r="30">
      <c r="A30" s="26" t="s">
        <v>127</v>
      </c>
    </row>
    <row r="31">
      <c r="A31" s="6" t="s">
        <v>116</v>
      </c>
      <c r="B31" s="28">
        <v>90.0</v>
      </c>
      <c r="C31" s="28">
        <v>90.0</v>
      </c>
      <c r="D31" s="28">
        <v>90.0</v>
      </c>
      <c r="E31" s="28">
        <v>90.0</v>
      </c>
      <c r="F31" s="28">
        <v>90.0</v>
      </c>
      <c r="G31" s="28">
        <v>90.0</v>
      </c>
      <c r="H31" s="28">
        <v>90.0</v>
      </c>
      <c r="I31" s="28">
        <v>90.0</v>
      </c>
    </row>
    <row r="32">
      <c r="A32" s="6" t="s">
        <v>128</v>
      </c>
      <c r="B32" s="34">
        <f t="shared" ref="B32:I32" si="11">B28</f>
        <v>6.402866107</v>
      </c>
      <c r="C32" s="34">
        <f t="shared" si="11"/>
        <v>3.277616012</v>
      </c>
      <c r="D32" s="34">
        <f t="shared" si="11"/>
        <v>3.286894781</v>
      </c>
      <c r="E32" s="34">
        <f t="shared" si="11"/>
        <v>3.296508541</v>
      </c>
      <c r="F32" s="34">
        <f t="shared" si="11"/>
        <v>3.306469385</v>
      </c>
      <c r="G32" s="34">
        <f t="shared" si="11"/>
        <v>3.316789845</v>
      </c>
      <c r="H32" s="34">
        <f t="shared" si="11"/>
        <v>3.327482904</v>
      </c>
      <c r="I32" s="34">
        <f t="shared" si="11"/>
        <v>3.338562013</v>
      </c>
    </row>
    <row r="33">
      <c r="A33" s="26" t="s">
        <v>129</v>
      </c>
      <c r="B33" s="32">
        <f t="shared" ref="B33:I33" si="12">B31/B32</f>
        <v>14.05620522</v>
      </c>
      <c r="C33" s="32">
        <f t="shared" si="12"/>
        <v>27.45898228</v>
      </c>
      <c r="D33" s="32">
        <f t="shared" si="12"/>
        <v>27.3814667</v>
      </c>
      <c r="E33" s="32">
        <f t="shared" si="12"/>
        <v>27.30161287</v>
      </c>
      <c r="F33" s="32">
        <f t="shared" si="12"/>
        <v>27.21936589</v>
      </c>
      <c r="G33" s="32">
        <f t="shared" si="12"/>
        <v>27.13467063</v>
      </c>
      <c r="H33" s="32">
        <f t="shared" si="12"/>
        <v>27.0474718</v>
      </c>
      <c r="I33" s="32">
        <f t="shared" si="12"/>
        <v>26.95771402</v>
      </c>
    </row>
    <row r="34">
      <c r="A34" s="6"/>
    </row>
    <row r="35">
      <c r="A35" s="26" t="s">
        <v>130</v>
      </c>
    </row>
    <row r="36">
      <c r="A36" s="6" t="s">
        <v>131</v>
      </c>
      <c r="B36" s="2">
        <f>'Quaterly-Profit &amp; Loss'!B3</f>
        <v>252642200.7</v>
      </c>
      <c r="C36" s="2">
        <f>'Quaterly-Profit &amp; Loss'!C3</f>
        <v>260481101</v>
      </c>
      <c r="D36" s="2">
        <f>'Quaterly-Profit &amp; Loss'!D3</f>
        <v>268625847.1</v>
      </c>
      <c r="E36" s="2">
        <f>'Quaterly-Profit &amp; Loss'!E3</f>
        <v>277092602.5</v>
      </c>
      <c r="F36" s="2">
        <f>'Quaterly-Profit &amp; Loss'!F3</f>
        <v>285898612.5</v>
      </c>
      <c r="G36" s="2">
        <f>'Quaterly-Profit &amp; Loss'!G3</f>
        <v>295062285</v>
      </c>
      <c r="H36" s="2">
        <f>'Quaterly-Profit &amp; Loss'!H3</f>
        <v>304603278.8</v>
      </c>
      <c r="I36" s="2">
        <f>'Quaterly-Profit &amp; Loss'!I3</f>
        <v>314542598</v>
      </c>
    </row>
    <row r="37">
      <c r="A37" s="26" t="s">
        <v>132</v>
      </c>
    </row>
    <row r="38">
      <c r="A38" s="6" t="s">
        <v>133</v>
      </c>
      <c r="B38" s="11">
        <v>0.0</v>
      </c>
      <c r="C38" s="2">
        <f t="shared" ref="C38:I38" si="13">B39</f>
        <v>52938260.13</v>
      </c>
      <c r="D38" s="2">
        <f t="shared" si="13"/>
        <v>112019930.8</v>
      </c>
      <c r="E38" s="2">
        <f t="shared" si="13"/>
        <v>177609329.1</v>
      </c>
      <c r="F38" s="2">
        <f t="shared" si="13"/>
        <v>250089023.6</v>
      </c>
      <c r="G38" s="2">
        <f t="shared" si="13"/>
        <v>329860684.9</v>
      </c>
      <c r="H38" s="2">
        <f t="shared" si="13"/>
        <v>417345975.8</v>
      </c>
      <c r="I38" s="2">
        <f t="shared" si="13"/>
        <v>512987480.3</v>
      </c>
    </row>
    <row r="39">
      <c r="A39" s="6" t="s">
        <v>134</v>
      </c>
      <c r="B39" s="2">
        <f>'Quaterly-Balance Sheet'!B8</f>
        <v>52938260.13</v>
      </c>
      <c r="C39" s="2">
        <f>'Quaterly-Balance Sheet'!C8</f>
        <v>112019930.8</v>
      </c>
      <c r="D39" s="2">
        <f>'Quaterly-Balance Sheet'!D8</f>
        <v>177609329.1</v>
      </c>
      <c r="E39" s="2">
        <f>'Quaterly-Balance Sheet'!E8</f>
        <v>250089023.6</v>
      </c>
      <c r="F39" s="2">
        <f>'Quaterly-Balance Sheet'!F8</f>
        <v>329860684.9</v>
      </c>
      <c r="G39" s="2">
        <f>'Quaterly-Balance Sheet'!G8</f>
        <v>417345975.8</v>
      </c>
      <c r="H39" s="2">
        <f>'Quaterly-Balance Sheet'!H8</f>
        <v>512987480.3</v>
      </c>
      <c r="I39" s="2">
        <f>'Quaterly-Balance Sheet'!I8</f>
        <v>617249675.2</v>
      </c>
    </row>
    <row r="40">
      <c r="A40" s="26" t="s">
        <v>132</v>
      </c>
      <c r="B40" s="2">
        <f t="shared" ref="B40:I40" si="14">SUM(B38:B39)/2</f>
        <v>26469130.07</v>
      </c>
      <c r="C40" s="2">
        <f t="shared" si="14"/>
        <v>82479095.46</v>
      </c>
      <c r="D40" s="2">
        <f t="shared" si="14"/>
        <v>144814630</v>
      </c>
      <c r="E40" s="2">
        <f t="shared" si="14"/>
        <v>213849176.3</v>
      </c>
      <c r="F40" s="2">
        <f t="shared" si="14"/>
        <v>289974854.2</v>
      </c>
      <c r="G40" s="2">
        <f t="shared" si="14"/>
        <v>373603330.3</v>
      </c>
      <c r="H40" s="2">
        <f t="shared" si="14"/>
        <v>465166728.1</v>
      </c>
      <c r="I40" s="2">
        <f t="shared" si="14"/>
        <v>565118577.8</v>
      </c>
    </row>
    <row r="41">
      <c r="A41" s="26" t="s">
        <v>135</v>
      </c>
      <c r="B41" s="32">
        <f t="shared" ref="B41:I41" si="15">B36/B40</f>
        <v>9.544786701</v>
      </c>
      <c r="C41" s="32">
        <f t="shared" si="15"/>
        <v>3.158146917</v>
      </c>
      <c r="D41" s="32">
        <f t="shared" si="15"/>
        <v>1.85496346</v>
      </c>
      <c r="E41" s="32">
        <f t="shared" si="15"/>
        <v>1.295738461</v>
      </c>
      <c r="F41" s="32">
        <f t="shared" si="15"/>
        <v>0.9859427752</v>
      </c>
      <c r="G41" s="32">
        <f t="shared" si="15"/>
        <v>0.7897742367</v>
      </c>
      <c r="H41" s="32">
        <f t="shared" si="15"/>
        <v>0.6548260235</v>
      </c>
      <c r="I41" s="32">
        <f t="shared" si="15"/>
        <v>0.5565957488</v>
      </c>
    </row>
    <row r="42">
      <c r="A42" s="6"/>
    </row>
    <row r="43">
      <c r="A43" s="26" t="s">
        <v>136</v>
      </c>
    </row>
    <row r="44">
      <c r="A44" s="6" t="s">
        <v>116</v>
      </c>
      <c r="B44" s="11">
        <v>90.0</v>
      </c>
      <c r="C44" s="11">
        <v>90.0</v>
      </c>
      <c r="D44" s="11">
        <v>90.0</v>
      </c>
      <c r="E44" s="11">
        <v>90.0</v>
      </c>
      <c r="F44" s="11">
        <v>90.0</v>
      </c>
      <c r="G44" s="11">
        <v>90.0</v>
      </c>
      <c r="H44" s="11">
        <v>90.0</v>
      </c>
      <c r="I44" s="11">
        <v>90.0</v>
      </c>
    </row>
    <row r="45">
      <c r="A45" s="6" t="s">
        <v>135</v>
      </c>
      <c r="B45" s="34">
        <f t="shared" ref="B45:I45" si="16">B41</f>
        <v>9.544786701</v>
      </c>
      <c r="C45" s="34">
        <f t="shared" si="16"/>
        <v>3.158146917</v>
      </c>
      <c r="D45" s="34">
        <f t="shared" si="16"/>
        <v>1.85496346</v>
      </c>
      <c r="E45" s="34">
        <f t="shared" si="16"/>
        <v>1.295738461</v>
      </c>
      <c r="F45" s="34">
        <f t="shared" si="16"/>
        <v>0.9859427752</v>
      </c>
      <c r="G45" s="34">
        <f t="shared" si="16"/>
        <v>0.7897742367</v>
      </c>
      <c r="H45" s="34">
        <f t="shared" si="16"/>
        <v>0.6548260235</v>
      </c>
      <c r="I45" s="34">
        <f t="shared" si="16"/>
        <v>0.5565957488</v>
      </c>
    </row>
    <row r="46">
      <c r="A46" s="26" t="s">
        <v>137</v>
      </c>
      <c r="B46" s="32">
        <f t="shared" ref="B46:I46" si="17">B44/B45</f>
        <v>9.429231141</v>
      </c>
      <c r="C46" s="32">
        <f t="shared" si="17"/>
        <v>28.49772426</v>
      </c>
      <c r="D46" s="32">
        <f t="shared" si="17"/>
        <v>48.51847593</v>
      </c>
      <c r="E46" s="32">
        <f t="shared" si="17"/>
        <v>69.45846152</v>
      </c>
      <c r="F46" s="32">
        <f t="shared" si="17"/>
        <v>91.28318829</v>
      </c>
      <c r="G46" s="32">
        <f t="shared" si="17"/>
        <v>113.9566167</v>
      </c>
      <c r="H46" s="32">
        <f t="shared" si="17"/>
        <v>137.4410863</v>
      </c>
      <c r="I46" s="32">
        <f t="shared" si="17"/>
        <v>161.6972465</v>
      </c>
    </row>
    <row r="47">
      <c r="A47" s="6"/>
    </row>
    <row r="48">
      <c r="A48" s="26" t="s">
        <v>138</v>
      </c>
    </row>
    <row r="49">
      <c r="A49" s="6" t="s">
        <v>24</v>
      </c>
      <c r="B49" s="2">
        <f>'Quaterly-Profit &amp; Loss'!B2</f>
        <v>431327460.2</v>
      </c>
      <c r="C49" s="2">
        <f>'Quaterly-Profit &amp; Loss'!C2</f>
        <v>454265141.1</v>
      </c>
      <c r="D49" s="2">
        <f>'Quaterly-Profit &amp; Loss'!D2</f>
        <v>478443354.9</v>
      </c>
      <c r="E49" s="2">
        <f>'Quaterly-Profit &amp; Loss'!E2</f>
        <v>503930005.3</v>
      </c>
      <c r="F49" s="2">
        <f>'Quaterly-Profit &amp; Loss'!F2</f>
        <v>530796744.5</v>
      </c>
      <c r="G49" s="2">
        <f>'Quaterly-Profit &amp; Loss'!G2</f>
        <v>559119181</v>
      </c>
      <c r="H49" s="2">
        <f>'Quaterly-Profit &amp; Loss'!H2</f>
        <v>588977098.9</v>
      </c>
      <c r="I49" s="2">
        <f>'Quaterly-Profit &amp; Loss'!I2</f>
        <v>620454690.8</v>
      </c>
    </row>
    <row r="50">
      <c r="A50" s="26" t="s">
        <v>139</v>
      </c>
    </row>
    <row r="51">
      <c r="A51" s="6" t="s">
        <v>140</v>
      </c>
      <c r="B51" s="11">
        <v>0.0</v>
      </c>
      <c r="C51" s="2">
        <f t="shared" ref="C51:I51" si="18">B52</f>
        <v>246730384.7</v>
      </c>
      <c r="D51" s="2">
        <f t="shared" si="18"/>
        <v>412675967.7</v>
      </c>
      <c r="E51" s="2">
        <f t="shared" si="18"/>
        <v>586392887</v>
      </c>
      <c r="F51" s="2">
        <f t="shared" si="18"/>
        <v>773966379</v>
      </c>
      <c r="G51" s="2">
        <f t="shared" si="18"/>
        <v>976648263.8</v>
      </c>
      <c r="H51" s="2">
        <f t="shared" si="18"/>
        <v>1188393350</v>
      </c>
      <c r="I51" s="2">
        <f t="shared" si="18"/>
        <v>1418455590</v>
      </c>
    </row>
    <row r="52">
      <c r="A52" s="6" t="s">
        <v>141</v>
      </c>
      <c r="B52" s="2">
        <f>'Quaterly-Balance Sheet'!B12</f>
        <v>246730384.7</v>
      </c>
      <c r="C52" s="2">
        <f>'Quaterly-Balance Sheet'!C12</f>
        <v>412675967.7</v>
      </c>
      <c r="D52" s="2">
        <f>'Quaterly-Balance Sheet'!D12</f>
        <v>586392887</v>
      </c>
      <c r="E52" s="2">
        <f>'Quaterly-Balance Sheet'!E12</f>
        <v>773966379</v>
      </c>
      <c r="F52" s="2">
        <f>'Quaterly-Balance Sheet'!F12</f>
        <v>976648263.8</v>
      </c>
      <c r="G52" s="2">
        <f>'Quaterly-Balance Sheet'!G12</f>
        <v>1188393350</v>
      </c>
      <c r="H52" s="2">
        <f>'Quaterly-Balance Sheet'!H12</f>
        <v>1418455590</v>
      </c>
      <c r="I52" s="2">
        <f>'Quaterly-Balance Sheet'!I12</f>
        <v>1671753966</v>
      </c>
    </row>
    <row r="53">
      <c r="A53" s="26" t="s">
        <v>139</v>
      </c>
      <c r="B53" s="2">
        <f t="shared" ref="B53:I53" si="19">SUM(B51:B52)/2</f>
        <v>123365192.3</v>
      </c>
      <c r="C53" s="2">
        <f t="shared" si="19"/>
        <v>329703176.2</v>
      </c>
      <c r="D53" s="2">
        <f t="shared" si="19"/>
        <v>499534427.4</v>
      </c>
      <c r="E53" s="2">
        <f t="shared" si="19"/>
        <v>680179633</v>
      </c>
      <c r="F53" s="2">
        <f t="shared" si="19"/>
        <v>875307321.4</v>
      </c>
      <c r="G53" s="2">
        <f t="shared" si="19"/>
        <v>1082520807</v>
      </c>
      <c r="H53" s="2">
        <f t="shared" si="19"/>
        <v>1303424470</v>
      </c>
      <c r="I53" s="2">
        <f t="shared" si="19"/>
        <v>1545104778</v>
      </c>
    </row>
    <row r="54">
      <c r="A54" s="26" t="s">
        <v>142</v>
      </c>
      <c r="B54" s="32">
        <f t="shared" ref="B54:I54" si="20">B49/B53</f>
        <v>3.496346514</v>
      </c>
      <c r="C54" s="32">
        <f t="shared" si="20"/>
        <v>1.377800318</v>
      </c>
      <c r="D54" s="32">
        <f t="shared" si="20"/>
        <v>0.9577785407</v>
      </c>
      <c r="E54" s="32">
        <f t="shared" si="20"/>
        <v>0.7408778223</v>
      </c>
      <c r="F54" s="32">
        <f t="shared" si="20"/>
        <v>0.6064118642</v>
      </c>
      <c r="G54" s="32">
        <f t="shared" si="20"/>
        <v>0.5164973988</v>
      </c>
      <c r="H54" s="32">
        <f t="shared" si="20"/>
        <v>0.45186899</v>
      </c>
      <c r="I54" s="32">
        <f t="shared" si="20"/>
        <v>0.4015615638</v>
      </c>
    </row>
    <row r="55">
      <c r="A55" s="6"/>
    </row>
    <row r="56">
      <c r="A56" s="26" t="s">
        <v>143</v>
      </c>
    </row>
    <row r="57">
      <c r="A57" s="6" t="s">
        <v>24</v>
      </c>
      <c r="B57" s="2">
        <f>'Quaterly-Profit &amp; Loss'!B2</f>
        <v>431327460.2</v>
      </c>
      <c r="C57" s="2">
        <f>'Quaterly-Profit &amp; Loss'!C2</f>
        <v>454265141.1</v>
      </c>
      <c r="D57" s="2">
        <f>'Quaterly-Profit &amp; Loss'!D2</f>
        <v>478443354.9</v>
      </c>
      <c r="E57" s="2">
        <f>'Quaterly-Profit &amp; Loss'!E2</f>
        <v>503930005.3</v>
      </c>
      <c r="F57" s="2">
        <f>'Quaterly-Profit &amp; Loss'!F2</f>
        <v>530796744.5</v>
      </c>
      <c r="G57" s="2">
        <f>'Quaterly-Profit &amp; Loss'!G2</f>
        <v>559119181</v>
      </c>
      <c r="H57" s="2">
        <f>'Quaterly-Profit &amp; Loss'!H2</f>
        <v>588977098.9</v>
      </c>
      <c r="I57" s="2">
        <f>'Quaterly-Profit &amp; Loss'!I2</f>
        <v>620454690.8</v>
      </c>
    </row>
    <row r="58">
      <c r="A58" s="26" t="s">
        <v>144</v>
      </c>
    </row>
    <row r="59">
      <c r="A59" s="6" t="s">
        <v>140</v>
      </c>
      <c r="B59" s="28">
        <v>0.0</v>
      </c>
      <c r="C59" s="2">
        <f t="shared" ref="C59:I59" si="21">B60</f>
        <v>651186.6</v>
      </c>
      <c r="D59" s="2">
        <f t="shared" si="21"/>
        <v>522085.2</v>
      </c>
      <c r="E59" s="2">
        <f t="shared" si="21"/>
        <v>654244.8</v>
      </c>
      <c r="F59" s="2">
        <f t="shared" si="21"/>
        <v>464852.4</v>
      </c>
      <c r="G59" s="2">
        <f t="shared" si="21"/>
        <v>275460</v>
      </c>
      <c r="H59" s="2">
        <f t="shared" si="21"/>
        <v>126261.6</v>
      </c>
      <c r="I59" s="2">
        <f t="shared" si="21"/>
        <v>734414.4</v>
      </c>
    </row>
    <row r="60">
      <c r="A60" s="6" t="s">
        <v>141</v>
      </c>
      <c r="B60" s="2">
        <f>'Quaterly-Balance Sheet'!B5</f>
        <v>651186.6</v>
      </c>
      <c r="C60" s="2">
        <f>'Quaterly-Balance Sheet'!C5</f>
        <v>522085.2</v>
      </c>
      <c r="D60" s="2">
        <f>'Quaterly-Balance Sheet'!D5</f>
        <v>654244.8</v>
      </c>
      <c r="E60" s="2">
        <f>'Quaterly-Balance Sheet'!E5</f>
        <v>464852.4</v>
      </c>
      <c r="F60" s="2">
        <f>'Quaterly-Balance Sheet'!F5</f>
        <v>275460</v>
      </c>
      <c r="G60" s="2">
        <f>'Quaterly-Balance Sheet'!G5</f>
        <v>126261.6</v>
      </c>
      <c r="H60" s="2">
        <f>'Quaterly-Balance Sheet'!H5</f>
        <v>734414.4</v>
      </c>
      <c r="I60" s="2">
        <f>'Quaterly-Balance Sheet'!I5</f>
        <v>886671</v>
      </c>
    </row>
    <row r="61">
      <c r="A61" s="26" t="s">
        <v>144</v>
      </c>
      <c r="B61" s="2">
        <f t="shared" ref="B61:I61" si="22">SUM(B59:B60)/2</f>
        <v>325593.3</v>
      </c>
      <c r="C61" s="2">
        <f t="shared" si="22"/>
        <v>586635.9</v>
      </c>
      <c r="D61" s="2">
        <f t="shared" si="22"/>
        <v>588165</v>
      </c>
      <c r="E61" s="2">
        <f t="shared" si="22"/>
        <v>559548.6</v>
      </c>
      <c r="F61" s="2">
        <f t="shared" si="22"/>
        <v>370156.2</v>
      </c>
      <c r="G61" s="2">
        <f t="shared" si="22"/>
        <v>200860.8</v>
      </c>
      <c r="H61" s="2">
        <f t="shared" si="22"/>
        <v>430338</v>
      </c>
      <c r="I61" s="2">
        <f t="shared" si="22"/>
        <v>810542.7</v>
      </c>
    </row>
    <row r="62">
      <c r="A62" s="26" t="s">
        <v>145</v>
      </c>
      <c r="B62" s="32">
        <f t="shared" ref="B62:I62" si="23">B57/B61</f>
        <v>1324.743047</v>
      </c>
      <c r="C62" s="32">
        <f t="shared" si="23"/>
        <v>774.3561911</v>
      </c>
      <c r="D62" s="32">
        <f t="shared" si="23"/>
        <v>813.4509106</v>
      </c>
      <c r="E62" s="32">
        <f t="shared" si="23"/>
        <v>900.6009582</v>
      </c>
      <c r="F62" s="32">
        <f t="shared" si="23"/>
        <v>1433.980424</v>
      </c>
      <c r="G62" s="32">
        <f t="shared" si="23"/>
        <v>2783.615225</v>
      </c>
      <c r="H62" s="32">
        <f t="shared" si="23"/>
        <v>1368.63837</v>
      </c>
      <c r="I62" s="32">
        <f t="shared" si="23"/>
        <v>765.4805734</v>
      </c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1">
      <c r="A1" s="26" t="s">
        <v>146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6"/>
    </row>
    <row r="2">
      <c r="A2" s="26" t="s">
        <v>147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59</v>
      </c>
      <c r="B3" s="7">
        <f>'Quaterly-Profit &amp; Loss'!B4</f>
        <v>178685259.5</v>
      </c>
      <c r="C3" s="7">
        <f>'Quaterly-Profit &amp; Loss'!C4</f>
        <v>193784040.1</v>
      </c>
      <c r="D3" s="7">
        <f>'Quaterly-Profit &amp; Loss'!D4</f>
        <v>209817507.8</v>
      </c>
      <c r="E3" s="7">
        <f>'Quaterly-Profit &amp; Loss'!E4</f>
        <v>226837402.8</v>
      </c>
      <c r="F3" s="7">
        <f>'Quaterly-Profit &amp; Loss'!F4</f>
        <v>244898132</v>
      </c>
      <c r="G3" s="7">
        <f>'Quaterly-Profit &amp; Loss'!G4</f>
        <v>264056895.9</v>
      </c>
      <c r="H3" s="7">
        <f>'Quaterly-Profit &amp; Loss'!H4</f>
        <v>284373820.1</v>
      </c>
      <c r="I3" s="7">
        <f>'Quaterly-Profit &amp; Loss'!I4</f>
        <v>305912092.8</v>
      </c>
      <c r="J3" s="6"/>
    </row>
    <row r="4">
      <c r="A4" s="6" t="s">
        <v>24</v>
      </c>
      <c r="B4" s="7">
        <f>'Quaterly-Profit &amp; Loss'!B2</f>
        <v>431327460.2</v>
      </c>
      <c r="C4" s="7">
        <f>'Quaterly-Profit &amp; Loss'!C2</f>
        <v>454265141.1</v>
      </c>
      <c r="D4" s="7">
        <f>'Quaterly-Profit &amp; Loss'!D2</f>
        <v>478443354.9</v>
      </c>
      <c r="E4" s="7">
        <f>'Quaterly-Profit &amp; Loss'!E2</f>
        <v>503930005.3</v>
      </c>
      <c r="F4" s="7">
        <f>'Quaterly-Profit &amp; Loss'!F2</f>
        <v>530796744.5</v>
      </c>
      <c r="G4" s="7">
        <f>'Quaterly-Profit &amp; Loss'!G2</f>
        <v>559119181</v>
      </c>
      <c r="H4" s="7">
        <f>'Quaterly-Profit &amp; Loss'!H2</f>
        <v>588977098.9</v>
      </c>
      <c r="I4" s="7">
        <f>'Quaterly-Profit &amp; Loss'!I2</f>
        <v>620454690.8</v>
      </c>
      <c r="J4" s="6"/>
    </row>
    <row r="5">
      <c r="A5" s="26" t="s">
        <v>148</v>
      </c>
      <c r="B5" s="35">
        <f t="shared" ref="B5:I5" si="1">B3/B4</f>
        <v>0.4142682209</v>
      </c>
      <c r="C5" s="35">
        <f t="shared" si="1"/>
        <v>0.4265879606</v>
      </c>
      <c r="D5" s="35">
        <f t="shared" si="1"/>
        <v>0.4385420043</v>
      </c>
      <c r="E5" s="35">
        <f t="shared" si="1"/>
        <v>0.4501367261</v>
      </c>
      <c r="F5" s="35">
        <f t="shared" si="1"/>
        <v>0.461378361</v>
      </c>
      <c r="G5" s="35">
        <f t="shared" si="1"/>
        <v>0.4722730053</v>
      </c>
      <c r="H5" s="35">
        <f t="shared" si="1"/>
        <v>0.4828266169</v>
      </c>
      <c r="I5" s="35">
        <f t="shared" si="1"/>
        <v>0.4930450158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149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150</v>
      </c>
      <c r="B8" s="7">
        <f>'Quaterly-Profit &amp; Loss'!B12</f>
        <v>144213325.1</v>
      </c>
      <c r="C8" s="7">
        <f>'Quaterly-Profit &amp; Loss'!C12</f>
        <v>156436938</v>
      </c>
      <c r="D8" s="7">
        <f>'Quaterly-Profit &amp; Loss'!D12</f>
        <v>169414130.3</v>
      </c>
      <c r="E8" s="7">
        <f>'Quaterly-Profit &amp; Loss'!E12</f>
        <v>183285344.7</v>
      </c>
      <c r="F8" s="7">
        <f>'Quaterly-Profit &amp; Loss'!F12</f>
        <v>198004839.1</v>
      </c>
      <c r="G8" s="7">
        <f>'Quaterly-Profit &amp; Loss'!G12</f>
        <v>213715926.8</v>
      </c>
      <c r="H8" s="7">
        <f>'Quaterly-Profit &amp; Loss'!H12</f>
        <v>230424347.2</v>
      </c>
      <c r="I8" s="7">
        <f>'Quaterly-Profit &amp; Loss'!I12</f>
        <v>248062247.2</v>
      </c>
      <c r="J8" s="6"/>
    </row>
    <row r="9">
      <c r="A9" s="6" t="s">
        <v>24</v>
      </c>
      <c r="B9" s="7">
        <f>'Quaterly-Profit &amp; Loss'!B2</f>
        <v>431327460.2</v>
      </c>
      <c r="C9" s="7">
        <f>'Quaterly-Profit &amp; Loss'!C2</f>
        <v>454265141.1</v>
      </c>
      <c r="D9" s="7">
        <f>'Quaterly-Profit &amp; Loss'!D2</f>
        <v>478443354.9</v>
      </c>
      <c r="E9" s="7">
        <f>'Quaterly-Profit &amp; Loss'!E2</f>
        <v>503930005.3</v>
      </c>
      <c r="F9" s="7">
        <f>'Quaterly-Profit &amp; Loss'!F2</f>
        <v>530796744.5</v>
      </c>
      <c r="G9" s="7">
        <f>'Quaterly-Profit &amp; Loss'!G2</f>
        <v>559119181</v>
      </c>
      <c r="H9" s="7">
        <f>'Quaterly-Profit &amp; Loss'!H2</f>
        <v>588977098.9</v>
      </c>
      <c r="I9" s="7">
        <f>'Quaterly-Profit &amp; Loss'!I2</f>
        <v>620454690.8</v>
      </c>
      <c r="J9" s="6"/>
    </row>
    <row r="10">
      <c r="A10" s="26" t="s">
        <v>151</v>
      </c>
      <c r="B10" s="35">
        <f t="shared" ref="B10:I10" si="2">B8/B9</f>
        <v>0.3343476555</v>
      </c>
      <c r="C10" s="35">
        <f t="shared" si="2"/>
        <v>0.3443736351</v>
      </c>
      <c r="D10" s="35">
        <f t="shared" si="2"/>
        <v>0.3540944368</v>
      </c>
      <c r="E10" s="35">
        <f t="shared" si="2"/>
        <v>0.36371191</v>
      </c>
      <c r="F10" s="35">
        <f t="shared" si="2"/>
        <v>0.3730332582</v>
      </c>
      <c r="G10" s="35">
        <f t="shared" si="2"/>
        <v>0.3822368004</v>
      </c>
      <c r="H10" s="35">
        <f t="shared" si="2"/>
        <v>0.391228025</v>
      </c>
      <c r="I10" s="35">
        <f t="shared" si="2"/>
        <v>0.3998071912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152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153</v>
      </c>
      <c r="B13" s="7">
        <f>'Quaterly-Profit &amp; Loss'!B8</f>
        <v>177184216.1</v>
      </c>
      <c r="C13" s="7">
        <f>'Quaterly-Profit &amp; Loss'!C8</f>
        <v>192282996.7</v>
      </c>
      <c r="D13" s="7">
        <f>'Quaterly-Profit &amp; Loss'!D8</f>
        <v>208256173.4</v>
      </c>
      <c r="E13" s="7">
        <f>'Quaterly-Profit &amp; Loss'!E8</f>
        <v>225276068.4</v>
      </c>
      <c r="F13" s="7">
        <f>'Quaterly-Profit &amp; Loss'!F8</f>
        <v>243336797.6</v>
      </c>
      <c r="G13" s="7">
        <f>'Quaterly-Profit &amp; Loss'!G8</f>
        <v>262535755.5</v>
      </c>
      <c r="H13" s="7">
        <f>'Quaterly-Profit &amp; Loss'!H8</f>
        <v>282829742.9</v>
      </c>
      <c r="I13" s="7">
        <f>'Quaterly-Profit &amp; Loss'!I8</f>
        <v>304370855.4</v>
      </c>
      <c r="J13" s="6"/>
    </row>
    <row r="14">
      <c r="A14" s="6" t="s">
        <v>24</v>
      </c>
      <c r="B14" s="7">
        <f>'Quaterly-Profit &amp; Loss'!B2</f>
        <v>431327460.2</v>
      </c>
      <c r="C14" s="7">
        <f>'Quaterly-Profit &amp; Loss'!C2</f>
        <v>454265141.1</v>
      </c>
      <c r="D14" s="7">
        <f>'Quaterly-Profit &amp; Loss'!D2</f>
        <v>478443354.9</v>
      </c>
      <c r="E14" s="7">
        <f>'Quaterly-Profit &amp; Loss'!E2</f>
        <v>503930005.3</v>
      </c>
      <c r="F14" s="7">
        <f>'Quaterly-Profit &amp; Loss'!F2</f>
        <v>530796744.5</v>
      </c>
      <c r="G14" s="7">
        <f>'Quaterly-Profit &amp; Loss'!G2</f>
        <v>559119181</v>
      </c>
      <c r="H14" s="7">
        <f>'Quaterly-Profit &amp; Loss'!H2</f>
        <v>588977098.9</v>
      </c>
      <c r="I14" s="7">
        <f>'Quaterly-Profit &amp; Loss'!I2</f>
        <v>620454690.8</v>
      </c>
      <c r="J14" s="6"/>
    </row>
    <row r="15">
      <c r="A15" s="26" t="s">
        <v>154</v>
      </c>
      <c r="B15" s="35">
        <f t="shared" ref="B15:I15" si="3">B13/B14</f>
        <v>0.4107881656</v>
      </c>
      <c r="C15" s="35">
        <f t="shared" si="3"/>
        <v>0.4232836274</v>
      </c>
      <c r="D15" s="35">
        <f t="shared" si="3"/>
        <v>0.4352786412</v>
      </c>
      <c r="E15" s="35">
        <f t="shared" si="3"/>
        <v>0.4470384101</v>
      </c>
      <c r="F15" s="35">
        <f t="shared" si="3"/>
        <v>0.458436869</v>
      </c>
      <c r="G15" s="35">
        <f t="shared" si="3"/>
        <v>0.469552404</v>
      </c>
      <c r="H15" s="35">
        <f t="shared" si="3"/>
        <v>0.4802049917</v>
      </c>
      <c r="I15" s="35">
        <f t="shared" si="3"/>
        <v>0.4905609708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155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153</v>
      </c>
      <c r="B18" s="7">
        <f>'Quaterly-Profit &amp; Loss'!B8</f>
        <v>177184216.1</v>
      </c>
      <c r="C18" s="7">
        <f>'Quaterly-Profit &amp; Loss'!C8</f>
        <v>192282996.7</v>
      </c>
      <c r="D18" s="7">
        <f>'Quaterly-Profit &amp; Loss'!D8</f>
        <v>208256173.4</v>
      </c>
      <c r="E18" s="7">
        <f>'Quaterly-Profit &amp; Loss'!E8</f>
        <v>225276068.4</v>
      </c>
      <c r="F18" s="7">
        <f>'Quaterly-Profit &amp; Loss'!F8</f>
        <v>243336797.6</v>
      </c>
      <c r="G18" s="7">
        <f>'Quaterly-Profit &amp; Loss'!G8</f>
        <v>262535755.5</v>
      </c>
      <c r="H18" s="7">
        <f>'Quaterly-Profit &amp; Loss'!H8</f>
        <v>282829742.9</v>
      </c>
      <c r="I18" s="7">
        <f>'Quaterly-Profit &amp; Loss'!I8</f>
        <v>304370855.4</v>
      </c>
      <c r="J18" s="6"/>
    </row>
    <row r="19">
      <c r="A19" s="26" t="s">
        <v>139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156</v>
      </c>
      <c r="B20" s="36">
        <v>0.0</v>
      </c>
      <c r="C20" s="7">
        <f t="shared" ref="C20:I20" si="4">B21</f>
        <v>246730384.7</v>
      </c>
      <c r="D20" s="7">
        <f t="shared" si="4"/>
        <v>412675967.7</v>
      </c>
      <c r="E20" s="7">
        <f t="shared" si="4"/>
        <v>586392887</v>
      </c>
      <c r="F20" s="7">
        <f t="shared" si="4"/>
        <v>773966379</v>
      </c>
      <c r="G20" s="7">
        <f t="shared" si="4"/>
        <v>976648263.8</v>
      </c>
      <c r="H20" s="7">
        <f t="shared" si="4"/>
        <v>1188393350</v>
      </c>
      <c r="I20" s="7">
        <f t="shared" si="4"/>
        <v>1418455590</v>
      </c>
      <c r="J20" s="6"/>
    </row>
    <row r="21">
      <c r="A21" s="6" t="s">
        <v>157</v>
      </c>
      <c r="B21" s="7">
        <f>'Quaterly-Balance Sheet'!B12</f>
        <v>246730384.7</v>
      </c>
      <c r="C21" s="7">
        <f>'Quaterly-Balance Sheet'!C12</f>
        <v>412675967.7</v>
      </c>
      <c r="D21" s="7">
        <f>'Quaterly-Balance Sheet'!D12</f>
        <v>586392887</v>
      </c>
      <c r="E21" s="7">
        <f>'Quaterly-Balance Sheet'!E12</f>
        <v>773966379</v>
      </c>
      <c r="F21" s="7">
        <f>'Quaterly-Balance Sheet'!F12</f>
        <v>976648263.8</v>
      </c>
      <c r="G21" s="7">
        <f>'Quaterly-Balance Sheet'!G12</f>
        <v>1188393350</v>
      </c>
      <c r="H21" s="7">
        <f>'Quaterly-Balance Sheet'!H12</f>
        <v>1418455590</v>
      </c>
      <c r="I21" s="7">
        <f>'Quaterly-Balance Sheet'!I12</f>
        <v>1671753966</v>
      </c>
      <c r="J21" s="6"/>
    </row>
    <row r="22">
      <c r="A22" s="6" t="s">
        <v>139</v>
      </c>
      <c r="B22" s="7">
        <f t="shared" ref="B22:I22" si="5">SUM(B20:B21)/2</f>
        <v>123365192.3</v>
      </c>
      <c r="C22" s="36">
        <f t="shared" si="5"/>
        <v>329703176.2</v>
      </c>
      <c r="D22" s="36">
        <f t="shared" si="5"/>
        <v>499534427.4</v>
      </c>
      <c r="E22" s="36">
        <f t="shared" si="5"/>
        <v>680179633</v>
      </c>
      <c r="F22" s="36">
        <f t="shared" si="5"/>
        <v>875307321.4</v>
      </c>
      <c r="G22" s="36">
        <f t="shared" si="5"/>
        <v>1082520807</v>
      </c>
      <c r="H22" s="36">
        <f t="shared" si="5"/>
        <v>1303424470</v>
      </c>
      <c r="I22" s="36">
        <f t="shared" si="5"/>
        <v>1545104778</v>
      </c>
      <c r="J22" s="6"/>
    </row>
    <row r="23">
      <c r="A23" s="26" t="s">
        <v>158</v>
      </c>
      <c r="B23" s="35">
        <f t="shared" ref="B23:I23" si="6">B18/B22</f>
        <v>1.436257771</v>
      </c>
      <c r="C23" s="35">
        <f t="shared" si="6"/>
        <v>0.5832003165</v>
      </c>
      <c r="D23" s="35">
        <f t="shared" si="6"/>
        <v>0.4169005417</v>
      </c>
      <c r="E23" s="35">
        <f t="shared" si="6"/>
        <v>0.3312008437</v>
      </c>
      <c r="F23" s="35">
        <f t="shared" si="6"/>
        <v>0.2780015563</v>
      </c>
      <c r="G23" s="35">
        <f t="shared" si="6"/>
        <v>0.2425225952</v>
      </c>
      <c r="H23" s="35">
        <f t="shared" si="6"/>
        <v>0.2169897446</v>
      </c>
      <c r="I23" s="35">
        <f t="shared" si="6"/>
        <v>0.1969904305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159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150</v>
      </c>
      <c r="B26" s="7">
        <f>'Quaterly-Profit &amp; Loss'!B12</f>
        <v>144213325.1</v>
      </c>
      <c r="C26" s="7">
        <f>'Quaterly-Profit &amp; Loss'!C12</f>
        <v>156436938</v>
      </c>
      <c r="D26" s="7">
        <f>'Quaterly-Profit &amp; Loss'!D12</f>
        <v>169414130.3</v>
      </c>
      <c r="E26" s="7">
        <f>'Quaterly-Profit &amp; Loss'!E12</f>
        <v>183285344.7</v>
      </c>
      <c r="F26" s="7">
        <f>'Quaterly-Profit &amp; Loss'!F12</f>
        <v>198004839.1</v>
      </c>
      <c r="G26" s="7">
        <f>'Quaterly-Profit &amp; Loss'!G12</f>
        <v>213715926.8</v>
      </c>
      <c r="H26" s="7">
        <f>'Quaterly-Profit &amp; Loss'!H12</f>
        <v>230424347.2</v>
      </c>
      <c r="I26" s="7">
        <f>'Quaterly-Profit &amp; Loss'!I12</f>
        <v>248062247.2</v>
      </c>
      <c r="J26" s="6"/>
    </row>
    <row r="27">
      <c r="A27" s="26" t="s">
        <v>160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161</v>
      </c>
      <c r="B28" s="36">
        <v>0.0</v>
      </c>
      <c r="C28" s="7">
        <f t="shared" ref="C28:I28" si="7">B29</f>
        <v>144339571.5</v>
      </c>
      <c r="D28" s="7">
        <f t="shared" si="7"/>
        <v>300776509.4</v>
      </c>
      <c r="E28" s="7">
        <f t="shared" si="7"/>
        <v>470190639.7</v>
      </c>
      <c r="F28" s="7">
        <f t="shared" si="7"/>
        <v>653342833.9</v>
      </c>
      <c r="G28" s="7">
        <f t="shared" si="7"/>
        <v>851347673</v>
      </c>
      <c r="H28" s="7">
        <f t="shared" si="7"/>
        <v>1065063600</v>
      </c>
      <c r="I28" s="7">
        <f t="shared" si="7"/>
        <v>1295487947</v>
      </c>
      <c r="J28" s="6"/>
    </row>
    <row r="29">
      <c r="A29" s="6" t="s">
        <v>162</v>
      </c>
      <c r="B29" s="7">
        <f>'Quaterly-Balance Sheet'!B21</f>
        <v>144339571.5</v>
      </c>
      <c r="C29" s="7">
        <f>'Quaterly-Balance Sheet'!C21</f>
        <v>300776509.4</v>
      </c>
      <c r="D29" s="7">
        <f>'Quaterly-Balance Sheet'!D21</f>
        <v>470190639.7</v>
      </c>
      <c r="E29" s="7">
        <f>'Quaterly-Balance Sheet'!E21</f>
        <v>653342833.9</v>
      </c>
      <c r="F29" s="7">
        <f>'Quaterly-Balance Sheet'!F21</f>
        <v>851347673</v>
      </c>
      <c r="G29" s="7">
        <f>'Quaterly-Balance Sheet'!G21</f>
        <v>1065063600</v>
      </c>
      <c r="H29" s="7">
        <f>'Quaterly-Balance Sheet'!H21</f>
        <v>1295487947</v>
      </c>
      <c r="I29" s="7">
        <f>'Quaterly-Balance Sheet'!I21</f>
        <v>1543550194</v>
      </c>
      <c r="J29" s="6"/>
    </row>
    <row r="30">
      <c r="A30" s="26" t="s">
        <v>160</v>
      </c>
      <c r="B30" s="7">
        <f t="shared" ref="B30:I30" si="8">AVERAGE(B28:B29)</f>
        <v>72169785.74</v>
      </c>
      <c r="C30" s="7">
        <f t="shared" si="8"/>
        <v>222558040.5</v>
      </c>
      <c r="D30" s="7">
        <f t="shared" si="8"/>
        <v>385483574.6</v>
      </c>
      <c r="E30" s="7">
        <f t="shared" si="8"/>
        <v>561766736.8</v>
      </c>
      <c r="F30" s="7">
        <f t="shared" si="8"/>
        <v>752345253.5</v>
      </c>
      <c r="G30" s="7">
        <f t="shared" si="8"/>
        <v>958205636.4</v>
      </c>
      <c r="H30" s="7">
        <f t="shared" si="8"/>
        <v>1180275773</v>
      </c>
      <c r="I30" s="7">
        <f t="shared" si="8"/>
        <v>1419519071</v>
      </c>
      <c r="J30" s="6"/>
    </row>
    <row r="31">
      <c r="A31" s="26" t="s">
        <v>163</v>
      </c>
      <c r="B31" s="35">
        <f t="shared" ref="B31:I31" si="9">B26/B30</f>
        <v>1.998250703</v>
      </c>
      <c r="C31" s="35">
        <f t="shared" si="9"/>
        <v>0.7029040049</v>
      </c>
      <c r="D31" s="35">
        <f t="shared" si="9"/>
        <v>0.4394846926</v>
      </c>
      <c r="E31" s="35">
        <f t="shared" si="9"/>
        <v>0.3262659262</v>
      </c>
      <c r="F31" s="35">
        <f t="shared" si="9"/>
        <v>0.2631834761</v>
      </c>
      <c r="G31" s="35">
        <f t="shared" si="9"/>
        <v>0.2230376431</v>
      </c>
      <c r="H31" s="35">
        <f t="shared" si="9"/>
        <v>0.1952292442</v>
      </c>
      <c r="I31" s="35">
        <f t="shared" si="9"/>
        <v>0.1747509085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164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150</v>
      </c>
      <c r="B34" s="7">
        <f>'Quaterly-Profit &amp; Loss'!B12</f>
        <v>144213325.1</v>
      </c>
      <c r="C34" s="7">
        <f>'Quaterly-Profit &amp; Loss'!C12</f>
        <v>156436938</v>
      </c>
      <c r="D34" s="7">
        <f>'Quaterly-Profit &amp; Loss'!D12</f>
        <v>169414130.3</v>
      </c>
      <c r="E34" s="7">
        <f>'Quaterly-Profit &amp; Loss'!E12</f>
        <v>183285344.7</v>
      </c>
      <c r="F34" s="7">
        <f>'Quaterly-Profit &amp; Loss'!F12</f>
        <v>198004839.1</v>
      </c>
      <c r="G34" s="7">
        <f>'Quaterly-Profit &amp; Loss'!G12</f>
        <v>213715926.8</v>
      </c>
      <c r="H34" s="7">
        <f>'Quaterly-Profit &amp; Loss'!H12</f>
        <v>230424347.2</v>
      </c>
      <c r="I34" s="7">
        <f>'Quaterly-Profit &amp; Loss'!I12</f>
        <v>248062247.2</v>
      </c>
      <c r="J34" s="6"/>
    </row>
    <row r="35">
      <c r="A35" s="6" t="s">
        <v>165</v>
      </c>
      <c r="B35" s="37">
        <f>Equity!D9</f>
        <v>9863</v>
      </c>
      <c r="C35" s="37">
        <f>Equity!G9</f>
        <v>9863</v>
      </c>
      <c r="D35" s="37">
        <f>Equity!J9</f>
        <v>9863</v>
      </c>
      <c r="E35" s="37">
        <f>Equity!M9</f>
        <v>9863</v>
      </c>
      <c r="F35" s="37">
        <f>Equity!P9</f>
        <v>9863</v>
      </c>
      <c r="G35" s="37">
        <f>Equity!S9</f>
        <v>9863</v>
      </c>
      <c r="H35" s="37">
        <f>Equity!V9</f>
        <v>9863</v>
      </c>
      <c r="I35" s="37">
        <f>Equity!Y9</f>
        <v>9863</v>
      </c>
      <c r="J35" s="6"/>
    </row>
    <row r="36">
      <c r="A36" s="26" t="s">
        <v>166</v>
      </c>
      <c r="B36" s="38">
        <f t="shared" ref="B36:I36" si="10">B34/B35</f>
        <v>14621.6491</v>
      </c>
      <c r="C36" s="38">
        <f t="shared" si="10"/>
        <v>15860.98935</v>
      </c>
      <c r="D36" s="38">
        <f t="shared" si="10"/>
        <v>17176.73429</v>
      </c>
      <c r="E36" s="38">
        <f t="shared" si="10"/>
        <v>18583.12326</v>
      </c>
      <c r="F36" s="38">
        <f t="shared" si="10"/>
        <v>20075.51851</v>
      </c>
      <c r="G36" s="38">
        <f t="shared" si="10"/>
        <v>21668.45045</v>
      </c>
      <c r="H36" s="38">
        <f t="shared" si="10"/>
        <v>23362.50098</v>
      </c>
      <c r="I36" s="38">
        <f t="shared" si="10"/>
        <v>25150.79055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24</v>
      </c>
    </row>
    <row r="3">
      <c r="A3" s="4" t="s">
        <v>25</v>
      </c>
      <c r="B3" s="7">
        <f>Sales!B3+Sales!C3+Sales!D3</f>
        <v>363620042.7</v>
      </c>
      <c r="C3" s="7">
        <f>Sales!E3+Sales!F3+Sales!G3</f>
        <v>384044698</v>
      </c>
      <c r="D3" s="7">
        <f>Sales!H3+Sales!I3+Sales!J3</f>
        <v>405616612.8</v>
      </c>
      <c r="E3" s="7">
        <f>Sales!K3+Sales!L3+Sales!M3</f>
        <v>428400229</v>
      </c>
      <c r="F3" s="7">
        <f>Sales!N3+Sales!O3+Sales!P3</f>
        <v>452463608.2</v>
      </c>
      <c r="G3" s="7">
        <f>Sales!Q3+Sales!R3+Sales!S3</f>
        <v>477878635.3</v>
      </c>
      <c r="H3" s="7">
        <f>Sales!T3+Sales!U3+Sales!V3</f>
        <v>504721232.6</v>
      </c>
      <c r="I3" s="7">
        <f>Sales!W3+Sales!X3+Sales!Y3</f>
        <v>533071587.3</v>
      </c>
      <c r="J3" s="7">
        <f t="shared" ref="J3:J4" si="1">SUM(B3:I3)</f>
        <v>3549816646</v>
      </c>
    </row>
    <row r="4">
      <c r="A4" s="4" t="s">
        <v>26</v>
      </c>
      <c r="B4" s="7">
        <f>Sales!B4+Sales!C4+Sales!D4</f>
        <v>67707417.46</v>
      </c>
      <c r="C4" s="7">
        <f>Sales!E4+Sales!F4+Sales!G4</f>
        <v>70220443.09</v>
      </c>
      <c r="D4" s="7">
        <f>Sales!H4+Sales!I4+Sales!J4</f>
        <v>72826742.08</v>
      </c>
      <c r="E4" s="7">
        <f>Sales!K4+Sales!L4+Sales!M4</f>
        <v>75529776.34</v>
      </c>
      <c r="F4" s="7">
        <f>Sales!N4+Sales!O4+Sales!P4</f>
        <v>78333136.31</v>
      </c>
      <c r="G4" s="7">
        <f>Sales!Q4+Sales!R4+Sales!S4</f>
        <v>81240545.68</v>
      </c>
      <c r="H4" s="7">
        <f>Sales!T4+Sales!U4+Sales!V4</f>
        <v>84255866.32</v>
      </c>
      <c r="I4" s="7">
        <f>Sales!W4+Sales!X4+Sales!Y4</f>
        <v>87383103.48</v>
      </c>
      <c r="J4" s="7">
        <f t="shared" si="1"/>
        <v>617497030.8</v>
      </c>
    </row>
    <row r="5">
      <c r="A5" s="3" t="s">
        <v>27</v>
      </c>
      <c r="B5" s="7">
        <f t="shared" ref="B5:J5" si="2">SUM(B3:B4)</f>
        <v>431327460.2</v>
      </c>
      <c r="C5" s="7">
        <f t="shared" si="2"/>
        <v>454265141.1</v>
      </c>
      <c r="D5" s="7">
        <f t="shared" si="2"/>
        <v>478443354.9</v>
      </c>
      <c r="E5" s="7">
        <f t="shared" si="2"/>
        <v>503930005.3</v>
      </c>
      <c r="F5" s="7">
        <f t="shared" si="2"/>
        <v>530796744.5</v>
      </c>
      <c r="G5" s="7">
        <f t="shared" si="2"/>
        <v>559119181</v>
      </c>
      <c r="H5" s="7">
        <f t="shared" si="2"/>
        <v>588977098.9</v>
      </c>
      <c r="I5" s="7">
        <f t="shared" si="2"/>
        <v>620454690.8</v>
      </c>
      <c r="J5" s="7">
        <f t="shared" si="2"/>
        <v>4167313677</v>
      </c>
    </row>
    <row r="6">
      <c r="A6" s="3"/>
    </row>
    <row r="7">
      <c r="A7" s="5" t="s">
        <v>28</v>
      </c>
    </row>
    <row r="8">
      <c r="A8" s="6" t="s">
        <v>29</v>
      </c>
      <c r="B8" s="7">
        <f>Sales!B8+Sales!C8+Sales!D8</f>
        <v>174537620.5</v>
      </c>
      <c r="C8" s="7">
        <f>Sales!E8+Sales!F8+Sales!G8</f>
        <v>184341455</v>
      </c>
      <c r="D8" s="7">
        <f>Sales!H8+Sales!I8+Sales!J8</f>
        <v>194695974.1</v>
      </c>
      <c r="E8" s="7">
        <f>Sales!K8+Sales!L8+Sales!M8</f>
        <v>205632109.9</v>
      </c>
      <c r="F8" s="7">
        <f>Sales!N8+Sales!O8+Sales!P8</f>
        <v>217182532</v>
      </c>
      <c r="G8" s="7">
        <f>Sales!Q8+Sales!R8+Sales!S8</f>
        <v>229381744.9</v>
      </c>
      <c r="H8" s="7">
        <f>Sales!T8+Sales!U8+Sales!V8</f>
        <v>242266191.7</v>
      </c>
      <c r="I8" s="7">
        <f>Sales!W8+Sales!X8+Sales!Y8</f>
        <v>255874361.9</v>
      </c>
      <c r="J8" s="7">
        <f t="shared" ref="J8:J9" si="3">SUM(B8:I8)</f>
        <v>1703911990</v>
      </c>
    </row>
    <row r="9">
      <c r="A9" s="6" t="s">
        <v>30</v>
      </c>
      <c r="B9" s="7">
        <f>Sales!B9+Sales!C9+Sales!D9</f>
        <v>189082422.2</v>
      </c>
      <c r="C9" s="7">
        <f>Sales!E9+Sales!F9+Sales!G9</f>
        <v>199703243</v>
      </c>
      <c r="D9" s="7">
        <f>Sales!H9+Sales!I9+Sales!J9</f>
        <v>210920638.6</v>
      </c>
      <c r="E9" s="7">
        <f>Sales!K9+Sales!L9+Sales!M9</f>
        <v>222768119.1</v>
      </c>
      <c r="F9" s="7">
        <f>Sales!N9+Sales!O9+Sales!P9</f>
        <v>235281076.3</v>
      </c>
      <c r="G9" s="7">
        <f>Sales!Q9+Sales!R9+Sales!S9</f>
        <v>248496890.3</v>
      </c>
      <c r="H9" s="7">
        <f>Sales!T9+Sales!U9+Sales!V9</f>
        <v>262455041</v>
      </c>
      <c r="I9" s="7">
        <f>Sales!W9+Sales!X9+Sales!Y9</f>
        <v>277197225.4</v>
      </c>
      <c r="J9" s="7">
        <f t="shared" si="3"/>
        <v>1845904656</v>
      </c>
    </row>
    <row r="10">
      <c r="A10" s="3" t="s">
        <v>27</v>
      </c>
      <c r="B10" s="2">
        <f t="shared" ref="B10:J10" si="4">SUM(B8:B9)</f>
        <v>363620042.7</v>
      </c>
      <c r="C10" s="2">
        <f t="shared" si="4"/>
        <v>384044698</v>
      </c>
      <c r="D10" s="2">
        <f t="shared" si="4"/>
        <v>405616612.8</v>
      </c>
      <c r="E10" s="2">
        <f t="shared" si="4"/>
        <v>428400229</v>
      </c>
      <c r="F10" s="2">
        <f t="shared" si="4"/>
        <v>452463608.2</v>
      </c>
      <c r="G10" s="2">
        <f t="shared" si="4"/>
        <v>477878635.3</v>
      </c>
      <c r="H10" s="2">
        <f t="shared" si="4"/>
        <v>504721232.6</v>
      </c>
      <c r="I10" s="2">
        <f t="shared" si="4"/>
        <v>533071587.3</v>
      </c>
      <c r="J10" s="2">
        <f t="shared" si="4"/>
        <v>3549816646</v>
      </c>
    </row>
    <row r="11">
      <c r="A11" s="2"/>
    </row>
    <row r="12">
      <c r="A12" s="5" t="s">
        <v>31</v>
      </c>
    </row>
    <row r="13">
      <c r="A13" s="6" t="s">
        <v>29</v>
      </c>
      <c r="B13" s="7">
        <f>Sales!B13+Sales!C13+Sales!D13</f>
        <v>18281002.71</v>
      </c>
      <c r="C13" s="7">
        <f>Sales!E13+Sales!F13+Sales!G13</f>
        <v>18959519.63</v>
      </c>
      <c r="D13" s="7">
        <f>Sales!H13+Sales!I13+Sales!J13</f>
        <v>19663220.36</v>
      </c>
      <c r="E13" s="7">
        <f>Sales!K13+Sales!L13+Sales!M13</f>
        <v>20393039.61</v>
      </c>
      <c r="F13" s="7">
        <f>Sales!N13+Sales!O13+Sales!P13</f>
        <v>21149946.8</v>
      </c>
      <c r="G13" s="7">
        <f>Sales!Q13+Sales!R13+Sales!S13</f>
        <v>21934947.33</v>
      </c>
      <c r="H13" s="7">
        <f>Sales!T13+Sales!U13+Sales!V13</f>
        <v>22749083.91</v>
      </c>
      <c r="I13" s="7">
        <f>Sales!W13+Sales!X13+Sales!Y13</f>
        <v>23593437.94</v>
      </c>
      <c r="J13" s="7">
        <f t="shared" ref="J13:J14" si="5">SUM(B13:I13)</f>
        <v>166724198.3</v>
      </c>
    </row>
    <row r="14">
      <c r="A14" s="6" t="s">
        <v>30</v>
      </c>
      <c r="B14" s="7">
        <f>Sales!B14+Sales!C14+Sales!D14</f>
        <v>49426414.75</v>
      </c>
      <c r="C14" s="7">
        <f>Sales!E14+Sales!F14+Sales!G14</f>
        <v>51260923.46</v>
      </c>
      <c r="D14" s="7">
        <f>Sales!H14+Sales!I14+Sales!J14</f>
        <v>53163521.71</v>
      </c>
      <c r="E14" s="7">
        <f>Sales!K14+Sales!L14+Sales!M14</f>
        <v>55136736.73</v>
      </c>
      <c r="F14" s="7">
        <f>Sales!N14+Sales!O14+Sales!P14</f>
        <v>57183189.51</v>
      </c>
      <c r="G14" s="7">
        <f>Sales!Q14+Sales!R14+Sales!S14</f>
        <v>59305598.34</v>
      </c>
      <c r="H14" s="7">
        <f>Sales!T14+Sales!U14+Sales!V14</f>
        <v>61506782.41</v>
      </c>
      <c r="I14" s="7">
        <f>Sales!W14+Sales!X14+Sales!Y14</f>
        <v>63789665.54</v>
      </c>
      <c r="J14" s="7">
        <f t="shared" si="5"/>
        <v>450772832.4</v>
      </c>
    </row>
    <row r="15">
      <c r="A15" s="3" t="s">
        <v>27</v>
      </c>
      <c r="B15" s="2">
        <f t="shared" ref="B15:J15" si="6">SUM(B13:B14)</f>
        <v>67707417.46</v>
      </c>
      <c r="C15" s="2">
        <f t="shared" si="6"/>
        <v>70220443.09</v>
      </c>
      <c r="D15" s="2">
        <f t="shared" si="6"/>
        <v>72826742.08</v>
      </c>
      <c r="E15" s="2">
        <f t="shared" si="6"/>
        <v>75529776.34</v>
      </c>
      <c r="F15" s="2">
        <f t="shared" si="6"/>
        <v>78333136.31</v>
      </c>
      <c r="G15" s="2">
        <f t="shared" si="6"/>
        <v>81240545.68</v>
      </c>
      <c r="H15" s="2">
        <f t="shared" si="6"/>
        <v>84255866.32</v>
      </c>
      <c r="I15" s="2">
        <f t="shared" si="6"/>
        <v>87383103.48</v>
      </c>
      <c r="J15" s="2">
        <f t="shared" si="6"/>
        <v>617497030.8</v>
      </c>
    </row>
    <row r="16">
      <c r="A16" s="2"/>
    </row>
    <row r="17">
      <c r="A17" s="5" t="s">
        <v>32</v>
      </c>
    </row>
    <row r="18">
      <c r="A18" s="6" t="s">
        <v>29</v>
      </c>
      <c r="B18" s="2">
        <f t="shared" ref="B18:J18" si="7">B8+B13</f>
        <v>192818623.2</v>
      </c>
      <c r="C18" s="2">
        <f t="shared" si="7"/>
        <v>203300974.7</v>
      </c>
      <c r="D18" s="2">
        <f t="shared" si="7"/>
        <v>214359194.5</v>
      </c>
      <c r="E18" s="2">
        <f t="shared" si="7"/>
        <v>226025149.5</v>
      </c>
      <c r="F18" s="2">
        <f t="shared" si="7"/>
        <v>238332478.8</v>
      </c>
      <c r="G18" s="2">
        <f t="shared" si="7"/>
        <v>251316692.3</v>
      </c>
      <c r="H18" s="2">
        <f t="shared" si="7"/>
        <v>265015275.6</v>
      </c>
      <c r="I18" s="2">
        <f t="shared" si="7"/>
        <v>279467799.8</v>
      </c>
      <c r="J18" s="2">
        <f t="shared" si="7"/>
        <v>1870636188</v>
      </c>
    </row>
    <row r="19">
      <c r="A19" s="6" t="s">
        <v>30</v>
      </c>
      <c r="B19" s="2">
        <f t="shared" ref="B19:J19" si="8">B9+B14</f>
        <v>238508837</v>
      </c>
      <c r="C19" s="2">
        <f t="shared" si="8"/>
        <v>250964166.4</v>
      </c>
      <c r="D19" s="2">
        <f t="shared" si="8"/>
        <v>264084160.4</v>
      </c>
      <c r="E19" s="2">
        <f t="shared" si="8"/>
        <v>277904855.8</v>
      </c>
      <c r="F19" s="2">
        <f t="shared" si="8"/>
        <v>292464265.8</v>
      </c>
      <c r="G19" s="2">
        <f t="shared" si="8"/>
        <v>307802488.7</v>
      </c>
      <c r="H19" s="2">
        <f t="shared" si="8"/>
        <v>323961823.4</v>
      </c>
      <c r="I19" s="2">
        <f t="shared" si="8"/>
        <v>340986890.9</v>
      </c>
      <c r="J19" s="2">
        <f t="shared" si="8"/>
        <v>2296677488</v>
      </c>
    </row>
    <row r="20">
      <c r="A20" s="3" t="s">
        <v>27</v>
      </c>
      <c r="B20" s="2">
        <f t="shared" ref="B20:J20" si="9">SUM(B18:B19)</f>
        <v>431327460.2</v>
      </c>
      <c r="C20" s="2">
        <f t="shared" si="9"/>
        <v>454265141.1</v>
      </c>
      <c r="D20" s="2">
        <f t="shared" si="9"/>
        <v>478443354.9</v>
      </c>
      <c r="E20" s="2">
        <f t="shared" si="9"/>
        <v>503930005.3</v>
      </c>
      <c r="F20" s="2">
        <f t="shared" si="9"/>
        <v>530796744.5</v>
      </c>
      <c r="G20" s="2">
        <f t="shared" si="9"/>
        <v>559119181</v>
      </c>
      <c r="H20" s="2">
        <f t="shared" si="9"/>
        <v>588977098.9</v>
      </c>
      <c r="I20" s="2">
        <f t="shared" si="9"/>
        <v>620454690.8</v>
      </c>
      <c r="J20" s="2">
        <f t="shared" si="9"/>
        <v>4167313677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>
        <f t="shared" ref="Z3:Z5" si="1">SUM(B3:Y3)</f>
        <v>2629043260</v>
      </c>
    </row>
    <row r="4">
      <c r="A4" s="4" t="s">
        <v>26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>
        <f t="shared" si="1"/>
        <v>247154941</v>
      </c>
    </row>
    <row r="5">
      <c r="A5" s="3" t="s">
        <v>27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>
        <f t="shared" si="1"/>
        <v>2876198201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25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26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27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26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27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11"/>
      <c r="C26" s="11"/>
      <c r="D26" s="2"/>
      <c r="E26" s="11"/>
      <c r="F26" s="11"/>
      <c r="G26" s="2"/>
      <c r="H26" s="11"/>
      <c r="I26" s="11"/>
      <c r="J26" s="2"/>
      <c r="K26" s="11"/>
      <c r="L26" s="11"/>
      <c r="M26" s="2"/>
      <c r="N26" s="11"/>
      <c r="O26" s="11"/>
      <c r="P26" s="2"/>
      <c r="Q26" s="11"/>
      <c r="R26" s="11"/>
      <c r="S26" s="2"/>
      <c r="T26" s="11"/>
      <c r="U26" s="11"/>
      <c r="V26" s="2"/>
      <c r="W26" s="11"/>
      <c r="X26" s="11"/>
      <c r="Y26" s="2"/>
      <c r="Z26" s="2"/>
    </row>
    <row r="27">
      <c r="A27" s="6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44</v>
      </c>
    </row>
    <row r="3">
      <c r="A3" s="4" t="s">
        <v>25</v>
      </c>
      <c r="B3" s="7">
        <f>Purchases!B3+Purchases!C3+Purchases!D3</f>
        <v>282390452</v>
      </c>
      <c r="C3" s="7">
        <f>Purchases!E3+Purchases!F3+Purchases!G3</f>
        <v>294504785.8</v>
      </c>
      <c r="D3" s="7">
        <f>Purchases!H3+Purchases!I3+Purchases!J3</f>
        <v>307138815.3</v>
      </c>
      <c r="E3" s="7">
        <f>Purchases!K3+Purchases!L3+Purchases!M3</f>
        <v>320314835</v>
      </c>
      <c r="F3" s="7">
        <f>Purchases!N3+Purchases!O3+Purchases!P3</f>
        <v>334056095.8</v>
      </c>
      <c r="G3" s="7">
        <f>Purchases!Q3+Purchases!R3+Purchases!S3</f>
        <v>348386846.2</v>
      </c>
      <c r="H3" s="7">
        <f>Purchases!T3+Purchases!U3+Purchases!V3</f>
        <v>363332374.7</v>
      </c>
      <c r="I3" s="7">
        <f>Purchases!W3+Purchases!X3+Purchases!Y3</f>
        <v>378919055</v>
      </c>
      <c r="J3" s="7">
        <f t="shared" ref="J3:J4" si="1">SUM(B3:I3)</f>
        <v>2629043260</v>
      </c>
      <c r="K3" s="12" t="b">
        <f>EXACT(Purchases!Z3,J3)</f>
        <v>1</v>
      </c>
    </row>
    <row r="4">
      <c r="A4" s="4" t="s">
        <v>26</v>
      </c>
      <c r="B4" s="7">
        <f>Purchases!B4+Purchases!C4+Purchases!D4</f>
        <v>23190008.82</v>
      </c>
      <c r="C4" s="7">
        <f>Purchases!E4+Purchases!F4+Purchases!G4</f>
        <v>25057985.82</v>
      </c>
      <c r="D4" s="7">
        <f>Purchases!H4+Purchases!I4+Purchases!J4</f>
        <v>27076430.11</v>
      </c>
      <c r="E4" s="7">
        <f>Purchases!K4+Purchases!L4+Purchases!M4</f>
        <v>29257461.99</v>
      </c>
      <c r="F4" s="7">
        <f>Purchases!N4+Purchases!O4+Purchases!P4</f>
        <v>31614178.03</v>
      </c>
      <c r="G4" s="7">
        <f>Purchases!Q4+Purchases!R4+Purchases!S4</f>
        <v>34160729.77</v>
      </c>
      <c r="H4" s="7">
        <f>Purchases!T4+Purchases!U4+Purchases!V4</f>
        <v>36912408.64</v>
      </c>
      <c r="I4" s="7">
        <f>Purchases!W4+Purchases!X4+Purchases!Y4</f>
        <v>39885737.82</v>
      </c>
      <c r="J4" s="7">
        <f t="shared" si="1"/>
        <v>247154941</v>
      </c>
      <c r="K4" s="12" t="b">
        <f>EXACT(Purchases!Z4,J4)</f>
        <v>1</v>
      </c>
    </row>
    <row r="5">
      <c r="A5" s="3" t="s">
        <v>27</v>
      </c>
      <c r="B5" s="2">
        <f t="shared" ref="B5:J5" si="2">SUM(B3:B4)</f>
        <v>305580460.8</v>
      </c>
      <c r="C5" s="2">
        <f t="shared" si="2"/>
        <v>319562771.6</v>
      </c>
      <c r="D5" s="2">
        <f t="shared" si="2"/>
        <v>334215245.4</v>
      </c>
      <c r="E5" s="2">
        <f t="shared" si="2"/>
        <v>349572297</v>
      </c>
      <c r="F5" s="2">
        <f t="shared" si="2"/>
        <v>365670273.8</v>
      </c>
      <c r="G5" s="2">
        <f t="shared" si="2"/>
        <v>382547575.9</v>
      </c>
      <c r="H5" s="2">
        <f t="shared" si="2"/>
        <v>400244783.4</v>
      </c>
      <c r="I5" s="2">
        <f t="shared" si="2"/>
        <v>418804792.8</v>
      </c>
      <c r="J5" s="2">
        <f t="shared" si="2"/>
        <v>2876198201</v>
      </c>
      <c r="K5" s="12" t="b">
        <f>EXACT(Purchases!Z5,J5)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4"/>
    </row>
    <row r="2">
      <c r="A2" s="15" t="s">
        <v>47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48</v>
      </c>
      <c r="B3" s="17">
        <v>0.0</v>
      </c>
      <c r="C3" s="17">
        <v>12.8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49</v>
      </c>
      <c r="B4" s="17">
        <v>0.0</v>
      </c>
      <c r="C4" s="17">
        <v>9863.0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51</v>
      </c>
      <c r="B7" s="17">
        <v>0.0</v>
      </c>
      <c r="C7" s="17">
        <v>0.0</v>
      </c>
      <c r="D7" s="17">
        <v>9863.0</v>
      </c>
      <c r="E7" s="17">
        <v>9863.0</v>
      </c>
      <c r="F7" s="17">
        <v>9863.0</v>
      </c>
      <c r="G7" s="17">
        <v>9863.0</v>
      </c>
      <c r="H7" s="17">
        <v>9863.0</v>
      </c>
      <c r="I7" s="17">
        <v>9863.0</v>
      </c>
      <c r="J7" s="17">
        <v>9863.0</v>
      </c>
      <c r="K7" s="17">
        <v>9863.0</v>
      </c>
      <c r="L7" s="17">
        <v>9863.0</v>
      </c>
      <c r="M7" s="17">
        <v>9863.0</v>
      </c>
      <c r="N7" s="17">
        <v>9863.0</v>
      </c>
      <c r="O7" s="17">
        <v>9863.0</v>
      </c>
      <c r="P7" s="17">
        <v>9863.0</v>
      </c>
      <c r="Q7" s="17">
        <v>9863.0</v>
      </c>
      <c r="R7" s="17">
        <v>9863.0</v>
      </c>
      <c r="S7" s="17">
        <v>9863.0</v>
      </c>
      <c r="T7" s="17">
        <v>9863.0</v>
      </c>
      <c r="U7" s="17">
        <v>9863.0</v>
      </c>
      <c r="V7" s="17">
        <v>9863.0</v>
      </c>
      <c r="W7" s="17">
        <v>9863.0</v>
      </c>
      <c r="X7" s="17">
        <v>9863.0</v>
      </c>
      <c r="Y7" s="17">
        <v>9863.0</v>
      </c>
      <c r="Z7" s="14"/>
    </row>
    <row r="8">
      <c r="A8" s="16" t="s">
        <v>52</v>
      </c>
      <c r="B8" s="17">
        <v>0.0</v>
      </c>
      <c r="C8" s="17">
        <v>9863.0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53</v>
      </c>
      <c r="B9" s="14">
        <v>0.0</v>
      </c>
      <c r="C9" s="14">
        <v>9863.0</v>
      </c>
      <c r="D9" s="14">
        <v>9863.0</v>
      </c>
      <c r="E9" s="14">
        <v>9863.0</v>
      </c>
      <c r="F9" s="14">
        <v>9863.0</v>
      </c>
      <c r="G9" s="14">
        <v>9863.0</v>
      </c>
      <c r="H9" s="14">
        <v>9863.0</v>
      </c>
      <c r="I9" s="14">
        <v>9863.0</v>
      </c>
      <c r="J9" s="14">
        <v>9863.0</v>
      </c>
      <c r="K9" s="14">
        <v>9863.0</v>
      </c>
      <c r="L9" s="14">
        <v>9863.0</v>
      </c>
      <c r="M9" s="14">
        <v>9863.0</v>
      </c>
      <c r="N9" s="14">
        <v>9863.0</v>
      </c>
      <c r="O9" s="14">
        <v>9863.0</v>
      </c>
      <c r="P9" s="14">
        <v>9863.0</v>
      </c>
      <c r="Q9" s="14">
        <v>9863.0</v>
      </c>
      <c r="R9" s="14">
        <v>9863.0</v>
      </c>
      <c r="S9" s="14">
        <v>9863.0</v>
      </c>
      <c r="T9" s="14">
        <v>9863.0</v>
      </c>
      <c r="U9" s="14">
        <v>9863.0</v>
      </c>
      <c r="V9" s="14">
        <v>9863.0</v>
      </c>
      <c r="W9" s="14">
        <v>9863.0</v>
      </c>
      <c r="X9" s="14">
        <v>9863.0</v>
      </c>
      <c r="Y9" s="14">
        <v>9863.0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54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51</v>
      </c>
      <c r="B12" s="17">
        <v>0.0</v>
      </c>
      <c r="C12" s="17">
        <v>0.0</v>
      </c>
      <c r="D12" s="17">
        <v>126246.40000000001</v>
      </c>
      <c r="E12" s="17">
        <v>126246.40000000001</v>
      </c>
      <c r="F12" s="17">
        <v>126246.40000000001</v>
      </c>
      <c r="G12" s="17">
        <v>126246.40000000001</v>
      </c>
      <c r="H12" s="17">
        <v>126246.40000000001</v>
      </c>
      <c r="I12" s="17">
        <v>126246.40000000001</v>
      </c>
      <c r="J12" s="17">
        <v>126246.40000000001</v>
      </c>
      <c r="K12" s="17">
        <v>126246.40000000001</v>
      </c>
      <c r="L12" s="17">
        <v>126246.40000000001</v>
      </c>
      <c r="M12" s="17">
        <v>126246.40000000001</v>
      </c>
      <c r="N12" s="17">
        <v>126246.40000000001</v>
      </c>
      <c r="O12" s="17">
        <v>126246.40000000001</v>
      </c>
      <c r="P12" s="17">
        <v>126246.40000000001</v>
      </c>
      <c r="Q12" s="17">
        <v>126246.40000000001</v>
      </c>
      <c r="R12" s="17">
        <v>126246.40000000001</v>
      </c>
      <c r="S12" s="17">
        <v>126246.40000000001</v>
      </c>
      <c r="T12" s="17">
        <v>126246.40000000001</v>
      </c>
      <c r="U12" s="17">
        <v>126246.40000000001</v>
      </c>
      <c r="V12" s="17">
        <v>126246.40000000001</v>
      </c>
      <c r="W12" s="17">
        <v>126246.40000000001</v>
      </c>
      <c r="X12" s="17">
        <v>126246.40000000001</v>
      </c>
      <c r="Y12" s="17">
        <v>126246.40000000001</v>
      </c>
      <c r="Z12" s="14"/>
    </row>
    <row r="13">
      <c r="A13" s="16" t="s">
        <v>52</v>
      </c>
      <c r="B13" s="17">
        <v>0.0</v>
      </c>
      <c r="C13" s="17">
        <v>126246.40000000001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53</v>
      </c>
      <c r="B14" s="17">
        <v>0.0</v>
      </c>
      <c r="C14" s="17">
        <v>126246.40000000001</v>
      </c>
      <c r="D14" s="17">
        <v>126246.40000000001</v>
      </c>
      <c r="E14" s="17">
        <v>126246.40000000001</v>
      </c>
      <c r="F14" s="17">
        <v>126246.40000000001</v>
      </c>
      <c r="G14" s="17">
        <v>126246.40000000001</v>
      </c>
      <c r="H14" s="17">
        <v>126246.40000000001</v>
      </c>
      <c r="I14" s="17">
        <v>126246.40000000001</v>
      </c>
      <c r="J14" s="17">
        <v>126246.40000000001</v>
      </c>
      <c r="K14" s="17">
        <v>126246.40000000001</v>
      </c>
      <c r="L14" s="17">
        <v>126246.40000000001</v>
      </c>
      <c r="M14" s="17">
        <v>126246.40000000001</v>
      </c>
      <c r="N14" s="17">
        <v>126246.40000000001</v>
      </c>
      <c r="O14" s="17">
        <v>126246.40000000001</v>
      </c>
      <c r="P14" s="17">
        <v>126246.40000000001</v>
      </c>
      <c r="Q14" s="17">
        <v>126246.40000000001</v>
      </c>
      <c r="R14" s="17">
        <v>126246.40000000001</v>
      </c>
      <c r="S14" s="17">
        <v>126246.40000000001</v>
      </c>
      <c r="T14" s="17">
        <v>126246.40000000001</v>
      </c>
      <c r="U14" s="17">
        <v>126246.40000000001</v>
      </c>
      <c r="V14" s="17">
        <v>126246.40000000001</v>
      </c>
      <c r="W14" s="17">
        <v>126246.40000000001</v>
      </c>
      <c r="X14" s="17">
        <v>126246.40000000001</v>
      </c>
      <c r="Y14" s="17">
        <v>126246.40000000001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55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13.5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56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0.0</v>
      </c>
      <c r="M18" s="14">
        <v>133150.5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4" t="s">
        <v>27</v>
      </c>
    </row>
    <row r="2">
      <c r="A2" s="21" t="s">
        <v>24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21">
        <f t="shared" ref="Z2:Z12" si="1">SUM(B2:Y2)</f>
        <v>4167313677</v>
      </c>
    </row>
    <row r="3">
      <c r="A3" s="21" t="s">
        <v>58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21">
        <f t="shared" si="1"/>
        <v>2258948526</v>
      </c>
    </row>
    <row r="4">
      <c r="A4" s="9" t="s">
        <v>59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21">
        <f t="shared" si="1"/>
        <v>1908365151</v>
      </c>
    </row>
    <row r="5">
      <c r="A5" s="21" t="s">
        <v>60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21">
        <f t="shared" si="1"/>
        <v>10975536</v>
      </c>
    </row>
    <row r="6">
      <c r="A6" s="9" t="s">
        <v>61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21">
        <f t="shared" si="1"/>
        <v>1897389615</v>
      </c>
    </row>
    <row r="7">
      <c r="A7" s="21" t="s">
        <v>62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21">
        <f t="shared" si="1"/>
        <v>1317009</v>
      </c>
    </row>
    <row r="8">
      <c r="A8" s="9" t="s">
        <v>63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21">
        <f t="shared" si="1"/>
        <v>1896072606</v>
      </c>
    </row>
    <row r="9">
      <c r="A9" s="21" t="s">
        <v>64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21">
        <f t="shared" si="1"/>
        <v>2137516.2</v>
      </c>
    </row>
    <row r="10">
      <c r="A10" s="9" t="s">
        <v>65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21">
        <f t="shared" si="1"/>
        <v>1893935090</v>
      </c>
    </row>
    <row r="11">
      <c r="A11" s="21" t="s">
        <v>66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21">
        <f t="shared" si="1"/>
        <v>350377991.6</v>
      </c>
    </row>
    <row r="12">
      <c r="A12" s="9" t="s">
        <v>67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21">
        <f t="shared" si="1"/>
        <v>1543557098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  <c r="K1" s="23"/>
    </row>
    <row r="2">
      <c r="A2" s="21" t="s">
        <v>24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4" t="b">
        <f>EXACT(J2,'Profit &amp; Loss'!Z2)</f>
        <v>1</v>
      </c>
    </row>
    <row r="3">
      <c r="A3" s="21" t="s">
        <v>58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4" t="b">
        <f>EXACT(J3,'Profit &amp; Loss'!Z3)</f>
        <v>1</v>
      </c>
    </row>
    <row r="4">
      <c r="A4" s="9" t="s">
        <v>59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4" t="b">
        <f>EXACT(J4,'Profit &amp; Loss'!Z4)</f>
        <v>1</v>
      </c>
    </row>
    <row r="5">
      <c r="A5" s="21" t="s">
        <v>60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4" t="b">
        <f>EXACT(J5,'Profit &amp; Loss'!Z5)</f>
        <v>1</v>
      </c>
    </row>
    <row r="6">
      <c r="A6" s="9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4" t="b">
        <f>EXACT(J6,'Profit &amp; Loss'!Z6)</f>
        <v>1</v>
      </c>
    </row>
    <row r="7">
      <c r="A7" s="21" t="s">
        <v>62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4" t="b">
        <f>EXACT(J7,'Profit &amp; Loss'!Z7)</f>
        <v>1</v>
      </c>
    </row>
    <row r="8">
      <c r="A8" s="9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4" t="b">
        <f>EXACT(J8,'Profit &amp; Loss'!Z8)</f>
        <v>1</v>
      </c>
    </row>
    <row r="9">
      <c r="A9" s="21" t="s">
        <v>64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4" t="b">
        <f>EXACT(J9,'Profit &amp; Loss'!Z9)</f>
        <v>1</v>
      </c>
    </row>
    <row r="10">
      <c r="A10" s="9" t="s">
        <v>65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4" t="b">
        <f>EXACT(J10,'Profit &amp; Loss'!Z10)</f>
        <v>1</v>
      </c>
    </row>
    <row r="11">
      <c r="A11" s="21" t="s">
        <v>66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4" t="b">
        <f>EXACT(J11,'Profit &amp; Loss'!Z11)</f>
        <v>1</v>
      </c>
    </row>
    <row r="12">
      <c r="A12" s="9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4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>
      <c r="A4" s="21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21"/>
    </row>
    <row r="5">
      <c r="A5" s="9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>
      <c r="A8" s="21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21"/>
    </row>
    <row r="9">
      <c r="A9" s="21" t="s">
        <v>34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21"/>
    </row>
    <row r="10">
      <c r="A10" s="21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21"/>
    </row>
    <row r="11">
      <c r="A11" s="9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21"/>
    </row>
    <row r="12">
      <c r="A12" s="9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>
      <c r="A15" s="21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21"/>
    </row>
    <row r="16">
      <c r="A16" s="9" t="s">
        <v>82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>
      <c r="A17" s="21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21"/>
    </row>
    <row r="18">
      <c r="A18" s="21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21"/>
    </row>
    <row r="19">
      <c r="A19" s="21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21"/>
    </row>
    <row r="20">
      <c r="A20" s="9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21"/>
    </row>
    <row r="21">
      <c r="A21" s="9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>
      <c r="A25" s="21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21"/>
    </row>
    <row r="26">
      <c r="A26" s="9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>
      <c r="A29" s="21" t="s">
        <v>46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21"/>
    </row>
    <row r="30">
      <c r="A30" s="21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21"/>
    </row>
    <row r="31">
      <c r="A31" s="9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21"/>
    </row>
    <row r="32">
      <c r="A32" s="9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>
      <c r="A34" s="9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>
      <c r="A36" s="9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23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</row>
    <row r="4">
      <c r="A4" s="21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21"/>
    </row>
    <row r="5">
      <c r="A5" s="9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21"/>
    </row>
    <row r="6">
      <c r="A6" s="21" t="s">
        <v>98</v>
      </c>
      <c r="B6" s="21"/>
      <c r="C6" s="21"/>
      <c r="D6" s="21"/>
      <c r="E6" s="21"/>
      <c r="F6" s="21"/>
      <c r="G6" s="21"/>
      <c r="H6" s="21"/>
      <c r="I6" s="21"/>
      <c r="J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21"/>
    </row>
    <row r="9">
      <c r="A9" s="21" t="s">
        <v>34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21"/>
    </row>
    <row r="10">
      <c r="A10" s="21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21"/>
    </row>
    <row r="11">
      <c r="A11" s="9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21"/>
    </row>
    <row r="12">
      <c r="A12" s="9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21"/>
    </row>
    <row r="16">
      <c r="A16" s="9" t="s">
        <v>82</v>
      </c>
      <c r="B16" s="21" t="str">
        <f>'Balance Sheet'!D16</f>
        <v/>
      </c>
      <c r="C16" s="21" t="str">
        <f>'Balance Sheet'!G16</f>
        <v/>
      </c>
      <c r="D16" s="21" t="str">
        <f>'Balance Sheet'!J16</f>
        <v/>
      </c>
      <c r="E16" s="21" t="str">
        <f>'Balance Sheet'!M16</f>
        <v/>
      </c>
      <c r="F16" s="21" t="str">
        <f>'Balance Sheet'!P16</f>
        <v/>
      </c>
      <c r="G16" s="21" t="str">
        <f>'Balance Sheet'!S16</f>
        <v/>
      </c>
      <c r="H16" s="21" t="str">
        <f>'Balance Sheet'!V16</f>
        <v/>
      </c>
      <c r="I16" s="21" t="str">
        <f>'Balance Sheet'!Y16</f>
        <v/>
      </c>
      <c r="J16" s="21"/>
    </row>
    <row r="17">
      <c r="A17" s="21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21"/>
    </row>
    <row r="18">
      <c r="A18" s="21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21"/>
    </row>
    <row r="19">
      <c r="A19" s="21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21"/>
    </row>
    <row r="20">
      <c r="A20" s="9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21"/>
    </row>
    <row r="21">
      <c r="A21" s="9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21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21"/>
    </row>
    <row r="26">
      <c r="A26" s="9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</row>
    <row r="29">
      <c r="A29" s="21" t="s">
        <v>46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21"/>
    </row>
    <row r="30">
      <c r="A30" s="21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21"/>
    </row>
    <row r="31">
      <c r="A31" s="9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21"/>
    </row>
    <row r="32">
      <c r="A32" s="9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9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>
      <c r="A36" s="9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2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