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Equity" sheetId="6" r:id="rId9"/>
    <sheet state="visible" name="Profit &amp; Loss" sheetId="7" r:id="rId10"/>
    <sheet state="visible" name="Quaterly-Profit &amp; Loss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<sst xmlns="http://schemas.openxmlformats.org/spreadsheetml/2006/main" count="526" uniqueCount="194">
  <si>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</si>
  <si>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</si>
  <si>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</si>
  <si>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</si>
  <si>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</si>
  <si>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</si>
  <si>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</si>
  <si>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</si>
  <si>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</si>
  <si>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</si>
  <si>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</si>
  <si>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</si>
  <si>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</si>
  <si>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</si>
  <si>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</si>
  <si>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</si>
  <si>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</si>
  <si>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</si>
  <si>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</si>
  <si>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</si>
  <si>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</si>
  <si>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</si>
  <si>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</si>
  <si>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</si>
  <si>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</si>
  <si>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</si>
  <si>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</si>
  <si>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</si>
  <si>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</si>
  <si>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</si>
  <si>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</si>
  <si>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</si>
  <si>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</si>
  <si>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</si>
  <si>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</si>
  <si>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</si>
  <si>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</si>
  <si>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</si>
  <si>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</si>
  <si>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</si>
  <si>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</si>
  <si>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</si>
  <si>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</si>
  <si>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</si>
  <si>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</si>
  <si>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</si>
  <si>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</si>
  <si>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</si>
  <si>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</si>
  <si>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</si>
  <si>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</si>
  <si>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</si>
  <si>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</si>
  <si>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</si>
  <si>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</si>
  <si>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</si>
  <si>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</si>
  <si>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</si>
  <si>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</si>
  <si>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</si>
  <si>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</si>
  <si>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</si>
  <si>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</si>
  <si>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</si>
  <si>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</si>
  <si>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</si>
  <si>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</si>
  <si>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</si>
  <si>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</si>
  <si>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</si>
  <si>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</si>
  <si>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</si>
  <si>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</si>
  <si>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</si>
  <si>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</si>
  <si>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</si>
  <si>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</si>
  <si>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</si>
  <si>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</si>
  <si>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</si>
  <si>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</si>
  <si>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</si>
  <si>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</si>
  <si>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</si>
  <si>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</si>
  <si>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</si>
  <si>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</si>
  <si>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</si>
  <si>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</si>
  <si>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</si>
  <si>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</si>
  <si>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</si>
  <si>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</si>
  <si>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</si>
  <si>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</si>
  <si>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</si>
  <si>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</si>
  <si>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</si>
  <si>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</si>
  <si>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</si>
  <si>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</si>
  <si>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</si>
  <si>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</si>
  <si>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</si>
  <si>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</si>
  <si>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</si>
  <si>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</si>
  <si>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</si>
  <si>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</si>
  <si>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</si>
  <si>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</si>
  <si>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</si>
  <si>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</si>
  <si>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2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</si>
  <si>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</si>
  <si>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</si>
  <si>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</si>
  <si>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</si>
  <si>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</si>
  <si>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</si>
  <si>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</si>
  <si>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</si>
  <si>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</si>
  <si>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</si>
  <si>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</si>
  <si>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Kajal</t>
  </si>
  <si>
    <t>Credit Purchases of Lipstick</t>
  </si>
  <si>
    <t>Credit Purchases of Eye-liner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</si>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</sst>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3" fontId="4" numFmtId="1" xfId="0" applyAlignment="1" applyFont="1" applyNumberFormat="1">
      <alignment readingOrder="0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2" numFmtId="2" xfId="0" applyFont="1" applyNumberFormat="1"/>
    <xf borderId="0" fillId="0" fontId="2" numFmtId="0" xfId="0" applyFont="1"/>
    <xf borderId="0" fillId="3" fontId="4" numFmtId="10" xfId="0" applyAlignment="1" applyFont="1" applyNumberFormat="1">
      <alignment vertical="bottom"/>
    </xf>
    <xf borderId="0" fillId="3" fontId="1" numFmtId="4" xfId="0" applyFont="1" applyNumberFormat="1"/>
    <xf borderId="0" fillId="0" fontId="2" numFmtId="10" xfId="0" applyFont="1" applyNumberFormat="1"/>
    <xf borderId="0" fillId="3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102</v>
      </c>
      <c r="B2" s="6"/>
      <c r="C2" s="6"/>
      <c r="D2" s="6"/>
      <c r="E2" s="6"/>
      <c r="F2" s="6"/>
      <c r="G2" s="6"/>
      <c r="H2" s="6"/>
      <c r="I2" s="6"/>
    </row>
    <row r="3">
      <c r="A3" s="29" t="s">
        <v>103</v>
      </c>
      <c r="B3" s="6"/>
      <c r="C3" s="6"/>
      <c r="D3" s="6"/>
      <c r="E3" s="6"/>
      <c r="F3" s="6"/>
      <c r="G3" s="6"/>
      <c r="H3" s="6"/>
      <c r="I3" s="6"/>
    </row>
    <row r="4">
      <c r="A4" s="28" t="s">
        <v>55</v>
      </c>
      <c r="B4" s="6"/>
      <c r="C4" s="6"/>
      <c r="D4" s="6"/>
      <c r="E4" s="6"/>
      <c r="F4" s="6"/>
      <c r="G4" s="6"/>
      <c r="H4" s="6"/>
      <c r="I4" s="6"/>
    </row>
    <row r="5">
      <c r="A5" s="14" t="s">
        <v>56</v>
      </c>
      <c r="B5" s="8">
        <f>'Quaterly-Balance Sheet'!B8</f>
        <v>28131715.07</v>
      </c>
      <c r="C5" s="8">
        <f>'Quaterly-Balance Sheet'!C8</f>
        <v>74184888.22</v>
      </c>
      <c r="D5" s="8">
        <f>'Quaterly-Balance Sheet'!D8</f>
        <v>142444945.4</v>
      </c>
      <c r="E5" s="8">
        <f>'Quaterly-Balance Sheet'!E8</f>
        <v>238029735.1</v>
      </c>
      <c r="F5" s="8">
        <f>'Quaterly-Balance Sheet'!F8</f>
        <v>367037381.4</v>
      </c>
      <c r="G5" s="8">
        <f>'Quaterly-Balance Sheet'!G8</f>
        <v>536719170.2</v>
      </c>
      <c r="H5" s="8">
        <f>'Quaterly-Balance Sheet'!H8</f>
        <v>755681586.4</v>
      </c>
      <c r="I5" s="8">
        <f>'Quaterly-Balance Sheet'!I8</f>
        <v>1034122289</v>
      </c>
    </row>
    <row r="6">
      <c r="A6" s="14" t="s">
        <v>38</v>
      </c>
      <c r="B6" s="8">
        <f>'Quaterly-Balance Sheet'!B9</f>
        <v>133789953.5</v>
      </c>
      <c r="C6" s="8">
        <f>'Quaterly-Balance Sheet'!C9</f>
        <v>0</v>
      </c>
      <c r="D6" s="8">
        <f>'Quaterly-Balance Sheet'!D9</f>
        <v>181692578.1</v>
      </c>
      <c r="E6" s="8">
        <f>'Quaterly-Balance Sheet'!E9</f>
        <v>0</v>
      </c>
      <c r="F6" s="8">
        <f>'Quaterly-Balance Sheet'!F9</f>
        <v>247114412.1</v>
      </c>
      <c r="G6" s="8">
        <f>'Quaterly-Balance Sheet'!G9</f>
        <v>0</v>
      </c>
      <c r="H6" s="8">
        <f>'Quaterly-Balance Sheet'!H9</f>
        <v>336599960.8</v>
      </c>
      <c r="I6" s="8">
        <f>'Quaterly-Balance Sheet'!I9</f>
        <v>0</v>
      </c>
    </row>
    <row r="7">
      <c r="A7" s="14" t="s">
        <v>57</v>
      </c>
      <c r="B7" s="8">
        <f>'Quaterly-Balance Sheet'!B10</f>
        <v>594092650.3</v>
      </c>
      <c r="C7" s="8">
        <f>'Quaterly-Balance Sheet'!C10</f>
        <v>1148661936</v>
      </c>
      <c r="D7" s="8">
        <f>'Quaterly-Balance Sheet'!D10</f>
        <v>1636757330</v>
      </c>
      <c r="E7" s="8">
        <f>'Quaterly-Balance Sheet'!E10</f>
        <v>2410849831</v>
      </c>
      <c r="F7" s="8">
        <f>'Quaterly-Balance Sheet'!F10</f>
        <v>3054624434</v>
      </c>
      <c r="G7" s="8">
        <f>'Quaterly-Balance Sheet'!G10</f>
        <v>4107547926</v>
      </c>
      <c r="H7" s="8">
        <f>'Quaterly-Balance Sheet'!H10</f>
        <v>4993330682</v>
      </c>
      <c r="I7" s="8">
        <f>'Quaterly-Balance Sheet'!I10</f>
        <v>6443275121</v>
      </c>
    </row>
    <row r="8">
      <c r="A8" s="12" t="s">
        <v>58</v>
      </c>
      <c r="B8" s="8">
        <f t="shared" ref="B8:I8" si="1">SUM(B5:B7)</f>
        <v>756014318.9</v>
      </c>
      <c r="C8" s="8">
        <f t="shared" si="1"/>
        <v>1222846824</v>
      </c>
      <c r="D8" s="8">
        <f t="shared" si="1"/>
        <v>1960894854</v>
      </c>
      <c r="E8" s="8">
        <f t="shared" si="1"/>
        <v>2648879566</v>
      </c>
      <c r="F8" s="8">
        <f t="shared" si="1"/>
        <v>3668776228</v>
      </c>
      <c r="G8" s="8">
        <f t="shared" si="1"/>
        <v>4644267096</v>
      </c>
      <c r="H8" s="8">
        <f t="shared" si="1"/>
        <v>6085612229</v>
      </c>
      <c r="I8" s="8">
        <f t="shared" si="1"/>
        <v>7477397410</v>
      </c>
    </row>
    <row r="9">
      <c r="A9" s="28" t="s">
        <v>72</v>
      </c>
      <c r="B9" s="6"/>
      <c r="C9" s="6"/>
      <c r="D9" s="6"/>
      <c r="E9" s="6"/>
      <c r="F9" s="6"/>
      <c r="G9" s="6"/>
      <c r="H9" s="6"/>
      <c r="I9" s="6"/>
    </row>
    <row r="10">
      <c r="A10" s="14" t="s">
        <v>49</v>
      </c>
      <c r="B10" s="8">
        <f>'Quaterly-Balance Sheet'!B29</f>
        <v>350106699.3</v>
      </c>
      <c r="C10" s="8">
        <f>'Quaterly-Balance Sheet'!C29</f>
        <v>328597232.7</v>
      </c>
      <c r="D10" s="8">
        <f>'Quaterly-Balance Sheet'!D29</f>
        <v>462376183.7</v>
      </c>
      <c r="E10" s="8">
        <f>'Quaterly-Balance Sheet'!E29</f>
        <v>434856453.8</v>
      </c>
      <c r="F10" s="8">
        <f>'Quaterly-Balance Sheet'!F29</f>
        <v>610961799.4</v>
      </c>
      <c r="G10" s="8">
        <f>'Quaterly-Balance Sheet'!G29</f>
        <v>575823048.1</v>
      </c>
      <c r="H10" s="8">
        <f>'Quaterly-Balance Sheet'!H29</f>
        <v>807698901.2</v>
      </c>
      <c r="I10" s="8">
        <f>'Quaterly-Balance Sheet'!I29</f>
        <v>762928240.1</v>
      </c>
    </row>
    <row r="11">
      <c r="A11" s="14" t="s">
        <v>73</v>
      </c>
      <c r="B11" s="8">
        <f>'Quaterly-Balance Sheet'!B30</f>
        <v>583546</v>
      </c>
      <c r="C11" s="8">
        <f>'Quaterly-Balance Sheet'!C30</f>
        <v>560957</v>
      </c>
      <c r="D11" s="8">
        <f>'Quaterly-Balance Sheet'!D30</f>
        <v>583546</v>
      </c>
      <c r="E11" s="8">
        <f>'Quaterly-Balance Sheet'!E30</f>
        <v>560957</v>
      </c>
      <c r="F11" s="8">
        <f>'Quaterly-Balance Sheet'!F30</f>
        <v>583546</v>
      </c>
      <c r="G11" s="8">
        <f>'Quaterly-Balance Sheet'!G30</f>
        <v>560957</v>
      </c>
      <c r="H11" s="8">
        <f>'Quaterly-Balance Sheet'!H30</f>
        <v>583546</v>
      </c>
      <c r="I11" s="8">
        <f>'Quaterly-Balance Sheet'!I30</f>
        <v>560957</v>
      </c>
    </row>
    <row r="12">
      <c r="A12" s="12" t="s">
        <v>74</v>
      </c>
      <c r="B12" s="8">
        <f t="shared" ref="B12:I12" si="2">SUM(B10:B11)</f>
        <v>350690245.3</v>
      </c>
      <c r="C12" s="8">
        <f t="shared" si="2"/>
        <v>329158189.7</v>
      </c>
      <c r="D12" s="8">
        <f t="shared" si="2"/>
        <v>462959729.7</v>
      </c>
      <c r="E12" s="8">
        <f t="shared" si="2"/>
        <v>435417410.8</v>
      </c>
      <c r="F12" s="8">
        <f t="shared" si="2"/>
        <v>611545345.4</v>
      </c>
      <c r="G12" s="8">
        <f t="shared" si="2"/>
        <v>576384005.1</v>
      </c>
      <c r="H12" s="8">
        <f t="shared" si="2"/>
        <v>808282447.2</v>
      </c>
      <c r="I12" s="8">
        <f t="shared" si="2"/>
        <v>763489197.1</v>
      </c>
    </row>
    <row r="13">
      <c r="A13" s="9" t="s">
        <v>104</v>
      </c>
      <c r="B13" s="30">
        <f t="shared" ref="B13:I13" si="3">B8/B12</f>
        <v>2.155789416</v>
      </c>
      <c r="C13" s="30">
        <f t="shared" si="3"/>
        <v>3.715073367</v>
      </c>
      <c r="D13" s="30">
        <f t="shared" si="3"/>
        <v>4.235562465</v>
      </c>
      <c r="E13" s="30">
        <f t="shared" si="3"/>
        <v>6.083540759</v>
      </c>
      <c r="F13" s="30">
        <f t="shared" si="3"/>
        <v>5.999189194</v>
      </c>
      <c r="G13" s="30">
        <f t="shared" si="3"/>
        <v>8.057591909</v>
      </c>
      <c r="H13" s="30">
        <f t="shared" si="3"/>
        <v>7.529066417</v>
      </c>
      <c r="I13" s="30">
        <f t="shared" si="3"/>
        <v>9.793717368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9" t="s">
        <v>105</v>
      </c>
      <c r="B15" s="6"/>
      <c r="C15" s="6"/>
      <c r="D15" s="6"/>
      <c r="E15" s="6"/>
      <c r="F15" s="6"/>
      <c r="G15" s="6"/>
      <c r="H15" s="6"/>
      <c r="I15" s="6"/>
    </row>
    <row r="16">
      <c r="A16" s="14" t="s">
        <v>38</v>
      </c>
      <c r="B16" s="8">
        <f t="shared" ref="B16:I16" si="4">B6</f>
        <v>133789953.5</v>
      </c>
      <c r="C16" s="8">
        <f t="shared" si="4"/>
        <v>0</v>
      </c>
      <c r="D16" s="8">
        <f t="shared" si="4"/>
        <v>181692578.1</v>
      </c>
      <c r="E16" s="8">
        <f t="shared" si="4"/>
        <v>0</v>
      </c>
      <c r="F16" s="8">
        <f t="shared" si="4"/>
        <v>247114412.1</v>
      </c>
      <c r="G16" s="8">
        <f t="shared" si="4"/>
        <v>0</v>
      </c>
      <c r="H16" s="8">
        <f t="shared" si="4"/>
        <v>336599960.8</v>
      </c>
      <c r="I16" s="8">
        <f t="shared" si="4"/>
        <v>0</v>
      </c>
    </row>
    <row r="17">
      <c r="A17" s="14" t="s">
        <v>57</v>
      </c>
      <c r="B17" s="8">
        <f t="shared" ref="B17:I17" si="5">B7</f>
        <v>594092650.3</v>
      </c>
      <c r="C17" s="8">
        <f t="shared" si="5"/>
        <v>1148661936</v>
      </c>
      <c r="D17" s="8">
        <f t="shared" si="5"/>
        <v>1636757330</v>
      </c>
      <c r="E17" s="8">
        <f t="shared" si="5"/>
        <v>2410849831</v>
      </c>
      <c r="F17" s="8">
        <f t="shared" si="5"/>
        <v>3054624434</v>
      </c>
      <c r="G17" s="8">
        <f t="shared" si="5"/>
        <v>4107547926</v>
      </c>
      <c r="H17" s="8">
        <f t="shared" si="5"/>
        <v>4993330682</v>
      </c>
      <c r="I17" s="8">
        <f t="shared" si="5"/>
        <v>6443275121</v>
      </c>
    </row>
    <row r="18">
      <c r="A18" s="28" t="s">
        <v>106</v>
      </c>
      <c r="B18" s="8">
        <f t="shared" ref="B18:I18" si="6">SUM(B16:B17)</f>
        <v>727882603.8</v>
      </c>
      <c r="C18" s="8">
        <f t="shared" si="6"/>
        <v>1148661936</v>
      </c>
      <c r="D18" s="8">
        <f t="shared" si="6"/>
        <v>1818449909</v>
      </c>
      <c r="E18" s="8">
        <f t="shared" si="6"/>
        <v>2410849831</v>
      </c>
      <c r="F18" s="8">
        <f t="shared" si="6"/>
        <v>3301738846</v>
      </c>
      <c r="G18" s="8">
        <f t="shared" si="6"/>
        <v>4107547926</v>
      </c>
      <c r="H18" s="8">
        <f t="shared" si="6"/>
        <v>5329930643</v>
      </c>
      <c r="I18" s="8">
        <f t="shared" si="6"/>
        <v>6443275121</v>
      </c>
    </row>
    <row r="19">
      <c r="A19" s="28" t="s">
        <v>72</v>
      </c>
      <c r="B19" s="6"/>
      <c r="C19" s="6"/>
      <c r="D19" s="6"/>
      <c r="E19" s="6"/>
      <c r="F19" s="6"/>
      <c r="G19" s="6"/>
      <c r="H19" s="6"/>
      <c r="I19" s="6"/>
    </row>
    <row r="20">
      <c r="A20" s="14" t="s">
        <v>49</v>
      </c>
      <c r="B20" s="8">
        <f t="shared" ref="B20:I20" si="7">B10</f>
        <v>350106699.3</v>
      </c>
      <c r="C20" s="8">
        <f t="shared" si="7"/>
        <v>328597232.7</v>
      </c>
      <c r="D20" s="8">
        <f t="shared" si="7"/>
        <v>462376183.7</v>
      </c>
      <c r="E20" s="8">
        <f t="shared" si="7"/>
        <v>434856453.8</v>
      </c>
      <c r="F20" s="8">
        <f t="shared" si="7"/>
        <v>610961799.4</v>
      </c>
      <c r="G20" s="8">
        <f t="shared" si="7"/>
        <v>575823048.1</v>
      </c>
      <c r="H20" s="8">
        <f t="shared" si="7"/>
        <v>807698901.2</v>
      </c>
      <c r="I20" s="8">
        <f t="shared" si="7"/>
        <v>762928240.1</v>
      </c>
    </row>
    <row r="21">
      <c r="A21" s="14" t="s">
        <v>73</v>
      </c>
      <c r="B21" s="8">
        <f t="shared" ref="B21:I21" si="8">B11</f>
        <v>583546</v>
      </c>
      <c r="C21" s="8">
        <f t="shared" si="8"/>
        <v>560957</v>
      </c>
      <c r="D21" s="8">
        <f t="shared" si="8"/>
        <v>583546</v>
      </c>
      <c r="E21" s="8">
        <f t="shared" si="8"/>
        <v>560957</v>
      </c>
      <c r="F21" s="8">
        <f t="shared" si="8"/>
        <v>583546</v>
      </c>
      <c r="G21" s="8">
        <f t="shared" si="8"/>
        <v>560957</v>
      </c>
      <c r="H21" s="8">
        <f t="shared" si="8"/>
        <v>583546</v>
      </c>
      <c r="I21" s="8">
        <f t="shared" si="8"/>
        <v>560957</v>
      </c>
    </row>
    <row r="22">
      <c r="A22" s="12" t="s">
        <v>74</v>
      </c>
      <c r="B22" s="8">
        <f t="shared" ref="B22:I22" si="9">SUM(B20:B21)</f>
        <v>350690245.3</v>
      </c>
      <c r="C22" s="8">
        <f t="shared" si="9"/>
        <v>329158189.7</v>
      </c>
      <c r="D22" s="8">
        <f t="shared" si="9"/>
        <v>462959729.7</v>
      </c>
      <c r="E22" s="8">
        <f t="shared" si="9"/>
        <v>435417410.8</v>
      </c>
      <c r="F22" s="8">
        <f t="shared" si="9"/>
        <v>611545345.4</v>
      </c>
      <c r="G22" s="8">
        <f t="shared" si="9"/>
        <v>576384005.1</v>
      </c>
      <c r="H22" s="8">
        <f t="shared" si="9"/>
        <v>808282447.2</v>
      </c>
      <c r="I22" s="8">
        <f t="shared" si="9"/>
        <v>763489197.1</v>
      </c>
    </row>
    <row r="23">
      <c r="A23" s="9" t="s">
        <v>107</v>
      </c>
      <c r="B23" s="30">
        <f t="shared" ref="B23:I23" si="10">B18/B22</f>
        <v>2.075571287</v>
      </c>
      <c r="C23" s="30">
        <f t="shared" si="10"/>
        <v>3.48969575</v>
      </c>
      <c r="D23" s="30">
        <f t="shared" si="10"/>
        <v>3.927879234</v>
      </c>
      <c r="E23" s="30">
        <f t="shared" si="10"/>
        <v>5.536870531</v>
      </c>
      <c r="F23" s="30">
        <f t="shared" si="10"/>
        <v>5.399009037</v>
      </c>
      <c r="G23" s="30">
        <f t="shared" si="10"/>
        <v>7.126408592</v>
      </c>
      <c r="H23" s="30">
        <f t="shared" si="10"/>
        <v>6.594143744</v>
      </c>
      <c r="I23" s="30">
        <f t="shared" si="10"/>
        <v>8.439248578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8" t="s">
        <v>108</v>
      </c>
      <c r="B25" s="6"/>
      <c r="C25" s="6"/>
      <c r="D25" s="6"/>
      <c r="E25" s="6"/>
      <c r="F25" s="6"/>
      <c r="G25" s="6"/>
      <c r="H25" s="6"/>
      <c r="I25" s="6"/>
    </row>
    <row r="26">
      <c r="A26" s="14" t="s">
        <v>57</v>
      </c>
      <c r="B26" s="8">
        <f t="shared" ref="B26:I26" si="11">B7</f>
        <v>594092650.3</v>
      </c>
      <c r="C26" s="8">
        <f t="shared" si="11"/>
        <v>1148661936</v>
      </c>
      <c r="D26" s="8">
        <f t="shared" si="11"/>
        <v>1636757330</v>
      </c>
      <c r="E26" s="8">
        <f t="shared" si="11"/>
        <v>2410849831</v>
      </c>
      <c r="F26" s="8">
        <f t="shared" si="11"/>
        <v>3054624434</v>
      </c>
      <c r="G26" s="8">
        <f t="shared" si="11"/>
        <v>4107547926</v>
      </c>
      <c r="H26" s="8">
        <f t="shared" si="11"/>
        <v>4993330682</v>
      </c>
      <c r="I26" s="8">
        <f t="shared" si="11"/>
        <v>6443275121</v>
      </c>
    </row>
    <row r="27">
      <c r="A27" s="28" t="s">
        <v>72</v>
      </c>
      <c r="B27" s="6"/>
      <c r="C27" s="6"/>
      <c r="D27" s="6"/>
      <c r="E27" s="6"/>
      <c r="F27" s="6"/>
      <c r="G27" s="6"/>
      <c r="H27" s="6"/>
      <c r="I27" s="6"/>
    </row>
    <row r="28">
      <c r="A28" s="14" t="s">
        <v>49</v>
      </c>
      <c r="B28" s="8">
        <f t="shared" ref="B28:I28" si="12">B10</f>
        <v>350106699.3</v>
      </c>
      <c r="C28" s="8">
        <f t="shared" si="12"/>
        <v>328597232.7</v>
      </c>
      <c r="D28" s="8">
        <f t="shared" si="12"/>
        <v>462376183.7</v>
      </c>
      <c r="E28" s="8">
        <f t="shared" si="12"/>
        <v>434856453.8</v>
      </c>
      <c r="F28" s="8">
        <f t="shared" si="12"/>
        <v>610961799.4</v>
      </c>
      <c r="G28" s="8">
        <f t="shared" si="12"/>
        <v>575823048.1</v>
      </c>
      <c r="H28" s="8">
        <f t="shared" si="12"/>
        <v>807698901.2</v>
      </c>
      <c r="I28" s="8">
        <f t="shared" si="12"/>
        <v>762928240.1</v>
      </c>
    </row>
    <row r="29">
      <c r="A29" s="14" t="s">
        <v>73</v>
      </c>
      <c r="B29" s="8">
        <f t="shared" ref="B29:I29" si="13">B11</f>
        <v>583546</v>
      </c>
      <c r="C29" s="8">
        <f t="shared" si="13"/>
        <v>560957</v>
      </c>
      <c r="D29" s="8">
        <f t="shared" si="13"/>
        <v>583546</v>
      </c>
      <c r="E29" s="8">
        <f t="shared" si="13"/>
        <v>560957</v>
      </c>
      <c r="F29" s="8">
        <f t="shared" si="13"/>
        <v>583546</v>
      </c>
      <c r="G29" s="8">
        <f t="shared" si="13"/>
        <v>560957</v>
      </c>
      <c r="H29" s="8">
        <f t="shared" si="13"/>
        <v>583546</v>
      </c>
      <c r="I29" s="8">
        <f t="shared" si="13"/>
        <v>560957</v>
      </c>
    </row>
    <row r="30">
      <c r="A30" s="12" t="s">
        <v>74</v>
      </c>
      <c r="B30" s="8">
        <f t="shared" ref="B30:I30" si="14">SUM(B28:B29)</f>
        <v>350690245.3</v>
      </c>
      <c r="C30" s="8">
        <f t="shared" si="14"/>
        <v>329158189.7</v>
      </c>
      <c r="D30" s="8">
        <f t="shared" si="14"/>
        <v>462959729.7</v>
      </c>
      <c r="E30" s="8">
        <f t="shared" si="14"/>
        <v>435417410.8</v>
      </c>
      <c r="F30" s="8">
        <f t="shared" si="14"/>
        <v>611545345.4</v>
      </c>
      <c r="G30" s="8">
        <f t="shared" si="14"/>
        <v>576384005.1</v>
      </c>
      <c r="H30" s="8">
        <f t="shared" si="14"/>
        <v>808282447.2</v>
      </c>
      <c r="I30" s="8">
        <f t="shared" si="14"/>
        <v>763489197.1</v>
      </c>
    </row>
    <row r="31">
      <c r="A31" s="9" t="s">
        <v>109</v>
      </c>
      <c r="B31" s="30">
        <f t="shared" ref="B31:I31" si="15">B26/B30</f>
        <v>1.694066654</v>
      </c>
      <c r="C31" s="30">
        <f t="shared" si="15"/>
        <v>3.48969575</v>
      </c>
      <c r="D31" s="30">
        <f t="shared" si="15"/>
        <v>3.535420524</v>
      </c>
      <c r="E31" s="30">
        <f t="shared" si="15"/>
        <v>5.536870531</v>
      </c>
      <c r="F31" s="30">
        <f t="shared" si="15"/>
        <v>4.994927126</v>
      </c>
      <c r="G31" s="30">
        <f t="shared" si="15"/>
        <v>7.126408592</v>
      </c>
      <c r="H31" s="30">
        <f t="shared" si="15"/>
        <v>6.177705206</v>
      </c>
      <c r="I31" s="30">
        <f t="shared" si="15"/>
        <v>8.439248578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110</v>
      </c>
    </row>
    <row r="3">
      <c r="A3" s="28" t="s">
        <v>111</v>
      </c>
    </row>
    <row r="4">
      <c r="A4" s="28" t="s">
        <v>112</v>
      </c>
    </row>
    <row r="5">
      <c r="A5" s="4" t="s">
        <v>113</v>
      </c>
      <c r="B5" s="2">
        <f>'Quaterly-Sales'!B28</f>
        <v>381799003.6</v>
      </c>
      <c r="C5" s="2">
        <f>'Quaterly-Sales'!C28</f>
        <v>444794961.9</v>
      </c>
      <c r="D5" s="2">
        <f>'Quaterly-Sales'!D28</f>
        <v>518376394</v>
      </c>
      <c r="E5" s="2">
        <f>'Quaterly-Sales'!E28</f>
        <v>604354892.9</v>
      </c>
      <c r="F5" s="2">
        <f>'Quaterly-Sales'!F28</f>
        <v>704857645.7</v>
      </c>
      <c r="G5" s="2">
        <f>'Quaterly-Sales'!G28</f>
        <v>822383337.1</v>
      </c>
      <c r="H5" s="2">
        <f>'Quaterly-Sales'!H28</f>
        <v>959868106.6</v>
      </c>
      <c r="I5" s="2">
        <f>'Quaterly-Sales'!I28</f>
        <v>1120763393</v>
      </c>
    </row>
    <row r="6">
      <c r="A6" s="4" t="s">
        <v>114</v>
      </c>
      <c r="B6" s="2">
        <f>'Quaterly-Sales'!B29</f>
        <v>299835511.4</v>
      </c>
      <c r="C6" s="2">
        <f>'Quaterly-Sales'!C29</f>
        <v>346439762.9</v>
      </c>
      <c r="D6" s="2">
        <f>'Quaterly-Sales'!D29</f>
        <v>400390042.8</v>
      </c>
      <c r="E6" s="2">
        <f>'Quaterly-Sales'!E29</f>
        <v>462862675.8</v>
      </c>
      <c r="F6" s="2">
        <f>'Quaterly-Sales'!F29</f>
        <v>535225630.3</v>
      </c>
      <c r="G6" s="2">
        <f>'Quaterly-Sales'!G29</f>
        <v>619070317.6</v>
      </c>
      <c r="H6" s="2">
        <f>'Quaterly-Sales'!H29</f>
        <v>716248766.3</v>
      </c>
      <c r="I6" s="2">
        <f>'Quaterly-Sales'!I29</f>
        <v>828917099.6</v>
      </c>
    </row>
    <row r="7">
      <c r="A7" s="28" t="s">
        <v>115</v>
      </c>
      <c r="B7" s="2">
        <f t="shared" ref="B7:I7" si="1">SUM(B5:B6)</f>
        <v>681634515</v>
      </c>
      <c r="C7" s="2">
        <f t="shared" si="1"/>
        <v>791234724.8</v>
      </c>
      <c r="D7" s="2">
        <f t="shared" si="1"/>
        <v>918766436.8</v>
      </c>
      <c r="E7" s="2">
        <f t="shared" si="1"/>
        <v>1067217569</v>
      </c>
      <c r="F7" s="2">
        <f t="shared" si="1"/>
        <v>1240083276</v>
      </c>
      <c r="G7" s="2">
        <f t="shared" si="1"/>
        <v>1441453655</v>
      </c>
      <c r="H7" s="2">
        <f t="shared" si="1"/>
        <v>1676116873</v>
      </c>
      <c r="I7" s="2">
        <f t="shared" si="1"/>
        <v>1949680493</v>
      </c>
    </row>
    <row r="8">
      <c r="A8" s="28" t="s">
        <v>116</v>
      </c>
    </row>
    <row r="9">
      <c r="A9" s="6" t="s">
        <v>117</v>
      </c>
      <c r="B9" s="31">
        <v>0.0</v>
      </c>
      <c r="C9" s="2">
        <f t="shared" ref="C9:I9" si="2">B10</f>
        <v>133789953.5</v>
      </c>
      <c r="D9" s="2">
        <f t="shared" si="2"/>
        <v>0</v>
      </c>
      <c r="E9" s="2">
        <f t="shared" si="2"/>
        <v>181692578.1</v>
      </c>
      <c r="F9" s="2">
        <f t="shared" si="2"/>
        <v>0</v>
      </c>
      <c r="G9" s="2">
        <f t="shared" si="2"/>
        <v>247114412.1</v>
      </c>
      <c r="H9" s="2">
        <f t="shared" si="2"/>
        <v>0</v>
      </c>
      <c r="I9" s="2">
        <f t="shared" si="2"/>
        <v>336599960.8</v>
      </c>
    </row>
    <row r="10">
      <c r="A10" s="6" t="s">
        <v>118</v>
      </c>
      <c r="B10" s="2">
        <f>'Quaterly-Balance Sheet'!B9</f>
        <v>133789953.5</v>
      </c>
      <c r="C10" s="2">
        <f>'Quaterly-Balance Sheet'!C9</f>
        <v>0</v>
      </c>
      <c r="D10" s="2">
        <f>'Quaterly-Balance Sheet'!D9</f>
        <v>181692578.1</v>
      </c>
      <c r="E10" s="2">
        <f>'Quaterly-Balance Sheet'!E9</f>
        <v>0</v>
      </c>
      <c r="F10" s="2">
        <f>'Quaterly-Balance Sheet'!F9</f>
        <v>247114412.1</v>
      </c>
      <c r="G10" s="2">
        <f>'Quaterly-Balance Sheet'!G9</f>
        <v>0</v>
      </c>
      <c r="H10" s="2">
        <f>'Quaterly-Balance Sheet'!H9</f>
        <v>336599960.8</v>
      </c>
      <c r="I10" s="2">
        <f>'Quaterly-Balance Sheet'!I9</f>
        <v>0</v>
      </c>
    </row>
    <row r="11">
      <c r="A11" s="28" t="s">
        <v>116</v>
      </c>
      <c r="B11" s="2">
        <f t="shared" ref="B11:I11" si="3">SUM(B9:B10)/2</f>
        <v>66894976.75</v>
      </c>
      <c r="C11" s="2">
        <f t="shared" si="3"/>
        <v>66894976.75</v>
      </c>
      <c r="D11" s="2">
        <f t="shared" si="3"/>
        <v>90846289.05</v>
      </c>
      <c r="E11" s="2">
        <f t="shared" si="3"/>
        <v>90846289.05</v>
      </c>
      <c r="F11" s="2">
        <f t="shared" si="3"/>
        <v>123557206.1</v>
      </c>
      <c r="G11" s="2">
        <f t="shared" si="3"/>
        <v>123557206.1</v>
      </c>
      <c r="H11" s="2">
        <f t="shared" si="3"/>
        <v>168299980.4</v>
      </c>
      <c r="I11" s="2">
        <f t="shared" si="3"/>
        <v>168299980.4</v>
      </c>
    </row>
    <row r="12">
      <c r="A12" s="28" t="s">
        <v>119</v>
      </c>
      <c r="B12" s="32">
        <f t="shared" ref="B12:I12" si="4">B7/B11</f>
        <v>10.18962182</v>
      </c>
      <c r="C12" s="32">
        <f t="shared" si="4"/>
        <v>11.82801405</v>
      </c>
      <c r="D12" s="32">
        <f t="shared" si="4"/>
        <v>10.11341736</v>
      </c>
      <c r="E12" s="32">
        <f t="shared" si="4"/>
        <v>11.74750867</v>
      </c>
      <c r="F12" s="32">
        <f t="shared" si="4"/>
        <v>10.03651115</v>
      </c>
      <c r="G12" s="32">
        <f t="shared" si="4"/>
        <v>11.66628561</v>
      </c>
      <c r="H12" s="32">
        <f t="shared" si="4"/>
        <v>9.959103197</v>
      </c>
      <c r="I12" s="32">
        <f t="shared" si="4"/>
        <v>11.58455567</v>
      </c>
    </row>
    <row r="13">
      <c r="A13" s="6"/>
    </row>
    <row r="14">
      <c r="A14" s="28" t="s">
        <v>120</v>
      </c>
    </row>
    <row r="15">
      <c r="A15" s="6" t="s">
        <v>121</v>
      </c>
      <c r="B15" s="31">
        <v>90.0</v>
      </c>
      <c r="C15" s="31">
        <v>90.0</v>
      </c>
      <c r="D15" s="31">
        <v>90.0</v>
      </c>
      <c r="E15" s="31">
        <v>90.0</v>
      </c>
      <c r="F15" s="31">
        <v>90.0</v>
      </c>
      <c r="G15" s="31">
        <v>90.0</v>
      </c>
      <c r="H15" s="31">
        <v>90.0</v>
      </c>
      <c r="I15" s="31">
        <v>90.0</v>
      </c>
    </row>
    <row r="16">
      <c r="A16" s="6" t="s">
        <v>119</v>
      </c>
      <c r="B16" s="33">
        <f t="shared" ref="B16:I16" si="5">B12</f>
        <v>10.18962182</v>
      </c>
      <c r="C16" s="33">
        <f t="shared" si="5"/>
        <v>11.82801405</v>
      </c>
      <c r="D16" s="33">
        <f t="shared" si="5"/>
        <v>10.11341736</v>
      </c>
      <c r="E16" s="33">
        <f t="shared" si="5"/>
        <v>11.74750867</v>
      </c>
      <c r="F16" s="33">
        <f t="shared" si="5"/>
        <v>10.03651115</v>
      </c>
      <c r="G16" s="33">
        <f t="shared" si="5"/>
        <v>11.66628561</v>
      </c>
      <c r="H16" s="33">
        <f t="shared" si="5"/>
        <v>9.959103197</v>
      </c>
      <c r="I16" s="33">
        <f t="shared" si="5"/>
        <v>11.58455567</v>
      </c>
    </row>
    <row r="17">
      <c r="A17" s="28" t="s">
        <v>122</v>
      </c>
      <c r="B17" s="32">
        <f t="shared" ref="B17:I17" si="6">B15/B16</f>
        <v>8.832516216</v>
      </c>
      <c r="C17" s="32">
        <f t="shared" si="6"/>
        <v>7.609054202</v>
      </c>
      <c r="D17" s="32">
        <f t="shared" si="6"/>
        <v>8.899069108</v>
      </c>
      <c r="E17" s="32">
        <f t="shared" si="6"/>
        <v>7.661198855</v>
      </c>
      <c r="F17" s="32">
        <f t="shared" si="6"/>
        <v>8.967259506</v>
      </c>
      <c r="G17" s="32">
        <f t="shared" si="6"/>
        <v>7.714537688</v>
      </c>
      <c r="H17" s="32">
        <f t="shared" si="6"/>
        <v>9.03695827</v>
      </c>
      <c r="I17" s="32">
        <f t="shared" si="6"/>
        <v>7.768964346</v>
      </c>
    </row>
    <row r="18">
      <c r="A18" s="6"/>
    </row>
    <row r="19">
      <c r="A19" s="28" t="s">
        <v>123</v>
      </c>
    </row>
    <row r="20">
      <c r="A20" s="28" t="s">
        <v>124</v>
      </c>
    </row>
    <row r="21">
      <c r="A21" s="4" t="s">
        <v>125</v>
      </c>
      <c r="B21" s="2">
        <f>'Quaterly-Purchases'!B3</f>
        <v>177355569.2</v>
      </c>
      <c r="C21" s="2">
        <f>'Quaterly-Purchases'!C3</f>
        <v>199112121.1</v>
      </c>
      <c r="D21" s="2">
        <f>'Quaterly-Purchases'!D3</f>
        <v>223537591.4</v>
      </c>
      <c r="E21" s="2">
        <f>'Quaterly-Purchases'!E3</f>
        <v>250959381.6</v>
      </c>
      <c r="F21" s="2">
        <f>'Quaterly-Purchases'!F3</f>
        <v>281745055.9</v>
      </c>
      <c r="G21" s="2">
        <f>'Quaterly-Purchases'!G3</f>
        <v>316307268.7</v>
      </c>
      <c r="H21" s="2">
        <f>'Quaterly-Purchases'!H3</f>
        <v>355109295.2</v>
      </c>
      <c r="I21" s="2">
        <f>'Quaterly-Purchases'!I3</f>
        <v>398671241.6</v>
      </c>
    </row>
    <row r="22">
      <c r="A22" s="4" t="s">
        <v>126</v>
      </c>
      <c r="B22" s="2">
        <f>'Quaterly-Purchases'!B4</f>
        <v>224296087.6</v>
      </c>
      <c r="C22" s="2">
        <f>'Quaterly-Purchases'!C4</f>
        <v>259650758.4</v>
      </c>
      <c r="D22" s="2">
        <f>'Quaterly-Purchases'!D4</f>
        <v>300578209.2</v>
      </c>
      <c r="E22" s="2">
        <f>'Quaterly-Purchases'!E4</f>
        <v>347956849.4</v>
      </c>
      <c r="F22" s="2">
        <f>'Quaterly-Purchases'!F4</f>
        <v>402803547.8</v>
      </c>
      <c r="G22" s="2">
        <f>'Quaterly-Purchases'!G4</f>
        <v>466295457</v>
      </c>
      <c r="H22" s="2">
        <f>'Quaterly-Purchases'!H4</f>
        <v>539795278.5</v>
      </c>
      <c r="I22" s="2">
        <f>'Quaterly-Purchases'!I4</f>
        <v>624880509.2</v>
      </c>
    </row>
    <row r="23">
      <c r="A23" s="4" t="s">
        <v>127</v>
      </c>
      <c r="B23" s="2">
        <f>'Quaterly-Purchases'!B5</f>
        <v>184804643.2</v>
      </c>
      <c r="C23" s="2">
        <f>'Quaterly-Purchases'!C5</f>
        <v>211559477</v>
      </c>
      <c r="D23" s="2">
        <f>'Quaterly-Purchases'!D5</f>
        <v>242187704.6</v>
      </c>
      <c r="E23" s="2">
        <f>'Quaterly-Purchases'!E5</f>
        <v>277250091</v>
      </c>
      <c r="F23" s="2">
        <f>'Quaterly-Purchases'!F5</f>
        <v>317388585.4</v>
      </c>
      <c r="G23" s="2">
        <f>'Quaterly-Purchases'!G5</f>
        <v>363338074.2</v>
      </c>
      <c r="H23" s="2">
        <f>'Quaterly-Purchases'!H5</f>
        <v>415939836</v>
      </c>
      <c r="I23" s="2">
        <f>'Quaterly-Purchases'!I5</f>
        <v>476156944.4</v>
      </c>
    </row>
    <row r="24">
      <c r="A24" s="28" t="s">
        <v>128</v>
      </c>
      <c r="B24" s="2">
        <f t="shared" ref="B24:I24" si="7">SUM(B21:B23)</f>
        <v>586456300</v>
      </c>
      <c r="C24" s="2">
        <f t="shared" si="7"/>
        <v>670322356.6</v>
      </c>
      <c r="D24" s="2">
        <f t="shared" si="7"/>
        <v>766303505.2</v>
      </c>
      <c r="E24" s="2">
        <f t="shared" si="7"/>
        <v>876166322</v>
      </c>
      <c r="F24" s="2">
        <f t="shared" si="7"/>
        <v>1001937189</v>
      </c>
      <c r="G24" s="2">
        <f t="shared" si="7"/>
        <v>1145940800</v>
      </c>
      <c r="H24" s="2">
        <f t="shared" si="7"/>
        <v>1310844410</v>
      </c>
      <c r="I24" s="2">
        <f t="shared" si="7"/>
        <v>1499708695</v>
      </c>
    </row>
    <row r="25">
      <c r="A25" s="6"/>
    </row>
    <row r="26">
      <c r="A26" s="28" t="s">
        <v>129</v>
      </c>
    </row>
    <row r="27">
      <c r="A27" s="6" t="s">
        <v>130</v>
      </c>
      <c r="B27" s="31">
        <v>0.0</v>
      </c>
      <c r="C27" s="2">
        <f t="shared" ref="C27:I27" si="8">B28</f>
        <v>350106699.3</v>
      </c>
      <c r="D27" s="2">
        <f t="shared" si="8"/>
        <v>328597232.7</v>
      </c>
      <c r="E27" s="2">
        <f t="shared" si="8"/>
        <v>462376183.7</v>
      </c>
      <c r="F27" s="2">
        <f t="shared" si="8"/>
        <v>434856453.8</v>
      </c>
      <c r="G27" s="2">
        <f t="shared" si="8"/>
        <v>610961799.4</v>
      </c>
      <c r="H27" s="2">
        <f t="shared" si="8"/>
        <v>575823048.1</v>
      </c>
      <c r="I27" s="2">
        <f t="shared" si="8"/>
        <v>807698901.2</v>
      </c>
    </row>
    <row r="28">
      <c r="A28" s="6" t="s">
        <v>131</v>
      </c>
      <c r="B28" s="2">
        <f>'Quaterly-Balance Sheet'!B29</f>
        <v>350106699.3</v>
      </c>
      <c r="C28" s="2">
        <f>'Quaterly-Balance Sheet'!C29</f>
        <v>328597232.7</v>
      </c>
      <c r="D28" s="2">
        <f>'Quaterly-Balance Sheet'!D29</f>
        <v>462376183.7</v>
      </c>
      <c r="E28" s="2">
        <f>'Quaterly-Balance Sheet'!E29</f>
        <v>434856453.8</v>
      </c>
      <c r="F28" s="2">
        <f>'Quaterly-Balance Sheet'!F29</f>
        <v>610961799.4</v>
      </c>
      <c r="G28" s="2">
        <f>'Quaterly-Balance Sheet'!G29</f>
        <v>575823048.1</v>
      </c>
      <c r="H28" s="2">
        <f>'Quaterly-Balance Sheet'!H29</f>
        <v>807698901.2</v>
      </c>
      <c r="I28" s="2">
        <f>'Quaterly-Balance Sheet'!I29</f>
        <v>762928240.1</v>
      </c>
    </row>
    <row r="29">
      <c r="A29" s="28" t="s">
        <v>129</v>
      </c>
      <c r="B29" s="2">
        <f t="shared" ref="B29:I29" si="9">SUM(B27:B28)/2</f>
        <v>175053349.6</v>
      </c>
      <c r="C29" s="2">
        <f t="shared" si="9"/>
        <v>339351966</v>
      </c>
      <c r="D29" s="2">
        <f t="shared" si="9"/>
        <v>395486708.2</v>
      </c>
      <c r="E29" s="2">
        <f t="shared" si="9"/>
        <v>448616318.8</v>
      </c>
      <c r="F29" s="2">
        <f t="shared" si="9"/>
        <v>522909126.6</v>
      </c>
      <c r="G29" s="2">
        <f t="shared" si="9"/>
        <v>593392423.7</v>
      </c>
      <c r="H29" s="2">
        <f t="shared" si="9"/>
        <v>691760974.6</v>
      </c>
      <c r="I29" s="2">
        <f t="shared" si="9"/>
        <v>785313570.7</v>
      </c>
    </row>
    <row r="30">
      <c r="A30" s="28" t="s">
        <v>132</v>
      </c>
      <c r="B30" s="32">
        <f t="shared" ref="B30:I30" si="10">B24/B29</f>
        <v>3.350157545</v>
      </c>
      <c r="C30" s="32">
        <f t="shared" si="10"/>
        <v>1.975301232</v>
      </c>
      <c r="D30" s="32">
        <f t="shared" si="10"/>
        <v>1.93762139</v>
      </c>
      <c r="E30" s="32">
        <f t="shared" si="10"/>
        <v>1.953041575</v>
      </c>
      <c r="F30" s="32">
        <f t="shared" si="10"/>
        <v>1.916082811</v>
      </c>
      <c r="G30" s="32">
        <f t="shared" si="10"/>
        <v>1.931168573</v>
      </c>
      <c r="H30" s="32">
        <f t="shared" si="10"/>
        <v>1.894938364</v>
      </c>
      <c r="I30" s="32">
        <f t="shared" si="10"/>
        <v>1.909694103</v>
      </c>
    </row>
    <row r="31">
      <c r="A31" s="6"/>
    </row>
    <row r="32">
      <c r="A32" s="28" t="s">
        <v>133</v>
      </c>
    </row>
    <row r="33">
      <c r="A33" s="6" t="s">
        <v>121</v>
      </c>
      <c r="B33" s="31">
        <v>90.0</v>
      </c>
      <c r="C33" s="31">
        <v>90.0</v>
      </c>
      <c r="D33" s="31">
        <v>90.0</v>
      </c>
      <c r="E33" s="31">
        <v>90.0</v>
      </c>
      <c r="F33" s="31">
        <v>90.0</v>
      </c>
      <c r="G33" s="31">
        <v>90.0</v>
      </c>
      <c r="H33" s="31">
        <v>90.0</v>
      </c>
      <c r="I33" s="31">
        <v>90.0</v>
      </c>
    </row>
    <row r="34">
      <c r="A34" s="6" t="s">
        <v>134</v>
      </c>
      <c r="B34" s="33">
        <f t="shared" ref="B34:I34" si="11">B30</f>
        <v>3.350157545</v>
      </c>
      <c r="C34" s="33">
        <f t="shared" si="11"/>
        <v>1.975301232</v>
      </c>
      <c r="D34" s="33">
        <f t="shared" si="11"/>
        <v>1.93762139</v>
      </c>
      <c r="E34" s="33">
        <f t="shared" si="11"/>
        <v>1.953041575</v>
      </c>
      <c r="F34" s="33">
        <f t="shared" si="11"/>
        <v>1.916082811</v>
      </c>
      <c r="G34" s="33">
        <f t="shared" si="11"/>
        <v>1.931168573</v>
      </c>
      <c r="H34" s="33">
        <f t="shared" si="11"/>
        <v>1.894938364</v>
      </c>
      <c r="I34" s="33">
        <f t="shared" si="11"/>
        <v>1.909694103</v>
      </c>
    </row>
    <row r="35">
      <c r="A35" s="28" t="s">
        <v>135</v>
      </c>
      <c r="B35" s="34">
        <f t="shared" ref="B35:I35" si="12">B33/B34</f>
        <v>26.86440826</v>
      </c>
      <c r="C35" s="34">
        <f t="shared" si="12"/>
        <v>45.56267092</v>
      </c>
      <c r="D35" s="34">
        <f t="shared" si="12"/>
        <v>46.44870276</v>
      </c>
      <c r="E35" s="34">
        <f t="shared" si="12"/>
        <v>46.08196832</v>
      </c>
      <c r="F35" s="34">
        <f t="shared" si="12"/>
        <v>46.97083001</v>
      </c>
      <c r="G35" s="34">
        <f t="shared" si="12"/>
        <v>46.60390671</v>
      </c>
      <c r="H35" s="34">
        <f t="shared" si="12"/>
        <v>47.49494849</v>
      </c>
      <c r="I35" s="34">
        <f t="shared" si="12"/>
        <v>47.12796664</v>
      </c>
    </row>
    <row r="36">
      <c r="A36" s="6"/>
    </row>
    <row r="37">
      <c r="A37" s="28" t="s">
        <v>136</v>
      </c>
    </row>
    <row r="38">
      <c r="A38" s="6" t="s">
        <v>137</v>
      </c>
      <c r="B38" s="2">
        <f>'Quaterly-Profit &amp; Loss'!B3</f>
        <v>558324584.9</v>
      </c>
      <c r="C38" s="2">
        <f>'Quaterly-Profit &amp; Loss'!C3</f>
        <v>624269183.4</v>
      </c>
      <c r="D38" s="2">
        <f>'Quaterly-Profit &amp; Loss'!D3</f>
        <v>698043448.1</v>
      </c>
      <c r="E38" s="2">
        <f>'Quaterly-Profit &amp; Loss'!E3</f>
        <v>780581532.3</v>
      </c>
      <c r="F38" s="2">
        <f>'Quaterly-Profit &amp; Loss'!F3</f>
        <v>872929542.8</v>
      </c>
      <c r="G38" s="2">
        <f>'Quaterly-Profit &amp; Loss'!G3</f>
        <v>976259011.2</v>
      </c>
      <c r="H38" s="2">
        <f>'Quaterly-Profit &amp; Loss'!H3</f>
        <v>1091881993</v>
      </c>
      <c r="I38" s="2">
        <f>'Quaterly-Profit &amp; Loss'!I3</f>
        <v>1221267993</v>
      </c>
    </row>
    <row r="39">
      <c r="A39" s="28" t="s">
        <v>138</v>
      </c>
    </row>
    <row r="40">
      <c r="A40" s="6" t="s">
        <v>139</v>
      </c>
      <c r="B40" s="31">
        <v>0.0</v>
      </c>
      <c r="C40" s="2">
        <f t="shared" ref="C40:I40" si="13">B41</f>
        <v>28131715.07</v>
      </c>
      <c r="D40" s="2">
        <f t="shared" si="13"/>
        <v>74184888.22</v>
      </c>
      <c r="E40" s="2">
        <f t="shared" si="13"/>
        <v>142444945.4</v>
      </c>
      <c r="F40" s="2">
        <f t="shared" si="13"/>
        <v>238029735.1</v>
      </c>
      <c r="G40" s="2">
        <f t="shared" si="13"/>
        <v>367037381.4</v>
      </c>
      <c r="H40" s="2">
        <f t="shared" si="13"/>
        <v>536719170.2</v>
      </c>
      <c r="I40" s="2">
        <f t="shared" si="13"/>
        <v>755681586.4</v>
      </c>
    </row>
    <row r="41">
      <c r="A41" s="6" t="s">
        <v>140</v>
      </c>
      <c r="B41" s="2">
        <f>'Quaterly-Balance Sheet'!B8</f>
        <v>28131715.07</v>
      </c>
      <c r="C41" s="2">
        <f>'Quaterly-Balance Sheet'!C8</f>
        <v>74184888.22</v>
      </c>
      <c r="D41" s="2">
        <f>'Quaterly-Balance Sheet'!D8</f>
        <v>142444945.4</v>
      </c>
      <c r="E41" s="2">
        <f>'Quaterly-Balance Sheet'!E8</f>
        <v>238029735.1</v>
      </c>
      <c r="F41" s="2">
        <f>'Quaterly-Balance Sheet'!F8</f>
        <v>367037381.4</v>
      </c>
      <c r="G41" s="2">
        <f>'Quaterly-Balance Sheet'!G8</f>
        <v>536719170.2</v>
      </c>
      <c r="H41" s="2">
        <f>'Quaterly-Balance Sheet'!H8</f>
        <v>755681586.4</v>
      </c>
      <c r="I41" s="2">
        <f>'Quaterly-Balance Sheet'!I8</f>
        <v>1034122289</v>
      </c>
    </row>
    <row r="42">
      <c r="A42" s="28" t="s">
        <v>138</v>
      </c>
      <c r="B42" s="2">
        <f t="shared" ref="B42:I42" si="14">SUM(B40:B41)/2</f>
        <v>14065857.54</v>
      </c>
      <c r="C42" s="2">
        <f t="shared" si="14"/>
        <v>51158301.65</v>
      </c>
      <c r="D42" s="2">
        <f t="shared" si="14"/>
        <v>108314916.8</v>
      </c>
      <c r="E42" s="2">
        <f t="shared" si="14"/>
        <v>190237340.2</v>
      </c>
      <c r="F42" s="2">
        <f t="shared" si="14"/>
        <v>302533558.3</v>
      </c>
      <c r="G42" s="2">
        <f t="shared" si="14"/>
        <v>451878275.8</v>
      </c>
      <c r="H42" s="2">
        <f t="shared" si="14"/>
        <v>646200378.3</v>
      </c>
      <c r="I42" s="2">
        <f t="shared" si="14"/>
        <v>894901937.6</v>
      </c>
      <c r="J42" s="2"/>
    </row>
    <row r="43">
      <c r="A43" s="28" t="s">
        <v>141</v>
      </c>
      <c r="B43" s="34">
        <f t="shared" ref="B43:I43" si="15">B38/B42</f>
        <v>39.69360443</v>
      </c>
      <c r="C43" s="34">
        <f t="shared" si="15"/>
        <v>12.20269562</v>
      </c>
      <c r="D43" s="34">
        <f t="shared" si="15"/>
        <v>6.444573552</v>
      </c>
      <c r="E43" s="34">
        <f t="shared" si="15"/>
        <v>4.103198307</v>
      </c>
      <c r="F43" s="34">
        <f t="shared" si="15"/>
        <v>2.885397401</v>
      </c>
      <c r="G43" s="34">
        <f t="shared" si="15"/>
        <v>2.16044688</v>
      </c>
      <c r="H43" s="34">
        <f t="shared" si="15"/>
        <v>1.689695689</v>
      </c>
      <c r="I43" s="34">
        <f t="shared" si="15"/>
        <v>1.364694769</v>
      </c>
    </row>
    <row r="44">
      <c r="A44" s="6"/>
    </row>
    <row r="45">
      <c r="A45" s="28" t="s">
        <v>142</v>
      </c>
    </row>
    <row r="46">
      <c r="A46" s="6" t="s">
        <v>121</v>
      </c>
      <c r="B46" s="31">
        <v>90.0</v>
      </c>
      <c r="C46" s="31">
        <v>90.0</v>
      </c>
      <c r="D46" s="31">
        <v>90.0</v>
      </c>
      <c r="E46" s="31">
        <v>90.0</v>
      </c>
      <c r="F46" s="31">
        <v>90.0</v>
      </c>
      <c r="G46" s="31">
        <v>90.0</v>
      </c>
      <c r="H46" s="31">
        <v>90.0</v>
      </c>
      <c r="I46" s="31">
        <v>90.0</v>
      </c>
    </row>
    <row r="47">
      <c r="A47" s="6" t="s">
        <v>141</v>
      </c>
      <c r="B47" s="35">
        <f t="shared" ref="B47:I47" si="16">B43</f>
        <v>39.69360443</v>
      </c>
      <c r="C47" s="35">
        <f t="shared" si="16"/>
        <v>12.20269562</v>
      </c>
      <c r="D47" s="35">
        <f t="shared" si="16"/>
        <v>6.444573552</v>
      </c>
      <c r="E47" s="35">
        <f t="shared" si="16"/>
        <v>4.103198307</v>
      </c>
      <c r="F47" s="35">
        <f t="shared" si="16"/>
        <v>2.885397401</v>
      </c>
      <c r="G47" s="35">
        <f t="shared" si="16"/>
        <v>2.16044688</v>
      </c>
      <c r="H47" s="35">
        <f t="shared" si="16"/>
        <v>1.689695689</v>
      </c>
      <c r="I47" s="35">
        <f t="shared" si="16"/>
        <v>1.364694769</v>
      </c>
    </row>
    <row r="48">
      <c r="A48" s="28" t="s">
        <v>143</v>
      </c>
      <c r="B48" s="34">
        <f t="shared" ref="B48:I48" si="17">B46/B47</f>
        <v>2.267367786</v>
      </c>
      <c r="C48" s="34">
        <f t="shared" si="17"/>
        <v>7.375419563</v>
      </c>
      <c r="D48" s="34">
        <f t="shared" si="17"/>
        <v>13.96523746</v>
      </c>
      <c r="E48" s="34">
        <f t="shared" si="17"/>
        <v>21.93410927</v>
      </c>
      <c r="F48" s="34">
        <f t="shared" si="17"/>
        <v>31.191544</v>
      </c>
      <c r="G48" s="34">
        <f t="shared" si="17"/>
        <v>41.65804807</v>
      </c>
      <c r="H48" s="34">
        <f t="shared" si="17"/>
        <v>53.26402889</v>
      </c>
      <c r="I48" s="34">
        <f t="shared" si="17"/>
        <v>65.94881292</v>
      </c>
    </row>
    <row r="49">
      <c r="A49" s="6"/>
    </row>
    <row r="50">
      <c r="A50" s="28" t="s">
        <v>144</v>
      </c>
    </row>
    <row r="51">
      <c r="A51" s="6" t="s">
        <v>25</v>
      </c>
      <c r="B51" s="2">
        <f>'Quaterly-Profit &amp; Loss'!B2</f>
        <v>1127743859</v>
      </c>
      <c r="C51" s="2">
        <f>'Quaterly-Profit &amp; Loss'!C2</f>
        <v>1309671225</v>
      </c>
      <c r="D51" s="2">
        <f>'Quaterly-Profit &amp; Loss'!D2</f>
        <v>1521470615</v>
      </c>
      <c r="E51" s="2">
        <f>'Quaterly-Profit &amp; Loss'!E2</f>
        <v>1768138488</v>
      </c>
      <c r="F51" s="2">
        <f>'Quaterly-Profit &amp; Loss'!F2</f>
        <v>2055522780</v>
      </c>
      <c r="G51" s="2">
        <f>'Quaterly-Profit &amp; Loss'!G2</f>
        <v>2390470689</v>
      </c>
      <c r="H51" s="2">
        <f>'Quaterly-Profit &amp; Loss'!H2</f>
        <v>2781002541</v>
      </c>
      <c r="I51" s="2">
        <f>'Quaterly-Profit &amp; Loss'!I2</f>
        <v>3236516431</v>
      </c>
    </row>
    <row r="52">
      <c r="A52" s="28" t="s">
        <v>145</v>
      </c>
    </row>
    <row r="53">
      <c r="A53" s="6" t="s">
        <v>146</v>
      </c>
      <c r="B53" s="31">
        <v>0.0</v>
      </c>
      <c r="C53" s="2">
        <f t="shared" ref="C53:I53" si="18">B54</f>
        <v>768341950.5</v>
      </c>
      <c r="D53" s="2">
        <f t="shared" si="18"/>
        <v>1236879458</v>
      </c>
      <c r="E53" s="2">
        <f t="shared" si="18"/>
        <v>1971728763</v>
      </c>
      <c r="F53" s="2">
        <f t="shared" si="18"/>
        <v>2656514750</v>
      </c>
      <c r="G53" s="2">
        <f t="shared" si="18"/>
        <v>3673212687</v>
      </c>
      <c r="H53" s="2">
        <f t="shared" si="18"/>
        <v>4652686363</v>
      </c>
      <c r="I53" s="2">
        <f t="shared" si="18"/>
        <v>6097970859</v>
      </c>
    </row>
    <row r="54">
      <c r="A54" s="6" t="s">
        <v>147</v>
      </c>
      <c r="B54" s="2">
        <f>'Quaterly-Balance Sheet'!B12</f>
        <v>768341950.5</v>
      </c>
      <c r="C54" s="2">
        <f>'Quaterly-Balance Sheet'!C12</f>
        <v>1236879458</v>
      </c>
      <c r="D54" s="2">
        <f>'Quaterly-Balance Sheet'!D12</f>
        <v>1971728763</v>
      </c>
      <c r="E54" s="2">
        <f>'Quaterly-Balance Sheet'!E12</f>
        <v>2656514750</v>
      </c>
      <c r="F54" s="2">
        <f>'Quaterly-Balance Sheet'!F12</f>
        <v>3673212687</v>
      </c>
      <c r="G54" s="2">
        <f>'Quaterly-Balance Sheet'!G12</f>
        <v>4652686363</v>
      </c>
      <c r="H54" s="2">
        <f>'Quaterly-Balance Sheet'!H12</f>
        <v>6097970859</v>
      </c>
      <c r="I54" s="2">
        <f>'Quaterly-Balance Sheet'!I12</f>
        <v>7491682910</v>
      </c>
    </row>
    <row r="55">
      <c r="A55" s="28" t="s">
        <v>145</v>
      </c>
      <c r="B55" s="2">
        <f t="shared" ref="B55:I55" si="19">SUM(B53:B54)/2</f>
        <v>384170975.2</v>
      </c>
      <c r="C55" s="36">
        <f t="shared" si="19"/>
        <v>1002610704</v>
      </c>
      <c r="D55" s="36">
        <f t="shared" si="19"/>
        <v>1604304111</v>
      </c>
      <c r="E55" s="36">
        <f t="shared" si="19"/>
        <v>2314121756</v>
      </c>
      <c r="F55" s="36">
        <f t="shared" si="19"/>
        <v>3164863718</v>
      </c>
      <c r="G55" s="36">
        <f t="shared" si="19"/>
        <v>4162949525</v>
      </c>
      <c r="H55" s="36">
        <f t="shared" si="19"/>
        <v>5375328611</v>
      </c>
      <c r="I55" s="36">
        <f t="shared" si="19"/>
        <v>6794826885</v>
      </c>
    </row>
    <row r="56">
      <c r="A56" s="28" t="s">
        <v>148</v>
      </c>
      <c r="B56" s="34">
        <f t="shared" ref="B56:I56" si="20">B51/B55</f>
        <v>2.93552593</v>
      </c>
      <c r="C56" s="34">
        <f t="shared" si="20"/>
        <v>1.306260963</v>
      </c>
      <c r="D56" s="34">
        <f t="shared" si="20"/>
        <v>0.9483679591</v>
      </c>
      <c r="E56" s="34">
        <f t="shared" si="20"/>
        <v>0.7640645886</v>
      </c>
      <c r="F56" s="34">
        <f t="shared" si="20"/>
        <v>0.649482241</v>
      </c>
      <c r="G56" s="34">
        <f t="shared" si="20"/>
        <v>0.5742252399</v>
      </c>
      <c r="H56" s="34">
        <f t="shared" si="20"/>
        <v>0.5173641915</v>
      </c>
      <c r="I56" s="34">
        <f t="shared" si="20"/>
        <v>0.4763206606</v>
      </c>
    </row>
    <row r="57">
      <c r="A57" s="6"/>
    </row>
    <row r="58">
      <c r="A58" s="28" t="s">
        <v>149</v>
      </c>
    </row>
    <row r="59">
      <c r="A59" s="6" t="s">
        <v>25</v>
      </c>
      <c r="B59" s="2">
        <f>'Quaterly-Profit &amp; Loss'!B2</f>
        <v>1127743859</v>
      </c>
      <c r="C59" s="2">
        <f>'Quaterly-Profit &amp; Loss'!C2</f>
        <v>1309671225</v>
      </c>
      <c r="D59" s="2">
        <f>'Quaterly-Profit &amp; Loss'!D2</f>
        <v>1521470615</v>
      </c>
      <c r="E59" s="2">
        <f>'Quaterly-Profit &amp; Loss'!E2</f>
        <v>1768138488</v>
      </c>
      <c r="F59" s="2">
        <f>'Quaterly-Profit &amp; Loss'!F2</f>
        <v>2055522780</v>
      </c>
      <c r="G59" s="2">
        <f>'Quaterly-Profit &amp; Loss'!G2</f>
        <v>2390470689</v>
      </c>
      <c r="H59" s="2">
        <f>'Quaterly-Profit &amp; Loss'!H2</f>
        <v>2781002541</v>
      </c>
      <c r="I59" s="2">
        <f>'Quaterly-Profit &amp; Loss'!I2</f>
        <v>3236516431</v>
      </c>
    </row>
    <row r="60">
      <c r="A60" s="28" t="s">
        <v>150</v>
      </c>
    </row>
    <row r="61">
      <c r="A61" s="6" t="s">
        <v>146</v>
      </c>
      <c r="B61" s="31">
        <v>0.0</v>
      </c>
      <c r="C61" s="2">
        <f t="shared" ref="C61:I61" si="21">B62</f>
        <v>12327631.56</v>
      </c>
      <c r="D61" s="2">
        <f t="shared" si="21"/>
        <v>14032634.28</v>
      </c>
      <c r="E61" s="2">
        <f t="shared" si="21"/>
        <v>10833909.12</v>
      </c>
      <c r="F61" s="2">
        <f t="shared" si="21"/>
        <v>7635183.967</v>
      </c>
      <c r="G61" s="2">
        <f t="shared" si="21"/>
        <v>4436458.81</v>
      </c>
      <c r="H61" s="2">
        <f t="shared" si="21"/>
        <v>8419266.765</v>
      </c>
      <c r="I61" s="2">
        <f t="shared" si="21"/>
        <v>12358630.5</v>
      </c>
    </row>
    <row r="62">
      <c r="A62" s="6" t="s">
        <v>147</v>
      </c>
      <c r="B62" s="2">
        <f>'Quaterly-Balance Sheet'!B5</f>
        <v>12327631.56</v>
      </c>
      <c r="C62" s="2">
        <f>'Quaterly-Balance Sheet'!C5</f>
        <v>14032634.28</v>
      </c>
      <c r="D62" s="2">
        <f>'Quaterly-Balance Sheet'!D5</f>
        <v>10833909.12</v>
      </c>
      <c r="E62" s="2">
        <f>'Quaterly-Balance Sheet'!E5</f>
        <v>7635183.967</v>
      </c>
      <c r="F62" s="2">
        <f>'Quaterly-Balance Sheet'!F5</f>
        <v>4436458.81</v>
      </c>
      <c r="G62" s="2">
        <f>'Quaterly-Balance Sheet'!G5</f>
        <v>8419266.765</v>
      </c>
      <c r="H62" s="2">
        <f>'Quaterly-Balance Sheet'!H5</f>
        <v>12358630.5</v>
      </c>
      <c r="I62" s="2">
        <f>'Quaterly-Balance Sheet'!I5</f>
        <v>14285500.34</v>
      </c>
    </row>
    <row r="63">
      <c r="A63" s="28" t="s">
        <v>150</v>
      </c>
      <c r="B63" s="2">
        <f t="shared" ref="B63:I63" si="22">AVERAGE(B61:B62)</f>
        <v>6163815.778</v>
      </c>
      <c r="C63" s="2">
        <f t="shared" si="22"/>
        <v>13180132.92</v>
      </c>
      <c r="D63" s="2">
        <f t="shared" si="22"/>
        <v>12433271.7</v>
      </c>
      <c r="E63" s="2">
        <f t="shared" si="22"/>
        <v>9234546.546</v>
      </c>
      <c r="F63" s="2">
        <f t="shared" si="22"/>
        <v>6035821.389</v>
      </c>
      <c r="G63" s="2">
        <f t="shared" si="22"/>
        <v>6427862.788</v>
      </c>
      <c r="H63" s="2">
        <f t="shared" si="22"/>
        <v>10388948.63</v>
      </c>
      <c r="I63" s="2">
        <f t="shared" si="22"/>
        <v>13322065.42</v>
      </c>
    </row>
    <row r="64">
      <c r="A64" s="28" t="s">
        <v>151</v>
      </c>
      <c r="B64" s="34">
        <f t="shared" ref="B64:I64" si="23">B59/B63</f>
        <v>182.9619671</v>
      </c>
      <c r="C64" s="34">
        <f t="shared" si="23"/>
        <v>99.3670726</v>
      </c>
      <c r="D64" s="34">
        <f t="shared" si="23"/>
        <v>122.3708973</v>
      </c>
      <c r="E64" s="34">
        <f t="shared" si="23"/>
        <v>191.4699849</v>
      </c>
      <c r="F64" s="34">
        <f t="shared" si="23"/>
        <v>340.5539441</v>
      </c>
      <c r="G64" s="34">
        <f t="shared" si="23"/>
        <v>371.8919909</v>
      </c>
      <c r="H64" s="34">
        <f t="shared" si="23"/>
        <v>267.6885448</v>
      </c>
      <c r="I64" s="34">
        <f t="shared" si="23"/>
        <v>242.9440428</v>
      </c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</cols>
  <sheetData>
    <row r="1">
      <c r="A1" s="23" t="s">
        <v>152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153</v>
      </c>
    </row>
    <row r="3">
      <c r="A3" s="31" t="s">
        <v>89</v>
      </c>
      <c r="B3" s="2">
        <f>'Quaterly-Profit &amp; Loss'!B4</f>
        <v>569419274.4</v>
      </c>
      <c r="C3" s="2">
        <f>'Quaterly-Profit &amp; Loss'!C4</f>
        <v>685402041.2</v>
      </c>
      <c r="D3" s="2">
        <f>'Quaterly-Profit &amp; Loss'!D4</f>
        <v>823427167.2</v>
      </c>
      <c r="E3" s="2">
        <f>'Quaterly-Profit &amp; Loss'!E4</f>
        <v>987556955.4</v>
      </c>
      <c r="F3" s="2">
        <f>'Quaterly-Profit &amp; Loss'!F4</f>
        <v>1182593237</v>
      </c>
      <c r="G3" s="2">
        <f>'Quaterly-Profit &amp; Loss'!G4</f>
        <v>1414211678</v>
      </c>
      <c r="H3" s="2">
        <f>'Quaterly-Profit &amp; Loss'!H4</f>
        <v>1689120547</v>
      </c>
      <c r="I3" s="2">
        <f>'Quaterly-Profit &amp; Loss'!I4</f>
        <v>2015248438</v>
      </c>
    </row>
    <row r="4">
      <c r="A4" s="31" t="s">
        <v>25</v>
      </c>
      <c r="B4" s="2">
        <f>'Quaterly-Profit &amp; Loss'!B2</f>
        <v>1127743859</v>
      </c>
      <c r="C4" s="2">
        <f>'Quaterly-Profit &amp; Loss'!C2</f>
        <v>1309671225</v>
      </c>
      <c r="D4" s="2">
        <f>'Quaterly-Profit &amp; Loss'!D2</f>
        <v>1521470615</v>
      </c>
      <c r="E4" s="2">
        <f>'Quaterly-Profit &amp; Loss'!E2</f>
        <v>1768138488</v>
      </c>
      <c r="F4" s="2">
        <f>'Quaterly-Profit &amp; Loss'!F2</f>
        <v>2055522780</v>
      </c>
      <c r="G4" s="2">
        <f>'Quaterly-Profit &amp; Loss'!G2</f>
        <v>2390470689</v>
      </c>
      <c r="H4" s="2">
        <f>'Quaterly-Profit &amp; Loss'!H2</f>
        <v>2781002541</v>
      </c>
      <c r="I4" s="2">
        <f>'Quaterly-Profit &amp; Loss'!I2</f>
        <v>3236516431</v>
      </c>
    </row>
    <row r="5">
      <c r="A5" s="23" t="s">
        <v>154</v>
      </c>
      <c r="B5" s="37">
        <f t="shared" ref="B5:I5" si="1">B3/B4</f>
        <v>0.5049189758</v>
      </c>
      <c r="C5" s="37">
        <f t="shared" si="1"/>
        <v>0.5233390093</v>
      </c>
      <c r="D5" s="37">
        <f t="shared" si="1"/>
        <v>0.5412047784</v>
      </c>
      <c r="E5" s="37">
        <f t="shared" si="1"/>
        <v>0.5585291889</v>
      </c>
      <c r="F5" s="37">
        <f t="shared" si="1"/>
        <v>0.5753248024</v>
      </c>
      <c r="G5" s="37">
        <f t="shared" si="1"/>
        <v>0.5916038563</v>
      </c>
      <c r="H5" s="37">
        <f t="shared" si="1"/>
        <v>0.6073782827</v>
      </c>
      <c r="I5" s="37">
        <f t="shared" si="1"/>
        <v>0.6226597272</v>
      </c>
    </row>
    <row r="7">
      <c r="A7" s="23" t="s">
        <v>155</v>
      </c>
    </row>
    <row r="8">
      <c r="A8" s="31" t="s">
        <v>156</v>
      </c>
      <c r="B8" s="2">
        <f>'Quaterly-Profit &amp; Loss'!B12</f>
        <v>406943877.2</v>
      </c>
      <c r="C8" s="2">
        <f>'Quaterly-Profit &amp; Loss'!C12</f>
        <v>490069563.5</v>
      </c>
      <c r="D8" s="2">
        <f>'Quaterly-Profit &amp; Loss'!D12</f>
        <v>589117625.1</v>
      </c>
      <c r="E8" s="2">
        <f>'Quaterly-Profit &amp; Loss'!E12</f>
        <v>707186573.5</v>
      </c>
      <c r="F8" s="2">
        <f>'Quaterly-Profit &amp; Loss'!F12</f>
        <v>847824002.6</v>
      </c>
      <c r="G8" s="2">
        <f>'Quaterly-Profit &amp; Loss'!G12</f>
        <v>1014635016</v>
      </c>
      <c r="H8" s="2">
        <f>'Quaterly-Profit &amp; Loss'!H12</f>
        <v>1213386055</v>
      </c>
      <c r="I8" s="2">
        <f>'Quaterly-Profit &amp; Loss'!I12</f>
        <v>1448289313</v>
      </c>
    </row>
    <row r="9">
      <c r="A9" s="31" t="s">
        <v>25</v>
      </c>
      <c r="B9" s="2">
        <f>'Quaterly-Profit &amp; Loss'!B2</f>
        <v>1127743859</v>
      </c>
      <c r="C9" s="2">
        <f>'Quaterly-Profit &amp; Loss'!C2</f>
        <v>1309671225</v>
      </c>
      <c r="D9" s="2">
        <f>'Quaterly-Profit &amp; Loss'!D2</f>
        <v>1521470615</v>
      </c>
      <c r="E9" s="2">
        <f>'Quaterly-Profit &amp; Loss'!E2</f>
        <v>1768138488</v>
      </c>
      <c r="F9" s="2">
        <f>'Quaterly-Profit &amp; Loss'!F2</f>
        <v>2055522780</v>
      </c>
      <c r="G9" s="2">
        <f>'Quaterly-Profit &amp; Loss'!G2</f>
        <v>2390470689</v>
      </c>
      <c r="H9" s="2">
        <f>'Quaterly-Profit &amp; Loss'!H2</f>
        <v>2781002541</v>
      </c>
      <c r="I9" s="2">
        <f>'Quaterly-Profit &amp; Loss'!I2</f>
        <v>3236516431</v>
      </c>
    </row>
    <row r="10">
      <c r="A10" s="23" t="s">
        <v>157</v>
      </c>
      <c r="B10" s="37">
        <f t="shared" ref="B10:I10" si="2">B8/B9</f>
        <v>0.3608477881</v>
      </c>
      <c r="C10" s="37">
        <f t="shared" si="2"/>
        <v>0.3741928159</v>
      </c>
      <c r="D10" s="37">
        <f t="shared" si="2"/>
        <v>0.3872027624</v>
      </c>
      <c r="E10" s="37">
        <f t="shared" si="2"/>
        <v>0.3999610768</v>
      </c>
      <c r="F10" s="37">
        <f t="shared" si="2"/>
        <v>0.4124614968</v>
      </c>
      <c r="G10" s="37">
        <f t="shared" si="2"/>
        <v>0.424449888</v>
      </c>
      <c r="H10" s="37">
        <f t="shared" si="2"/>
        <v>0.4363124581</v>
      </c>
      <c r="I10" s="37">
        <f t="shared" si="2"/>
        <v>0.4474839984</v>
      </c>
    </row>
    <row r="12">
      <c r="A12" s="23" t="s">
        <v>158</v>
      </c>
    </row>
    <row r="13">
      <c r="A13" s="31" t="s">
        <v>159</v>
      </c>
      <c r="B13" s="2">
        <f>'Quaterly-Profit &amp; Loss'!B8</f>
        <v>564769550.9</v>
      </c>
      <c r="C13" s="2">
        <f>'Quaterly-Profit &amp; Loss'!C8</f>
        <v>680061764.9</v>
      </c>
      <c r="D13" s="2">
        <f>'Quaterly-Profit &amp; Loss'!D8</f>
        <v>817570709</v>
      </c>
      <c r="E13" s="2">
        <f>'Quaterly-Profit &amp; Loss'!E8</f>
        <v>981700497.3</v>
      </c>
      <c r="F13" s="2">
        <f>'Quaterly-Profit &amp; Loss'!F8</f>
        <v>1176736779</v>
      </c>
      <c r="G13" s="2">
        <f>'Quaterly-Profit &amp; Loss'!G8</f>
        <v>1407979531</v>
      </c>
      <c r="H13" s="2">
        <f>'Quaterly-Profit &amp; Loss'!H8</f>
        <v>1683639778</v>
      </c>
      <c r="I13" s="2">
        <f>'Quaterly-Profit &amp; Loss'!I8</f>
        <v>2009335207</v>
      </c>
    </row>
    <row r="14">
      <c r="A14" s="31" t="s">
        <v>25</v>
      </c>
      <c r="B14" s="2">
        <f>'Quaterly-Profit &amp; Loss'!B2</f>
        <v>1127743859</v>
      </c>
      <c r="C14" s="2">
        <f>'Quaterly-Profit &amp; Loss'!C2</f>
        <v>1309671225</v>
      </c>
      <c r="D14" s="2">
        <f>'Quaterly-Profit &amp; Loss'!D2</f>
        <v>1521470615</v>
      </c>
      <c r="E14" s="2">
        <f>'Quaterly-Profit &amp; Loss'!E2</f>
        <v>1768138488</v>
      </c>
      <c r="F14" s="2">
        <f>'Quaterly-Profit &amp; Loss'!F2</f>
        <v>2055522780</v>
      </c>
      <c r="G14" s="2">
        <f>'Quaterly-Profit &amp; Loss'!G2</f>
        <v>2390470689</v>
      </c>
      <c r="H14" s="2">
        <f>'Quaterly-Profit &amp; Loss'!H2</f>
        <v>2781002541</v>
      </c>
      <c r="I14" s="2">
        <f>'Quaterly-Profit &amp; Loss'!I2</f>
        <v>3236516431</v>
      </c>
    </row>
    <row r="15">
      <c r="A15" s="23" t="s">
        <v>160</v>
      </c>
      <c r="B15" s="37">
        <f t="shared" ref="B15:I15" si="3">B13/B14</f>
        <v>0.5007959443</v>
      </c>
      <c r="C15" s="37">
        <f t="shared" si="3"/>
        <v>0.5192614392</v>
      </c>
      <c r="D15" s="37">
        <f t="shared" si="3"/>
        <v>0.5373555696</v>
      </c>
      <c r="E15" s="37">
        <f t="shared" si="3"/>
        <v>0.555216972</v>
      </c>
      <c r="F15" s="37">
        <f t="shared" si="3"/>
        <v>0.5724756692</v>
      </c>
      <c r="G15" s="37">
        <f t="shared" si="3"/>
        <v>0.5889967768</v>
      </c>
      <c r="H15" s="37">
        <f t="shared" si="3"/>
        <v>0.6054074937</v>
      </c>
      <c r="I15" s="37">
        <f t="shared" si="3"/>
        <v>0.6208326915</v>
      </c>
    </row>
    <row r="17">
      <c r="A17" s="23" t="s">
        <v>161</v>
      </c>
    </row>
    <row r="18">
      <c r="A18" s="31" t="s">
        <v>159</v>
      </c>
      <c r="B18" s="2">
        <f>'Quaterly-Profit &amp; Loss'!B8</f>
        <v>564769550.9</v>
      </c>
      <c r="C18" s="2">
        <f>'Quaterly-Profit &amp; Loss'!C8</f>
        <v>680061764.9</v>
      </c>
      <c r="D18" s="2">
        <f>'Quaterly-Profit &amp; Loss'!D8</f>
        <v>817570709</v>
      </c>
      <c r="E18" s="2">
        <f>'Quaterly-Profit &amp; Loss'!E8</f>
        <v>981700497.3</v>
      </c>
      <c r="F18" s="2">
        <f>'Quaterly-Profit &amp; Loss'!F8</f>
        <v>1176736779</v>
      </c>
      <c r="G18" s="2">
        <f>'Quaterly-Profit &amp; Loss'!G8</f>
        <v>1407979531</v>
      </c>
      <c r="H18" s="2">
        <f>'Quaterly-Profit &amp; Loss'!H8</f>
        <v>1683639778</v>
      </c>
      <c r="I18" s="2">
        <f>'Quaterly-Profit &amp; Loss'!I8</f>
        <v>2009335207</v>
      </c>
    </row>
    <row r="19">
      <c r="A19" s="23" t="s">
        <v>145</v>
      </c>
    </row>
    <row r="20">
      <c r="A20" s="31" t="s">
        <v>162</v>
      </c>
      <c r="B20" s="31">
        <v>0.0</v>
      </c>
      <c r="C20" s="2">
        <f t="shared" ref="C20:I20" si="4">B21</f>
        <v>768341950.5</v>
      </c>
      <c r="D20" s="2">
        <f t="shared" si="4"/>
        <v>1236879458</v>
      </c>
      <c r="E20" s="2">
        <f t="shared" si="4"/>
        <v>1971728763</v>
      </c>
      <c r="F20" s="2">
        <f t="shared" si="4"/>
        <v>2656514750</v>
      </c>
      <c r="G20" s="2">
        <f t="shared" si="4"/>
        <v>3673212687</v>
      </c>
      <c r="H20" s="2">
        <f t="shared" si="4"/>
        <v>4652686363</v>
      </c>
      <c r="I20" s="2">
        <f t="shared" si="4"/>
        <v>6097970859</v>
      </c>
    </row>
    <row r="21">
      <c r="A21" s="31" t="s">
        <v>163</v>
      </c>
      <c r="B21" s="2">
        <f>'Quaterly-Balance Sheet'!B12</f>
        <v>768341950.5</v>
      </c>
      <c r="C21" s="2">
        <f>'Quaterly-Balance Sheet'!C12</f>
        <v>1236879458</v>
      </c>
      <c r="D21" s="2">
        <f>'Quaterly-Balance Sheet'!D12</f>
        <v>1971728763</v>
      </c>
      <c r="E21" s="2">
        <f>'Quaterly-Balance Sheet'!E12</f>
        <v>2656514750</v>
      </c>
      <c r="F21" s="2">
        <f>'Quaterly-Balance Sheet'!F12</f>
        <v>3673212687</v>
      </c>
      <c r="G21" s="2">
        <f>'Quaterly-Balance Sheet'!G12</f>
        <v>4652686363</v>
      </c>
      <c r="H21" s="2">
        <f>'Quaterly-Balance Sheet'!H12</f>
        <v>6097970859</v>
      </c>
      <c r="I21" s="2">
        <f>'Quaterly-Balance Sheet'!I12</f>
        <v>7491682910</v>
      </c>
    </row>
    <row r="22">
      <c r="A22" s="31" t="s">
        <v>145</v>
      </c>
      <c r="B22" s="2">
        <f t="shared" ref="B22:I22" si="5">SUM(B20:B21)/2</f>
        <v>384170975.2</v>
      </c>
      <c r="C22" s="36">
        <f t="shared" si="5"/>
        <v>1002610704</v>
      </c>
      <c r="D22" s="36">
        <f t="shared" si="5"/>
        <v>1604304111</v>
      </c>
      <c r="E22" s="36">
        <f t="shared" si="5"/>
        <v>2314121756</v>
      </c>
      <c r="F22" s="36">
        <f t="shared" si="5"/>
        <v>3164863718</v>
      </c>
      <c r="G22" s="36">
        <f t="shared" si="5"/>
        <v>4162949525</v>
      </c>
      <c r="H22" s="36">
        <f t="shared" si="5"/>
        <v>5375328611</v>
      </c>
      <c r="I22" s="36">
        <f t="shared" si="5"/>
        <v>6794826885</v>
      </c>
    </row>
    <row r="23">
      <c r="A23" s="23" t="s">
        <v>164</v>
      </c>
      <c r="B23" s="37">
        <f t="shared" ref="B23:I23" si="6">B18/B22</f>
        <v>1.47009948</v>
      </c>
      <c r="C23" s="37">
        <f t="shared" si="6"/>
        <v>0.6782909477</v>
      </c>
      <c r="D23" s="37">
        <f t="shared" si="6"/>
        <v>0.5096108048</v>
      </c>
      <c r="E23" s="37">
        <f t="shared" si="6"/>
        <v>0.4242216273</v>
      </c>
      <c r="F23" s="37">
        <f t="shared" si="6"/>
        <v>0.3718127806</v>
      </c>
      <c r="G23" s="37">
        <f t="shared" si="6"/>
        <v>0.3382168154</v>
      </c>
      <c r="H23" s="37">
        <f t="shared" si="6"/>
        <v>0.3132161585</v>
      </c>
      <c r="I23" s="37">
        <f t="shared" si="6"/>
        <v>0.2957154377</v>
      </c>
    </row>
    <row r="25">
      <c r="A25" s="23" t="s">
        <v>165</v>
      </c>
    </row>
    <row r="26">
      <c r="A26" s="31" t="s">
        <v>156</v>
      </c>
      <c r="B26" s="2">
        <f>'Quaterly-Profit &amp; Loss'!B12</f>
        <v>406943877.2</v>
      </c>
      <c r="C26" s="2">
        <f>'Quaterly-Profit &amp; Loss'!C12</f>
        <v>490069563.5</v>
      </c>
      <c r="D26" s="2">
        <f>'Quaterly-Profit &amp; Loss'!D12</f>
        <v>589117625.1</v>
      </c>
      <c r="E26" s="2">
        <f>'Quaterly-Profit &amp; Loss'!E12</f>
        <v>707186573.5</v>
      </c>
      <c r="F26" s="2">
        <f>'Quaterly-Profit &amp; Loss'!F12</f>
        <v>847824002.6</v>
      </c>
      <c r="G26" s="2">
        <f>'Quaterly-Profit &amp; Loss'!G12</f>
        <v>1014635016</v>
      </c>
      <c r="H26" s="2">
        <f>'Quaterly-Profit &amp; Loss'!H12</f>
        <v>1213386055</v>
      </c>
      <c r="I26" s="2">
        <f>'Quaterly-Profit &amp; Loss'!I12</f>
        <v>1448289313</v>
      </c>
    </row>
    <row r="27">
      <c r="A27" s="23" t="s">
        <v>166</v>
      </c>
    </row>
    <row r="28">
      <c r="A28" s="31" t="s">
        <v>167</v>
      </c>
      <c r="B28" s="31">
        <v>0.0</v>
      </c>
      <c r="C28" s="11">
        <f t="shared" ref="C28:I28" si="7">B29</f>
        <v>410397705.2</v>
      </c>
      <c r="D28" s="11">
        <f t="shared" si="7"/>
        <v>900467268.6</v>
      </c>
      <c r="E28" s="11">
        <f t="shared" si="7"/>
        <v>1492760773</v>
      </c>
      <c r="F28" s="11">
        <f t="shared" si="7"/>
        <v>2197626207</v>
      </c>
      <c r="G28" s="11">
        <f t="shared" si="7"/>
        <v>3045450209</v>
      </c>
      <c r="H28" s="11">
        <f t="shared" si="7"/>
        <v>4060085226</v>
      </c>
      <c r="I28" s="11">
        <f t="shared" si="7"/>
        <v>5273471280</v>
      </c>
    </row>
    <row r="29">
      <c r="A29" s="31" t="s">
        <v>168</v>
      </c>
      <c r="B29" s="2">
        <f>'Quaterly-Balance Sheet'!B21</f>
        <v>410397705.2</v>
      </c>
      <c r="C29" s="2">
        <f>'Quaterly-Balance Sheet'!C21</f>
        <v>900467268.6</v>
      </c>
      <c r="D29" s="2">
        <f>'Quaterly-Balance Sheet'!D21</f>
        <v>1492760773</v>
      </c>
      <c r="E29" s="2">
        <f>'Quaterly-Balance Sheet'!E21</f>
        <v>2197626207</v>
      </c>
      <c r="F29" s="2">
        <f>'Quaterly-Balance Sheet'!F21</f>
        <v>3045450209</v>
      </c>
      <c r="G29" s="2">
        <f>'Quaterly-Balance Sheet'!G21</f>
        <v>4060085226</v>
      </c>
      <c r="H29" s="2">
        <f>'Quaterly-Balance Sheet'!H21</f>
        <v>5273471280</v>
      </c>
      <c r="I29" s="2">
        <f>'Quaterly-Balance Sheet'!I21</f>
        <v>6719439453</v>
      </c>
    </row>
    <row r="30">
      <c r="A30" s="23" t="s">
        <v>166</v>
      </c>
      <c r="B30" s="2">
        <f t="shared" ref="B30:I30" si="8">AVERAGE(B28:B29)</f>
        <v>205198852.6</v>
      </c>
      <c r="C30" s="2">
        <f t="shared" si="8"/>
        <v>655432486.9</v>
      </c>
      <c r="D30" s="2">
        <f t="shared" si="8"/>
        <v>1196614021</v>
      </c>
      <c r="E30" s="2">
        <f t="shared" si="8"/>
        <v>1845193490</v>
      </c>
      <c r="F30" s="2">
        <f t="shared" si="8"/>
        <v>2621538208</v>
      </c>
      <c r="G30" s="2">
        <f t="shared" si="8"/>
        <v>3552767718</v>
      </c>
      <c r="H30" s="2">
        <f t="shared" si="8"/>
        <v>4666778253</v>
      </c>
      <c r="I30" s="2">
        <f t="shared" si="8"/>
        <v>5996455367</v>
      </c>
    </row>
    <row r="31">
      <c r="A31" s="23" t="s">
        <v>169</v>
      </c>
      <c r="B31" s="37">
        <f t="shared" ref="B31:I31" si="9">B26/B30</f>
        <v>1.983168385</v>
      </c>
      <c r="C31" s="37">
        <f t="shared" si="9"/>
        <v>0.7477041087</v>
      </c>
      <c r="D31" s="37">
        <f t="shared" si="9"/>
        <v>0.49232051</v>
      </c>
      <c r="E31" s="37">
        <f t="shared" si="9"/>
        <v>0.3832587624</v>
      </c>
      <c r="F31" s="37">
        <f t="shared" si="9"/>
        <v>0.3234070745</v>
      </c>
      <c r="G31" s="37">
        <f t="shared" si="9"/>
        <v>0.2855900236</v>
      </c>
      <c r="H31" s="37">
        <f t="shared" si="9"/>
        <v>0.2600050803</v>
      </c>
      <c r="I31" s="37">
        <f t="shared" si="9"/>
        <v>0.241524238</v>
      </c>
    </row>
    <row r="33">
      <c r="A33" s="23" t="s">
        <v>170</v>
      </c>
    </row>
    <row r="34">
      <c r="A34" s="31" t="s">
        <v>156</v>
      </c>
      <c r="B34" s="2">
        <f>'Quaterly-Profit &amp; Loss'!B12</f>
        <v>406943877.2</v>
      </c>
      <c r="C34" s="2">
        <f>'Quaterly-Profit &amp; Loss'!C12</f>
        <v>490069563.5</v>
      </c>
      <c r="D34" s="2">
        <f>'Quaterly-Profit &amp; Loss'!D12</f>
        <v>589117625.1</v>
      </c>
      <c r="E34" s="2">
        <f>'Quaterly-Profit &amp; Loss'!E12</f>
        <v>707186573.5</v>
      </c>
      <c r="F34" s="2">
        <f>'Quaterly-Profit &amp; Loss'!F12</f>
        <v>847824002.6</v>
      </c>
      <c r="G34" s="2">
        <f>'Quaterly-Profit &amp; Loss'!G12</f>
        <v>1014635016</v>
      </c>
      <c r="H34" s="2">
        <f>'Quaterly-Profit &amp; Loss'!H12</f>
        <v>1213386055</v>
      </c>
      <c r="I34" s="2">
        <f>'Quaterly-Profit &amp; Loss'!I12</f>
        <v>1448289313</v>
      </c>
    </row>
    <row r="35">
      <c r="A35" s="31" t="s">
        <v>171</v>
      </c>
      <c r="B35" s="16">
        <f>Equity!D9</f>
        <v>123351</v>
      </c>
      <c r="C35" s="16">
        <f>Equity!G9</f>
        <v>123351</v>
      </c>
      <c r="D35" s="16">
        <f>Equity!J9</f>
        <v>232114</v>
      </c>
      <c r="E35" s="16">
        <f>Equity!M9</f>
        <v>232114</v>
      </c>
      <c r="F35" s="16">
        <f>Equity!P9</f>
        <v>232114</v>
      </c>
      <c r="G35" s="16">
        <f>Equity!S9</f>
        <v>232114</v>
      </c>
      <c r="H35" s="16">
        <f>Equity!V9</f>
        <v>232114</v>
      </c>
      <c r="I35" s="16">
        <f>Equity!Y9</f>
        <v>232114</v>
      </c>
    </row>
    <row r="36">
      <c r="A36" s="23" t="s">
        <v>172</v>
      </c>
      <c r="B36" s="38">
        <f t="shared" ref="B36:I36" si="10">B34/B35</f>
        <v>3299.07238</v>
      </c>
      <c r="C36" s="38">
        <f t="shared" si="10"/>
        <v>3972.9679</v>
      </c>
      <c r="D36" s="38">
        <f t="shared" si="10"/>
        <v>2538.052961</v>
      </c>
      <c r="E36" s="38">
        <f t="shared" si="10"/>
        <v>3046.720894</v>
      </c>
      <c r="F36" s="38">
        <f t="shared" si="10"/>
        <v>3652.618983</v>
      </c>
      <c r="G36" s="38">
        <f t="shared" si="10"/>
        <v>4371.278839</v>
      </c>
      <c r="H36" s="38">
        <f t="shared" si="10"/>
        <v>5227.543597</v>
      </c>
      <c r="I36" s="38">
        <f t="shared" si="10"/>
        <v>6239.560359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</cols>
  <sheetData>
    <row r="1">
      <c r="A1" s="23" t="s">
        <v>173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174</v>
      </c>
    </row>
    <row r="3">
      <c r="A3" s="31" t="s">
        <v>175</v>
      </c>
      <c r="B3" s="2">
        <f>'Quaterly-Balance Sheet'!B32</f>
        <v>357944245.3</v>
      </c>
      <c r="C3" s="2">
        <f>'Quaterly-Balance Sheet'!C32</f>
        <v>336412189.7</v>
      </c>
      <c r="D3" s="2">
        <f>'Quaterly-Balance Sheet'!D32</f>
        <v>478967989.7</v>
      </c>
      <c r="E3" s="2">
        <f>'Quaterly-Balance Sheet'!E32</f>
        <v>458888542.8</v>
      </c>
      <c r="F3" s="2">
        <f>'Quaterly-Balance Sheet'!F32</f>
        <v>627762477.4</v>
      </c>
      <c r="G3" s="2">
        <f>'Quaterly-Balance Sheet'!G32</f>
        <v>592601137.1</v>
      </c>
      <c r="H3" s="2">
        <f>'Quaterly-Balance Sheet'!H32</f>
        <v>824499579.2</v>
      </c>
      <c r="I3" s="2">
        <f>'Quaterly-Balance Sheet'!I32</f>
        <v>772243457.1</v>
      </c>
    </row>
    <row r="4">
      <c r="A4" s="31" t="s">
        <v>67</v>
      </c>
      <c r="B4" s="2">
        <f>'Quaterly-Balance Sheet'!B21</f>
        <v>410397705.2</v>
      </c>
      <c r="C4" s="2">
        <f>'Quaterly-Balance Sheet'!C21</f>
        <v>900467268.6</v>
      </c>
      <c r="D4" s="2">
        <f>'Quaterly-Balance Sheet'!D21</f>
        <v>1492760773</v>
      </c>
      <c r="E4" s="2">
        <f>'Quaterly-Balance Sheet'!E21</f>
        <v>2197626207</v>
      </c>
      <c r="F4" s="2">
        <f>'Quaterly-Balance Sheet'!F21</f>
        <v>3045450209</v>
      </c>
      <c r="G4" s="2">
        <f>'Quaterly-Balance Sheet'!G21</f>
        <v>4060085226</v>
      </c>
      <c r="H4" s="2">
        <f>'Quaterly-Balance Sheet'!H21</f>
        <v>5273471280</v>
      </c>
      <c r="I4" s="2">
        <f>'Quaterly-Balance Sheet'!I21</f>
        <v>6719439453</v>
      </c>
    </row>
    <row r="5">
      <c r="A5" s="31" t="s">
        <v>176</v>
      </c>
      <c r="B5" s="2">
        <f t="shared" ref="B5:I5" si="1">B3+B4</f>
        <v>768341950.5</v>
      </c>
      <c r="C5" s="2">
        <f t="shared" si="1"/>
        <v>1236879458</v>
      </c>
      <c r="D5" s="2">
        <f t="shared" si="1"/>
        <v>1971728763</v>
      </c>
      <c r="E5" s="2">
        <f t="shared" si="1"/>
        <v>2656514750</v>
      </c>
      <c r="F5" s="2">
        <f t="shared" si="1"/>
        <v>3673212687</v>
      </c>
      <c r="G5" s="2">
        <f t="shared" si="1"/>
        <v>4652686363</v>
      </c>
      <c r="H5" s="2">
        <f t="shared" si="1"/>
        <v>6097970859</v>
      </c>
      <c r="I5" s="2">
        <f t="shared" si="1"/>
        <v>7491682910</v>
      </c>
    </row>
    <row r="6">
      <c r="A6" s="23" t="s">
        <v>177</v>
      </c>
      <c r="B6" s="34">
        <f t="shared" ref="B6:I6" si="2">B3/B5</f>
        <v>0.4658658102</v>
      </c>
      <c r="C6" s="34">
        <f t="shared" si="2"/>
        <v>0.2719846202</v>
      </c>
      <c r="D6" s="34">
        <f t="shared" si="2"/>
        <v>0.242917788</v>
      </c>
      <c r="E6" s="34">
        <f t="shared" si="2"/>
        <v>0.1727408225</v>
      </c>
      <c r="F6" s="34">
        <f t="shared" si="2"/>
        <v>0.1709028393</v>
      </c>
      <c r="G6" s="34">
        <f t="shared" si="2"/>
        <v>0.1273675229</v>
      </c>
      <c r="H6" s="34">
        <f t="shared" si="2"/>
        <v>0.1352088421</v>
      </c>
      <c r="I6" s="34">
        <f t="shared" si="2"/>
        <v>0.1030801045</v>
      </c>
    </row>
    <row r="8">
      <c r="A8" s="23" t="s">
        <v>178</v>
      </c>
    </row>
    <row r="9">
      <c r="A9" s="31" t="s">
        <v>175</v>
      </c>
      <c r="B9" s="2">
        <f>'Quaterly-Balance Sheet'!B32</f>
        <v>357944245.3</v>
      </c>
      <c r="C9" s="2">
        <f>'Quaterly-Balance Sheet'!C32</f>
        <v>336412189.7</v>
      </c>
      <c r="D9" s="2">
        <f>'Quaterly-Balance Sheet'!D32</f>
        <v>478967989.7</v>
      </c>
      <c r="E9" s="2">
        <f>'Quaterly-Balance Sheet'!E32</f>
        <v>458888542.8</v>
      </c>
      <c r="F9" s="2">
        <f>'Quaterly-Balance Sheet'!F32</f>
        <v>627762477.4</v>
      </c>
      <c r="G9" s="2">
        <f>'Quaterly-Balance Sheet'!G32</f>
        <v>592601137.1</v>
      </c>
      <c r="H9" s="2">
        <f>'Quaterly-Balance Sheet'!H32</f>
        <v>824499579.2</v>
      </c>
      <c r="I9" s="2">
        <f>'Quaterly-Balance Sheet'!I32</f>
        <v>772243457.1</v>
      </c>
    </row>
    <row r="10">
      <c r="A10" s="31" t="s">
        <v>67</v>
      </c>
      <c r="B10" s="2">
        <f>'Quaterly-Balance Sheet'!B21</f>
        <v>410397705.2</v>
      </c>
      <c r="C10" s="2">
        <f>'Quaterly-Balance Sheet'!C21</f>
        <v>900467268.6</v>
      </c>
      <c r="D10" s="2">
        <f>'Quaterly-Balance Sheet'!D21</f>
        <v>1492760773</v>
      </c>
      <c r="E10" s="2">
        <f>'Quaterly-Balance Sheet'!E21</f>
        <v>2197626207</v>
      </c>
      <c r="F10" s="2">
        <f>'Quaterly-Balance Sheet'!F21</f>
        <v>3045450209</v>
      </c>
      <c r="G10" s="2">
        <f>'Quaterly-Balance Sheet'!G21</f>
        <v>4060085226</v>
      </c>
      <c r="H10" s="2">
        <f>'Quaterly-Balance Sheet'!H21</f>
        <v>5273471280</v>
      </c>
      <c r="I10" s="2">
        <f>'Quaterly-Balance Sheet'!I21</f>
        <v>6719439453</v>
      </c>
    </row>
    <row r="11">
      <c r="A11" s="23" t="s">
        <v>179</v>
      </c>
      <c r="B11" s="34">
        <f t="shared" ref="B11:I11" si="3">B9/B10</f>
        <v>0.8721887105</v>
      </c>
      <c r="C11" s="34">
        <f t="shared" si="3"/>
        <v>0.3735973549</v>
      </c>
      <c r="D11" s="34">
        <f t="shared" si="3"/>
        <v>0.3208605145</v>
      </c>
      <c r="E11" s="34">
        <f t="shared" si="3"/>
        <v>0.2088110077</v>
      </c>
      <c r="F11" s="34">
        <f t="shared" si="3"/>
        <v>0.2061312562</v>
      </c>
      <c r="G11" s="34">
        <f t="shared" si="3"/>
        <v>0.1459578073</v>
      </c>
      <c r="H11" s="34">
        <f t="shared" si="3"/>
        <v>0.1563485483</v>
      </c>
      <c r="I11" s="34">
        <f t="shared" si="3"/>
        <v>0.1149267677</v>
      </c>
    </row>
    <row r="13">
      <c r="A13" s="23" t="s">
        <v>180</v>
      </c>
    </row>
    <row r="14">
      <c r="A14" s="31" t="s">
        <v>159</v>
      </c>
      <c r="B14" s="2">
        <f>'Quaterly-Profit &amp; Loss'!B8</f>
        <v>564769550.9</v>
      </c>
      <c r="C14" s="2">
        <f>'Quaterly-Profit &amp; Loss'!C8</f>
        <v>680061764.9</v>
      </c>
      <c r="D14" s="2">
        <f>'Quaterly-Profit &amp; Loss'!D8</f>
        <v>817570709</v>
      </c>
      <c r="E14" s="2">
        <f>'Quaterly-Profit &amp; Loss'!E8</f>
        <v>981700497.3</v>
      </c>
      <c r="F14" s="2">
        <f>'Quaterly-Profit &amp; Loss'!F8</f>
        <v>1176736779</v>
      </c>
      <c r="G14" s="2">
        <f>'Quaterly-Profit &amp; Loss'!G8</f>
        <v>1407979531</v>
      </c>
      <c r="H14" s="2">
        <f>'Quaterly-Profit &amp; Loss'!H8</f>
        <v>1683639778</v>
      </c>
      <c r="I14" s="2">
        <f>'Quaterly-Profit &amp; Loss'!I8</f>
        <v>2009335207</v>
      </c>
    </row>
    <row r="15">
      <c r="A15" s="31" t="s">
        <v>181</v>
      </c>
      <c r="B15" s="2">
        <f>'Quaterly-Profit &amp; Loss'!B9</f>
        <v>353632.5</v>
      </c>
      <c r="C15" s="2">
        <f>'Quaterly-Profit &amp; Loss'!C9</f>
        <v>353632.5</v>
      </c>
      <c r="D15" s="2">
        <f>'Quaterly-Profit &amp; Loss'!D9</f>
        <v>486624.2998</v>
      </c>
      <c r="E15" s="2">
        <f>'Quaterly-Profit &amp; Loss'!E9</f>
        <v>859202.5879</v>
      </c>
      <c r="F15" s="2">
        <f>'Quaterly-Profit &amp; Loss'!F9</f>
        <v>836636.9647</v>
      </c>
      <c r="G15" s="2">
        <f>'Quaterly-Profit &amp; Loss'!G9</f>
        <v>718759.4647</v>
      </c>
      <c r="H15" s="2">
        <f>'Quaterly-Profit &amp; Loss'!H9</f>
        <v>718759.4647</v>
      </c>
      <c r="I15" s="2">
        <f>'Quaterly-Profit &amp; Loss'!I9</f>
        <v>612164.7763</v>
      </c>
    </row>
    <row r="16">
      <c r="A16" s="23" t="s">
        <v>182</v>
      </c>
      <c r="B16" s="34">
        <f t="shared" ref="B16:I16" si="4">B14/B15</f>
        <v>1597.052168</v>
      </c>
      <c r="C16" s="34">
        <f t="shared" si="4"/>
        <v>1923.074844</v>
      </c>
      <c r="D16" s="34">
        <f t="shared" si="4"/>
        <v>1680.086073</v>
      </c>
      <c r="E16" s="34">
        <f t="shared" si="4"/>
        <v>1142.571625</v>
      </c>
      <c r="F16" s="34">
        <f t="shared" si="4"/>
        <v>1406.508233</v>
      </c>
      <c r="G16" s="34">
        <f t="shared" si="4"/>
        <v>1958.902248</v>
      </c>
      <c r="H16" s="34">
        <f t="shared" si="4"/>
        <v>2342.424498</v>
      </c>
      <c r="I16" s="34">
        <f t="shared" si="4"/>
        <v>3282.343716</v>
      </c>
    </row>
    <row r="18">
      <c r="A18" s="23" t="s">
        <v>183</v>
      </c>
    </row>
    <row r="19">
      <c r="A19" s="31" t="s">
        <v>184</v>
      </c>
      <c r="B19" s="2">
        <f>'Quaterly-Balance Sheet'!B12</f>
        <v>768341950.5</v>
      </c>
      <c r="C19" s="2">
        <f>'Quaterly-Balance Sheet'!C12</f>
        <v>1236879458</v>
      </c>
      <c r="D19" s="2">
        <f>'Quaterly-Balance Sheet'!D12</f>
        <v>1971728763</v>
      </c>
      <c r="E19" s="2">
        <f>'Quaterly-Balance Sheet'!E12</f>
        <v>2656514750</v>
      </c>
      <c r="F19" s="2">
        <f>'Quaterly-Balance Sheet'!F12</f>
        <v>3673212687</v>
      </c>
      <c r="G19" s="2">
        <f>'Quaterly-Balance Sheet'!G12</f>
        <v>4652686363</v>
      </c>
      <c r="H19" s="2">
        <f>'Quaterly-Balance Sheet'!H12</f>
        <v>6097970859</v>
      </c>
      <c r="I19" s="2">
        <f>'Quaterly-Balance Sheet'!I12</f>
        <v>7491682910</v>
      </c>
    </row>
    <row r="20">
      <c r="A20" s="31" t="s">
        <v>67</v>
      </c>
      <c r="B20" s="2">
        <f>'Quaterly-Balance Sheet'!B21</f>
        <v>410397705.2</v>
      </c>
      <c r="C20" s="2">
        <f>'Quaterly-Balance Sheet'!C21</f>
        <v>900467268.6</v>
      </c>
      <c r="D20" s="2">
        <f>'Quaterly-Balance Sheet'!D21</f>
        <v>1492760773</v>
      </c>
      <c r="E20" s="2">
        <f>'Quaterly-Balance Sheet'!E21</f>
        <v>2197626207</v>
      </c>
      <c r="F20" s="2">
        <f>'Quaterly-Balance Sheet'!F21</f>
        <v>3045450209</v>
      </c>
      <c r="G20" s="2">
        <f>'Quaterly-Balance Sheet'!G21</f>
        <v>4060085226</v>
      </c>
      <c r="H20" s="2">
        <f>'Quaterly-Balance Sheet'!H21</f>
        <v>5273471280</v>
      </c>
      <c r="I20" s="2">
        <f>'Quaterly-Balance Sheet'!I21</f>
        <v>6719439453</v>
      </c>
    </row>
    <row r="21">
      <c r="A21" s="23" t="s">
        <v>185</v>
      </c>
      <c r="B21" s="34">
        <f t="shared" ref="B21:I21" si="5">B19/B20</f>
        <v>1.87218871</v>
      </c>
      <c r="C21" s="34">
        <f t="shared" si="5"/>
        <v>1.373597355</v>
      </c>
      <c r="D21" s="34">
        <f t="shared" si="5"/>
        <v>1.320860514</v>
      </c>
      <c r="E21" s="34">
        <f t="shared" si="5"/>
        <v>1.208811008</v>
      </c>
      <c r="F21" s="34">
        <f t="shared" si="5"/>
        <v>1.206131256</v>
      </c>
      <c r="G21" s="34">
        <f t="shared" si="5"/>
        <v>1.145957807</v>
      </c>
      <c r="H21" s="34">
        <f t="shared" si="5"/>
        <v>1.156348548</v>
      </c>
      <c r="I21" s="34">
        <f t="shared" si="5"/>
        <v>1.114926768</v>
      </c>
    </row>
    <row r="23">
      <c r="A23" s="23" t="s">
        <v>186</v>
      </c>
    </row>
    <row r="24">
      <c r="A24" s="31" t="s">
        <v>187</v>
      </c>
    </row>
    <row r="25">
      <c r="A25" s="31" t="s">
        <v>188</v>
      </c>
      <c r="B25" s="31">
        <v>0.0</v>
      </c>
      <c r="C25" s="2">
        <f t="shared" ref="C25:I25" si="6">B26</f>
        <v>768341950.5</v>
      </c>
      <c r="D25" s="2">
        <f t="shared" si="6"/>
        <v>1236879458</v>
      </c>
      <c r="E25" s="2">
        <f t="shared" si="6"/>
        <v>1971728763</v>
      </c>
      <c r="F25" s="2">
        <f t="shared" si="6"/>
        <v>2656514750</v>
      </c>
      <c r="G25" s="2">
        <f t="shared" si="6"/>
        <v>3673212687</v>
      </c>
      <c r="H25" s="2">
        <f t="shared" si="6"/>
        <v>4652686363</v>
      </c>
      <c r="I25" s="2">
        <f t="shared" si="6"/>
        <v>6097970859</v>
      </c>
    </row>
    <row r="26">
      <c r="A26" s="31" t="s">
        <v>189</v>
      </c>
      <c r="B26" s="2">
        <f>'Quaterly-Balance Sheet'!B12</f>
        <v>768341950.5</v>
      </c>
      <c r="C26" s="2">
        <f>'Quaterly-Balance Sheet'!C12</f>
        <v>1236879458</v>
      </c>
      <c r="D26" s="2">
        <f>'Quaterly-Balance Sheet'!D12</f>
        <v>1971728763</v>
      </c>
      <c r="E26" s="2">
        <f>'Quaterly-Balance Sheet'!E12</f>
        <v>2656514750</v>
      </c>
      <c r="F26" s="2">
        <f>'Quaterly-Balance Sheet'!F12</f>
        <v>3673212687</v>
      </c>
      <c r="G26" s="2">
        <f>'Quaterly-Balance Sheet'!G12</f>
        <v>4652686363</v>
      </c>
      <c r="H26" s="2">
        <f>'Quaterly-Balance Sheet'!H12</f>
        <v>6097970859</v>
      </c>
      <c r="I26" s="2">
        <f>'Quaterly-Balance Sheet'!I12</f>
        <v>7491682910</v>
      </c>
    </row>
    <row r="27">
      <c r="A27" s="23" t="s">
        <v>187</v>
      </c>
      <c r="B27" s="2">
        <f t="shared" ref="B27:I27" si="7">AVERAGE(B25:B26)</f>
        <v>384170975.2</v>
      </c>
      <c r="C27" s="2">
        <f t="shared" si="7"/>
        <v>1002610704</v>
      </c>
      <c r="D27" s="2">
        <f t="shared" si="7"/>
        <v>1604304111</v>
      </c>
      <c r="E27" s="2">
        <f t="shared" si="7"/>
        <v>2314121756</v>
      </c>
      <c r="F27" s="2">
        <f t="shared" si="7"/>
        <v>3164863718</v>
      </c>
      <c r="G27" s="2">
        <f t="shared" si="7"/>
        <v>4162949525</v>
      </c>
      <c r="H27" s="2">
        <f t="shared" si="7"/>
        <v>5375328611</v>
      </c>
      <c r="I27" s="2">
        <f t="shared" si="7"/>
        <v>6794826885</v>
      </c>
    </row>
    <row r="28">
      <c r="A28" s="31" t="s">
        <v>166</v>
      </c>
    </row>
    <row r="29">
      <c r="A29" s="31" t="s">
        <v>167</v>
      </c>
      <c r="B29" s="31">
        <v>0.0</v>
      </c>
      <c r="C29" s="2">
        <f t="shared" ref="C29:I29" si="8">B30</f>
        <v>410397705.2</v>
      </c>
      <c r="D29" s="2">
        <f t="shared" si="8"/>
        <v>900467268.6</v>
      </c>
      <c r="E29" s="2">
        <f t="shared" si="8"/>
        <v>1492760773</v>
      </c>
      <c r="F29" s="2">
        <f t="shared" si="8"/>
        <v>2197626207</v>
      </c>
      <c r="G29" s="2">
        <f t="shared" si="8"/>
        <v>3045450209</v>
      </c>
      <c r="H29" s="2">
        <f t="shared" si="8"/>
        <v>4060085226</v>
      </c>
      <c r="I29" s="2">
        <f t="shared" si="8"/>
        <v>5273471280</v>
      </c>
    </row>
    <row r="30">
      <c r="A30" s="31" t="s">
        <v>168</v>
      </c>
      <c r="B30" s="2">
        <f>'Quaterly-Balance Sheet'!B21</f>
        <v>410397705.2</v>
      </c>
      <c r="C30" s="2">
        <f>'Quaterly-Balance Sheet'!C21</f>
        <v>900467268.6</v>
      </c>
      <c r="D30" s="2">
        <f>'Quaterly-Balance Sheet'!D21</f>
        <v>1492760773</v>
      </c>
      <c r="E30" s="2">
        <f>'Quaterly-Balance Sheet'!E21</f>
        <v>2197626207</v>
      </c>
      <c r="F30" s="2">
        <f>'Quaterly-Balance Sheet'!F21</f>
        <v>3045450209</v>
      </c>
      <c r="G30" s="2">
        <f>'Quaterly-Balance Sheet'!G21</f>
        <v>4060085226</v>
      </c>
      <c r="H30" s="2">
        <f>'Quaterly-Balance Sheet'!H21</f>
        <v>5273471280</v>
      </c>
      <c r="I30" s="2">
        <f>'Quaterly-Balance Sheet'!I21</f>
        <v>6719439453</v>
      </c>
    </row>
    <row r="31">
      <c r="A31" s="23" t="s">
        <v>166</v>
      </c>
      <c r="B31" s="2">
        <f t="shared" ref="B31:I31" si="9">AVERAGE(B29:B30)</f>
        <v>205198852.6</v>
      </c>
      <c r="C31" s="2">
        <f t="shared" si="9"/>
        <v>655432486.9</v>
      </c>
      <c r="D31" s="2">
        <f t="shared" si="9"/>
        <v>1196614021</v>
      </c>
      <c r="E31" s="2">
        <f t="shared" si="9"/>
        <v>1845193490</v>
      </c>
      <c r="F31" s="2">
        <f t="shared" si="9"/>
        <v>2621538208</v>
      </c>
      <c r="G31" s="2">
        <f t="shared" si="9"/>
        <v>3552767718</v>
      </c>
      <c r="H31" s="2">
        <f t="shared" si="9"/>
        <v>4666778253</v>
      </c>
      <c r="I31" s="2">
        <f t="shared" si="9"/>
        <v>5996455367</v>
      </c>
    </row>
    <row r="32">
      <c r="A32" s="23" t="s">
        <v>190</v>
      </c>
      <c r="B32" s="34">
        <f t="shared" ref="B32:I32" si="10">B27/B31</f>
        <v>1.87218871</v>
      </c>
      <c r="C32" s="34">
        <f t="shared" si="10"/>
        <v>1.529693331</v>
      </c>
      <c r="D32" s="34">
        <f t="shared" si="10"/>
        <v>1.340703086</v>
      </c>
      <c r="E32" s="34">
        <f t="shared" si="10"/>
        <v>1.25413501</v>
      </c>
      <c r="F32" s="34">
        <f t="shared" si="10"/>
        <v>1.207254469</v>
      </c>
      <c r="G32" s="34">
        <f t="shared" si="10"/>
        <v>1.171748298</v>
      </c>
      <c r="H32" s="34">
        <f t="shared" si="10"/>
        <v>1.151828589</v>
      </c>
      <c r="I32" s="34">
        <f t="shared" si="10"/>
        <v>1.133140575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23" t="s">
        <v>191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192</v>
      </c>
    </row>
    <row r="3">
      <c r="A3" s="31" t="s">
        <v>157</v>
      </c>
      <c r="B3" s="39">
        <f>'Profitability Ratios'!B10</f>
        <v>0.3608477881</v>
      </c>
      <c r="C3" s="39">
        <f>'Profitability Ratios'!C10</f>
        <v>0.3741928159</v>
      </c>
      <c r="D3" s="39">
        <f>'Profitability Ratios'!D10</f>
        <v>0.3872027624</v>
      </c>
      <c r="E3" s="39">
        <f>'Profitability Ratios'!E10</f>
        <v>0.3999610768</v>
      </c>
      <c r="F3" s="39">
        <f>'Profitability Ratios'!F10</f>
        <v>0.4124614968</v>
      </c>
      <c r="G3" s="39">
        <f>'Profitability Ratios'!G10</f>
        <v>0.424449888</v>
      </c>
      <c r="H3" s="39">
        <f>'Profitability Ratios'!H10</f>
        <v>0.4363124581</v>
      </c>
      <c r="I3" s="39">
        <f>'Profitability Ratios'!I10</f>
        <v>0.4474839984</v>
      </c>
    </row>
    <row r="4">
      <c r="A4" s="31" t="s">
        <v>148</v>
      </c>
      <c r="B4" s="35">
        <f>'Turnover Ratios'!B56</f>
        <v>2.93552593</v>
      </c>
      <c r="C4" s="35">
        <f>'Turnover Ratios'!C56</f>
        <v>1.306260963</v>
      </c>
      <c r="D4" s="35">
        <f>'Turnover Ratios'!D56</f>
        <v>0.9483679591</v>
      </c>
      <c r="E4" s="35">
        <f>'Turnover Ratios'!E56</f>
        <v>0.7640645886</v>
      </c>
      <c r="F4" s="35">
        <f>'Turnover Ratios'!F56</f>
        <v>0.649482241</v>
      </c>
      <c r="G4" s="35">
        <f>'Turnover Ratios'!G56</f>
        <v>0.5742252399</v>
      </c>
      <c r="H4" s="35">
        <f>'Turnover Ratios'!H56</f>
        <v>0.5173641915</v>
      </c>
      <c r="I4" s="35">
        <f>'Turnover Ratios'!I56</f>
        <v>0.4763206606</v>
      </c>
    </row>
    <row r="5">
      <c r="A5" s="31" t="s">
        <v>190</v>
      </c>
      <c r="B5" s="35">
        <f>'Risk Ratios'!B32</f>
        <v>1.87218871</v>
      </c>
      <c r="C5" s="35">
        <f>'Risk Ratios'!C32</f>
        <v>1.529693331</v>
      </c>
      <c r="D5" s="35">
        <f>'Risk Ratios'!D32</f>
        <v>1.340703086</v>
      </c>
      <c r="E5" s="35">
        <f>'Risk Ratios'!E32</f>
        <v>1.25413501</v>
      </c>
      <c r="F5" s="35">
        <f>'Risk Ratios'!F32</f>
        <v>1.207254469</v>
      </c>
      <c r="G5" s="35">
        <f>'Risk Ratios'!G32</f>
        <v>1.171748298</v>
      </c>
      <c r="H5" s="35">
        <f>'Risk Ratios'!H32</f>
        <v>1.151828589</v>
      </c>
      <c r="I5" s="35">
        <f>'Risk Ratios'!I32</f>
        <v>1.133140575</v>
      </c>
    </row>
    <row r="6">
      <c r="A6" s="23" t="s">
        <v>193</v>
      </c>
      <c r="B6" s="40">
        <f t="shared" ref="B6:I6" si="1">B3*B4*B5</f>
        <v>1.983168385</v>
      </c>
      <c r="C6" s="40">
        <f t="shared" si="1"/>
        <v>0.7477041087</v>
      </c>
      <c r="D6" s="40">
        <f t="shared" si="1"/>
        <v>0.49232051</v>
      </c>
      <c r="E6" s="40">
        <f t="shared" si="1"/>
        <v>0.3832587624</v>
      </c>
      <c r="F6" s="40">
        <f t="shared" si="1"/>
        <v>0.3234070745</v>
      </c>
      <c r="G6" s="40">
        <f t="shared" si="1"/>
        <v>0.2855900236</v>
      </c>
      <c r="H6" s="40">
        <f t="shared" si="1"/>
        <v>0.2600050803</v>
      </c>
      <c r="I6" s="40">
        <f t="shared" si="1"/>
        <v>0.241524238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25</v>
      </c>
    </row>
    <row r="3">
      <c r="A3" s="4" t="s">
        <v>26</v>
      </c>
      <c r="B3" s="8">
        <f>Sales!B3+Sales!C3+Sales!D3</f>
        <v>408525155.5</v>
      </c>
      <c r="C3" s="8">
        <f>Sales!E3+Sales!F3+Sales!G3</f>
        <v>466845813.7</v>
      </c>
      <c r="D3" s="8">
        <f>Sales!H3+Sales!I3+Sales!J3</f>
        <v>533492273</v>
      </c>
      <c r="E3" s="8">
        <f>Sales!K3+Sales!L3+Sales!M3</f>
        <v>609653116.7</v>
      </c>
      <c r="F3" s="8">
        <f>Sales!N3+Sales!O3+Sales!P3</f>
        <v>696686609.2</v>
      </c>
      <c r="G3" s="8">
        <f>Sales!Q3+Sales!R3+Sales!S3</f>
        <v>796144919.3</v>
      </c>
      <c r="H3" s="8">
        <f>Sales!T3+Sales!U3+Sales!V3</f>
        <v>909801802.2</v>
      </c>
      <c r="I3" s="8">
        <f>Sales!W3+Sales!X3+Sales!Y3</f>
        <v>1039684232</v>
      </c>
      <c r="J3" s="8">
        <f t="shared" ref="J3:J5" si="1">SUM(B3:I3)</f>
        <v>5460833922</v>
      </c>
    </row>
    <row r="4">
      <c r="A4" s="4" t="s">
        <v>27</v>
      </c>
      <c r="B4" s="8">
        <f>Sales!B4+Sales!C4+Sales!D4</f>
        <v>337035654.2</v>
      </c>
      <c r="C4" s="8">
        <f>Sales!E4+Sales!F4+Sales!G4</f>
        <v>402324406.7</v>
      </c>
      <c r="D4" s="8">
        <f>Sales!H4+Sales!I4+Sales!J4</f>
        <v>480260548.6</v>
      </c>
      <c r="E4" s="8">
        <f>Sales!K4+Sales!L4+Sales!M4</f>
        <v>573294065.1</v>
      </c>
      <c r="F4" s="8">
        <f>Sales!N4+Sales!O4+Sales!P4</f>
        <v>684349539</v>
      </c>
      <c r="G4" s="8">
        <f>Sales!Q4+Sales!R4+Sales!S4</f>
        <v>816918088</v>
      </c>
      <c r="H4" s="8">
        <f>Sales!T4+Sales!U4+Sales!V4</f>
        <v>975167110.5</v>
      </c>
      <c r="I4" s="8">
        <f>Sales!W4+Sales!X4+Sales!Y4</f>
        <v>1164071291</v>
      </c>
      <c r="J4" s="8">
        <f t="shared" si="1"/>
        <v>5433420703</v>
      </c>
    </row>
    <row r="5">
      <c r="A5" s="4" t="s">
        <v>28</v>
      </c>
      <c r="B5" s="8">
        <f>Sales!B5+Sales!C5+Sales!D5</f>
        <v>382183049.6</v>
      </c>
      <c r="C5" s="8">
        <f>Sales!E5+Sales!F5+Sales!G5</f>
        <v>440501004.2</v>
      </c>
      <c r="D5" s="8">
        <f>Sales!H5+Sales!I5+Sales!J5</f>
        <v>507717793.6</v>
      </c>
      <c r="E5" s="8">
        <f>Sales!K5+Sales!L5+Sales!M5</f>
        <v>585191306</v>
      </c>
      <c r="F5" s="8">
        <f>Sales!N5+Sales!O5+Sales!P5</f>
        <v>674486632</v>
      </c>
      <c r="G5" s="8">
        <f>Sales!Q5+Sales!R5+Sales!S5</f>
        <v>777407682</v>
      </c>
      <c r="H5" s="8">
        <f>Sales!T5+Sales!U5+Sales!V5</f>
        <v>896033628.3</v>
      </c>
      <c r="I5" s="8">
        <f>Sales!W5+Sales!X5+Sales!Y5</f>
        <v>1032760907</v>
      </c>
      <c r="J5" s="8">
        <f t="shared" si="1"/>
        <v>5296282003</v>
      </c>
    </row>
    <row r="6">
      <c r="A6" s="3" t="s">
        <v>29</v>
      </c>
      <c r="B6" s="2">
        <f t="shared" ref="B6:J6" si="2">SUM(B3:B5)</f>
        <v>1127743859</v>
      </c>
      <c r="C6" s="2">
        <f t="shared" si="2"/>
        <v>1309671225</v>
      </c>
      <c r="D6" s="2">
        <f t="shared" si="2"/>
        <v>1521470615</v>
      </c>
      <c r="E6" s="2">
        <f t="shared" si="2"/>
        <v>1768138488</v>
      </c>
      <c r="F6" s="2">
        <f t="shared" si="2"/>
        <v>2055522780</v>
      </c>
      <c r="G6" s="2">
        <f t="shared" si="2"/>
        <v>2390470689</v>
      </c>
      <c r="H6" s="2">
        <f t="shared" si="2"/>
        <v>2781002541</v>
      </c>
      <c r="I6" s="2">
        <f t="shared" si="2"/>
        <v>3236516431</v>
      </c>
      <c r="J6" s="2">
        <f t="shared" si="2"/>
        <v>16190536628</v>
      </c>
    </row>
    <row r="7">
      <c r="A7" s="3"/>
    </row>
    <row r="8">
      <c r="A8" s="5" t="s">
        <v>30</v>
      </c>
    </row>
    <row r="9">
      <c r="A9" s="6" t="s">
        <v>31</v>
      </c>
      <c r="B9" s="8">
        <f>Sales!B9+Sales!C9+Sales!D9</f>
        <v>159324810.7</v>
      </c>
      <c r="C9" s="8">
        <f>Sales!E9+Sales!F9+Sales!G9</f>
        <v>182069867.4</v>
      </c>
      <c r="D9" s="8">
        <f>Sales!H9+Sales!I9+Sales!J9</f>
        <v>208061986.5</v>
      </c>
      <c r="E9" s="8">
        <f>Sales!K9+Sales!L9+Sales!M9</f>
        <v>237764715.5</v>
      </c>
      <c r="F9" s="8">
        <f>Sales!N9+Sales!O9+Sales!P9</f>
        <v>271707777.6</v>
      </c>
      <c r="G9" s="8">
        <f>Sales!Q9+Sales!R9+Sales!S9</f>
        <v>310496518.5</v>
      </c>
      <c r="H9" s="8">
        <f>Sales!T9+Sales!U9+Sales!V9</f>
        <v>354822702.8</v>
      </c>
      <c r="I9" s="8">
        <f>Sales!W9+Sales!X9+Sales!Y9</f>
        <v>405476850.6</v>
      </c>
      <c r="J9" s="8">
        <f t="shared" ref="J9:J11" si="3">SUM(B9:I9)</f>
        <v>2129725230</v>
      </c>
    </row>
    <row r="10">
      <c r="A10" s="6" t="s">
        <v>32</v>
      </c>
      <c r="B10" s="8">
        <f>Sales!B10+Sales!C10+Sales!D10</f>
        <v>110301792</v>
      </c>
      <c r="C10" s="8">
        <f>Sales!E10+Sales!F10+Sales!G10</f>
        <v>126048369.7</v>
      </c>
      <c r="D10" s="8">
        <f>Sales!H10+Sales!I10+Sales!J10</f>
        <v>144042913.7</v>
      </c>
      <c r="E10" s="8">
        <f>Sales!K10+Sales!L10+Sales!M10</f>
        <v>164606341.5</v>
      </c>
      <c r="F10" s="8">
        <f>Sales!N10+Sales!O10+Sales!P10</f>
        <v>188105384.5</v>
      </c>
      <c r="G10" s="8">
        <f>Sales!Q10+Sales!R10+Sales!S10</f>
        <v>214959128.2</v>
      </c>
      <c r="H10" s="8">
        <f>Sales!T10+Sales!U10+Sales!V10</f>
        <v>245646486.6</v>
      </c>
      <c r="I10" s="8">
        <f>Sales!W10+Sales!X10+Sales!Y10</f>
        <v>280714742.7</v>
      </c>
      <c r="J10" s="8">
        <f t="shared" si="3"/>
        <v>1474425159</v>
      </c>
    </row>
    <row r="11">
      <c r="A11" s="6" t="s">
        <v>33</v>
      </c>
      <c r="B11" s="8">
        <f>Sales!B11+Sales!C11+Sales!D11</f>
        <v>138898552.9</v>
      </c>
      <c r="C11" s="8">
        <f>Sales!E11+Sales!F11+Sales!G11</f>
        <v>158727576.7</v>
      </c>
      <c r="D11" s="8">
        <f>Sales!H11+Sales!I11+Sales!J11</f>
        <v>181387372.8</v>
      </c>
      <c r="E11" s="8">
        <f>Sales!K11+Sales!L11+Sales!M11</f>
        <v>207282059.7</v>
      </c>
      <c r="F11" s="8">
        <f>Sales!N11+Sales!O11+Sales!P11</f>
        <v>236873447.1</v>
      </c>
      <c r="G11" s="8">
        <f>Sales!Q11+Sales!R11+Sales!S11</f>
        <v>270689272.6</v>
      </c>
      <c r="H11" s="8">
        <f>Sales!T11+Sales!U11+Sales!V11</f>
        <v>309332612.7</v>
      </c>
      <c r="I11" s="8">
        <f>Sales!W11+Sales!X11+Sales!Y11</f>
        <v>353492639</v>
      </c>
      <c r="J11" s="8">
        <f t="shared" si="3"/>
        <v>1856683533</v>
      </c>
    </row>
    <row r="12">
      <c r="A12" s="3" t="s">
        <v>29</v>
      </c>
      <c r="B12" s="2">
        <f t="shared" ref="B12:J12" si="4">SUM(B9:B11)</f>
        <v>408525155.5</v>
      </c>
      <c r="C12" s="2">
        <f t="shared" si="4"/>
        <v>466845813.7</v>
      </c>
      <c r="D12" s="2">
        <f t="shared" si="4"/>
        <v>533492273</v>
      </c>
      <c r="E12" s="2">
        <f t="shared" si="4"/>
        <v>609653116.7</v>
      </c>
      <c r="F12" s="2">
        <f t="shared" si="4"/>
        <v>696686609.2</v>
      </c>
      <c r="G12" s="2">
        <f t="shared" si="4"/>
        <v>796144919.3</v>
      </c>
      <c r="H12" s="2">
        <f t="shared" si="4"/>
        <v>909801802.2</v>
      </c>
      <c r="I12" s="2">
        <f t="shared" si="4"/>
        <v>1039684232</v>
      </c>
      <c r="J12" s="2">
        <f t="shared" si="4"/>
        <v>5460833922</v>
      </c>
    </row>
    <row r="13">
      <c r="A13" s="2"/>
    </row>
    <row r="14">
      <c r="A14" s="5" t="s">
        <v>34</v>
      </c>
    </row>
    <row r="15">
      <c r="A15" s="6" t="s">
        <v>31</v>
      </c>
      <c r="B15" s="8">
        <f>Sales!B15+Sales!C15+Sales!D15</f>
        <v>141554974.8</v>
      </c>
      <c r="C15" s="8">
        <f>Sales!E15+Sales!F15+Sales!G15</f>
        <v>168976250.8</v>
      </c>
      <c r="D15" s="8">
        <f>Sales!H15+Sales!I15+Sales!J15</f>
        <v>201709430.4</v>
      </c>
      <c r="E15" s="8">
        <f>Sales!K15+Sales!L15+Sales!M15</f>
        <v>240783507.3</v>
      </c>
      <c r="F15" s="8">
        <f>Sales!N15+Sales!O15+Sales!P15</f>
        <v>287426806.4</v>
      </c>
      <c r="G15" s="8">
        <f>Sales!Q15+Sales!R15+Sales!S15</f>
        <v>343105597</v>
      </c>
      <c r="H15" s="8">
        <f>Sales!T15+Sales!U15+Sales!V15</f>
        <v>409570186.4</v>
      </c>
      <c r="I15" s="8">
        <f>Sales!W15+Sales!X15+Sales!Y15</f>
        <v>488909942.2</v>
      </c>
      <c r="J15" s="8">
        <f t="shared" ref="J15:J17" si="5">SUM(B15:I15)</f>
        <v>2282036695</v>
      </c>
    </row>
    <row r="16">
      <c r="A16" s="6" t="s">
        <v>32</v>
      </c>
      <c r="B16" s="8">
        <f>Sales!B16+Sales!C16+Sales!D16</f>
        <v>141554974.8</v>
      </c>
      <c r="C16" s="8">
        <f>Sales!E16+Sales!F16+Sales!G16</f>
        <v>168976250.8</v>
      </c>
      <c r="D16" s="8">
        <f>Sales!H16+Sales!I16+Sales!J16</f>
        <v>201709430.4</v>
      </c>
      <c r="E16" s="8">
        <f>Sales!K16+Sales!L16+Sales!M16</f>
        <v>240783507.3</v>
      </c>
      <c r="F16" s="8">
        <f>Sales!N16+Sales!O16+Sales!P16</f>
        <v>287426806.4</v>
      </c>
      <c r="G16" s="8">
        <f>Sales!Q16+Sales!R16+Sales!S16</f>
        <v>343105597</v>
      </c>
      <c r="H16" s="8">
        <f>Sales!T16+Sales!U16+Sales!V16</f>
        <v>409570186.4</v>
      </c>
      <c r="I16" s="8">
        <f>Sales!W16+Sales!X16+Sales!Y16</f>
        <v>488909942.2</v>
      </c>
      <c r="J16" s="8">
        <f t="shared" si="5"/>
        <v>2282036695</v>
      </c>
    </row>
    <row r="17">
      <c r="A17" s="6" t="s">
        <v>33</v>
      </c>
      <c r="B17" s="8">
        <f>Sales!B17+Sales!C17+Sales!D17</f>
        <v>53925704.67</v>
      </c>
      <c r="C17" s="8">
        <f>Sales!E17+Sales!F17+Sales!G17</f>
        <v>64371905.07</v>
      </c>
      <c r="D17" s="8">
        <f>Sales!H17+Sales!I17+Sales!J17</f>
        <v>76841687.78</v>
      </c>
      <c r="E17" s="8">
        <f>Sales!K17+Sales!L17+Sales!M17</f>
        <v>91727050.41</v>
      </c>
      <c r="F17" s="8">
        <f>Sales!N17+Sales!O17+Sales!P17</f>
        <v>109495926.2</v>
      </c>
      <c r="G17" s="8">
        <f>Sales!Q17+Sales!R17+Sales!S17</f>
        <v>130706894.1</v>
      </c>
      <c r="H17" s="8">
        <f>Sales!T17+Sales!U17+Sales!V17</f>
        <v>156026737.7</v>
      </c>
      <c r="I17" s="8">
        <f>Sales!W17+Sales!X17+Sales!Y17</f>
        <v>186251406.6</v>
      </c>
      <c r="J17" s="8">
        <f t="shared" si="5"/>
        <v>869347312.5</v>
      </c>
    </row>
    <row r="18">
      <c r="A18" s="3" t="s">
        <v>29</v>
      </c>
      <c r="B18" s="8">
        <f t="shared" ref="B18:J18" si="6">SUM(B15:B17)</f>
        <v>337035654.2</v>
      </c>
      <c r="C18" s="8">
        <f t="shared" si="6"/>
        <v>402324406.7</v>
      </c>
      <c r="D18" s="8">
        <f t="shared" si="6"/>
        <v>480260548.6</v>
      </c>
      <c r="E18" s="8">
        <f t="shared" si="6"/>
        <v>573294065.1</v>
      </c>
      <c r="F18" s="8">
        <f t="shared" si="6"/>
        <v>684349539</v>
      </c>
      <c r="G18" s="8">
        <f t="shared" si="6"/>
        <v>816918088</v>
      </c>
      <c r="H18" s="8">
        <f t="shared" si="6"/>
        <v>975167110.5</v>
      </c>
      <c r="I18" s="8">
        <f t="shared" si="6"/>
        <v>1164071291</v>
      </c>
      <c r="J18" s="8">
        <f t="shared" si="6"/>
        <v>5433420703</v>
      </c>
    </row>
    <row r="19">
      <c r="A19" s="2"/>
    </row>
    <row r="20">
      <c r="A20" s="5" t="s">
        <v>35</v>
      </c>
    </row>
    <row r="21">
      <c r="A21" s="6" t="s">
        <v>31</v>
      </c>
      <c r="B21" s="2">
        <f>Sales!B21+Sales!C21+Sales!D21</f>
        <v>145229558.8</v>
      </c>
      <c r="C21" s="2">
        <f>Sales!E21+Sales!F21+Sales!G21</f>
        <v>167390381.6</v>
      </c>
      <c r="D21" s="2">
        <f>Sales!H21+Sales!I21+Sales!J21</f>
        <v>192932761.6</v>
      </c>
      <c r="E21" s="2">
        <f>Sales!K21+Sales!L21+Sales!M21</f>
        <v>222372696.3</v>
      </c>
      <c r="F21" s="2">
        <f>Sales!N21+Sales!O21+Sales!P21</f>
        <v>256304920.1</v>
      </c>
      <c r="G21" s="2">
        <f>Sales!Q21+Sales!R21+Sales!S21</f>
        <v>295414919.2</v>
      </c>
      <c r="H21" s="2">
        <f>Sales!T21+Sales!U21+Sales!V21</f>
        <v>340492778.7</v>
      </c>
      <c r="I21" s="2">
        <f>Sales!W21+Sales!X21+Sales!Y21</f>
        <v>392449144.8</v>
      </c>
      <c r="J21" s="2">
        <f t="shared" ref="J21:J23" si="7">SUM(B21:I21)</f>
        <v>2012587161</v>
      </c>
    </row>
    <row r="22">
      <c r="A22" s="6" t="s">
        <v>32</v>
      </c>
      <c r="B22" s="2">
        <f>Sales!B22+Sales!C22+Sales!D22</f>
        <v>129942236.9</v>
      </c>
      <c r="C22" s="2">
        <f>Sales!E22+Sales!F22+Sales!G22</f>
        <v>149770341.4</v>
      </c>
      <c r="D22" s="2">
        <f>Sales!H22+Sales!I22+Sales!J22</f>
        <v>172624049.8</v>
      </c>
      <c r="E22" s="2">
        <f>Sales!K22+Sales!L22+Sales!M22</f>
        <v>198965044</v>
      </c>
      <c r="F22" s="2">
        <f>Sales!N22+Sales!O22+Sales!P22</f>
        <v>229325454.9</v>
      </c>
      <c r="G22" s="2">
        <f>Sales!Q22+Sales!R22+Sales!S22</f>
        <v>264318611.9</v>
      </c>
      <c r="H22" s="2">
        <f>Sales!T22+Sales!U22+Sales!V22</f>
        <v>304651433.6</v>
      </c>
      <c r="I22" s="2">
        <f>Sales!W22+Sales!X22+Sales!Y22</f>
        <v>351138708.5</v>
      </c>
      <c r="J22" s="2">
        <f t="shared" si="7"/>
        <v>1800735881</v>
      </c>
    </row>
    <row r="23">
      <c r="A23" s="6" t="s">
        <v>33</v>
      </c>
      <c r="B23" s="2">
        <f>Sales!B23+Sales!C23+Sales!D23</f>
        <v>107011253.9</v>
      </c>
      <c r="C23" s="2">
        <f>Sales!E23+Sales!F23+Sales!G23</f>
        <v>123340281.2</v>
      </c>
      <c r="D23" s="2">
        <f>Sales!H23+Sales!I23+Sales!J23</f>
        <v>142160982.2</v>
      </c>
      <c r="E23" s="2">
        <f>Sales!K23+Sales!L23+Sales!M23</f>
        <v>163853565.7</v>
      </c>
      <c r="F23" s="2">
        <f>Sales!N23+Sales!O23+Sales!P23</f>
        <v>188856257</v>
      </c>
      <c r="G23" s="2">
        <f>Sales!Q23+Sales!R23+Sales!S23</f>
        <v>217674151</v>
      </c>
      <c r="H23" s="2">
        <f>Sales!T23+Sales!U23+Sales!V23</f>
        <v>250889415.9</v>
      </c>
      <c r="I23" s="2">
        <f>Sales!W23+Sales!X23+Sales!Y23</f>
        <v>289173054</v>
      </c>
      <c r="J23" s="2">
        <f t="shared" si="7"/>
        <v>1482958961</v>
      </c>
    </row>
    <row r="24">
      <c r="A24" s="3" t="s">
        <v>29</v>
      </c>
      <c r="B24" s="2">
        <f t="shared" ref="B24:J24" si="8">SUM(B21:B23)</f>
        <v>382183049.6</v>
      </c>
      <c r="C24" s="2">
        <f t="shared" si="8"/>
        <v>440501004.2</v>
      </c>
      <c r="D24" s="2">
        <f t="shared" si="8"/>
        <v>507717793.6</v>
      </c>
      <c r="E24" s="2">
        <f t="shared" si="8"/>
        <v>585191306</v>
      </c>
      <c r="F24" s="2">
        <f t="shared" si="8"/>
        <v>674486632</v>
      </c>
      <c r="G24" s="2">
        <f t="shared" si="8"/>
        <v>777407682</v>
      </c>
      <c r="H24" s="2">
        <f t="shared" si="8"/>
        <v>896033628.3</v>
      </c>
      <c r="I24" s="2">
        <f t="shared" si="8"/>
        <v>1032760907</v>
      </c>
      <c r="J24" s="2">
        <f t="shared" si="8"/>
        <v>5296282003</v>
      </c>
    </row>
    <row r="25">
      <c r="A25" s="5"/>
    </row>
    <row r="26">
      <c r="A26" s="5" t="s">
        <v>36</v>
      </c>
    </row>
    <row r="27">
      <c r="A27" s="6" t="s">
        <v>31</v>
      </c>
      <c r="B27" s="2">
        <f t="shared" ref="B27:J27" si="9">B9+B15+B21</f>
        <v>446109344.3</v>
      </c>
      <c r="C27" s="2">
        <f t="shared" si="9"/>
        <v>518436499.7</v>
      </c>
      <c r="D27" s="2">
        <f t="shared" si="9"/>
        <v>602704178.5</v>
      </c>
      <c r="E27" s="2">
        <f t="shared" si="9"/>
        <v>700920919.1</v>
      </c>
      <c r="F27" s="2">
        <f t="shared" si="9"/>
        <v>815439504.1</v>
      </c>
      <c r="G27" s="2">
        <f t="shared" si="9"/>
        <v>949017034.7</v>
      </c>
      <c r="H27" s="2">
        <f t="shared" si="9"/>
        <v>1104885668</v>
      </c>
      <c r="I27" s="2">
        <f t="shared" si="9"/>
        <v>1286835938</v>
      </c>
      <c r="J27" s="2">
        <f t="shared" si="9"/>
        <v>6424349086</v>
      </c>
    </row>
    <row r="28">
      <c r="A28" s="6" t="s">
        <v>32</v>
      </c>
      <c r="B28" s="2">
        <f t="shared" ref="B28:J28" si="10">B10+B16+B22</f>
        <v>381799003.6</v>
      </c>
      <c r="C28" s="2">
        <f t="shared" si="10"/>
        <v>444794961.9</v>
      </c>
      <c r="D28" s="2">
        <f t="shared" si="10"/>
        <v>518376394</v>
      </c>
      <c r="E28" s="2">
        <f t="shared" si="10"/>
        <v>604354892.9</v>
      </c>
      <c r="F28" s="2">
        <f t="shared" si="10"/>
        <v>704857645.7</v>
      </c>
      <c r="G28" s="2">
        <f t="shared" si="10"/>
        <v>822383337.1</v>
      </c>
      <c r="H28" s="2">
        <f t="shared" si="10"/>
        <v>959868106.6</v>
      </c>
      <c r="I28" s="2">
        <f t="shared" si="10"/>
        <v>1120763393</v>
      </c>
      <c r="J28" s="2">
        <f t="shared" si="10"/>
        <v>5557197735</v>
      </c>
    </row>
    <row r="29">
      <c r="A29" s="6" t="s">
        <v>33</v>
      </c>
      <c r="B29" s="2">
        <f t="shared" ref="B29:J29" si="11">B11+B17+B23</f>
        <v>299835511.4</v>
      </c>
      <c r="C29" s="2">
        <f t="shared" si="11"/>
        <v>346439762.9</v>
      </c>
      <c r="D29" s="2">
        <f t="shared" si="11"/>
        <v>400390042.8</v>
      </c>
      <c r="E29" s="2">
        <f t="shared" si="11"/>
        <v>462862675.8</v>
      </c>
      <c r="F29" s="2">
        <f t="shared" si="11"/>
        <v>535225630.3</v>
      </c>
      <c r="G29" s="2">
        <f t="shared" si="11"/>
        <v>619070317.6</v>
      </c>
      <c r="H29" s="2">
        <f t="shared" si="11"/>
        <v>716248766.3</v>
      </c>
      <c r="I29" s="2">
        <f t="shared" si="11"/>
        <v>828917099.6</v>
      </c>
      <c r="J29" s="2">
        <f t="shared" si="11"/>
        <v>4208989807</v>
      </c>
    </row>
    <row r="30">
      <c r="A30" s="3" t="s">
        <v>29</v>
      </c>
      <c r="B30" s="2">
        <f t="shared" ref="B30:J30" si="12">SUM(B27:B29)</f>
        <v>1127743859</v>
      </c>
      <c r="C30" s="2">
        <f t="shared" si="12"/>
        <v>1309671225</v>
      </c>
      <c r="D30" s="2">
        <f t="shared" si="12"/>
        <v>1521470615</v>
      </c>
      <c r="E30" s="2">
        <f t="shared" si="12"/>
        <v>1768138488</v>
      </c>
      <c r="F30" s="2">
        <f t="shared" si="12"/>
        <v>2055522780</v>
      </c>
      <c r="G30" s="2">
        <f t="shared" si="12"/>
        <v>2390470689</v>
      </c>
      <c r="H30" s="2">
        <f t="shared" si="12"/>
        <v>2781002541</v>
      </c>
      <c r="I30" s="2">
        <f t="shared" si="12"/>
        <v>3236516431</v>
      </c>
      <c r="J30" s="2">
        <f t="shared" si="12"/>
        <v>16190536628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11"/>
      <c r="C29" s="11"/>
      <c r="D29" s="2"/>
      <c r="E29" s="11"/>
      <c r="F29" s="11"/>
      <c r="G29" s="2"/>
      <c r="H29" s="11"/>
      <c r="I29" s="11"/>
      <c r="J29" s="2"/>
      <c r="K29" s="11"/>
      <c r="L29" s="11"/>
      <c r="M29" s="2"/>
      <c r="N29" s="11"/>
      <c r="O29" s="11"/>
      <c r="P29" s="2"/>
      <c r="Q29" s="11"/>
      <c r="R29" s="11"/>
      <c r="S29" s="2"/>
      <c r="T29" s="11"/>
      <c r="U29" s="11"/>
      <c r="V29" s="2"/>
      <c r="W29" s="11"/>
      <c r="X29" s="11"/>
      <c r="Y29" s="2"/>
      <c r="Z29" s="2"/>
    </row>
    <row r="30">
      <c r="A30" s="6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47</v>
      </c>
    </row>
    <row r="3">
      <c r="A3" s="4" t="s">
        <v>26</v>
      </c>
      <c r="B3" s="8">
        <f>Purchases!B3+Purchases!C3+Purchases!D3</f>
        <v>177355569.2</v>
      </c>
      <c r="C3" s="8">
        <f>Purchases!E3+Purchases!F3+Purchases!G3</f>
        <v>199112121.1</v>
      </c>
      <c r="D3" s="8">
        <f>Purchases!H3+Purchases!I3+Purchases!J3</f>
        <v>223537591.4</v>
      </c>
      <c r="E3" s="8">
        <f>Purchases!K3+Purchases!L3+Purchases!M3</f>
        <v>250959381.6</v>
      </c>
      <c r="F3" s="8">
        <f>Purchases!N3+Purchases!O3+Purchases!P3</f>
        <v>281745055.9</v>
      </c>
      <c r="G3" s="8">
        <f>Purchases!Q3+Purchases!R3+Purchases!S3</f>
        <v>316307268.7</v>
      </c>
      <c r="H3" s="8">
        <f>Purchases!T3+Purchases!U3+Purchases!V3</f>
        <v>355109295.2</v>
      </c>
      <c r="I3" s="8">
        <f>Purchases!W3+Purchases!X3+Purchases!Y3</f>
        <v>398671241.6</v>
      </c>
      <c r="J3" s="8">
        <f t="shared" ref="J3:J5" si="1">SUM(B3:I3)</f>
        <v>2202797525</v>
      </c>
    </row>
    <row r="4">
      <c r="A4" s="4" t="s">
        <v>27</v>
      </c>
      <c r="B4" s="8">
        <f>Purchases!B4+Purchases!C4+Purchases!D4</f>
        <v>224296087.6</v>
      </c>
      <c r="C4" s="8">
        <f>Purchases!E4+Purchases!F4+Purchases!G4</f>
        <v>259650758.4</v>
      </c>
      <c r="D4" s="8">
        <f>Purchases!H4+Purchases!I4+Purchases!J4</f>
        <v>300578209.2</v>
      </c>
      <c r="E4" s="8">
        <f>Purchases!K4+Purchases!L4+Purchases!M4</f>
        <v>347956849.4</v>
      </c>
      <c r="F4" s="8">
        <f>Purchases!N4+Purchases!O4+Purchases!P4</f>
        <v>402803547.8</v>
      </c>
      <c r="G4" s="8">
        <f>Purchases!Q4+Purchases!R4+Purchases!S4</f>
        <v>466295457</v>
      </c>
      <c r="H4" s="8">
        <f>Purchases!T4+Purchases!U4+Purchases!V4</f>
        <v>539795278.5</v>
      </c>
      <c r="I4" s="8">
        <f>Purchases!W4+Purchases!X4+Purchases!Y4</f>
        <v>624880509.2</v>
      </c>
      <c r="J4" s="8">
        <f t="shared" si="1"/>
        <v>3166256697</v>
      </c>
    </row>
    <row r="5">
      <c r="A5" s="4" t="s">
        <v>28</v>
      </c>
      <c r="B5" s="8">
        <f>Purchases!B5+Purchases!C5+Purchases!D5</f>
        <v>184804643.2</v>
      </c>
      <c r="C5" s="8">
        <f>Purchases!E5+Purchases!F5+Purchases!G5</f>
        <v>211559477</v>
      </c>
      <c r="D5" s="8">
        <f>Purchases!H5+Purchases!I5+Purchases!J5</f>
        <v>242187704.6</v>
      </c>
      <c r="E5" s="8">
        <f>Purchases!K5+Purchases!L5+Purchases!M5</f>
        <v>277250091</v>
      </c>
      <c r="F5" s="8">
        <f>Purchases!N5+Purchases!O5+Purchases!P5</f>
        <v>317388585.4</v>
      </c>
      <c r="G5" s="8">
        <f>Purchases!Q5+Purchases!R5+Purchases!S5</f>
        <v>363338074.2</v>
      </c>
      <c r="H5" s="8">
        <f>Purchases!T5+Purchases!U5+Purchases!V5</f>
        <v>415939836</v>
      </c>
      <c r="I5" s="8">
        <f>Purchases!W5+Purchases!X5+Purchases!Y5</f>
        <v>476156944.4</v>
      </c>
      <c r="J5" s="8">
        <f t="shared" si="1"/>
        <v>2488625356</v>
      </c>
    </row>
    <row r="6">
      <c r="A6" s="3" t="s">
        <v>29</v>
      </c>
      <c r="B6" s="2">
        <f t="shared" ref="B6:J6" si="2">SUM(B3:B5)</f>
        <v>586456300</v>
      </c>
      <c r="C6" s="2">
        <f t="shared" si="2"/>
        <v>670322356.6</v>
      </c>
      <c r="D6" s="2">
        <f t="shared" si="2"/>
        <v>766303505.2</v>
      </c>
      <c r="E6" s="2">
        <f t="shared" si="2"/>
        <v>876166322</v>
      </c>
      <c r="F6" s="2">
        <f t="shared" si="2"/>
        <v>1001937189</v>
      </c>
      <c r="G6" s="2">
        <f t="shared" si="2"/>
        <v>1145940800</v>
      </c>
      <c r="H6" s="2">
        <f t="shared" si="2"/>
        <v>1310844410</v>
      </c>
      <c r="I6" s="2">
        <f t="shared" si="2"/>
        <v>1499708695</v>
      </c>
      <c r="J6" s="2">
        <f t="shared" si="2"/>
        <v>7857679578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3"/>
      <c r="AG1" s="13"/>
      <c r="AH1" s="1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>
      <c r="A3" s="12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>
      <c r="A4" s="14" t="s">
        <v>53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4"/>
    </row>
    <row r="5">
      <c r="A5" s="12" t="s">
        <v>54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>
      <c r="A8" s="14" t="s">
        <v>56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4"/>
    </row>
    <row r="9">
      <c r="A9" s="14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4"/>
    </row>
    <row r="10">
      <c r="A10" s="14" t="s">
        <v>57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4"/>
    </row>
    <row r="11">
      <c r="A11" s="12" t="s">
        <v>58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4"/>
    </row>
    <row r="12">
      <c r="A12" s="12" t="s">
        <v>59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>
      <c r="A15" s="14" t="s">
        <v>61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4"/>
    </row>
    <row r="16">
      <c r="A16" s="12" t="s">
        <v>62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>
      <c r="A17" s="14" t="s">
        <v>63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4"/>
    </row>
    <row r="18">
      <c r="A18" s="14" t="s">
        <v>64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4"/>
    </row>
    <row r="19">
      <c r="A19" s="14" t="s">
        <v>65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4"/>
    </row>
    <row r="20">
      <c r="A20" s="12" t="s">
        <v>66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4"/>
    </row>
    <row r="21">
      <c r="A21" s="12" t="s">
        <v>67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>
      <c r="A24" s="12" t="s">
        <v>69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>
      <c r="A25" s="14" t="s">
        <v>70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4"/>
    </row>
    <row r="26">
      <c r="A26" s="12" t="s">
        <v>71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>
      <c r="A28" s="12" t="s">
        <v>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>
      <c r="A29" s="14" t="s">
        <v>49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4"/>
    </row>
    <row r="30">
      <c r="A30" s="14" t="s">
        <v>73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4"/>
    </row>
    <row r="31">
      <c r="A31" s="12" t="s">
        <v>74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4"/>
    </row>
    <row r="32">
      <c r="A32" s="12" t="s">
        <v>75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12" t="s">
        <v>76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12" t="s">
        <v>77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79</v>
      </c>
      <c r="B3" s="19">
        <v>28.0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29.2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80</v>
      </c>
      <c r="B4" s="19">
        <v>123351.0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108763.0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82</v>
      </c>
      <c r="B7" s="19">
        <v>0.0</v>
      </c>
      <c r="C7" s="19">
        <v>123351.0</v>
      </c>
      <c r="D7" s="19">
        <v>123351.0</v>
      </c>
      <c r="E7" s="19">
        <v>123351.0</v>
      </c>
      <c r="F7" s="19">
        <v>123351.0</v>
      </c>
      <c r="G7" s="19">
        <v>123351.0</v>
      </c>
      <c r="H7" s="19">
        <v>123351.0</v>
      </c>
      <c r="I7" s="19">
        <v>123351.0</v>
      </c>
      <c r="J7" s="19">
        <v>232114.0</v>
      </c>
      <c r="K7" s="19">
        <v>232114.0</v>
      </c>
      <c r="L7" s="19">
        <v>232114.0</v>
      </c>
      <c r="M7" s="19">
        <v>232114.0</v>
      </c>
      <c r="N7" s="19">
        <v>232114.0</v>
      </c>
      <c r="O7" s="19">
        <v>232114.0</v>
      </c>
      <c r="P7" s="19">
        <v>232114.0</v>
      </c>
      <c r="Q7" s="19">
        <v>232114.0</v>
      </c>
      <c r="R7" s="19">
        <v>232114.0</v>
      </c>
      <c r="S7" s="19">
        <v>232114.0</v>
      </c>
      <c r="T7" s="19">
        <v>232114.0</v>
      </c>
      <c r="U7" s="19">
        <v>232114.0</v>
      </c>
      <c r="V7" s="19">
        <v>232114.0</v>
      </c>
      <c r="W7" s="19">
        <v>232114.0</v>
      </c>
      <c r="X7" s="19">
        <v>232114.0</v>
      </c>
      <c r="Y7" s="19">
        <v>232114.0</v>
      </c>
      <c r="Z7" s="16"/>
    </row>
    <row r="8">
      <c r="A8" s="18" t="s">
        <v>83</v>
      </c>
      <c r="B8" s="19">
        <v>123351.0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108763.0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84</v>
      </c>
      <c r="B9" s="16">
        <v>123351.0</v>
      </c>
      <c r="C9" s="16">
        <v>123351.0</v>
      </c>
      <c r="D9" s="16">
        <v>123351.0</v>
      </c>
      <c r="E9" s="16">
        <v>123351.0</v>
      </c>
      <c r="F9" s="16">
        <v>123351.0</v>
      </c>
      <c r="G9" s="16">
        <v>123351.0</v>
      </c>
      <c r="H9" s="16">
        <v>123351.0</v>
      </c>
      <c r="I9" s="16">
        <v>232114.0</v>
      </c>
      <c r="J9" s="16">
        <v>232114.0</v>
      </c>
      <c r="K9" s="16">
        <v>232114.0</v>
      </c>
      <c r="L9" s="16">
        <v>232114.0</v>
      </c>
      <c r="M9" s="16">
        <v>232114.0</v>
      </c>
      <c r="N9" s="16">
        <v>232114.0</v>
      </c>
      <c r="O9" s="16">
        <v>232114.0</v>
      </c>
      <c r="P9" s="16">
        <v>232114.0</v>
      </c>
      <c r="Q9" s="16">
        <v>232114.0</v>
      </c>
      <c r="R9" s="16">
        <v>232114.0</v>
      </c>
      <c r="S9" s="16">
        <v>232114.0</v>
      </c>
      <c r="T9" s="16">
        <v>232114.0</v>
      </c>
      <c r="U9" s="16">
        <v>232114.0</v>
      </c>
      <c r="V9" s="16">
        <v>232114.0</v>
      </c>
      <c r="W9" s="16">
        <v>232114.0</v>
      </c>
      <c r="X9" s="16">
        <v>232114.0</v>
      </c>
      <c r="Y9" s="16">
        <v>232114.0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82</v>
      </c>
      <c r="B12" s="19">
        <v>0.0</v>
      </c>
      <c r="C12" s="19">
        <v>3453828.0</v>
      </c>
      <c r="D12" s="19">
        <v>3453828.0</v>
      </c>
      <c r="E12" s="19">
        <v>3453828.0</v>
      </c>
      <c r="F12" s="19">
        <v>3453828.0</v>
      </c>
      <c r="G12" s="19">
        <v>3453828.0</v>
      </c>
      <c r="H12" s="19">
        <v>3453828.0</v>
      </c>
      <c r="I12" s="19">
        <v>3453828.0</v>
      </c>
      <c r="J12" s="19">
        <v>6629707.6</v>
      </c>
      <c r="K12" s="19">
        <v>6629707.6</v>
      </c>
      <c r="L12" s="19">
        <v>6629707.6</v>
      </c>
      <c r="M12" s="19">
        <v>6629707.6</v>
      </c>
      <c r="N12" s="19">
        <v>6629707.6</v>
      </c>
      <c r="O12" s="19">
        <v>6629707.6</v>
      </c>
      <c r="P12" s="19">
        <v>6629707.6</v>
      </c>
      <c r="Q12" s="19">
        <v>6629707.6</v>
      </c>
      <c r="R12" s="19">
        <v>6629707.6</v>
      </c>
      <c r="S12" s="19">
        <v>6629707.6</v>
      </c>
      <c r="T12" s="19">
        <v>6629707.6</v>
      </c>
      <c r="U12" s="19">
        <v>6629707.6</v>
      </c>
      <c r="V12" s="19">
        <v>6629707.6</v>
      </c>
      <c r="W12" s="19">
        <v>6629707.6</v>
      </c>
      <c r="X12" s="19">
        <v>6629707.6</v>
      </c>
      <c r="Y12" s="19">
        <v>6629707.6</v>
      </c>
      <c r="Z12" s="16"/>
    </row>
    <row r="13">
      <c r="A13" s="18" t="s">
        <v>83</v>
      </c>
      <c r="B13" s="19">
        <v>3453828.0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3175879.6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84</v>
      </c>
      <c r="B14" s="19">
        <v>3453828.0</v>
      </c>
      <c r="C14" s="19">
        <v>3453828.0</v>
      </c>
      <c r="D14" s="19">
        <v>3453828.0</v>
      </c>
      <c r="E14" s="19">
        <v>3453828.0</v>
      </c>
      <c r="F14" s="19">
        <v>3453828.0</v>
      </c>
      <c r="G14" s="19">
        <v>3453828.0</v>
      </c>
      <c r="H14" s="19">
        <v>3453828.0</v>
      </c>
      <c r="I14" s="19">
        <v>6629707.6</v>
      </c>
      <c r="J14" s="19">
        <v>6629707.6</v>
      </c>
      <c r="K14" s="19">
        <v>6629707.6</v>
      </c>
      <c r="L14" s="19">
        <v>6629707.6</v>
      </c>
      <c r="M14" s="19">
        <v>6629707.6</v>
      </c>
      <c r="N14" s="19">
        <v>6629707.6</v>
      </c>
      <c r="O14" s="19">
        <v>6629707.6</v>
      </c>
      <c r="P14" s="19">
        <v>6629707.6</v>
      </c>
      <c r="Q14" s="19">
        <v>6629707.6</v>
      </c>
      <c r="R14" s="19">
        <v>6629707.6</v>
      </c>
      <c r="S14" s="19">
        <v>6629707.6</v>
      </c>
      <c r="T14" s="19">
        <v>6629707.6</v>
      </c>
      <c r="U14" s="19">
        <v>6629707.6</v>
      </c>
      <c r="V14" s="19">
        <v>6629707.6</v>
      </c>
      <c r="W14" s="19">
        <v>6629707.6</v>
      </c>
      <c r="X14" s="19">
        <v>6629707.6</v>
      </c>
      <c r="Y14" s="19">
        <v>6629707.6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86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10.0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10.0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2321140.0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2321140.0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22" t="s">
        <v>29</v>
      </c>
    </row>
    <row r="2">
      <c r="A2" s="14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4">
        <f t="shared" ref="Z2:Z12" si="1">SUM(B2:Y2)</f>
        <v>16190536628</v>
      </c>
    </row>
    <row r="3">
      <c r="A3" s="14" t="s">
        <v>88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4">
        <f t="shared" si="1"/>
        <v>6823557289</v>
      </c>
    </row>
    <row r="4">
      <c r="A4" s="12" t="s">
        <v>89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4">
        <f t="shared" si="1"/>
        <v>9366979339</v>
      </c>
    </row>
    <row r="5">
      <c r="A5" s="14" t="s">
        <v>90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4">
        <f t="shared" si="1"/>
        <v>21261864</v>
      </c>
    </row>
    <row r="6">
      <c r="A6" s="12" t="s">
        <v>91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4">
        <f t="shared" si="1"/>
        <v>9345717475</v>
      </c>
    </row>
    <row r="7">
      <c r="A7" s="14" t="s">
        <v>92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4">
        <f t="shared" si="1"/>
        <v>23923657.66</v>
      </c>
    </row>
    <row r="8">
      <c r="A8" s="12" t="s">
        <v>93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4">
        <f t="shared" si="1"/>
        <v>9321793817</v>
      </c>
    </row>
    <row r="9">
      <c r="A9" s="14" t="s">
        <v>94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4">
        <f t="shared" si="1"/>
        <v>4939412.558</v>
      </c>
    </row>
    <row r="10">
      <c r="A10" s="12" t="s">
        <v>95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4">
        <f t="shared" si="1"/>
        <v>9316854405</v>
      </c>
    </row>
    <row r="11">
      <c r="A11" s="14" t="s">
        <v>96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4">
        <f t="shared" si="1"/>
        <v>2599402379</v>
      </c>
    </row>
    <row r="12">
      <c r="A12" s="12" t="s">
        <v>97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4">
        <f t="shared" si="1"/>
        <v>6717452026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29</v>
      </c>
      <c r="K1" s="24"/>
    </row>
    <row r="2">
      <c r="A2" s="14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5" t="b">
        <f>EXACT(J2,'Profit &amp; Loss'!Z2)</f>
        <v>1</v>
      </c>
    </row>
    <row r="3">
      <c r="A3" s="14" t="s">
        <v>88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5" t="b">
        <f>EXACT(J3,'Profit &amp; Loss'!Z3)</f>
        <v>1</v>
      </c>
    </row>
    <row r="4">
      <c r="A4" s="12" t="s">
        <v>89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5" t="b">
        <f>EXACT(J4,'Profit &amp; Loss'!Z4)</f>
        <v>1</v>
      </c>
    </row>
    <row r="5">
      <c r="A5" s="14" t="s">
        <v>90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5" t="b">
        <f>EXACT(J5,'Profit &amp; Loss'!Z5)</f>
        <v>1</v>
      </c>
    </row>
    <row r="6">
      <c r="A6" s="12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5" t="b">
        <f>EXACT(J6,'Profit &amp; Loss'!Z6)</f>
        <v>1</v>
      </c>
    </row>
    <row r="7">
      <c r="A7" s="14" t="s">
        <v>92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5" t="b">
        <f>EXACT(J7,'Profit &amp; Loss'!Z7)</f>
        <v>1</v>
      </c>
    </row>
    <row r="8">
      <c r="A8" s="12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5" t="b">
        <f>EXACT(J8,'Profit &amp; Loss'!Z8)</f>
        <v>1</v>
      </c>
    </row>
    <row r="9">
      <c r="A9" s="14" t="s">
        <v>94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5" t="b">
        <f>EXACT(J9,'Profit &amp; Loss'!Z9)</f>
        <v>1</v>
      </c>
    </row>
    <row r="10">
      <c r="A10" s="12" t="s">
        <v>95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5" t="b">
        <f>EXACT(J10,'Profit &amp; Loss'!Z10)</f>
        <v>1</v>
      </c>
    </row>
    <row r="11">
      <c r="A11" s="14" t="s">
        <v>96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5" t="b">
        <f>EXACT(J11,'Profit &amp; Loss'!Z11)</f>
        <v>1</v>
      </c>
    </row>
    <row r="12">
      <c r="A12" s="12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5" t="b">
        <f>EXACT(J12,'Profit &amp; Loss'!Z12)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2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26" t="s">
        <v>52</v>
      </c>
      <c r="B3" s="14"/>
      <c r="C3" s="14"/>
      <c r="D3" s="14"/>
      <c r="E3" s="14"/>
      <c r="F3" s="14"/>
      <c r="G3" s="14"/>
      <c r="H3" s="14"/>
      <c r="I3" s="14"/>
      <c r="J3" s="14"/>
    </row>
    <row r="4">
      <c r="A4" s="14" t="s">
        <v>53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4"/>
    </row>
    <row r="5">
      <c r="A5" s="12" t="s">
        <v>54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4"/>
    </row>
    <row r="6">
      <c r="A6" s="27" t="s">
        <v>101</v>
      </c>
      <c r="B6" s="14"/>
      <c r="C6" s="14"/>
      <c r="D6" s="14"/>
      <c r="E6" s="14"/>
      <c r="F6" s="14"/>
      <c r="G6" s="14"/>
      <c r="H6" s="14"/>
      <c r="I6" s="14"/>
      <c r="J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</row>
    <row r="8">
      <c r="A8" s="14" t="s">
        <v>56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4"/>
    </row>
    <row r="9">
      <c r="A9" s="14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4"/>
    </row>
    <row r="10">
      <c r="A10" s="14" t="s">
        <v>57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4"/>
    </row>
    <row r="11">
      <c r="A11" s="12" t="s">
        <v>58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4"/>
    </row>
    <row r="12">
      <c r="A12" s="12" t="s">
        <v>59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 t="s">
        <v>61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4"/>
    </row>
    <row r="16">
      <c r="A16" s="12" t="s">
        <v>62</v>
      </c>
      <c r="B16" s="14" t="str">
        <f>'Balance Sheet'!D16</f>
        <v/>
      </c>
      <c r="C16" s="14" t="str">
        <f>'Balance Sheet'!G16</f>
        <v/>
      </c>
      <c r="D16" s="14" t="str">
        <f>'Balance Sheet'!J16</f>
        <v/>
      </c>
      <c r="E16" s="14" t="str">
        <f>'Balance Sheet'!M16</f>
        <v/>
      </c>
      <c r="F16" s="14" t="str">
        <f>'Balance Sheet'!P16</f>
        <v/>
      </c>
      <c r="G16" s="14" t="str">
        <f>'Balance Sheet'!S16</f>
        <v/>
      </c>
      <c r="H16" s="14" t="str">
        <f>'Balance Sheet'!V16</f>
        <v/>
      </c>
      <c r="I16" s="14" t="str">
        <f>'Balance Sheet'!Y16</f>
        <v/>
      </c>
      <c r="J16" s="14"/>
    </row>
    <row r="17">
      <c r="A17" s="14" t="s">
        <v>63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4"/>
    </row>
    <row r="18">
      <c r="A18" s="14" t="s">
        <v>64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4"/>
    </row>
    <row r="19">
      <c r="A19" s="14" t="s">
        <v>65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4"/>
    </row>
    <row r="20">
      <c r="A20" s="12" t="s">
        <v>66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4"/>
    </row>
    <row r="21">
      <c r="A21" s="12" t="s">
        <v>67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26" t="s">
        <v>69</v>
      </c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 t="s">
        <v>70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4"/>
    </row>
    <row r="26">
      <c r="A26" s="12" t="s">
        <v>71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26" t="s">
        <v>72</v>
      </c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 t="s">
        <v>49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4"/>
    </row>
    <row r="30">
      <c r="A30" s="14" t="s">
        <v>73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4"/>
    </row>
    <row r="31">
      <c r="A31" s="12" t="s">
        <v>74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4"/>
    </row>
    <row r="32">
      <c r="A32" s="12" t="s">
        <v>75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2" t="s">
        <v>76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2" t="s">
        <v>77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4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