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 Dividend Ratios" sheetId="6" r:id="rId9"/>
  </sheets>
  <definedNames/>
  <calcPr/>
</workbook>
</file>

<file path=xl/sharedStrings.xml><?xml version="1.0" encoding="utf-8"?>
<sst xmlns="http://schemas.openxmlformats.org/spreadsheetml/2006/main" count="263" uniqueCount="186">
  <si>
    <t>Requirements in gms to manufacture a product-</t>
  </si>
  <si>
    <t>Ingredients</t>
  </si>
  <si>
    <t>Unscented Candle</t>
  </si>
  <si>
    <t>Scented Candle</t>
  </si>
  <si>
    <t>Paraffin wax</t>
  </si>
  <si>
    <t>Wick</t>
  </si>
  <si>
    <t>Fragrance</t>
  </si>
  <si>
    <t>Manufacturing Details</t>
  </si>
  <si>
    <t>Quantity</t>
  </si>
  <si>
    <t>Growth% of Quantity</t>
  </si>
  <si>
    <t>Sales Details</t>
  </si>
  <si>
    <t>Selling Price/ unit</t>
  </si>
  <si>
    <t>Collection Details</t>
  </si>
  <si>
    <t>Collection</t>
  </si>
  <si>
    <t>Customer1</t>
  </si>
  <si>
    <t>after 1 month</t>
  </si>
  <si>
    <t>Customer2</t>
  </si>
  <si>
    <t>cash</t>
  </si>
  <si>
    <t>Customer3</t>
  </si>
  <si>
    <t>every 2 months and makes it balance 0</t>
  </si>
  <si>
    <t>Purchase Details</t>
  </si>
  <si>
    <t>Purchase Price/ kg</t>
  </si>
  <si>
    <t>Payments</t>
  </si>
  <si>
    <t>after 3 months</t>
  </si>
  <si>
    <t>after 2 months</t>
  </si>
  <si>
    <t>Operating Costs</t>
  </si>
  <si>
    <t>Amount (in Rs.)</t>
  </si>
  <si>
    <t>Payment</t>
  </si>
  <si>
    <t>Salary</t>
  </si>
  <si>
    <t>same month</t>
  </si>
  <si>
    <t>Rent</t>
  </si>
  <si>
    <t>Electricity</t>
  </si>
  <si>
    <t>Security</t>
  </si>
  <si>
    <t>Broadband bill</t>
  </si>
  <si>
    <t>Equity Share Issue</t>
  </si>
  <si>
    <t>Month 1</t>
  </si>
  <si>
    <t>Month 9</t>
  </si>
  <si>
    <t>Issue Price</t>
  </si>
  <si>
    <t>Number of Shares</t>
  </si>
  <si>
    <t>Dividend Details</t>
  </si>
  <si>
    <t>Month 16</t>
  </si>
  <si>
    <t>Month 32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</si>
  <si>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</si>
  <si>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</si>
  <si>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</si>
  <si>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</si>
  <si>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</si>
  <si>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</si>
  <si>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</si>
  <si>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</si>
  <si>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17-month term loan-Axis</t>
  </si>
  <si>
    <t>Monthly</t>
  </si>
  <si>
    <t>19-month term loan-Axis</t>
  </si>
  <si>
    <t>15-month term loan-BOB</t>
  </si>
  <si>
    <t>Tax Rate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</si>
  <si>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</si>
  <si>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</si>
  <si>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</si>
  <si>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</si>
  <si>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</si>
  <si>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</si>
  <si>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</si>
  <si>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</si>
  <si>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</si>
  <si>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</si>
  <si>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</si>
  <si>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</si>
  <si>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Marker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</si>
  <si>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</si>
  <si>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</si>
  <si>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</si>
  <si>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</si>
  <si>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</si>
  <si>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</si>
  <si>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</si>
  <si>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</si>
  <si>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</si>
  <si>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</si>
  <si>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</si>
  <si>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</si>
  <si>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</si>
  <si>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</si>
  <si>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</si>
  <si>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</si>
  <si>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</si>
  <si>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</si>
  <si>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</si>
  <si>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</si>
  <si>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</si>
  <si>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</si>
  <si>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</si>
  <si>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</si>
  <si>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</si>
  <si>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</si>
  <si>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</si>
  <si>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</si>
  <si>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</si>
  <si>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</si>
  <si>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</si>
  <si>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</si>
  <si>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</si>
  <si>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</si>
  <si>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</si>
  <si>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</si>
  <si>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</si>
  <si>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</si>
  <si>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</si>
  <si>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</si>
  <si>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</si>
  <si>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</si>
  <si>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</si>
  <si>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</si>
  <si>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</si>
  <si>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</si>
  <si>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Total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</si>
  <si>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</si>
  <si>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</si>
  <si>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</si>
  <si>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</si>
  <si>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</si>
  <si>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</si>
  <si>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</si>
  <si>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</si>
  <si>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</si>
  <si>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</si>
  <si>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</si>
  <si>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</si>
  <si>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</si>
  <si>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</si>
  <si>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</si>
  <si>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</si>
  <si>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RM Stock</t>
  </si>
  <si>
    <t>Finished Goods 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</si>
  <si>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</si>
  <si>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</si>
  <si>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</si>
  <si>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</si>
  <si>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</si>
  <si>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</si>
  <si>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</si>
  <si>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</si>
  <si>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</si>
  <si>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</si>
  <si>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</si>
  <si>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</si>
  <si>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</si>
  <si>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</si>
  <si>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</si>
  <si>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</si>
  <si>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</si>
  <si>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</si>
  <si>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</si>
  <si>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</si>
  <si>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</si>
  <si>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</si>
  <si>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</si>
  <si>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</si>
  <si>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Market Price per share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</si>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</sst>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2" fontId="2" numFmtId="0" xfId="0" applyAlignment="1" applyFill="1" applyFont="1">
      <alignment vertical="bottom"/>
    </xf>
    <xf borderId="0" fillId="0" fontId="2" numFmtId="10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0" fontId="2" numFmtId="9" xfId="0" applyAlignment="1" applyFont="1" applyNumberFormat="1">
      <alignment horizontal="right"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3" fontId="1" numFmtId="1" xfId="0" applyAlignment="1" applyFill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horizontal="right" vertical="bottom"/>
    </xf>
    <xf borderId="0" fillId="2" fontId="4" numFmtId="0" xfId="0" applyFont="1"/>
    <xf borderId="0" fillId="4" fontId="4" numFmtId="0" xfId="0" applyAlignment="1" applyFill="1" applyFont="1">
      <alignment readingOrder="0"/>
    </xf>
    <xf borderId="0" fillId="0" fontId="1" numFmtId="165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3" numFmtId="0" xfId="0" applyFont="1"/>
    <xf borderId="0" fillId="0" fontId="1" numFmtId="1" xfId="0" applyAlignment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  <xf borderId="0" fillId="0" fontId="3" numFmtId="1" xfId="0" applyFont="1" applyNumberFormat="1"/>
    <xf borderId="0" fillId="0" fontId="2" numFmtId="1" xfId="0" applyAlignment="1" applyFont="1" applyNumberFormat="1">
      <alignment readingOrder="0" vertical="bottom"/>
    </xf>
    <xf borderId="0" fillId="2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vertical="bottom"/>
    </xf>
    <xf borderId="0" fillId="2" fontId="3" numFmtId="0" xfId="0" applyFont="1"/>
    <xf borderId="0" fillId="2" fontId="2" numFmtId="1" xfId="0" applyAlignment="1" applyFont="1" applyNumberFormat="1">
      <alignment vertical="bottom"/>
    </xf>
    <xf borderId="0" fillId="0" fontId="3" numFmtId="4" xfId="0" applyFont="1" applyNumberFormat="1"/>
    <xf borderId="0" fillId="5" fontId="4" numFmtId="2" xfId="0" applyFill="1" applyFont="1" applyNumberFormat="1"/>
    <xf borderId="0" fillId="0" fontId="3" numFmtId="2" xfId="0" applyFont="1" applyNumberFormat="1"/>
    <xf borderId="0" fillId="5" fontId="4" numFmtId="4" xfId="0" applyFont="1" applyNumberFormat="1"/>
    <xf borderId="0" fillId="3" fontId="4" numFmtId="2" xfId="0" applyFont="1" applyNumberFormat="1"/>
    <xf borderId="0" fillId="0" fontId="1" numFmtId="0" xfId="0" applyAlignment="1" applyFont="1">
      <alignment readingOrder="0" vertical="bottom"/>
    </xf>
    <xf borderId="0" fillId="5" fontId="4" numFmtId="10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3" t="s">
        <v>2</v>
      </c>
      <c r="C2" s="3" t="s">
        <v>3</v>
      </c>
      <c r="D2" s="2"/>
      <c r="E2" s="2"/>
      <c r="F2" s="2"/>
      <c r="G2" s="2"/>
      <c r="H2" s="2"/>
    </row>
    <row r="3">
      <c r="A3" s="2" t="s">
        <v>4</v>
      </c>
      <c r="B3" s="4">
        <v>250.0</v>
      </c>
      <c r="C3" s="4">
        <v>211.0</v>
      </c>
      <c r="D3" s="2"/>
      <c r="E3" s="2"/>
      <c r="F3" s="2"/>
      <c r="G3" s="2"/>
      <c r="H3" s="2"/>
    </row>
    <row r="4">
      <c r="A4" s="2" t="s">
        <v>5</v>
      </c>
      <c r="B4" s="4">
        <v>10.0</v>
      </c>
      <c r="C4" s="4">
        <v>10.0</v>
      </c>
      <c r="D4" s="2"/>
      <c r="E4" s="2"/>
      <c r="F4" s="2"/>
      <c r="G4" s="2"/>
      <c r="H4" s="2"/>
    </row>
    <row r="5">
      <c r="A5" s="2" t="s">
        <v>6</v>
      </c>
      <c r="B5" s="4">
        <v>0.0</v>
      </c>
      <c r="C5" s="4">
        <v>29.0</v>
      </c>
      <c r="D5" s="2"/>
      <c r="E5" s="2"/>
      <c r="F5" s="2"/>
      <c r="G5" s="2"/>
      <c r="H5" s="2"/>
    </row>
    <row r="6">
      <c r="A6" s="2"/>
      <c r="B6" s="2"/>
      <c r="C6" s="2"/>
      <c r="D6" s="2"/>
      <c r="E6" s="2"/>
      <c r="F6" s="2"/>
      <c r="G6" s="2"/>
      <c r="H6" s="2"/>
    </row>
    <row r="7">
      <c r="A7" s="3" t="s">
        <v>7</v>
      </c>
      <c r="B7" s="2"/>
      <c r="C7" s="2"/>
      <c r="D7" s="2"/>
      <c r="E7" s="2"/>
      <c r="F7" s="2"/>
      <c r="G7" s="2"/>
      <c r="H7" s="2"/>
    </row>
    <row r="8">
      <c r="A8" s="2"/>
      <c r="B8" s="3" t="s">
        <v>8</v>
      </c>
      <c r="C8" s="3" t="s">
        <v>9</v>
      </c>
      <c r="D8" s="2"/>
      <c r="E8" s="2"/>
      <c r="F8" s="2"/>
      <c r="G8" s="2"/>
      <c r="H8" s="2"/>
    </row>
    <row r="9">
      <c r="A9" s="2" t="s">
        <v>2</v>
      </c>
      <c r="B9" s="4">
        <v>1612450.0</v>
      </c>
      <c r="C9" s="5">
        <v>0.0124</v>
      </c>
      <c r="D9" s="2"/>
      <c r="E9" s="2"/>
      <c r="F9" s="2"/>
      <c r="G9" s="2"/>
      <c r="H9" s="2"/>
    </row>
    <row r="10">
      <c r="A10" s="6" t="s">
        <v>3</v>
      </c>
      <c r="B10" s="4">
        <v>2034556.0</v>
      </c>
      <c r="C10" s="5">
        <v>0.017</v>
      </c>
      <c r="D10" s="2"/>
      <c r="E10" s="2"/>
      <c r="F10" s="2"/>
      <c r="G10" s="2"/>
      <c r="H10" s="2"/>
    </row>
    <row r="11">
      <c r="A11" s="2"/>
      <c r="B11" s="2"/>
      <c r="C11" s="2"/>
      <c r="D11" s="2"/>
      <c r="E11" s="2"/>
      <c r="F11" s="2"/>
      <c r="G11" s="2"/>
      <c r="H11" s="2"/>
    </row>
    <row r="12">
      <c r="A12" s="3" t="s">
        <v>10</v>
      </c>
      <c r="B12" s="2"/>
      <c r="C12" s="2"/>
      <c r="D12" s="2"/>
      <c r="E12" s="2"/>
      <c r="F12" s="2"/>
      <c r="G12" s="2"/>
      <c r="H12" s="2"/>
    </row>
    <row r="13">
      <c r="A13" s="2"/>
      <c r="B13" s="3" t="s">
        <v>8</v>
      </c>
      <c r="C13" s="3" t="s">
        <v>9</v>
      </c>
      <c r="D13" s="3" t="s">
        <v>11</v>
      </c>
      <c r="E13" s="2"/>
      <c r="F13" s="2"/>
      <c r="G13" s="2"/>
      <c r="H13" s="2"/>
    </row>
    <row r="14">
      <c r="A14" s="2" t="s">
        <v>2</v>
      </c>
      <c r="B14" s="4">
        <v>1494652.0</v>
      </c>
      <c r="C14" s="5">
        <v>0.011</v>
      </c>
      <c r="D14" s="4">
        <v>211.0</v>
      </c>
      <c r="E14" s="7"/>
      <c r="F14" s="2"/>
      <c r="G14" s="2"/>
      <c r="H14" s="2"/>
    </row>
    <row r="15">
      <c r="A15" s="6" t="s">
        <v>3</v>
      </c>
      <c r="B15" s="4">
        <v>2024513.0</v>
      </c>
      <c r="C15" s="5">
        <v>0.0155</v>
      </c>
      <c r="D15" s="4">
        <v>278.0</v>
      </c>
      <c r="E15" s="7"/>
      <c r="F15" s="2"/>
      <c r="G15" s="2"/>
      <c r="H15" s="2"/>
    </row>
    <row r="16">
      <c r="A16" s="2"/>
      <c r="B16" s="2"/>
      <c r="C16" s="2"/>
      <c r="D16" s="2"/>
      <c r="E16" s="2"/>
      <c r="F16" s="2"/>
      <c r="G16" s="2"/>
      <c r="H16" s="2"/>
    </row>
    <row r="17">
      <c r="A17" s="3" t="s">
        <v>12</v>
      </c>
      <c r="B17" s="2"/>
      <c r="C17" s="2"/>
      <c r="D17" s="2"/>
      <c r="E17" s="2"/>
      <c r="F17" s="2"/>
      <c r="G17" s="2"/>
      <c r="H17" s="2"/>
    </row>
    <row r="18">
      <c r="A18" s="2"/>
      <c r="B18" s="3" t="s">
        <v>2</v>
      </c>
      <c r="C18" s="8" t="s">
        <v>3</v>
      </c>
      <c r="D18" s="3" t="s">
        <v>13</v>
      </c>
      <c r="E18" s="2"/>
      <c r="F18" s="2"/>
      <c r="G18" s="2"/>
      <c r="H18" s="2"/>
    </row>
    <row r="19">
      <c r="A19" s="2" t="s">
        <v>14</v>
      </c>
      <c r="B19" s="9">
        <v>0.32</v>
      </c>
      <c r="C19" s="9">
        <v>0.33</v>
      </c>
      <c r="D19" s="2" t="s">
        <v>15</v>
      </c>
      <c r="E19" s="10"/>
      <c r="F19" s="2"/>
      <c r="G19" s="2"/>
      <c r="H19" s="2"/>
    </row>
    <row r="20">
      <c r="A20" s="2" t="s">
        <v>16</v>
      </c>
      <c r="B20" s="9">
        <v>0.4</v>
      </c>
      <c r="C20" s="9">
        <v>0.34</v>
      </c>
      <c r="D20" s="2" t="s">
        <v>17</v>
      </c>
      <c r="E20" s="10"/>
      <c r="F20" s="2"/>
      <c r="G20" s="2"/>
      <c r="H20" s="2"/>
    </row>
    <row r="21">
      <c r="A21" s="2" t="s">
        <v>18</v>
      </c>
      <c r="B21" s="9">
        <v>0.28</v>
      </c>
      <c r="C21" s="9">
        <v>0.33</v>
      </c>
      <c r="D21" s="11" t="s">
        <v>19</v>
      </c>
      <c r="E21" s="10"/>
      <c r="F21" s="2"/>
      <c r="G21" s="2"/>
      <c r="H21" s="2"/>
    </row>
    <row r="22">
      <c r="A22" s="2"/>
      <c r="B22" s="2"/>
      <c r="C22" s="2"/>
      <c r="D22" s="2"/>
      <c r="E22" s="2"/>
      <c r="F22" s="2"/>
      <c r="G22" s="2"/>
      <c r="H22" s="2"/>
    </row>
    <row r="23">
      <c r="A23" s="3" t="s">
        <v>20</v>
      </c>
      <c r="B23" s="2"/>
      <c r="C23" s="2"/>
      <c r="D23" s="2"/>
      <c r="E23" s="2"/>
      <c r="F23" s="2"/>
      <c r="G23" s="2"/>
      <c r="H23" s="2"/>
    </row>
    <row r="24">
      <c r="A24" s="2"/>
      <c r="B24" s="3" t="s">
        <v>8</v>
      </c>
      <c r="C24" s="3" t="s">
        <v>9</v>
      </c>
      <c r="D24" s="3" t="s">
        <v>21</v>
      </c>
      <c r="E24" s="3" t="s">
        <v>22</v>
      </c>
      <c r="F24" s="2"/>
      <c r="G24" s="2"/>
      <c r="H24" s="2"/>
    </row>
    <row r="25">
      <c r="A25" s="2" t="s">
        <v>4</v>
      </c>
      <c r="B25" s="4">
        <v>840625.0</v>
      </c>
      <c r="C25" s="5">
        <v>0.018</v>
      </c>
      <c r="D25" s="4">
        <v>379.0</v>
      </c>
      <c r="E25" s="2" t="s">
        <v>15</v>
      </c>
      <c r="F25" s="2"/>
      <c r="G25" s="2"/>
      <c r="H25" s="2"/>
    </row>
    <row r="26">
      <c r="A26" s="2" t="s">
        <v>5</v>
      </c>
      <c r="B26" s="4">
        <v>36471.0</v>
      </c>
      <c r="C26" s="5">
        <v>0.0165</v>
      </c>
      <c r="D26" s="4">
        <v>250.0</v>
      </c>
      <c r="E26" s="2" t="s">
        <v>23</v>
      </c>
      <c r="F26" s="2"/>
      <c r="G26" s="2"/>
      <c r="H26" s="2"/>
    </row>
    <row r="27">
      <c r="A27" s="2" t="s">
        <v>6</v>
      </c>
      <c r="B27" s="4">
        <v>73451.0</v>
      </c>
      <c r="C27" s="5">
        <v>0.013</v>
      </c>
      <c r="D27" s="4">
        <v>548.0</v>
      </c>
      <c r="E27" s="2" t="s">
        <v>24</v>
      </c>
      <c r="F27" s="2"/>
      <c r="G27" s="2"/>
      <c r="H27" s="2"/>
    </row>
    <row r="28">
      <c r="A28" s="2"/>
      <c r="B28" s="2"/>
      <c r="C28" s="2"/>
      <c r="D28" s="2"/>
      <c r="E28" s="2"/>
      <c r="F28" s="2"/>
      <c r="G28" s="2"/>
      <c r="H28" s="2"/>
    </row>
    <row r="29">
      <c r="A29" s="3" t="s">
        <v>25</v>
      </c>
      <c r="B29" s="2"/>
      <c r="C29" s="2"/>
      <c r="D29" s="2"/>
      <c r="E29" s="2"/>
      <c r="F29" s="2"/>
      <c r="G29" s="2"/>
      <c r="H29" s="2"/>
    </row>
    <row r="30">
      <c r="A30" s="2"/>
      <c r="B30" s="3" t="s">
        <v>26</v>
      </c>
      <c r="C30" s="3" t="s">
        <v>27</v>
      </c>
      <c r="D30" s="2"/>
      <c r="E30" s="2"/>
      <c r="F30" s="2"/>
      <c r="G30" s="2"/>
      <c r="H30" s="2"/>
    </row>
    <row r="31">
      <c r="A31" s="2" t="s">
        <v>28</v>
      </c>
      <c r="B31" s="4">
        <v>135460.0</v>
      </c>
      <c r="C31" s="2" t="s">
        <v>29</v>
      </c>
      <c r="D31" s="2"/>
      <c r="E31" s="2"/>
      <c r="F31" s="2"/>
      <c r="G31" s="2"/>
      <c r="H31" s="2"/>
    </row>
    <row r="32">
      <c r="A32" s="2" t="s">
        <v>30</v>
      </c>
      <c r="B32" s="4">
        <v>62658.0</v>
      </c>
      <c r="C32" s="2" t="s">
        <v>15</v>
      </c>
      <c r="D32" s="2"/>
      <c r="E32" s="2"/>
      <c r="F32" s="2"/>
      <c r="G32" s="2"/>
      <c r="H32" s="2"/>
    </row>
    <row r="33">
      <c r="A33" s="2" t="s">
        <v>31</v>
      </c>
      <c r="B33" s="4">
        <v>23451.0</v>
      </c>
      <c r="C33" s="2" t="s">
        <v>24</v>
      </c>
      <c r="D33" s="2"/>
      <c r="E33" s="2"/>
      <c r="F33" s="2"/>
      <c r="G33" s="2"/>
      <c r="H33" s="2"/>
    </row>
    <row r="34">
      <c r="A34" s="2" t="s">
        <v>32</v>
      </c>
      <c r="B34" s="4">
        <v>56034.0</v>
      </c>
      <c r="C34" s="11" t="s">
        <v>19</v>
      </c>
      <c r="D34" s="2"/>
      <c r="E34" s="2"/>
      <c r="F34" s="2"/>
      <c r="G34" s="2"/>
      <c r="H34" s="2"/>
    </row>
    <row r="35">
      <c r="A35" s="2" t="s">
        <v>33</v>
      </c>
      <c r="B35" s="4">
        <v>11375.0</v>
      </c>
      <c r="C35" s="2" t="s">
        <v>15</v>
      </c>
      <c r="D35" s="2"/>
      <c r="E35" s="2"/>
      <c r="F35" s="2"/>
      <c r="G35" s="2"/>
      <c r="H35" s="2"/>
    </row>
    <row r="36">
      <c r="A36" s="2"/>
      <c r="B36" s="2"/>
      <c r="C36" s="2"/>
      <c r="D36" s="2"/>
      <c r="E36" s="2"/>
      <c r="F36" s="2"/>
      <c r="G36" s="2"/>
      <c r="H36" s="2"/>
    </row>
    <row r="37">
      <c r="A37" s="3" t="s">
        <v>34</v>
      </c>
      <c r="B37" s="2" t="s">
        <v>35</v>
      </c>
      <c r="C37" s="2" t="s">
        <v>36</v>
      </c>
      <c r="D37" s="2"/>
      <c r="E37" s="2"/>
      <c r="F37" s="2"/>
      <c r="G37" s="2"/>
      <c r="H37" s="2"/>
    </row>
    <row r="38">
      <c r="A38" s="2" t="s">
        <v>37</v>
      </c>
      <c r="B38" s="4">
        <v>14.0</v>
      </c>
      <c r="C38" s="4">
        <v>16.0</v>
      </c>
      <c r="D38" s="2"/>
      <c r="E38" s="2"/>
      <c r="F38" s="2"/>
      <c r="G38" s="2"/>
      <c r="H38" s="2"/>
    </row>
    <row r="39">
      <c r="A39" s="2" t="s">
        <v>38</v>
      </c>
      <c r="B39" s="4">
        <v>345214.0</v>
      </c>
      <c r="C39" s="4">
        <v>546045.0</v>
      </c>
      <c r="D39" s="2"/>
      <c r="E39" s="2"/>
      <c r="F39" s="2"/>
      <c r="G39" s="2"/>
      <c r="H39" s="2"/>
    </row>
    <row r="40">
      <c r="A40" s="2"/>
      <c r="B40" s="12"/>
      <c r="C40" s="2"/>
      <c r="D40" s="2"/>
      <c r="E40" s="2"/>
      <c r="F40" s="2"/>
      <c r="G40" s="2"/>
      <c r="H40" s="2"/>
    </row>
    <row r="41">
      <c r="A41" s="3" t="s">
        <v>39</v>
      </c>
      <c r="B41" s="2" t="s">
        <v>40</v>
      </c>
      <c r="C41" s="2" t="s">
        <v>41</v>
      </c>
      <c r="D41" s="2"/>
      <c r="E41" s="2"/>
      <c r="F41" s="2"/>
      <c r="G41" s="2"/>
      <c r="H41" s="2"/>
    </row>
    <row r="42">
      <c r="A42" s="2" t="s">
        <v>42</v>
      </c>
      <c r="B42" s="4">
        <v>8.0</v>
      </c>
      <c r="C42" s="4">
        <v>11.0</v>
      </c>
      <c r="D42" s="2"/>
      <c r="E42" s="2"/>
      <c r="F42" s="2"/>
      <c r="G42" s="2"/>
      <c r="H42" s="2"/>
    </row>
    <row r="43">
      <c r="A43" s="2"/>
      <c r="B43" s="10"/>
      <c r="C43" s="2"/>
      <c r="D43" s="2"/>
      <c r="E43" s="2"/>
      <c r="F43" s="2"/>
      <c r="G43" s="2"/>
      <c r="H43" s="2"/>
    </row>
    <row r="44">
      <c r="A44" s="3" t="s">
        <v>43</v>
      </c>
      <c r="B44" s="10" t="s">
        <v>44</v>
      </c>
      <c r="C44" s="2" t="s">
        <v>45</v>
      </c>
      <c r="D44" s="2" t="s">
        <v>46</v>
      </c>
      <c r="E44" s="2" t="s">
        <v>47</v>
      </c>
      <c r="F44" s="2" t="s">
        <v>48</v>
      </c>
      <c r="G44" s="2" t="s">
        <v>49</v>
      </c>
      <c r="H44" s="2"/>
    </row>
    <row r="45">
      <c r="A45" s="2" t="s">
        <v>50</v>
      </c>
      <c r="B45" s="4">
        <v>2.0</v>
      </c>
      <c r="C45" s="4">
        <v>825460.0</v>
      </c>
      <c r="D45" s="5">
        <v>0.1823</v>
      </c>
      <c r="E45" s="2" t="s">
        <v>51</v>
      </c>
      <c r="F45" s="4">
        <v>17.0</v>
      </c>
      <c r="G45" s="4">
        <f t="shared" ref="G45:G47" si="1">B45+F45</f>
        <v>19</v>
      </c>
      <c r="H45" s="2"/>
    </row>
    <row r="46">
      <c r="A46" s="2" t="s">
        <v>52</v>
      </c>
      <c r="B46" s="4">
        <v>12.0</v>
      </c>
      <c r="C46" s="4">
        <v>610246.0</v>
      </c>
      <c r="D46" s="5">
        <v>0.1607</v>
      </c>
      <c r="E46" s="2" t="s">
        <v>51</v>
      </c>
      <c r="F46" s="4">
        <v>19.0</v>
      </c>
      <c r="G46" s="4">
        <f t="shared" si="1"/>
        <v>31</v>
      </c>
      <c r="H46" s="2"/>
    </row>
    <row r="47">
      <c r="A47" s="2" t="s">
        <v>53</v>
      </c>
      <c r="B47" s="4">
        <v>22.0</v>
      </c>
      <c r="C47" s="4">
        <v>767951.0</v>
      </c>
      <c r="D47" s="5">
        <v>0.1974</v>
      </c>
      <c r="E47" s="2" t="s">
        <v>51</v>
      </c>
      <c r="F47" s="4">
        <v>15.0</v>
      </c>
      <c r="G47" s="4">
        <f t="shared" si="1"/>
        <v>37</v>
      </c>
      <c r="H47" s="2"/>
    </row>
    <row r="48">
      <c r="A48" s="2"/>
      <c r="B48" s="2"/>
      <c r="C48" s="2"/>
      <c r="D48" s="2"/>
      <c r="E48" s="2"/>
      <c r="F48" s="2"/>
      <c r="G48" s="2"/>
      <c r="H48" s="2"/>
    </row>
    <row r="49">
      <c r="A49" s="3" t="s">
        <v>54</v>
      </c>
      <c r="B49" s="5">
        <v>0.1467</v>
      </c>
      <c r="C49" s="2"/>
      <c r="D49" s="7"/>
      <c r="E49" s="2"/>
      <c r="F49" s="2"/>
      <c r="G49" s="2"/>
      <c r="H49" s="2"/>
    </row>
    <row r="50">
      <c r="A50" s="2"/>
      <c r="B50" s="2"/>
      <c r="C50" s="2"/>
      <c r="D50" s="7"/>
      <c r="E50" s="2"/>
      <c r="F50" s="2"/>
      <c r="G50" s="2"/>
      <c r="H50" s="2"/>
    </row>
    <row r="51">
      <c r="A51" s="2"/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  <c r="H51" s="13" t="s">
        <v>61</v>
      </c>
      <c r="I51" s="13" t="s">
        <v>62</v>
      </c>
      <c r="J51" s="13" t="s">
        <v>63</v>
      </c>
      <c r="K51" s="13" t="s">
        <v>64</v>
      </c>
      <c r="L51" s="13" t="s">
        <v>65</v>
      </c>
      <c r="M51" s="13" t="s">
        <v>66</v>
      </c>
    </row>
    <row r="52">
      <c r="A52" s="14" t="s">
        <v>67</v>
      </c>
      <c r="B52" s="15">
        <v>4524.34</v>
      </c>
      <c r="C52" s="15">
        <v>7806.21</v>
      </c>
      <c r="D52" s="15">
        <v>6782.33</v>
      </c>
      <c r="E52" s="15">
        <v>7692.14</v>
      </c>
      <c r="F52" s="15">
        <v>9162.8</v>
      </c>
      <c r="G52" s="15">
        <v>11081.06</v>
      </c>
      <c r="H52" s="15">
        <v>16337.0</v>
      </c>
      <c r="I52" s="15">
        <v>20121.97</v>
      </c>
      <c r="J52" s="16">
        <v>24364.2</v>
      </c>
      <c r="K52" s="16">
        <v>25645.47</v>
      </c>
      <c r="L52" s="16">
        <v>29466.8</v>
      </c>
      <c r="M52" s="16">
        <v>35171.98</v>
      </c>
    </row>
    <row r="5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5"/>
    <col customWidth="1" min="2" max="37" width="9.25"/>
  </cols>
  <sheetData>
    <row r="1">
      <c r="A1" s="18"/>
      <c r="B1" s="19" t="s">
        <v>68</v>
      </c>
      <c r="C1" s="19" t="s">
        <v>69</v>
      </c>
      <c r="D1" s="19" t="s">
        <v>70</v>
      </c>
      <c r="E1" s="19" t="s">
        <v>71</v>
      </c>
      <c r="F1" s="19" t="s">
        <v>72</v>
      </c>
      <c r="G1" s="19" t="s">
        <v>73</v>
      </c>
      <c r="H1" s="19" t="s">
        <v>74</v>
      </c>
      <c r="I1" s="19" t="s">
        <v>75</v>
      </c>
      <c r="J1" s="19" t="s">
        <v>76</v>
      </c>
      <c r="K1" s="19" t="s">
        <v>77</v>
      </c>
      <c r="L1" s="19" t="s">
        <v>78</v>
      </c>
      <c r="M1" s="19" t="s">
        <v>79</v>
      </c>
      <c r="N1" s="19" t="s">
        <v>80</v>
      </c>
      <c r="O1" s="19" t="s">
        <v>81</v>
      </c>
      <c r="P1" s="19" t="s">
        <v>82</v>
      </c>
      <c r="Q1" s="19" t="s">
        <v>83</v>
      </c>
      <c r="R1" s="19" t="s">
        <v>84</v>
      </c>
      <c r="S1" s="19" t="s">
        <v>85</v>
      </c>
      <c r="T1" s="19" t="s">
        <v>86</v>
      </c>
      <c r="U1" s="19" t="s">
        <v>87</v>
      </c>
      <c r="V1" s="19" t="s">
        <v>88</v>
      </c>
      <c r="W1" s="19" t="s">
        <v>89</v>
      </c>
      <c r="X1" s="19" t="s">
        <v>90</v>
      </c>
      <c r="Y1" s="19" t="s">
        <v>91</v>
      </c>
      <c r="Z1" s="19" t="s">
        <v>92</v>
      </c>
      <c r="AA1" s="19" t="s">
        <v>93</v>
      </c>
      <c r="AB1" s="19" t="s">
        <v>94</v>
      </c>
      <c r="AC1" s="19" t="s">
        <v>95</v>
      </c>
      <c r="AD1" s="19" t="s">
        <v>96</v>
      </c>
      <c r="AE1" s="19" t="s">
        <v>97</v>
      </c>
      <c r="AF1" s="19" t="s">
        <v>98</v>
      </c>
      <c r="AG1" s="19" t="s">
        <v>99</v>
      </c>
      <c r="AH1" s="19" t="s">
        <v>100</v>
      </c>
      <c r="AI1" s="19" t="s">
        <v>101</v>
      </c>
      <c r="AJ1" s="19" t="s">
        <v>102</v>
      </c>
      <c r="AK1" s="19" t="s">
        <v>103</v>
      </c>
    </row>
    <row r="2">
      <c r="A2" s="20" t="s">
        <v>34</v>
      </c>
    </row>
    <row r="3">
      <c r="A3" s="21" t="s">
        <v>37</v>
      </c>
      <c r="B3" s="16">
        <v>14.0</v>
      </c>
      <c r="C3" s="16">
        <v>0.0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  <c r="I3" s="16">
        <v>0.0</v>
      </c>
      <c r="J3" s="16">
        <v>16.0</v>
      </c>
      <c r="K3" s="16">
        <v>0.0</v>
      </c>
      <c r="L3" s="16">
        <v>0.0</v>
      </c>
      <c r="M3" s="16">
        <v>0.0</v>
      </c>
      <c r="N3" s="16">
        <v>0.0</v>
      </c>
      <c r="O3" s="16">
        <v>0.0</v>
      </c>
      <c r="P3" s="16">
        <v>0.0</v>
      </c>
      <c r="Q3" s="16">
        <v>0.0</v>
      </c>
      <c r="R3" s="16">
        <v>0.0</v>
      </c>
      <c r="S3" s="16">
        <v>0.0</v>
      </c>
      <c r="T3" s="16">
        <v>0.0</v>
      </c>
      <c r="U3" s="16">
        <v>0.0</v>
      </c>
      <c r="V3" s="16">
        <v>0.0</v>
      </c>
      <c r="W3" s="16">
        <v>0.0</v>
      </c>
      <c r="X3" s="16">
        <v>0.0</v>
      </c>
      <c r="Y3" s="16">
        <v>0.0</v>
      </c>
      <c r="Z3" s="16">
        <v>0.0</v>
      </c>
      <c r="AA3" s="16">
        <v>0.0</v>
      </c>
      <c r="AB3" s="16">
        <v>0.0</v>
      </c>
      <c r="AC3" s="16">
        <v>0.0</v>
      </c>
      <c r="AD3" s="16">
        <v>0.0</v>
      </c>
      <c r="AE3" s="16">
        <v>0.0</v>
      </c>
      <c r="AF3" s="16">
        <v>0.0</v>
      </c>
      <c r="AG3" s="16">
        <v>0.0</v>
      </c>
      <c r="AH3" s="16">
        <v>0.0</v>
      </c>
      <c r="AI3" s="16">
        <v>0.0</v>
      </c>
      <c r="AJ3" s="16">
        <v>0.0</v>
      </c>
      <c r="AK3" s="16">
        <v>0.0</v>
      </c>
    </row>
    <row r="4">
      <c r="A4" s="21" t="s">
        <v>38</v>
      </c>
      <c r="B4" s="16">
        <v>345214.0</v>
      </c>
      <c r="C4" s="16">
        <v>0.0</v>
      </c>
      <c r="D4" s="16">
        <v>0.0</v>
      </c>
      <c r="E4" s="16">
        <v>0.0</v>
      </c>
      <c r="F4" s="16">
        <v>0.0</v>
      </c>
      <c r="G4" s="16">
        <v>0.0</v>
      </c>
      <c r="H4" s="16">
        <v>0.0</v>
      </c>
      <c r="I4" s="16">
        <v>0.0</v>
      </c>
      <c r="J4" s="16">
        <v>546045.0</v>
      </c>
      <c r="K4" s="16">
        <v>0.0</v>
      </c>
      <c r="L4" s="16">
        <v>0.0</v>
      </c>
      <c r="M4" s="16">
        <v>0.0</v>
      </c>
      <c r="N4" s="16">
        <v>0.0</v>
      </c>
      <c r="O4" s="16">
        <v>0.0</v>
      </c>
      <c r="P4" s="16">
        <v>0.0</v>
      </c>
      <c r="Q4" s="16">
        <v>0.0</v>
      </c>
      <c r="R4" s="16">
        <v>0.0</v>
      </c>
      <c r="S4" s="16">
        <v>0.0</v>
      </c>
      <c r="T4" s="16">
        <v>0.0</v>
      </c>
      <c r="U4" s="16">
        <v>0.0</v>
      </c>
      <c r="V4" s="16">
        <v>0.0</v>
      </c>
      <c r="W4" s="16">
        <v>0.0</v>
      </c>
      <c r="X4" s="16">
        <v>0.0</v>
      </c>
      <c r="Y4" s="16">
        <v>0.0</v>
      </c>
      <c r="Z4" s="16">
        <v>0.0</v>
      </c>
      <c r="AA4" s="16">
        <v>0.0</v>
      </c>
      <c r="AB4" s="16">
        <v>0.0</v>
      </c>
      <c r="AC4" s="16">
        <v>0.0</v>
      </c>
      <c r="AD4" s="16">
        <v>0.0</v>
      </c>
      <c r="AE4" s="16">
        <v>0.0</v>
      </c>
      <c r="AF4" s="16">
        <v>0.0</v>
      </c>
      <c r="AG4" s="16">
        <v>0.0</v>
      </c>
      <c r="AH4" s="16">
        <v>0.0</v>
      </c>
      <c r="AI4" s="16">
        <v>0.0</v>
      </c>
      <c r="AJ4" s="16">
        <v>0.0</v>
      </c>
      <c r="AK4" s="16">
        <v>0.0</v>
      </c>
    </row>
    <row r="5">
      <c r="A5" s="21"/>
    </row>
    <row r="6">
      <c r="A6" s="20" t="s">
        <v>104</v>
      </c>
    </row>
    <row r="7">
      <c r="A7" s="21" t="s">
        <v>105</v>
      </c>
      <c r="B7" s="16">
        <v>0.0</v>
      </c>
      <c r="C7" s="22">
        <v>345214.0</v>
      </c>
      <c r="D7" s="22">
        <v>345214.0</v>
      </c>
      <c r="E7" s="22">
        <v>345214.0</v>
      </c>
      <c r="F7" s="22">
        <v>345214.0</v>
      </c>
      <c r="G7" s="22">
        <v>345214.0</v>
      </c>
      <c r="H7" s="22">
        <v>345214.0</v>
      </c>
      <c r="I7" s="22">
        <v>345214.0</v>
      </c>
      <c r="J7" s="22">
        <v>345214.0</v>
      </c>
      <c r="K7" s="22">
        <v>891259.0</v>
      </c>
      <c r="L7" s="22">
        <v>891259.0</v>
      </c>
      <c r="M7" s="22">
        <v>891259.0</v>
      </c>
      <c r="N7" s="22">
        <v>891259.0</v>
      </c>
      <c r="O7" s="22">
        <v>891259.0</v>
      </c>
      <c r="P7" s="22">
        <v>891259.0</v>
      </c>
      <c r="Q7" s="22">
        <v>891259.0</v>
      </c>
      <c r="R7" s="22">
        <v>891259.0</v>
      </c>
      <c r="S7" s="22">
        <v>891259.0</v>
      </c>
      <c r="T7" s="22">
        <v>891259.0</v>
      </c>
      <c r="U7" s="22">
        <v>891259.0</v>
      </c>
      <c r="V7" s="22">
        <v>891259.0</v>
      </c>
      <c r="W7" s="22">
        <v>891259.0</v>
      </c>
      <c r="X7" s="22">
        <v>891259.0</v>
      </c>
      <c r="Y7" s="22">
        <v>891259.0</v>
      </c>
      <c r="Z7" s="22">
        <v>891259.0</v>
      </c>
      <c r="AA7" s="22">
        <v>891259.0</v>
      </c>
      <c r="AB7" s="22">
        <v>891259.0</v>
      </c>
      <c r="AC7" s="22">
        <v>891259.0</v>
      </c>
      <c r="AD7" s="22">
        <v>891259.0</v>
      </c>
      <c r="AE7" s="22">
        <v>891259.0</v>
      </c>
      <c r="AF7" s="22">
        <v>891259.0</v>
      </c>
      <c r="AG7" s="22">
        <v>891259.0</v>
      </c>
      <c r="AH7" s="22">
        <v>891259.0</v>
      </c>
      <c r="AI7" s="22">
        <v>891259.0</v>
      </c>
      <c r="AJ7" s="22">
        <v>891259.0</v>
      </c>
      <c r="AK7" s="22">
        <v>891259.0</v>
      </c>
    </row>
    <row r="8">
      <c r="A8" s="21" t="s">
        <v>106</v>
      </c>
      <c r="B8" s="22">
        <v>345214.0</v>
      </c>
      <c r="C8" s="22">
        <v>0.0</v>
      </c>
      <c r="D8" s="22">
        <v>0.0</v>
      </c>
      <c r="E8" s="22">
        <v>0.0</v>
      </c>
      <c r="F8" s="22">
        <v>0.0</v>
      </c>
      <c r="G8" s="22">
        <v>0.0</v>
      </c>
      <c r="H8" s="22">
        <v>0.0</v>
      </c>
      <c r="I8" s="22">
        <v>0.0</v>
      </c>
      <c r="J8" s="22">
        <v>546045.0</v>
      </c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</row>
    <row r="9">
      <c r="A9" s="21" t="s">
        <v>107</v>
      </c>
      <c r="B9" s="22">
        <v>345214.0</v>
      </c>
      <c r="C9" s="22">
        <v>345214.0</v>
      </c>
      <c r="D9" s="22">
        <v>345214.0</v>
      </c>
      <c r="E9" s="22">
        <v>345214.0</v>
      </c>
      <c r="F9" s="22">
        <v>345214.0</v>
      </c>
      <c r="G9" s="22">
        <v>345214.0</v>
      </c>
      <c r="H9" s="22">
        <v>345214.0</v>
      </c>
      <c r="I9" s="22">
        <v>345214.0</v>
      </c>
      <c r="J9" s="22">
        <v>891259.0</v>
      </c>
      <c r="K9" s="22">
        <v>891259.0</v>
      </c>
      <c r="L9" s="22">
        <v>891259.0</v>
      </c>
      <c r="M9" s="22">
        <v>891259.0</v>
      </c>
      <c r="N9" s="22">
        <v>891259.0</v>
      </c>
      <c r="O9" s="22">
        <v>891259.0</v>
      </c>
      <c r="P9" s="22">
        <v>891259.0</v>
      </c>
      <c r="Q9" s="22">
        <v>891259.0</v>
      </c>
      <c r="R9" s="22">
        <v>891259.0</v>
      </c>
      <c r="S9" s="22">
        <v>891259.0</v>
      </c>
      <c r="T9" s="22">
        <v>891259.0</v>
      </c>
      <c r="U9" s="22">
        <v>891259.0</v>
      </c>
      <c r="V9" s="22">
        <v>891259.0</v>
      </c>
      <c r="W9" s="22">
        <v>891259.0</v>
      </c>
      <c r="X9" s="22">
        <v>891259.0</v>
      </c>
      <c r="Y9" s="22">
        <v>891259.0</v>
      </c>
      <c r="Z9" s="22">
        <v>891259.0</v>
      </c>
      <c r="AA9" s="22">
        <v>891259.0</v>
      </c>
      <c r="AB9" s="22">
        <v>891259.0</v>
      </c>
      <c r="AC9" s="22">
        <v>891259.0</v>
      </c>
      <c r="AD9" s="22">
        <v>891259.0</v>
      </c>
      <c r="AE9" s="22">
        <v>891259.0</v>
      </c>
      <c r="AF9" s="22">
        <v>891259.0</v>
      </c>
      <c r="AG9" s="22">
        <v>891259.0</v>
      </c>
      <c r="AH9" s="22">
        <v>891259.0</v>
      </c>
      <c r="AI9" s="22">
        <v>891259.0</v>
      </c>
      <c r="AJ9" s="22">
        <v>891259.0</v>
      </c>
      <c r="AK9" s="22">
        <v>891259.0</v>
      </c>
    </row>
    <row r="10">
      <c r="A10" s="21"/>
    </row>
    <row r="11">
      <c r="A11" s="20" t="s">
        <v>108</v>
      </c>
    </row>
    <row r="12">
      <c r="A12" s="21" t="s">
        <v>109</v>
      </c>
      <c r="B12" s="16">
        <v>0.0</v>
      </c>
      <c r="C12" s="22">
        <v>4832996.0</v>
      </c>
      <c r="D12" s="22">
        <v>4832996.0</v>
      </c>
      <c r="E12" s="22">
        <v>4832996.0</v>
      </c>
      <c r="F12" s="22">
        <v>4832996.0</v>
      </c>
      <c r="G12" s="22">
        <v>4832996.0</v>
      </c>
      <c r="H12" s="22">
        <v>4832996.0</v>
      </c>
      <c r="I12" s="22">
        <v>4832996.0</v>
      </c>
      <c r="J12" s="22">
        <v>4832996.0</v>
      </c>
      <c r="K12" s="22">
        <v>1.3569716E7</v>
      </c>
      <c r="L12" s="22">
        <v>1.3569716E7</v>
      </c>
      <c r="M12" s="22">
        <v>1.3569716E7</v>
      </c>
      <c r="N12" s="22">
        <v>1.3569716E7</v>
      </c>
      <c r="O12" s="22">
        <v>1.3569716E7</v>
      </c>
      <c r="P12" s="22">
        <v>1.3569716E7</v>
      </c>
      <c r="Q12" s="22">
        <v>1.3569716E7</v>
      </c>
      <c r="R12" s="22">
        <v>1.3569716E7</v>
      </c>
      <c r="S12" s="22">
        <v>1.3569716E7</v>
      </c>
      <c r="T12" s="22">
        <v>1.3569716E7</v>
      </c>
      <c r="U12" s="22">
        <v>1.3569716E7</v>
      </c>
      <c r="V12" s="22">
        <v>1.3569716E7</v>
      </c>
      <c r="W12" s="22">
        <v>1.3569716E7</v>
      </c>
      <c r="X12" s="22">
        <v>1.3569716E7</v>
      </c>
      <c r="Y12" s="22">
        <v>1.3569716E7</v>
      </c>
      <c r="Z12" s="22">
        <v>1.3569716E7</v>
      </c>
      <c r="AA12" s="22">
        <v>1.3569716E7</v>
      </c>
      <c r="AB12" s="22">
        <v>1.3569716E7</v>
      </c>
      <c r="AC12" s="22">
        <v>1.3569716E7</v>
      </c>
      <c r="AD12" s="22">
        <v>1.3569716E7</v>
      </c>
      <c r="AE12" s="22">
        <v>1.3569716E7</v>
      </c>
      <c r="AF12" s="22">
        <v>1.3569716E7</v>
      </c>
      <c r="AG12" s="22">
        <v>1.3569716E7</v>
      </c>
      <c r="AH12" s="22">
        <v>1.3569716E7</v>
      </c>
      <c r="AI12" s="22">
        <v>1.3569716E7</v>
      </c>
      <c r="AJ12" s="22">
        <v>1.3569716E7</v>
      </c>
      <c r="AK12" s="22">
        <v>1.3569716E7</v>
      </c>
    </row>
    <row r="13">
      <c r="A13" s="21" t="s">
        <v>110</v>
      </c>
      <c r="B13" s="22">
        <v>4832996.0</v>
      </c>
      <c r="C13" s="22">
        <v>0.0</v>
      </c>
      <c r="D13" s="22">
        <v>0.0</v>
      </c>
      <c r="E13" s="22">
        <v>0.0</v>
      </c>
      <c r="F13" s="22">
        <v>0.0</v>
      </c>
      <c r="G13" s="22">
        <v>0.0</v>
      </c>
      <c r="H13" s="22">
        <v>0.0</v>
      </c>
      <c r="I13" s="22">
        <v>0.0</v>
      </c>
      <c r="J13" s="22">
        <v>8736720.0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</row>
    <row r="14">
      <c r="A14" s="21" t="s">
        <v>111</v>
      </c>
      <c r="B14" s="22">
        <v>4832996.0</v>
      </c>
      <c r="C14" s="22">
        <v>4832996.0</v>
      </c>
      <c r="D14" s="22">
        <v>4832996.0</v>
      </c>
      <c r="E14" s="22">
        <v>4832996.0</v>
      </c>
      <c r="F14" s="22">
        <v>4832996.0</v>
      </c>
      <c r="G14" s="22">
        <v>4832996.0</v>
      </c>
      <c r="H14" s="22">
        <v>4832996.0</v>
      </c>
      <c r="I14" s="22">
        <v>4832996.0</v>
      </c>
      <c r="J14" s="22">
        <v>1.3569716E7</v>
      </c>
      <c r="K14" s="22">
        <v>1.3569716E7</v>
      </c>
      <c r="L14" s="22">
        <v>1.3569716E7</v>
      </c>
      <c r="M14" s="22">
        <v>1.3569716E7</v>
      </c>
      <c r="N14" s="22">
        <v>1.3569716E7</v>
      </c>
      <c r="O14" s="22">
        <v>1.3569716E7</v>
      </c>
      <c r="P14" s="22">
        <v>1.3569716E7</v>
      </c>
      <c r="Q14" s="22">
        <v>1.3569716E7</v>
      </c>
      <c r="R14" s="22">
        <v>1.3569716E7</v>
      </c>
      <c r="S14" s="22">
        <v>1.3569716E7</v>
      </c>
      <c r="T14" s="22">
        <v>1.3569716E7</v>
      </c>
      <c r="U14" s="22">
        <v>1.3569716E7</v>
      </c>
      <c r="V14" s="22">
        <v>1.3569716E7</v>
      </c>
      <c r="W14" s="22">
        <v>1.3569716E7</v>
      </c>
      <c r="X14" s="22">
        <v>1.3569716E7</v>
      </c>
      <c r="Y14" s="22">
        <v>1.3569716E7</v>
      </c>
      <c r="Z14" s="22">
        <v>1.3569716E7</v>
      </c>
      <c r="AA14" s="22">
        <v>1.3569716E7</v>
      </c>
      <c r="AB14" s="22">
        <v>1.3569716E7</v>
      </c>
      <c r="AC14" s="22">
        <v>1.3569716E7</v>
      </c>
      <c r="AD14" s="22">
        <v>1.3569716E7</v>
      </c>
      <c r="AE14" s="22">
        <v>1.3569716E7</v>
      </c>
      <c r="AF14" s="22">
        <v>1.3569716E7</v>
      </c>
      <c r="AG14" s="22">
        <v>1.3569716E7</v>
      </c>
      <c r="AH14" s="22">
        <v>1.3569716E7</v>
      </c>
      <c r="AI14" s="22">
        <v>1.3569716E7</v>
      </c>
      <c r="AJ14" s="22">
        <v>1.3569716E7</v>
      </c>
      <c r="AK14" s="22">
        <v>1.3569716E7</v>
      </c>
    </row>
    <row r="15">
      <c r="A15" s="21"/>
    </row>
    <row r="16">
      <c r="A16" s="20" t="s">
        <v>112</v>
      </c>
      <c r="B16" s="16">
        <v>0.0</v>
      </c>
      <c r="C16" s="16">
        <v>0.0</v>
      </c>
      <c r="D16" s="16">
        <v>0.0</v>
      </c>
      <c r="E16" s="16">
        <v>0.0</v>
      </c>
      <c r="F16" s="16">
        <v>0.0</v>
      </c>
      <c r="G16" s="16">
        <v>0.0</v>
      </c>
      <c r="H16" s="16">
        <v>0.0</v>
      </c>
      <c r="I16" s="16">
        <v>0.0</v>
      </c>
      <c r="J16" s="16">
        <v>0.0</v>
      </c>
      <c r="K16" s="16">
        <v>0.0</v>
      </c>
      <c r="L16" s="16">
        <v>0.0</v>
      </c>
      <c r="M16" s="16">
        <v>0.0</v>
      </c>
      <c r="N16" s="16">
        <v>0.0</v>
      </c>
      <c r="O16" s="16">
        <v>0.0</v>
      </c>
      <c r="P16" s="16">
        <v>0.0</v>
      </c>
      <c r="Q16" s="16">
        <v>8.0</v>
      </c>
      <c r="R16" s="16">
        <v>0.0</v>
      </c>
      <c r="S16" s="16">
        <v>0.0</v>
      </c>
      <c r="T16" s="16">
        <v>0.0</v>
      </c>
      <c r="U16" s="16">
        <v>0.0</v>
      </c>
      <c r="V16" s="16">
        <v>0.0</v>
      </c>
      <c r="W16" s="16">
        <v>0.0</v>
      </c>
      <c r="X16" s="16">
        <v>0.0</v>
      </c>
      <c r="Y16" s="16">
        <v>0.0</v>
      </c>
      <c r="Z16" s="16">
        <v>0.0</v>
      </c>
      <c r="AA16" s="16">
        <v>0.0</v>
      </c>
      <c r="AB16" s="16">
        <v>0.0</v>
      </c>
      <c r="AC16" s="16">
        <v>0.0</v>
      </c>
      <c r="AD16" s="16">
        <v>0.0</v>
      </c>
      <c r="AE16" s="16">
        <v>0.0</v>
      </c>
      <c r="AF16" s="16">
        <v>0.0</v>
      </c>
      <c r="AG16" s="16">
        <v>11.0</v>
      </c>
      <c r="AH16" s="16">
        <v>0.0</v>
      </c>
      <c r="AI16" s="16">
        <v>0.0</v>
      </c>
      <c r="AJ16" s="16">
        <v>0.0</v>
      </c>
      <c r="AK16" s="16">
        <v>0.0</v>
      </c>
    </row>
    <row r="17">
      <c r="A17" s="21"/>
    </row>
    <row r="18">
      <c r="A18" s="21" t="s">
        <v>113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7130072.0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9803849.0</v>
      </c>
      <c r="AH18" s="22">
        <v>0.0</v>
      </c>
      <c r="AI18" s="22">
        <v>0.0</v>
      </c>
      <c r="AJ18" s="22">
        <v>0.0</v>
      </c>
      <c r="AK18" s="22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5.75"/>
    <col customWidth="1" min="2" max="14" width="15.13"/>
  </cols>
  <sheetData>
    <row r="1">
      <c r="A1" s="23" t="s">
        <v>26</v>
      </c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  <c r="N1" s="13" t="s">
        <v>114</v>
      </c>
    </row>
    <row r="2">
      <c r="A2" s="24" t="s">
        <v>115</v>
      </c>
      <c r="B2" s="17">
        <v>2.6713100755982256E9</v>
      </c>
      <c r="C2" s="17">
        <v>2.7842032282963986E9</v>
      </c>
      <c r="D2" s="17">
        <v>2.901985354426605E9</v>
      </c>
      <c r="E2" s="17">
        <v>3.024872574598316E9</v>
      </c>
      <c r="F2" s="17">
        <v>3.1530907231926455E9</v>
      </c>
      <c r="G2" s="17">
        <v>3.2868757906611524E9</v>
      </c>
      <c r="H2" s="17">
        <v>3.426474386163846E9</v>
      </c>
      <c r="I2" s="17">
        <v>3.572144221488587E9</v>
      </c>
      <c r="J2" s="17">
        <v>3.724154617238006E9</v>
      </c>
      <c r="K2" s="17">
        <v>3.8827870323159733E9</v>
      </c>
      <c r="L2" s="17">
        <v>4.048335617793752E9</v>
      </c>
      <c r="M2" s="17">
        <v>4.2211077962863007E9</v>
      </c>
      <c r="N2" s="17">
        <v>4.0697341418059814E10</v>
      </c>
    </row>
    <row r="3">
      <c r="A3" s="24" t="s">
        <v>116</v>
      </c>
      <c r="B3" s="17">
        <v>1.0475859224150685E9</v>
      </c>
      <c r="C3" s="17">
        <v>1.0909469702200625E9</v>
      </c>
      <c r="D3" s="17">
        <v>1.136151843071211E9</v>
      </c>
      <c r="E3" s="17">
        <v>1.1832808123957355E9</v>
      </c>
      <c r="F3" s="17">
        <v>1.2324177134445715E9</v>
      </c>
      <c r="G3" s="17">
        <v>1.2836501060199597E9</v>
      </c>
      <c r="H3" s="17">
        <v>1.337069442540676E9</v>
      </c>
      <c r="I3" s="17">
        <v>1.3927712437829852E9</v>
      </c>
      <c r="J3" s="17">
        <v>1.450855282651088E9</v>
      </c>
      <c r="K3" s="17">
        <v>1.5114257763472598E9</v>
      </c>
      <c r="L3" s="17">
        <v>1.5745915873290334E9</v>
      </c>
      <c r="M3" s="17">
        <v>1.6404664334587963E9</v>
      </c>
      <c r="N3" s="17">
        <v>1.5881213133676447E10</v>
      </c>
    </row>
    <row r="4">
      <c r="A4" s="23" t="s">
        <v>117</v>
      </c>
      <c r="B4" s="17">
        <v>1.623724153183157E9</v>
      </c>
      <c r="C4" s="17">
        <v>1.693256258076336E9</v>
      </c>
      <c r="D4" s="17">
        <v>1.765833511355394E9</v>
      </c>
      <c r="E4" s="17">
        <v>1.841591762202581E9</v>
      </c>
      <c r="F4" s="17">
        <v>1.9206730097480743E9</v>
      </c>
      <c r="G4" s="17">
        <v>2.0032256846411927E9</v>
      </c>
      <c r="H4" s="17">
        <v>2.08940494362317E9</v>
      </c>
      <c r="I4" s="17">
        <v>2.1793729777056017E9</v>
      </c>
      <c r="J4" s="17">
        <v>2.273299334586918E9</v>
      </c>
      <c r="K4" s="17">
        <v>2.3713612559687133E9</v>
      </c>
      <c r="L4" s="17">
        <v>2.473744030464719E9</v>
      </c>
      <c r="M4" s="17">
        <v>2.580641362827504E9</v>
      </c>
      <c r="N4" s="17">
        <v>2.4816128284383358E10</v>
      </c>
    </row>
    <row r="5">
      <c r="A5" s="24" t="s">
        <v>118</v>
      </c>
      <c r="B5" s="17">
        <v>866934.0</v>
      </c>
      <c r="C5" s="17">
        <v>866934.0</v>
      </c>
      <c r="D5" s="17">
        <v>866934.0</v>
      </c>
      <c r="E5" s="17">
        <v>866934.0</v>
      </c>
      <c r="F5" s="17">
        <v>866934.0</v>
      </c>
      <c r="G5" s="17">
        <v>866934.0</v>
      </c>
      <c r="H5" s="17">
        <v>866934.0</v>
      </c>
      <c r="I5" s="17">
        <v>866934.0</v>
      </c>
      <c r="J5" s="17">
        <v>866934.0</v>
      </c>
      <c r="K5" s="17">
        <v>866934.0</v>
      </c>
      <c r="L5" s="17">
        <v>866934.0</v>
      </c>
      <c r="M5" s="17">
        <v>866934.0</v>
      </c>
      <c r="N5" s="17">
        <v>1.0403208E7</v>
      </c>
    </row>
    <row r="6">
      <c r="A6" s="23" t="s">
        <v>119</v>
      </c>
      <c r="B6" s="17">
        <v>1.622857219183157E9</v>
      </c>
      <c r="C6" s="17">
        <v>1.692389324076336E9</v>
      </c>
      <c r="D6" s="17">
        <v>1.764966577355394E9</v>
      </c>
      <c r="E6" s="17">
        <v>1.840724828202581E9</v>
      </c>
      <c r="F6" s="17">
        <v>1.9198060757480743E9</v>
      </c>
      <c r="G6" s="17">
        <v>2.0023587506411927E9</v>
      </c>
      <c r="H6" s="17">
        <v>2.08853800962317E9</v>
      </c>
      <c r="I6" s="17">
        <v>2.1785060437056017E9</v>
      </c>
      <c r="J6" s="17">
        <v>2.272432400586918E9</v>
      </c>
      <c r="K6" s="17">
        <v>2.3704943219687133E9</v>
      </c>
      <c r="L6" s="17">
        <v>2.472877096464719E9</v>
      </c>
      <c r="M6" s="17">
        <v>2.579774428827504E9</v>
      </c>
      <c r="N6" s="17">
        <v>2.4805725076383358E10</v>
      </c>
    </row>
    <row r="7">
      <c r="A7" s="24" t="s">
        <v>120</v>
      </c>
      <c r="B7" s="17">
        <v>914877.5396825396</v>
      </c>
      <c r="C7" s="17">
        <v>1537115.619047619</v>
      </c>
      <c r="D7" s="17">
        <v>1537115.619047619</v>
      </c>
      <c r="E7" s="17">
        <v>1671284.1746031747</v>
      </c>
      <c r="F7" s="17">
        <v>1939621.285714286</v>
      </c>
      <c r="G7" s="17">
        <v>2073789.8412698414</v>
      </c>
      <c r="H7" s="17">
        <v>1671284.174603175</v>
      </c>
      <c r="I7" s="17">
        <v>2025185.1428571427</v>
      </c>
      <c r="J7" s="17">
        <v>1671284.1746031747</v>
      </c>
      <c r="K7" s="17">
        <v>1805452.7301587304</v>
      </c>
      <c r="L7" s="17">
        <v>1537115.619047619</v>
      </c>
      <c r="M7" s="17">
        <v>1402947.0634920634</v>
      </c>
      <c r="N7" s="17">
        <v>1.978707298412699E7</v>
      </c>
    </row>
    <row r="8">
      <c r="A8" s="23" t="s">
        <v>121</v>
      </c>
      <c r="B8" s="17">
        <v>1.6219423416434746E9</v>
      </c>
      <c r="C8" s="17">
        <v>1.6908522084572883E9</v>
      </c>
      <c r="D8" s="17">
        <v>1.7634294617363462E9</v>
      </c>
      <c r="E8" s="17">
        <v>1.8390535440279777E9</v>
      </c>
      <c r="F8" s="17">
        <v>1.91786645446236E9</v>
      </c>
      <c r="G8" s="17">
        <v>2.000284960799923E9</v>
      </c>
      <c r="H8" s="17">
        <v>2.086866725448567E9</v>
      </c>
      <c r="I8" s="17">
        <v>2.176480858562745E9</v>
      </c>
      <c r="J8" s="17">
        <v>2.2707611164123144E9</v>
      </c>
      <c r="K8" s="17">
        <v>2.3686888692385545E9</v>
      </c>
      <c r="L8" s="17">
        <v>2.471339980845671E9</v>
      </c>
      <c r="M8" s="17">
        <v>2.5783714817640123E9</v>
      </c>
      <c r="N8" s="17">
        <v>2.4785938003399235E10</v>
      </c>
    </row>
    <row r="9">
      <c r="A9" s="24" t="s">
        <v>122</v>
      </c>
      <c r="B9" s="17">
        <v>25080.22633333333</v>
      </c>
      <c r="C9" s="17">
        <v>37620.339499999995</v>
      </c>
      <c r="D9" s="17">
        <v>37620.339499999995</v>
      </c>
      <c r="E9" s="17">
        <v>45792.550516666655</v>
      </c>
      <c r="F9" s="17">
        <v>62136.97254999999</v>
      </c>
      <c r="G9" s="17">
        <v>62136.97254999999</v>
      </c>
      <c r="H9" s="17">
        <v>24516.63305</v>
      </c>
      <c r="I9" s="17">
        <v>62415.0149</v>
      </c>
      <c r="J9" s="17">
        <v>62415.0149</v>
      </c>
      <c r="K9" s="17">
        <v>62415.0149</v>
      </c>
      <c r="L9" s="17">
        <v>37898.38185</v>
      </c>
      <c r="M9" s="17">
        <v>37898.38185</v>
      </c>
      <c r="N9" s="17">
        <v>557945.8424</v>
      </c>
    </row>
    <row r="10">
      <c r="A10" s="23" t="s">
        <v>123</v>
      </c>
      <c r="B10" s="17">
        <v>1.6219172614171412E9</v>
      </c>
      <c r="C10" s="17">
        <v>1.6908145881177883E9</v>
      </c>
      <c r="D10" s="17">
        <v>1.7633918413968458E9</v>
      </c>
      <c r="E10" s="17">
        <v>1.8390077514774609E9</v>
      </c>
      <c r="F10" s="17">
        <v>1.9178043174898095E9</v>
      </c>
      <c r="G10" s="17">
        <v>2.0002228238273728E9</v>
      </c>
      <c r="H10" s="17">
        <v>2.086842208815517E9</v>
      </c>
      <c r="I10" s="17">
        <v>2.1764184435478454E9</v>
      </c>
      <c r="J10" s="17">
        <v>2.2706987013974147E9</v>
      </c>
      <c r="K10" s="17">
        <v>2.3686264542236547E9</v>
      </c>
      <c r="L10" s="17">
        <v>2.4713020824638214E9</v>
      </c>
      <c r="M10" s="17">
        <v>2.578333583382162E9</v>
      </c>
      <c r="N10" s="17">
        <v>2.478538005755684E10</v>
      </c>
    </row>
    <row r="11">
      <c r="A11" s="24" t="s">
        <v>124</v>
      </c>
      <c r="B11" s="17">
        <v>4.325653336199515E8</v>
      </c>
      <c r="C11" s="17">
        <v>4.509402506510141E8</v>
      </c>
      <c r="D11" s="17">
        <v>4.7029660410053885E8</v>
      </c>
      <c r="E11" s="17">
        <v>4.9046336731903887E8</v>
      </c>
      <c r="F11" s="17">
        <v>5.1147841147453225E8</v>
      </c>
      <c r="G11" s="17">
        <v>5.334594271147603E8</v>
      </c>
      <c r="H11" s="17">
        <v>5.565608170910983E8</v>
      </c>
      <c r="I11" s="17">
        <v>5.804507988942102E8</v>
      </c>
      <c r="J11" s="17">
        <v>6.055953436626905E8</v>
      </c>
      <c r="K11" s="17">
        <v>6.317126753414487E8</v>
      </c>
      <c r="L11" s="17">
        <v>6.590962653931011E8</v>
      </c>
      <c r="M11" s="17">
        <v>6.876415666880226E8</v>
      </c>
      <c r="N11" s="17">
        <v>6.610260861350407E9</v>
      </c>
    </row>
    <row r="12">
      <c r="A12" s="23" t="s">
        <v>125</v>
      </c>
      <c r="B12" s="17">
        <v>1.1893519277971897E9</v>
      </c>
      <c r="C12" s="17">
        <v>1.2398743374667742E9</v>
      </c>
      <c r="D12" s="17">
        <v>1.293095237296307E9</v>
      </c>
      <c r="E12" s="17">
        <v>1.348544384158422E9</v>
      </c>
      <c r="F12" s="17">
        <v>1.4063259060152774E9</v>
      </c>
      <c r="G12" s="17">
        <v>1.4667633967126126E9</v>
      </c>
      <c r="H12" s="17">
        <v>1.5302813917244186E9</v>
      </c>
      <c r="I12" s="17">
        <v>1.595967644653635E9</v>
      </c>
      <c r="J12" s="17">
        <v>1.665103357734724E9</v>
      </c>
      <c r="K12" s="17">
        <v>1.736913778882206E9</v>
      </c>
      <c r="L12" s="17">
        <v>1.8122058170707202E9</v>
      </c>
      <c r="M12" s="17">
        <v>1.8906920166941395E9</v>
      </c>
      <c r="N12" s="17">
        <v>1.817511919620643E10</v>
      </c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5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</row>
    <row r="21">
      <c r="A21" s="24"/>
      <c r="B21" s="24"/>
      <c r="C21" s="24"/>
      <c r="D21" s="24"/>
      <c r="E21" s="24"/>
      <c r="F21" s="24"/>
      <c r="G21" s="24"/>
      <c r="H21" s="24"/>
      <c r="I21" s="24"/>
      <c r="J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25"/>
  </cols>
  <sheetData>
    <row r="1">
      <c r="A1" s="23" t="s">
        <v>26</v>
      </c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</row>
    <row r="2">
      <c r="A2" s="23" t="s">
        <v>126</v>
      </c>
      <c r="B2" s="24"/>
      <c r="C2" s="24"/>
      <c r="D2" s="24"/>
      <c r="E2" s="24"/>
      <c r="F2" s="24"/>
      <c r="G2" s="24"/>
      <c r="H2" s="24"/>
      <c r="I2" s="24"/>
    </row>
    <row r="3">
      <c r="A3" s="23" t="s">
        <v>127</v>
      </c>
      <c r="B3" s="24"/>
      <c r="C3" s="24"/>
      <c r="D3" s="24"/>
      <c r="E3" s="24"/>
      <c r="F3" s="24"/>
      <c r="G3" s="24"/>
      <c r="H3" s="24"/>
      <c r="I3" s="24"/>
    </row>
    <row r="4">
      <c r="A4" s="24" t="s">
        <v>128</v>
      </c>
      <c r="B4" s="17">
        <v>9039920.46031746</v>
      </c>
      <c r="C4" s="17">
        <v>7502804.841269841</v>
      </c>
      <c r="D4" s="17">
        <v>5965689.222222223</v>
      </c>
      <c r="E4" s="17">
        <v>6709439.0476190485</v>
      </c>
      <c r="F4" s="17">
        <v>4769817.761904762</v>
      </c>
      <c r="G4" s="17">
        <v>5111061.92063492</v>
      </c>
      <c r="H4" s="17">
        <v>3439777.7460317444</v>
      </c>
      <c r="I4" s="17">
        <v>6539322.603174602</v>
      </c>
      <c r="J4" s="26">
        <v>7283072.428571427</v>
      </c>
      <c r="K4" s="26">
        <v>5477619.698412698</v>
      </c>
      <c r="L4" s="26">
        <v>3940504.0793650784</v>
      </c>
      <c r="M4" s="26">
        <v>2537557.015873015</v>
      </c>
    </row>
    <row r="5">
      <c r="A5" s="23" t="s">
        <v>129</v>
      </c>
      <c r="B5" s="17">
        <v>9039920.46031746</v>
      </c>
      <c r="C5" s="17">
        <v>7502804.841269841</v>
      </c>
      <c r="D5" s="17">
        <v>5965689.222222223</v>
      </c>
      <c r="E5" s="17">
        <v>6709439.0476190485</v>
      </c>
      <c r="F5" s="17">
        <v>4769817.761904762</v>
      </c>
      <c r="G5" s="17">
        <v>5111061.92063492</v>
      </c>
      <c r="H5" s="17">
        <v>3439777.7460317444</v>
      </c>
      <c r="I5" s="17">
        <v>6539322.603174602</v>
      </c>
      <c r="J5" s="17">
        <v>7283072.428571427</v>
      </c>
      <c r="K5" s="17">
        <v>5477619.698412698</v>
      </c>
      <c r="L5" s="17">
        <v>3940504.0793650784</v>
      </c>
      <c r="M5" s="17">
        <v>2537557.015873015</v>
      </c>
    </row>
    <row r="6">
      <c r="A6" s="24"/>
      <c r="B6" s="25"/>
      <c r="C6" s="25"/>
      <c r="D6" s="25"/>
      <c r="E6" s="25"/>
      <c r="F6" s="25"/>
      <c r="G6" s="25"/>
      <c r="H6" s="25"/>
      <c r="I6" s="25"/>
    </row>
    <row r="7">
      <c r="A7" s="23" t="s">
        <v>130</v>
      </c>
      <c r="B7" s="25"/>
      <c r="C7" s="25"/>
      <c r="D7" s="25"/>
      <c r="E7" s="25"/>
      <c r="F7" s="25"/>
      <c r="G7" s="25"/>
      <c r="H7" s="25"/>
      <c r="I7" s="25"/>
    </row>
    <row r="8">
      <c r="A8" s="27" t="s">
        <v>131</v>
      </c>
      <c r="B8" s="17">
        <v>3.631853249336665E7</v>
      </c>
      <c r="C8" s="17">
        <v>8.275536027037957E7</v>
      </c>
      <c r="D8" s="17">
        <v>1.4019446535488838E8</v>
      </c>
      <c r="E8" s="17">
        <v>2.0958194875174087E8</v>
      </c>
      <c r="F8" s="17">
        <v>2.919300177084045E8</v>
      </c>
      <c r="G8" s="17">
        <v>3.8832121707133496E8</v>
      </c>
      <c r="H8" s="17">
        <v>4.999129192701708E8</v>
      </c>
      <c r="I8" s="17">
        <v>6.27942088313011E8</v>
      </c>
      <c r="J8" s="26">
        <v>7.737303340753696E8</v>
      </c>
      <c r="K8" s="26">
        <v>9.386892741167079E8</v>
      </c>
      <c r="L8" s="26">
        <v>1.1243262212647092E9</v>
      </c>
      <c r="M8" s="26">
        <v>1.332250216271813E9</v>
      </c>
    </row>
    <row r="9">
      <c r="A9" s="27" t="s">
        <v>132</v>
      </c>
      <c r="B9" s="17">
        <v>3.933072887751423E7</v>
      </c>
      <c r="C9" s="17">
        <v>8.491338506156425E7</v>
      </c>
      <c r="D9" s="17">
        <v>1.3722277891658258E8</v>
      </c>
      <c r="E9" s="17">
        <v>1.9676412167090544E8</v>
      </c>
      <c r="F9" s="17">
        <v>2.6407484081884342E8</v>
      </c>
      <c r="G9" s="17">
        <v>3.397265002084784E8</v>
      </c>
      <c r="H9" s="17">
        <v>4.2432683073217154E8</v>
      </c>
      <c r="I9" s="17">
        <v>5.185218778669027E8</v>
      </c>
      <c r="J9" s="26">
        <v>6.229982726599562E8</v>
      </c>
      <c r="K9" s="26">
        <v>7.384856331231015E8</v>
      </c>
      <c r="L9" s="26">
        <v>8.657591033863728E8</v>
      </c>
      <c r="M9" s="26">
        <v>1.0056420383719146E9</v>
      </c>
    </row>
    <row r="10">
      <c r="A10" s="24" t="s">
        <v>133</v>
      </c>
      <c r="B10" s="17">
        <v>5.764708188682363E8</v>
      </c>
      <c r="C10" s="17">
        <v>3.071688951606478E8</v>
      </c>
      <c r="D10" s="17">
        <v>6.266261201859893E8</v>
      </c>
      <c r="E10" s="17">
        <v>3.3379185996889514E8</v>
      </c>
      <c r="F10" s="17">
        <v>6.812520112491577E8</v>
      </c>
      <c r="G10" s="17">
        <v>3.6278017357282484E8</v>
      </c>
      <c r="H10" s="17">
        <v>7.407550346777515E8</v>
      </c>
      <c r="I10" s="17">
        <v>3.943483683335742E8</v>
      </c>
      <c r="J10" s="26">
        <v>8.055792957680417E8</v>
      </c>
      <c r="K10" s="26">
        <v>4.2873075762000406E8</v>
      </c>
      <c r="L10" s="26">
        <v>8.762099758718245E8</v>
      </c>
      <c r="M10" s="26">
        <v>4.661832831049411E8</v>
      </c>
    </row>
    <row r="11">
      <c r="A11" s="24" t="s">
        <v>134</v>
      </c>
      <c r="B11" s="17">
        <v>9.740828941337048E8</v>
      </c>
      <c r="C11" s="17">
        <v>2.41551491810802E9</v>
      </c>
      <c r="D11" s="17">
        <v>3.3137249612915754E9</v>
      </c>
      <c r="E11" s="17">
        <v>4.851235867941035E9</v>
      </c>
      <c r="F11" s="17">
        <v>5.789015947742709E9</v>
      </c>
      <c r="G11" s="17">
        <v>7.42265570575855E9</v>
      </c>
      <c r="H11" s="17">
        <v>8.409118282028312E9</v>
      </c>
      <c r="I11" s="17">
        <v>1.0157876642853651E10</v>
      </c>
      <c r="J11" s="26">
        <v>1.1193424657289757E10</v>
      </c>
      <c r="K11" s="26">
        <v>1.3062836865262075E10</v>
      </c>
      <c r="L11" s="26">
        <v>1.4141989142081507E10</v>
      </c>
      <c r="M11" s="26">
        <v>1.613431148033739E10</v>
      </c>
    </row>
    <row r="12">
      <c r="A12" s="23" t="s">
        <v>135</v>
      </c>
      <c r="B12" s="17">
        <v>1.6262029743728218E9</v>
      </c>
      <c r="C12" s="17">
        <v>2.8903525586006117E9</v>
      </c>
      <c r="D12" s="17">
        <v>4.217768325749036E9</v>
      </c>
      <c r="E12" s="17">
        <v>5.591373798332577E9</v>
      </c>
      <c r="F12" s="17">
        <v>7.0262728175191145E9</v>
      </c>
      <c r="G12" s="17">
        <v>8.513483596611188E9</v>
      </c>
      <c r="H12" s="17">
        <v>1.0074113066708405E10</v>
      </c>
      <c r="I12" s="17">
        <v>1.1698688977367138E10</v>
      </c>
      <c r="J12" s="17">
        <v>1.3395732559793125E10</v>
      </c>
      <c r="K12" s="17">
        <v>1.516874253012189E10</v>
      </c>
      <c r="L12" s="17">
        <v>1.7008284442604412E10</v>
      </c>
      <c r="M12" s="17">
        <v>1.893838701808606E10</v>
      </c>
    </row>
    <row r="13">
      <c r="A13" s="23" t="s">
        <v>136</v>
      </c>
      <c r="B13" s="25">
        <v>1.6352428948331392E9</v>
      </c>
      <c r="C13" s="25">
        <v>2.8978553634418817E9</v>
      </c>
      <c r="D13" s="25">
        <v>4.223734014971258E9</v>
      </c>
      <c r="E13" s="25">
        <v>5.598083237380196E9</v>
      </c>
      <c r="F13" s="25">
        <v>7.031042635281019E9</v>
      </c>
      <c r="G13" s="25">
        <v>8.518594658531823E9</v>
      </c>
      <c r="H13" s="25">
        <v>1.0077552844454435E10</v>
      </c>
      <c r="I13" s="25">
        <v>1.1705228299970312E10</v>
      </c>
      <c r="J13" s="25">
        <v>1.3403015632221697E10</v>
      </c>
      <c r="K13" s="25">
        <v>1.5174220149820301E10</v>
      </c>
      <c r="L13" s="25">
        <v>1.7012224946683777E10</v>
      </c>
      <c r="M13" s="25">
        <v>1.8940924575101933E10</v>
      </c>
    </row>
    <row r="14">
      <c r="A14" s="24"/>
      <c r="B14" s="25"/>
      <c r="C14" s="25"/>
      <c r="D14" s="25"/>
      <c r="E14" s="25"/>
      <c r="F14" s="25"/>
      <c r="G14" s="25"/>
      <c r="H14" s="25"/>
      <c r="I14" s="25"/>
    </row>
    <row r="15">
      <c r="A15" s="23" t="s">
        <v>137</v>
      </c>
      <c r="B15" s="17"/>
      <c r="C15" s="17"/>
      <c r="D15" s="17"/>
      <c r="E15" s="17"/>
      <c r="F15" s="17"/>
      <c r="G15" s="17"/>
      <c r="H15" s="17"/>
      <c r="I15" s="17"/>
    </row>
    <row r="16">
      <c r="A16" s="24" t="s">
        <v>138</v>
      </c>
      <c r="B16" s="17">
        <v>4832996.0</v>
      </c>
      <c r="C16" s="17">
        <v>4832996.0</v>
      </c>
      <c r="D16" s="17">
        <v>1.3569716E7</v>
      </c>
      <c r="E16" s="17">
        <v>1.3569716E7</v>
      </c>
      <c r="F16" s="17">
        <v>1.3569716E7</v>
      </c>
      <c r="G16" s="17">
        <v>1.3569716E7</v>
      </c>
      <c r="H16" s="17">
        <v>1.3569716E7</v>
      </c>
      <c r="I16" s="17">
        <v>1.3569716E7</v>
      </c>
      <c r="J16" s="22">
        <v>1.3569716E7</v>
      </c>
      <c r="K16" s="22">
        <v>1.3569716E7</v>
      </c>
      <c r="L16" s="22">
        <v>1.3569716E7</v>
      </c>
      <c r="M16" s="22">
        <v>1.3569716E7</v>
      </c>
    </row>
    <row r="17">
      <c r="A17" s="24" t="s">
        <v>139</v>
      </c>
      <c r="B17" s="28">
        <v>1.1893519277971897E9</v>
      </c>
      <c r="C17" s="28">
        <v>2.4292262652639637E9</v>
      </c>
      <c r="D17" s="28">
        <v>3.722321502560271E9</v>
      </c>
      <c r="E17" s="28">
        <v>5.070865886718693E9</v>
      </c>
      <c r="F17" s="28">
        <v>6.477191792733971E9</v>
      </c>
      <c r="G17" s="28">
        <v>7.936825117446583E9</v>
      </c>
      <c r="H17" s="28">
        <v>9.467106509171001E9</v>
      </c>
      <c r="I17" s="28">
        <v>1.1063074153824636E10</v>
      </c>
      <c r="J17" s="28">
        <v>1.272817751155936E10</v>
      </c>
      <c r="K17" s="28">
        <v>1.4465091290441568E10</v>
      </c>
      <c r="L17" s="28">
        <v>1.626749325851229E10</v>
      </c>
      <c r="M17" s="28">
        <v>1.815818527520643E10</v>
      </c>
    </row>
    <row r="18">
      <c r="A18" s="23" t="s">
        <v>140</v>
      </c>
      <c r="B18" s="28">
        <v>1.1941849237971897E9</v>
      </c>
      <c r="C18" s="28">
        <v>2.4340592612639637E9</v>
      </c>
      <c r="D18" s="28">
        <v>3.735891218560271E9</v>
      </c>
      <c r="E18" s="28">
        <v>5.084435602718693E9</v>
      </c>
      <c r="F18" s="28">
        <v>6.490761508733971E9</v>
      </c>
      <c r="G18" s="28">
        <v>7.950394833446583E9</v>
      </c>
      <c r="H18" s="28">
        <v>9.480676225171001E9</v>
      </c>
      <c r="I18" s="28">
        <v>1.1076643869824636E10</v>
      </c>
      <c r="J18" s="28">
        <v>1.274174722755936E10</v>
      </c>
      <c r="K18" s="28">
        <v>1.4478661006441568E10</v>
      </c>
      <c r="L18" s="28">
        <v>1.628106297451229E10</v>
      </c>
      <c r="M18" s="28">
        <v>1.817175499120643E10</v>
      </c>
    </row>
    <row r="19">
      <c r="A19" s="24"/>
      <c r="B19" s="29"/>
      <c r="C19" s="29"/>
      <c r="D19" s="29"/>
      <c r="E19" s="29"/>
      <c r="F19" s="29"/>
      <c r="G19" s="29"/>
      <c r="H19" s="29"/>
      <c r="I19" s="29"/>
      <c r="J19" s="30"/>
      <c r="K19" s="30"/>
      <c r="L19" s="30"/>
      <c r="M19" s="30"/>
    </row>
    <row r="20">
      <c r="A20" s="23" t="s">
        <v>141</v>
      </c>
      <c r="B20" s="29"/>
      <c r="C20" s="29"/>
      <c r="D20" s="29"/>
      <c r="E20" s="29"/>
      <c r="F20" s="29"/>
      <c r="G20" s="29"/>
      <c r="H20" s="29"/>
      <c r="I20" s="29"/>
      <c r="J20" s="30"/>
      <c r="K20" s="30"/>
      <c r="L20" s="30"/>
      <c r="M20" s="30"/>
    </row>
    <row r="21">
      <c r="A21" s="23" t="s">
        <v>142</v>
      </c>
      <c r="B21" s="28"/>
      <c r="C21" s="28"/>
      <c r="D21" s="28"/>
      <c r="E21" s="28"/>
      <c r="F21" s="28"/>
      <c r="G21" s="28"/>
      <c r="H21" s="28"/>
      <c r="I21" s="28"/>
      <c r="J21" s="30"/>
      <c r="K21" s="30"/>
      <c r="L21" s="30"/>
      <c r="M21" s="30"/>
    </row>
    <row r="22">
      <c r="A22" s="24" t="s">
        <v>143</v>
      </c>
      <c r="B22" s="28">
        <v>825460.0</v>
      </c>
      <c r="C22" s="28">
        <v>825460.0</v>
      </c>
      <c r="D22" s="28">
        <v>825460.0</v>
      </c>
      <c r="E22" s="28">
        <v>1435706.0</v>
      </c>
      <c r="F22" s="28">
        <v>1435706.0</v>
      </c>
      <c r="G22" s="28">
        <v>1435706.0</v>
      </c>
      <c r="H22" s="28">
        <v>610246.0</v>
      </c>
      <c r="I22" s="28">
        <v>1378197.0</v>
      </c>
      <c r="J22" s="28">
        <v>1378197.0</v>
      </c>
      <c r="K22" s="28">
        <v>1378197.0</v>
      </c>
      <c r="L22" s="28">
        <v>767951.0</v>
      </c>
      <c r="M22" s="28">
        <v>767951.0</v>
      </c>
    </row>
    <row r="23">
      <c r="A23" s="23" t="s">
        <v>144</v>
      </c>
      <c r="B23" s="28">
        <v>825460.0</v>
      </c>
      <c r="C23" s="28">
        <v>825460.0</v>
      </c>
      <c r="D23" s="28">
        <v>825460.0</v>
      </c>
      <c r="E23" s="28">
        <v>1435706.0</v>
      </c>
      <c r="F23" s="28">
        <v>1435706.0</v>
      </c>
      <c r="G23" s="28">
        <v>1435706.0</v>
      </c>
      <c r="H23" s="28">
        <v>610246.0</v>
      </c>
      <c r="I23" s="28">
        <v>1378197.0</v>
      </c>
      <c r="J23" s="28">
        <v>1378197.0</v>
      </c>
      <c r="K23" s="28">
        <v>1378197.0</v>
      </c>
      <c r="L23" s="28">
        <v>767951.0</v>
      </c>
      <c r="M23" s="28">
        <v>767951.0</v>
      </c>
    </row>
    <row r="24">
      <c r="A24" s="24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</row>
    <row r="25">
      <c r="A25" s="23" t="s">
        <v>145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>
      <c r="A26" s="24" t="s">
        <v>146</v>
      </c>
      <c r="B26" s="28">
        <v>4.400555420359495E8</v>
      </c>
      <c r="C26" s="28">
        <v>4.628497071779168E8</v>
      </c>
      <c r="D26" s="28">
        <v>4.86840367410986E8</v>
      </c>
      <c r="E26" s="28">
        <v>5.120909936615015E8</v>
      </c>
      <c r="F26" s="28">
        <v>5.386684515470477E8</v>
      </c>
      <c r="G26" s="28">
        <v>5.666431840852396E8</v>
      </c>
      <c r="H26" s="28">
        <v>5.960894042834363E8</v>
      </c>
      <c r="I26" s="28">
        <v>6.270852981456785E8</v>
      </c>
      <c r="J26" s="28">
        <v>6.597132386623359E8</v>
      </c>
      <c r="K26" s="28">
        <v>6.940600113787346E8</v>
      </c>
      <c r="L26" s="28">
        <v>7.302170521714908E8</v>
      </c>
      <c r="M26" s="28">
        <v>7.682806978955046E8</v>
      </c>
    </row>
    <row r="27">
      <c r="A27" s="24" t="s">
        <v>147</v>
      </c>
      <c r="B27" s="28">
        <v>176969.0</v>
      </c>
      <c r="C27" s="28">
        <v>120935.0</v>
      </c>
      <c r="D27" s="28">
        <v>176969.0</v>
      </c>
      <c r="E27" s="28">
        <v>120935.0</v>
      </c>
      <c r="F27" s="28">
        <v>176969.0</v>
      </c>
      <c r="G27" s="28">
        <v>120935.0</v>
      </c>
      <c r="H27" s="28">
        <v>176969.0</v>
      </c>
      <c r="I27" s="28">
        <v>120935.0</v>
      </c>
      <c r="J27" s="28">
        <v>176969.0</v>
      </c>
      <c r="K27" s="28">
        <v>120935.0</v>
      </c>
      <c r="L27" s="28">
        <v>176969.0</v>
      </c>
      <c r="M27" s="28">
        <v>120935.0</v>
      </c>
    </row>
    <row r="28">
      <c r="A28" s="23" t="s">
        <v>148</v>
      </c>
      <c r="B28" s="28">
        <v>4.402325110359495E8</v>
      </c>
      <c r="C28" s="28">
        <v>4.629706421779168E8</v>
      </c>
      <c r="D28" s="28">
        <v>4.87017336410986E8</v>
      </c>
      <c r="E28" s="28">
        <v>5.122119286615015E8</v>
      </c>
      <c r="F28" s="28">
        <v>5.388454205470477E8</v>
      </c>
      <c r="G28" s="28">
        <v>5.667641190852396E8</v>
      </c>
      <c r="H28" s="28">
        <v>5.962663732834363E8</v>
      </c>
      <c r="I28" s="28">
        <v>6.272062331456785E8</v>
      </c>
      <c r="J28" s="28">
        <v>6.598902076623359E8</v>
      </c>
      <c r="K28" s="28">
        <v>6.941809463787346E8</v>
      </c>
      <c r="L28" s="28">
        <v>7.303940211714908E8</v>
      </c>
      <c r="M28" s="28">
        <v>7.684016328955046E8</v>
      </c>
    </row>
    <row r="29">
      <c r="A29" s="23" t="s">
        <v>149</v>
      </c>
      <c r="B29" s="31">
        <v>4.410579710359495E8</v>
      </c>
      <c r="C29" s="31">
        <v>4.637961021779168E8</v>
      </c>
      <c r="D29" s="31">
        <v>4.87842796410986E8</v>
      </c>
      <c r="E29" s="31">
        <v>5.136476346615015E8</v>
      </c>
      <c r="F29" s="31">
        <v>5.402811265470477E8</v>
      </c>
      <c r="G29" s="31">
        <v>5.681998250852396E8</v>
      </c>
      <c r="H29" s="31">
        <v>5.968766192834363E8</v>
      </c>
      <c r="I29" s="31">
        <v>6.285844301456785E8</v>
      </c>
      <c r="J29" s="31">
        <v>6.612684046623359E8</v>
      </c>
      <c r="K29" s="31">
        <v>6.955591433787346E8</v>
      </c>
      <c r="L29" s="31">
        <v>7.311619721714908E8</v>
      </c>
      <c r="M29" s="31">
        <v>7.691695838955046E8</v>
      </c>
    </row>
    <row r="30">
      <c r="A30" s="24"/>
      <c r="B30" s="31"/>
      <c r="C30" s="31"/>
      <c r="D30" s="31"/>
      <c r="E30" s="31"/>
      <c r="F30" s="31"/>
      <c r="G30" s="31"/>
      <c r="H30" s="31"/>
      <c r="I30" s="31"/>
      <c r="J30" s="30"/>
      <c r="K30" s="30"/>
      <c r="L30" s="30"/>
      <c r="M30" s="30"/>
    </row>
    <row r="31">
      <c r="A31" s="23" t="s">
        <v>150</v>
      </c>
      <c r="B31" s="31">
        <v>1.6352428948331392E9</v>
      </c>
      <c r="C31" s="31">
        <v>2.8978553634418807E9</v>
      </c>
      <c r="D31" s="31">
        <v>4.2237340149712567E9</v>
      </c>
      <c r="E31" s="31">
        <v>5.598083237380195E9</v>
      </c>
      <c r="F31" s="31">
        <v>7.031042635281018E9</v>
      </c>
      <c r="G31" s="31">
        <v>8.518594658531822E9</v>
      </c>
      <c r="H31" s="31">
        <v>1.0077552844454437E10</v>
      </c>
      <c r="I31" s="31">
        <v>1.1705228299970314E10</v>
      </c>
      <c r="J31" s="31">
        <v>1.3403015632221697E10</v>
      </c>
      <c r="K31" s="31">
        <v>1.5174220149820303E10</v>
      </c>
      <c r="L31" s="31">
        <v>1.701222494668378E10</v>
      </c>
      <c r="M31" s="31">
        <v>1.8940924575101933E10</v>
      </c>
    </row>
    <row r="32">
      <c r="A32" s="24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>
      <c r="A33" s="23" t="s">
        <v>151</v>
      </c>
      <c r="B33" s="24">
        <v>0.0</v>
      </c>
      <c r="C33" s="24">
        <v>9.5367431640625E-7</v>
      </c>
      <c r="D33" s="24">
        <v>1.430511474609375E-6</v>
      </c>
      <c r="E33" s="24">
        <v>9.5367431640625E-7</v>
      </c>
      <c r="F33" s="24">
        <v>9.5367431640625E-7</v>
      </c>
      <c r="G33" s="24">
        <v>9.5367431640625E-7</v>
      </c>
      <c r="H33" s="24">
        <v>-1.9073486328125E-6</v>
      </c>
      <c r="I33" s="24">
        <v>-1.9073486328125E-6</v>
      </c>
      <c r="J33" s="24">
        <v>0.0</v>
      </c>
      <c r="K33" s="24">
        <v>-1.9073486328125E-6</v>
      </c>
      <c r="L33" s="24">
        <v>-3.814697265625E-6</v>
      </c>
      <c r="M33" s="24">
        <v>0.0</v>
      </c>
    </row>
    <row r="34">
      <c r="A34" s="24"/>
      <c r="B34" s="24"/>
      <c r="C34" s="24"/>
      <c r="D34" s="24"/>
      <c r="E34" s="24"/>
      <c r="F34" s="24"/>
      <c r="G34" s="24"/>
      <c r="H34" s="24"/>
      <c r="I34" s="24"/>
    </row>
    <row r="35">
      <c r="A35" s="24"/>
      <c r="B35" s="24"/>
      <c r="C35" s="24"/>
      <c r="D35" s="24"/>
      <c r="E35" s="24"/>
      <c r="F35" s="24"/>
      <c r="G35" s="24"/>
      <c r="H35" s="24"/>
      <c r="I35" s="24"/>
    </row>
    <row r="36">
      <c r="A36" s="24"/>
      <c r="B36" s="24"/>
      <c r="C36" s="24"/>
      <c r="D36" s="24"/>
      <c r="E36" s="24"/>
      <c r="F36" s="24"/>
      <c r="G36" s="24"/>
      <c r="H36" s="24"/>
      <c r="I36" s="24"/>
    </row>
    <row r="37">
      <c r="A37" s="24"/>
      <c r="B37" s="24"/>
      <c r="C37" s="24"/>
      <c r="D37" s="24"/>
      <c r="E37" s="24"/>
      <c r="F37" s="24"/>
      <c r="G37" s="24"/>
      <c r="H37" s="24"/>
      <c r="I37" s="24"/>
    </row>
    <row r="38">
      <c r="A38" s="24"/>
      <c r="B38" s="24"/>
      <c r="C38" s="24"/>
      <c r="D38" s="24"/>
      <c r="E38" s="24"/>
      <c r="F38" s="24"/>
      <c r="G38" s="24"/>
      <c r="H38" s="24"/>
      <c r="I38" s="24"/>
    </row>
    <row r="39">
      <c r="A39" s="24"/>
      <c r="B39" s="24"/>
      <c r="C39" s="24"/>
      <c r="D39" s="24"/>
      <c r="E39" s="24"/>
      <c r="F39" s="24"/>
      <c r="G39" s="24"/>
      <c r="H39" s="24"/>
      <c r="I39" s="24"/>
    </row>
    <row r="40">
      <c r="A40" s="24"/>
      <c r="B40" s="24"/>
      <c r="C40" s="24"/>
      <c r="D40" s="24"/>
      <c r="E40" s="24"/>
      <c r="F40" s="24"/>
      <c r="G40" s="24"/>
      <c r="H40" s="24"/>
      <c r="I40" s="24"/>
    </row>
    <row r="41">
      <c r="A41" s="24"/>
      <c r="B41" s="24"/>
      <c r="C41" s="24"/>
      <c r="D41" s="24"/>
      <c r="E41" s="24"/>
      <c r="F41" s="24"/>
      <c r="G41" s="24"/>
      <c r="H41" s="24"/>
      <c r="I41" s="24"/>
    </row>
    <row r="42">
      <c r="A42" s="24"/>
      <c r="B42" s="24"/>
      <c r="C42" s="24"/>
      <c r="D42" s="24"/>
      <c r="E42" s="24"/>
      <c r="F42" s="24"/>
      <c r="G42" s="24"/>
      <c r="H42" s="24"/>
      <c r="I42" s="24"/>
    </row>
    <row r="43">
      <c r="A43" s="24"/>
      <c r="B43" s="24"/>
      <c r="C43" s="24"/>
      <c r="D43" s="24"/>
      <c r="E43" s="24"/>
      <c r="F43" s="24"/>
      <c r="G43" s="24"/>
      <c r="H43" s="24"/>
      <c r="I43" s="24"/>
    </row>
    <row r="44">
      <c r="A44" s="24"/>
      <c r="B44" s="24"/>
      <c r="C44" s="24"/>
      <c r="D44" s="24"/>
      <c r="E44" s="24"/>
      <c r="F44" s="24"/>
      <c r="G44" s="24"/>
      <c r="H44" s="24"/>
      <c r="I44" s="24"/>
    </row>
    <row r="45">
      <c r="A45" s="24"/>
      <c r="B45" s="24"/>
      <c r="C45" s="24"/>
      <c r="D45" s="24"/>
      <c r="E45" s="24"/>
      <c r="F45" s="24"/>
      <c r="G45" s="24"/>
      <c r="H45" s="24"/>
      <c r="I45" s="24"/>
    </row>
    <row r="46">
      <c r="A46" s="24"/>
      <c r="B46" s="24"/>
      <c r="C46" s="24"/>
      <c r="D46" s="24"/>
      <c r="E46" s="24"/>
      <c r="F46" s="24"/>
      <c r="G46" s="24"/>
      <c r="H46" s="24"/>
      <c r="I46" s="24"/>
    </row>
    <row r="47">
      <c r="A47" s="24"/>
      <c r="B47" s="24"/>
      <c r="C47" s="24"/>
      <c r="D47" s="24"/>
      <c r="E47" s="24"/>
      <c r="F47" s="24"/>
      <c r="G47" s="24"/>
      <c r="H47" s="24"/>
      <c r="I47" s="24"/>
    </row>
    <row r="48">
      <c r="A48" s="24"/>
      <c r="B48" s="24"/>
      <c r="C48" s="24"/>
      <c r="D48" s="24"/>
      <c r="E48" s="24"/>
      <c r="F48" s="24"/>
      <c r="G48" s="24"/>
      <c r="H48" s="24"/>
      <c r="I48" s="24"/>
    </row>
    <row r="49">
      <c r="A49" s="24"/>
      <c r="B49" s="24"/>
      <c r="C49" s="24"/>
      <c r="D49" s="24"/>
      <c r="E49" s="24"/>
      <c r="F49" s="24"/>
      <c r="G49" s="24"/>
      <c r="H49" s="24"/>
      <c r="I49" s="24"/>
    </row>
    <row r="50">
      <c r="A50" s="24"/>
      <c r="B50" s="24"/>
      <c r="C50" s="24"/>
      <c r="D50" s="24"/>
      <c r="E50" s="24"/>
      <c r="F50" s="24"/>
      <c r="G50" s="24"/>
      <c r="H50" s="24"/>
      <c r="I50" s="24"/>
    </row>
    <row r="51">
      <c r="A51" s="24"/>
      <c r="B51" s="24"/>
      <c r="C51" s="24"/>
      <c r="D51" s="24"/>
      <c r="E51" s="24"/>
      <c r="F51" s="24"/>
      <c r="G51" s="24"/>
      <c r="H51" s="24"/>
      <c r="I51" s="24"/>
    </row>
    <row r="52">
      <c r="A52" s="24"/>
      <c r="B52" s="24"/>
      <c r="C52" s="24"/>
      <c r="D52" s="24"/>
      <c r="E52" s="24"/>
      <c r="F52" s="24"/>
      <c r="G52" s="24"/>
      <c r="H52" s="24"/>
      <c r="I52" s="24"/>
    </row>
    <row r="53">
      <c r="A53" s="24"/>
      <c r="B53" s="24"/>
      <c r="C53" s="24"/>
      <c r="D53" s="24"/>
      <c r="E53" s="24"/>
      <c r="F53" s="24"/>
      <c r="G53" s="24"/>
      <c r="H53" s="24"/>
      <c r="I53" s="24"/>
    </row>
    <row r="54">
      <c r="A54" s="24"/>
      <c r="B54" s="24"/>
      <c r="C54" s="24"/>
      <c r="D54" s="24"/>
      <c r="E54" s="24"/>
      <c r="F54" s="24"/>
      <c r="G54" s="24"/>
      <c r="H54" s="24"/>
      <c r="I54" s="24"/>
    </row>
    <row r="55">
      <c r="A55" s="24"/>
      <c r="B55" s="24"/>
      <c r="C55" s="24"/>
      <c r="D55" s="24"/>
      <c r="E55" s="24"/>
      <c r="F55" s="24"/>
      <c r="G55" s="24"/>
      <c r="H55" s="24"/>
      <c r="I55" s="24"/>
    </row>
    <row r="56">
      <c r="A56" s="24"/>
      <c r="B56" s="24"/>
      <c r="C56" s="24"/>
      <c r="D56" s="24"/>
      <c r="E56" s="24"/>
      <c r="F56" s="24"/>
      <c r="G56" s="24"/>
      <c r="H56" s="24"/>
      <c r="I56" s="24"/>
    </row>
    <row r="57">
      <c r="A57" s="24"/>
      <c r="B57" s="24"/>
      <c r="C57" s="24"/>
      <c r="D57" s="24"/>
      <c r="E57" s="24"/>
      <c r="F57" s="24"/>
      <c r="G57" s="24"/>
      <c r="H57" s="24"/>
      <c r="I57" s="24"/>
    </row>
    <row r="58">
      <c r="A58" s="24"/>
      <c r="B58" s="24"/>
      <c r="C58" s="24"/>
      <c r="D58" s="24"/>
      <c r="E58" s="24"/>
      <c r="F58" s="24"/>
      <c r="G58" s="24"/>
      <c r="H58" s="24"/>
      <c r="I58" s="24"/>
    </row>
    <row r="59">
      <c r="A59" s="24"/>
      <c r="B59" s="24"/>
      <c r="C59" s="24"/>
      <c r="D59" s="24"/>
      <c r="E59" s="24"/>
      <c r="F59" s="24"/>
      <c r="G59" s="24"/>
      <c r="H59" s="24"/>
      <c r="I59" s="24"/>
    </row>
    <row r="60">
      <c r="A60" s="24"/>
      <c r="B60" s="24"/>
      <c r="C60" s="24"/>
      <c r="D60" s="24"/>
      <c r="E60" s="24"/>
      <c r="F60" s="24"/>
      <c r="G60" s="24"/>
      <c r="H60" s="24"/>
      <c r="I60" s="24"/>
    </row>
    <row r="61">
      <c r="A61" s="24"/>
      <c r="B61" s="24"/>
      <c r="C61" s="24"/>
      <c r="D61" s="24"/>
      <c r="E61" s="24"/>
      <c r="F61" s="24"/>
      <c r="G61" s="24"/>
      <c r="H61" s="24"/>
      <c r="I61" s="24"/>
    </row>
    <row r="62">
      <c r="A62" s="24"/>
      <c r="B62" s="24"/>
      <c r="C62" s="24"/>
      <c r="D62" s="24"/>
      <c r="E62" s="24"/>
      <c r="F62" s="24"/>
      <c r="G62" s="24"/>
      <c r="H62" s="24"/>
      <c r="I62" s="24"/>
    </row>
    <row r="63">
      <c r="A63" s="24"/>
      <c r="B63" s="24"/>
      <c r="C63" s="24"/>
      <c r="D63" s="24"/>
      <c r="E63" s="24"/>
      <c r="F63" s="24"/>
      <c r="G63" s="24"/>
      <c r="H63" s="24"/>
      <c r="I63" s="24"/>
    </row>
    <row r="64">
      <c r="A64" s="24"/>
      <c r="B64" s="24"/>
      <c r="C64" s="24"/>
      <c r="D64" s="24"/>
      <c r="E64" s="24"/>
      <c r="F64" s="24"/>
      <c r="G64" s="24"/>
      <c r="H64" s="24"/>
      <c r="I64" s="24"/>
    </row>
    <row r="65">
      <c r="A65" s="24"/>
      <c r="B65" s="24"/>
      <c r="C65" s="24"/>
      <c r="D65" s="24"/>
      <c r="E65" s="24"/>
      <c r="F65" s="24"/>
      <c r="G65" s="24"/>
      <c r="H65" s="24"/>
      <c r="I65" s="24"/>
    </row>
    <row r="66">
      <c r="A66" s="24"/>
      <c r="B66" s="24"/>
      <c r="C66" s="24"/>
      <c r="D66" s="24"/>
      <c r="E66" s="24"/>
      <c r="F66" s="24"/>
      <c r="G66" s="24"/>
      <c r="H66" s="24"/>
      <c r="I66" s="24"/>
    </row>
    <row r="67">
      <c r="A67" s="24"/>
      <c r="B67" s="24"/>
      <c r="C67" s="24"/>
      <c r="D67" s="24"/>
      <c r="E67" s="24"/>
      <c r="F67" s="24"/>
      <c r="G67" s="24"/>
      <c r="H67" s="24"/>
      <c r="I67" s="24"/>
    </row>
    <row r="68">
      <c r="A68" s="24"/>
      <c r="B68" s="24"/>
      <c r="C68" s="24"/>
      <c r="D68" s="24"/>
      <c r="E68" s="24"/>
      <c r="F68" s="24"/>
      <c r="G68" s="24"/>
      <c r="H68" s="24"/>
      <c r="I68" s="24"/>
    </row>
    <row r="69">
      <c r="A69" s="24"/>
      <c r="B69" s="24"/>
      <c r="C69" s="24"/>
      <c r="D69" s="24"/>
      <c r="E69" s="24"/>
      <c r="F69" s="24"/>
      <c r="G69" s="24"/>
      <c r="H69" s="24"/>
      <c r="I69" s="24"/>
    </row>
    <row r="70">
      <c r="A70" s="24"/>
      <c r="B70" s="24"/>
      <c r="C70" s="24"/>
      <c r="D70" s="24"/>
      <c r="E70" s="24"/>
      <c r="F70" s="24"/>
      <c r="G70" s="24"/>
      <c r="H70" s="24"/>
      <c r="I70" s="24"/>
    </row>
    <row r="71">
      <c r="A71" s="24"/>
      <c r="B71" s="24"/>
      <c r="C71" s="24"/>
      <c r="D71" s="24"/>
      <c r="E71" s="24"/>
      <c r="F71" s="24"/>
      <c r="G71" s="24"/>
      <c r="H71" s="24"/>
      <c r="I71" s="24"/>
    </row>
    <row r="72">
      <c r="A72" s="24"/>
      <c r="B72" s="24"/>
      <c r="C72" s="24"/>
      <c r="D72" s="24"/>
      <c r="E72" s="24"/>
      <c r="F72" s="24"/>
      <c r="G72" s="24"/>
      <c r="H72" s="24"/>
      <c r="I72" s="24"/>
    </row>
    <row r="73">
      <c r="A73" s="24"/>
      <c r="B73" s="24"/>
      <c r="C73" s="24"/>
      <c r="D73" s="24"/>
      <c r="E73" s="24"/>
      <c r="F73" s="24"/>
      <c r="G73" s="24"/>
      <c r="H73" s="24"/>
      <c r="I73" s="24"/>
    </row>
    <row r="74">
      <c r="A74" s="24"/>
      <c r="B74" s="24"/>
      <c r="C74" s="24"/>
      <c r="D74" s="24"/>
      <c r="E74" s="24"/>
      <c r="F74" s="24"/>
      <c r="G74" s="24"/>
      <c r="H74" s="24"/>
      <c r="I74" s="24"/>
    </row>
    <row r="75">
      <c r="A75" s="24"/>
      <c r="B75" s="24"/>
      <c r="C75" s="24"/>
      <c r="D75" s="24"/>
      <c r="E75" s="24"/>
      <c r="F75" s="24"/>
      <c r="G75" s="24"/>
      <c r="H75" s="24"/>
      <c r="I75" s="24"/>
    </row>
    <row r="76">
      <c r="A76" s="24"/>
      <c r="B76" s="24"/>
      <c r="C76" s="24"/>
      <c r="D76" s="24"/>
      <c r="E76" s="24"/>
      <c r="F76" s="24"/>
      <c r="G76" s="24"/>
      <c r="H76" s="24"/>
      <c r="I76" s="24"/>
    </row>
    <row r="77">
      <c r="A77" s="24"/>
      <c r="B77" s="24"/>
      <c r="C77" s="24"/>
      <c r="D77" s="24"/>
      <c r="E77" s="24"/>
      <c r="F77" s="24"/>
      <c r="G77" s="24"/>
      <c r="H77" s="24"/>
      <c r="I77" s="24"/>
    </row>
    <row r="78">
      <c r="A78" s="24"/>
      <c r="B78" s="24"/>
      <c r="C78" s="24"/>
      <c r="D78" s="24"/>
      <c r="E78" s="24"/>
      <c r="F78" s="24"/>
      <c r="G78" s="24"/>
      <c r="H78" s="24"/>
      <c r="I78" s="24"/>
    </row>
    <row r="79">
      <c r="A79" s="24"/>
      <c r="B79" s="24"/>
      <c r="C79" s="24"/>
      <c r="D79" s="24"/>
      <c r="E79" s="24"/>
      <c r="F79" s="24"/>
      <c r="G79" s="24"/>
      <c r="H79" s="24"/>
      <c r="I79" s="24"/>
    </row>
    <row r="80">
      <c r="A80" s="24"/>
      <c r="B80" s="24"/>
      <c r="C80" s="24"/>
      <c r="D80" s="24"/>
      <c r="E80" s="24"/>
      <c r="F80" s="24"/>
      <c r="G80" s="24"/>
      <c r="H80" s="24"/>
      <c r="I80" s="24"/>
    </row>
    <row r="81">
      <c r="A81" s="24"/>
      <c r="B81" s="24"/>
      <c r="C81" s="24"/>
      <c r="D81" s="24"/>
      <c r="E81" s="24"/>
      <c r="F81" s="24"/>
      <c r="G81" s="24"/>
      <c r="H81" s="24"/>
      <c r="I81" s="24"/>
    </row>
    <row r="82">
      <c r="A82" s="24"/>
      <c r="B82" s="24"/>
      <c r="C82" s="24"/>
      <c r="D82" s="24"/>
      <c r="E82" s="24"/>
      <c r="F82" s="24"/>
      <c r="G82" s="24"/>
      <c r="H82" s="24"/>
      <c r="I82" s="24"/>
    </row>
    <row r="83">
      <c r="A83" s="24"/>
      <c r="B83" s="24"/>
      <c r="C83" s="24"/>
      <c r="D83" s="24"/>
      <c r="E83" s="24"/>
      <c r="F83" s="24"/>
      <c r="G83" s="24"/>
      <c r="H83" s="24"/>
      <c r="I83" s="24"/>
    </row>
    <row r="84">
      <c r="A84" s="24"/>
      <c r="B84" s="24"/>
      <c r="C84" s="24"/>
      <c r="D84" s="24"/>
      <c r="E84" s="24"/>
      <c r="F84" s="24"/>
      <c r="G84" s="24"/>
      <c r="H84" s="24"/>
      <c r="I84" s="24"/>
    </row>
    <row r="85">
      <c r="A85" s="24"/>
      <c r="B85" s="24"/>
      <c r="C85" s="24"/>
      <c r="D85" s="24"/>
      <c r="E85" s="24"/>
      <c r="F85" s="24"/>
      <c r="G85" s="24"/>
      <c r="H85" s="24"/>
      <c r="I85" s="24"/>
    </row>
    <row r="86">
      <c r="A86" s="24"/>
      <c r="B86" s="24"/>
      <c r="C86" s="24"/>
      <c r="D86" s="24"/>
      <c r="E86" s="24"/>
      <c r="F86" s="24"/>
      <c r="G86" s="24"/>
      <c r="H86" s="24"/>
      <c r="I86" s="24"/>
    </row>
    <row r="87">
      <c r="A87" s="24"/>
      <c r="B87" s="24"/>
      <c r="C87" s="24"/>
      <c r="D87" s="24"/>
      <c r="E87" s="24"/>
      <c r="F87" s="24"/>
      <c r="G87" s="24"/>
      <c r="H87" s="24"/>
      <c r="I87" s="24"/>
    </row>
    <row r="88">
      <c r="A88" s="24"/>
      <c r="B88" s="24"/>
      <c r="C88" s="24"/>
      <c r="D88" s="24"/>
      <c r="E88" s="24"/>
      <c r="F88" s="24"/>
      <c r="G88" s="24"/>
      <c r="H88" s="24"/>
      <c r="I88" s="24"/>
    </row>
    <row r="89">
      <c r="A89" s="24"/>
      <c r="B89" s="24"/>
      <c r="C89" s="24"/>
      <c r="D89" s="24"/>
      <c r="E89" s="24"/>
      <c r="F89" s="24"/>
      <c r="G89" s="24"/>
      <c r="H89" s="24"/>
      <c r="I89" s="24"/>
    </row>
    <row r="90">
      <c r="A90" s="24"/>
      <c r="B90" s="24"/>
      <c r="C90" s="24"/>
      <c r="D90" s="24"/>
      <c r="E90" s="24"/>
      <c r="F90" s="24"/>
      <c r="G90" s="24"/>
      <c r="H90" s="24"/>
      <c r="I90" s="24"/>
    </row>
    <row r="91">
      <c r="A91" s="24"/>
      <c r="B91" s="24"/>
      <c r="C91" s="24"/>
      <c r="D91" s="24"/>
      <c r="E91" s="24"/>
      <c r="F91" s="24"/>
      <c r="G91" s="24"/>
      <c r="H91" s="24"/>
      <c r="I91" s="24"/>
    </row>
    <row r="92">
      <c r="A92" s="24"/>
      <c r="B92" s="24"/>
      <c r="C92" s="24"/>
      <c r="D92" s="24"/>
      <c r="E92" s="24"/>
      <c r="F92" s="24"/>
      <c r="G92" s="24"/>
      <c r="H92" s="24"/>
      <c r="I92" s="24"/>
    </row>
    <row r="93">
      <c r="A93" s="24"/>
      <c r="B93" s="24"/>
      <c r="C93" s="24"/>
      <c r="D93" s="24"/>
      <c r="E93" s="24"/>
      <c r="F93" s="24"/>
      <c r="G93" s="24"/>
      <c r="H93" s="24"/>
      <c r="I93" s="24"/>
    </row>
    <row r="94">
      <c r="A94" s="24"/>
      <c r="B94" s="24"/>
      <c r="C94" s="24"/>
      <c r="D94" s="24"/>
      <c r="E94" s="24"/>
      <c r="F94" s="24"/>
      <c r="G94" s="24"/>
      <c r="H94" s="24"/>
      <c r="I94" s="24"/>
    </row>
    <row r="95">
      <c r="A95" s="24"/>
      <c r="B95" s="24"/>
      <c r="C95" s="24"/>
      <c r="D95" s="24"/>
      <c r="E95" s="24"/>
      <c r="F95" s="24"/>
      <c r="G95" s="24"/>
      <c r="H95" s="24"/>
      <c r="I95" s="24"/>
    </row>
    <row r="96">
      <c r="A96" s="24"/>
      <c r="B96" s="24"/>
      <c r="C96" s="24"/>
      <c r="D96" s="24"/>
      <c r="E96" s="24"/>
      <c r="F96" s="24"/>
      <c r="G96" s="24"/>
      <c r="H96" s="24"/>
      <c r="I96" s="24"/>
    </row>
    <row r="97">
      <c r="A97" s="24"/>
      <c r="B97" s="24"/>
      <c r="C97" s="24"/>
      <c r="D97" s="24"/>
      <c r="E97" s="24"/>
      <c r="F97" s="24"/>
      <c r="G97" s="24"/>
      <c r="H97" s="24"/>
      <c r="I97" s="24"/>
    </row>
    <row r="98">
      <c r="A98" s="24"/>
      <c r="B98" s="24"/>
      <c r="C98" s="24"/>
      <c r="D98" s="24"/>
      <c r="E98" s="24"/>
      <c r="F98" s="24"/>
      <c r="G98" s="24"/>
      <c r="H98" s="24"/>
      <c r="I98" s="24"/>
    </row>
    <row r="99">
      <c r="A99" s="24"/>
      <c r="B99" s="24"/>
      <c r="C99" s="24"/>
      <c r="D99" s="24"/>
      <c r="E99" s="24"/>
      <c r="F99" s="24"/>
      <c r="G99" s="24"/>
      <c r="H99" s="24"/>
      <c r="I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2"/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</row>
    <row r="2">
      <c r="A2" s="3" t="s">
        <v>152</v>
      </c>
    </row>
    <row r="3">
      <c r="A3" s="1" t="s">
        <v>153</v>
      </c>
    </row>
    <row r="4">
      <c r="A4" s="2" t="s">
        <v>140</v>
      </c>
      <c r="B4" s="32">
        <f>'Quarterly Balance Sheet'!B18</f>
        <v>1194184924</v>
      </c>
      <c r="C4" s="32">
        <f>'Quarterly Balance Sheet'!C18</f>
        <v>2434059261</v>
      </c>
      <c r="D4" s="32">
        <f>'Quarterly Balance Sheet'!D18</f>
        <v>3735891219</v>
      </c>
      <c r="E4" s="32">
        <f>'Quarterly Balance Sheet'!E18</f>
        <v>5084435603</v>
      </c>
      <c r="F4" s="32">
        <f>'Quarterly Balance Sheet'!F18</f>
        <v>6490761509</v>
      </c>
      <c r="G4" s="32">
        <f>'Quarterly Balance Sheet'!G18</f>
        <v>7950394833</v>
      </c>
      <c r="H4" s="32">
        <f>'Quarterly Balance Sheet'!H18</f>
        <v>9480676225</v>
      </c>
      <c r="I4" s="32">
        <f>'Quarterly Balance Sheet'!I18</f>
        <v>11076643870</v>
      </c>
      <c r="J4" s="32">
        <f>'Quarterly Balance Sheet'!J18</f>
        <v>12741747228</v>
      </c>
      <c r="K4" s="32">
        <f>'Quarterly Balance Sheet'!K18</f>
        <v>14478661006</v>
      </c>
      <c r="L4" s="32">
        <f>'Quarterly Balance Sheet'!L18</f>
        <v>16281062975</v>
      </c>
      <c r="M4" s="32">
        <f>'Quarterly Balance Sheet'!M18</f>
        <v>18171754991</v>
      </c>
    </row>
    <row r="5">
      <c r="A5" s="2" t="s">
        <v>154</v>
      </c>
      <c r="B5" s="22">
        <f>Equity!D9</f>
        <v>345214</v>
      </c>
      <c r="C5" s="22">
        <f>Equity!G9</f>
        <v>345214</v>
      </c>
      <c r="D5" s="22">
        <f>Equity!J9</f>
        <v>891259</v>
      </c>
      <c r="E5" s="22">
        <f>Equity!M9</f>
        <v>891259</v>
      </c>
      <c r="F5" s="22">
        <f>Equity!P9</f>
        <v>891259</v>
      </c>
      <c r="G5" s="22">
        <f>Equity!S9</f>
        <v>891259</v>
      </c>
      <c r="H5" s="22">
        <f>Equity!V9</f>
        <v>891259</v>
      </c>
      <c r="I5" s="22">
        <f>Equity!Y9</f>
        <v>891259</v>
      </c>
      <c r="J5" s="22">
        <f>Equity!AB9</f>
        <v>891259</v>
      </c>
      <c r="K5" s="22">
        <f>Equity!AE9</f>
        <v>891259</v>
      </c>
      <c r="L5" s="22">
        <f>Equity!AH9</f>
        <v>891259</v>
      </c>
      <c r="M5" s="22">
        <f>Equity!AK9</f>
        <v>891259</v>
      </c>
    </row>
    <row r="6">
      <c r="A6" s="3" t="s">
        <v>155</v>
      </c>
      <c r="B6" s="33">
        <f t="shared" ref="B6:M6" si="1">B4/B5</f>
        <v>3459.259832</v>
      </c>
      <c r="C6" s="33">
        <f t="shared" si="1"/>
        <v>7050.870652</v>
      </c>
      <c r="D6" s="33">
        <f t="shared" si="1"/>
        <v>4191.700974</v>
      </c>
      <c r="E6" s="33">
        <f t="shared" si="1"/>
        <v>5704.778973</v>
      </c>
      <c r="F6" s="33">
        <f t="shared" si="1"/>
        <v>7282.688319</v>
      </c>
      <c r="G6" s="33">
        <f t="shared" si="1"/>
        <v>8920.409032</v>
      </c>
      <c r="H6" s="33">
        <f t="shared" si="1"/>
        <v>10637.39746</v>
      </c>
      <c r="I6" s="33">
        <f t="shared" si="1"/>
        <v>12428.08641</v>
      </c>
      <c r="J6" s="33">
        <f t="shared" si="1"/>
        <v>14296.34621</v>
      </c>
      <c r="K6" s="33">
        <f t="shared" si="1"/>
        <v>16245.1779</v>
      </c>
      <c r="L6" s="33">
        <f t="shared" si="1"/>
        <v>18267.48787</v>
      </c>
      <c r="M6" s="33">
        <f t="shared" si="1"/>
        <v>20388.86002</v>
      </c>
    </row>
    <row r="7">
      <c r="A7" s="2"/>
    </row>
    <row r="8">
      <c r="A8" s="1" t="s">
        <v>156</v>
      </c>
    </row>
    <row r="9">
      <c r="A9" s="2" t="s">
        <v>157</v>
      </c>
      <c r="B9" s="22">
        <f>Assumptions!B52</f>
        <v>4524.34</v>
      </c>
      <c r="C9" s="22">
        <f>Assumptions!C52</f>
        <v>7806.21</v>
      </c>
      <c r="D9" s="22">
        <f>Assumptions!D52</f>
        <v>6782.33</v>
      </c>
      <c r="E9" s="22">
        <f>Assumptions!E52</f>
        <v>7692.14</v>
      </c>
      <c r="F9" s="22">
        <f>Assumptions!F52</f>
        <v>9162.8</v>
      </c>
      <c r="G9" s="22">
        <f>Assumptions!G52</f>
        <v>11081.06</v>
      </c>
      <c r="H9" s="22">
        <f>Assumptions!H52</f>
        <v>16337</v>
      </c>
      <c r="I9" s="22">
        <f>Assumptions!I52</f>
        <v>20121.97</v>
      </c>
      <c r="J9" s="22">
        <f>Assumptions!J52</f>
        <v>24364.2</v>
      </c>
      <c r="K9" s="22">
        <f>Assumptions!K52</f>
        <v>25645.47</v>
      </c>
      <c r="L9" s="22">
        <f>Assumptions!L52</f>
        <v>29466.8</v>
      </c>
      <c r="M9" s="22">
        <f>Assumptions!M52</f>
        <v>35171.98</v>
      </c>
    </row>
    <row r="10">
      <c r="A10" s="2" t="s">
        <v>158</v>
      </c>
      <c r="B10" s="34">
        <f t="shared" ref="B10:M10" si="2">B6</f>
        <v>3459.259832</v>
      </c>
      <c r="C10" s="34">
        <f t="shared" si="2"/>
        <v>7050.870652</v>
      </c>
      <c r="D10" s="34">
        <f t="shared" si="2"/>
        <v>4191.700974</v>
      </c>
      <c r="E10" s="34">
        <f t="shared" si="2"/>
        <v>5704.778973</v>
      </c>
      <c r="F10" s="34">
        <f t="shared" si="2"/>
        <v>7282.688319</v>
      </c>
      <c r="G10" s="34">
        <f t="shared" si="2"/>
        <v>8920.409032</v>
      </c>
      <c r="H10" s="34">
        <f t="shared" si="2"/>
        <v>10637.39746</v>
      </c>
      <c r="I10" s="34">
        <f t="shared" si="2"/>
        <v>12428.08641</v>
      </c>
      <c r="J10" s="34">
        <f t="shared" si="2"/>
        <v>14296.34621</v>
      </c>
      <c r="K10" s="34">
        <f t="shared" si="2"/>
        <v>16245.1779</v>
      </c>
      <c r="L10" s="34">
        <f t="shared" si="2"/>
        <v>18267.48787</v>
      </c>
      <c r="M10" s="34">
        <f t="shared" si="2"/>
        <v>20388.86002</v>
      </c>
    </row>
    <row r="11">
      <c r="A11" s="3" t="s">
        <v>159</v>
      </c>
      <c r="B11" s="33">
        <f t="shared" ref="B11:M11" si="3">B9/B10</f>
        <v>1.307892503</v>
      </c>
      <c r="C11" s="33">
        <f t="shared" si="3"/>
        <v>1.107127103</v>
      </c>
      <c r="D11" s="33">
        <f t="shared" si="3"/>
        <v>1.618037651</v>
      </c>
      <c r="E11" s="33">
        <f t="shared" si="3"/>
        <v>1.348367752</v>
      </c>
      <c r="F11" s="33">
        <f t="shared" si="3"/>
        <v>1.258161766</v>
      </c>
      <c r="G11" s="33">
        <f t="shared" si="3"/>
        <v>1.242214338</v>
      </c>
      <c r="H11" s="33">
        <f t="shared" si="3"/>
        <v>1.535807989</v>
      </c>
      <c r="I11" s="33">
        <f t="shared" si="3"/>
        <v>1.619072263</v>
      </c>
      <c r="J11" s="33">
        <f t="shared" si="3"/>
        <v>1.704225656</v>
      </c>
      <c r="K11" s="33">
        <f t="shared" si="3"/>
        <v>1.578651226</v>
      </c>
      <c r="L11" s="33">
        <f t="shared" si="3"/>
        <v>1.613073467</v>
      </c>
      <c r="M11" s="33">
        <f t="shared" si="3"/>
        <v>1.725058682</v>
      </c>
    </row>
    <row r="12">
      <c r="A12" s="2"/>
    </row>
    <row r="13">
      <c r="A13" s="1" t="s">
        <v>160</v>
      </c>
    </row>
    <row r="14">
      <c r="A14" s="2" t="s">
        <v>161</v>
      </c>
      <c r="B14" s="22">
        <f>Assumptions!B52</f>
        <v>4524.34</v>
      </c>
      <c r="C14" s="22">
        <f>Assumptions!C52</f>
        <v>7806.21</v>
      </c>
      <c r="D14" s="22">
        <f>Assumptions!D52</f>
        <v>6782.33</v>
      </c>
      <c r="E14" s="22">
        <f>Assumptions!E52</f>
        <v>7692.14</v>
      </c>
      <c r="F14" s="22">
        <f>Assumptions!F52</f>
        <v>9162.8</v>
      </c>
      <c r="G14" s="22">
        <f>Assumptions!G52</f>
        <v>11081.06</v>
      </c>
      <c r="H14" s="22">
        <f>Assumptions!H52</f>
        <v>16337</v>
      </c>
      <c r="I14" s="22">
        <f>Assumptions!I52</f>
        <v>20121.97</v>
      </c>
      <c r="J14" s="22">
        <f>Assumptions!J52</f>
        <v>24364.2</v>
      </c>
      <c r="K14" s="22">
        <f>Assumptions!K52</f>
        <v>25645.47</v>
      </c>
      <c r="L14" s="22">
        <f>Assumptions!L52</f>
        <v>29466.8</v>
      </c>
      <c r="M14" s="22">
        <f>Assumptions!M52</f>
        <v>35171.98</v>
      </c>
    </row>
    <row r="15">
      <c r="A15" s="2" t="s">
        <v>162</v>
      </c>
      <c r="B15" s="34">
        <f>'Quarterly Profit &amp; Loss'!B12/B5</f>
        <v>3445.259832</v>
      </c>
      <c r="C15" s="34">
        <f>'Quarterly Profit &amp; Loss'!C12/C5</f>
        <v>3591.61082</v>
      </c>
      <c r="D15" s="34">
        <f>'Quarterly Profit &amp; Loss'!D12/D5</f>
        <v>1450.863596</v>
      </c>
      <c r="E15" s="34">
        <f>'Quarterly Profit &amp; Loss'!E12/E5</f>
        <v>1513.077999</v>
      </c>
      <c r="F15" s="34">
        <f>'Quarterly Profit &amp; Loss'!F12/F5</f>
        <v>1577.909346</v>
      </c>
      <c r="G15" s="34">
        <f>'Quarterly Profit &amp; Loss'!G12/G5</f>
        <v>1645.720713</v>
      </c>
      <c r="H15" s="34">
        <f>'Quarterly Profit &amp; Loss'!H12/H5</f>
        <v>1716.988431</v>
      </c>
      <c r="I15" s="34">
        <f>'Quarterly Profit &amp; Loss'!I12/I5</f>
        <v>1790.688952</v>
      </c>
      <c r="J15" s="34">
        <f>'Quarterly Profit &amp; Loss'!J12/J5</f>
        <v>1868.259796</v>
      </c>
      <c r="K15" s="34">
        <f>'Quarterly Profit &amp; Loss'!K12/K5</f>
        <v>1948.831685</v>
      </c>
      <c r="L15" s="34">
        <f>'Quarterly Profit &amp; Loss'!L12/L5</f>
        <v>2033.309977</v>
      </c>
      <c r="M15" s="34">
        <f>'Quarterly Profit &amp; Loss'!M12/M5</f>
        <v>2121.372145</v>
      </c>
    </row>
    <row r="16">
      <c r="A16" s="3" t="s">
        <v>163</v>
      </c>
      <c r="B16" s="33">
        <f t="shared" ref="B16:M16" si="4">B14/B15</f>
        <v>1.313207195</v>
      </c>
      <c r="C16" s="33">
        <f t="shared" si="4"/>
        <v>2.173456533</v>
      </c>
      <c r="D16" s="33">
        <f t="shared" si="4"/>
        <v>4.674684802</v>
      </c>
      <c r="E16" s="33">
        <f t="shared" si="4"/>
        <v>5.083769644</v>
      </c>
      <c r="F16" s="33">
        <f t="shared" si="4"/>
        <v>5.80692422</v>
      </c>
      <c r="G16" s="33">
        <f t="shared" si="4"/>
        <v>6.733256691</v>
      </c>
      <c r="H16" s="33">
        <f t="shared" si="4"/>
        <v>9.514915598</v>
      </c>
      <c r="I16" s="33">
        <f t="shared" si="4"/>
        <v>11.23699902</v>
      </c>
      <c r="J16" s="33">
        <f t="shared" si="4"/>
        <v>13.0411199</v>
      </c>
      <c r="K16" s="33">
        <f t="shared" si="4"/>
        <v>13.15940735</v>
      </c>
      <c r="L16" s="33">
        <f t="shared" si="4"/>
        <v>14.49203532</v>
      </c>
      <c r="M16" s="33">
        <f t="shared" si="4"/>
        <v>16.57982551</v>
      </c>
    </row>
    <row r="17">
      <c r="A17" s="2"/>
    </row>
    <row r="18">
      <c r="A18" s="1" t="s">
        <v>164</v>
      </c>
    </row>
    <row r="19">
      <c r="A19" s="2" t="s">
        <v>165</v>
      </c>
      <c r="B19" s="22">
        <f>Assumptions!B52</f>
        <v>4524.34</v>
      </c>
      <c r="C19" s="22">
        <f>Assumptions!C52</f>
        <v>7806.21</v>
      </c>
      <c r="D19" s="22">
        <f>Assumptions!D52</f>
        <v>6782.33</v>
      </c>
      <c r="E19" s="22">
        <f>Assumptions!E52</f>
        <v>7692.14</v>
      </c>
      <c r="F19" s="22">
        <f>Assumptions!F52</f>
        <v>9162.8</v>
      </c>
      <c r="G19" s="22">
        <f>Assumptions!G52</f>
        <v>11081.06</v>
      </c>
      <c r="H19" s="22">
        <f>Assumptions!H52</f>
        <v>16337</v>
      </c>
      <c r="I19" s="22">
        <f>Assumptions!I52</f>
        <v>20121.97</v>
      </c>
      <c r="J19" s="22">
        <f>Assumptions!J52</f>
        <v>24364.2</v>
      </c>
      <c r="K19" s="22">
        <f>Assumptions!K52</f>
        <v>25645.47</v>
      </c>
      <c r="L19" s="22">
        <f>Assumptions!L52</f>
        <v>29466.8</v>
      </c>
      <c r="M19" s="22">
        <f>Assumptions!M52</f>
        <v>35171.98</v>
      </c>
    </row>
    <row r="20">
      <c r="A20" s="2" t="s">
        <v>154</v>
      </c>
      <c r="B20" s="22">
        <f t="shared" ref="B20:M20" si="5">B5</f>
        <v>345214</v>
      </c>
      <c r="C20" s="22">
        <f t="shared" si="5"/>
        <v>345214</v>
      </c>
      <c r="D20" s="22">
        <f t="shared" si="5"/>
        <v>891259</v>
      </c>
      <c r="E20" s="22">
        <f t="shared" si="5"/>
        <v>891259</v>
      </c>
      <c r="F20" s="22">
        <f t="shared" si="5"/>
        <v>891259</v>
      </c>
      <c r="G20" s="22">
        <f t="shared" si="5"/>
        <v>891259</v>
      </c>
      <c r="H20" s="22">
        <f t="shared" si="5"/>
        <v>891259</v>
      </c>
      <c r="I20" s="22">
        <f t="shared" si="5"/>
        <v>891259</v>
      </c>
      <c r="J20" s="22">
        <f t="shared" si="5"/>
        <v>891259</v>
      </c>
      <c r="K20" s="22">
        <f t="shared" si="5"/>
        <v>891259</v>
      </c>
      <c r="L20" s="22">
        <f t="shared" si="5"/>
        <v>891259</v>
      </c>
      <c r="M20" s="22">
        <f t="shared" si="5"/>
        <v>891259</v>
      </c>
    </row>
    <row r="21">
      <c r="A21" s="3" t="s">
        <v>166</v>
      </c>
      <c r="B21" s="22">
        <f t="shared" ref="B21:M21" si="6">B19*B20</f>
        <v>1561865509</v>
      </c>
      <c r="C21" s="22">
        <f t="shared" si="6"/>
        <v>2694812979</v>
      </c>
      <c r="D21" s="22">
        <f t="shared" si="6"/>
        <v>6044812653</v>
      </c>
      <c r="E21" s="22">
        <f t="shared" si="6"/>
        <v>6855689004</v>
      </c>
      <c r="F21" s="22">
        <f t="shared" si="6"/>
        <v>8166427965</v>
      </c>
      <c r="G21" s="22">
        <f t="shared" si="6"/>
        <v>9876094455</v>
      </c>
      <c r="H21" s="22">
        <f t="shared" si="6"/>
        <v>14560498283</v>
      </c>
      <c r="I21" s="22">
        <f t="shared" si="6"/>
        <v>17933886860</v>
      </c>
      <c r="J21" s="22">
        <f t="shared" si="6"/>
        <v>21714812528</v>
      </c>
      <c r="K21" s="22">
        <f t="shared" si="6"/>
        <v>22856755947</v>
      </c>
      <c r="L21" s="22">
        <f t="shared" si="6"/>
        <v>26262550701</v>
      </c>
      <c r="M21" s="22">
        <f t="shared" si="6"/>
        <v>31347343723</v>
      </c>
    </row>
    <row r="22">
      <c r="A22" s="2"/>
    </row>
    <row r="23">
      <c r="A23" s="1" t="s">
        <v>167</v>
      </c>
    </row>
    <row r="24">
      <c r="A24" s="2" t="s">
        <v>168</v>
      </c>
      <c r="B24" s="22">
        <f t="shared" ref="B24:M24" si="7">B21</f>
        <v>1561865509</v>
      </c>
      <c r="C24" s="22">
        <f t="shared" si="7"/>
        <v>2694812979</v>
      </c>
      <c r="D24" s="22">
        <f t="shared" si="7"/>
        <v>6044812653</v>
      </c>
      <c r="E24" s="22">
        <f t="shared" si="7"/>
        <v>6855689004</v>
      </c>
      <c r="F24" s="22">
        <f t="shared" si="7"/>
        <v>8166427965</v>
      </c>
      <c r="G24" s="22">
        <f t="shared" si="7"/>
        <v>9876094455</v>
      </c>
      <c r="H24" s="22">
        <f t="shared" si="7"/>
        <v>14560498283</v>
      </c>
      <c r="I24" s="22">
        <f t="shared" si="7"/>
        <v>17933886860</v>
      </c>
      <c r="J24" s="22">
        <f t="shared" si="7"/>
        <v>21714812528</v>
      </c>
      <c r="K24" s="22">
        <f t="shared" si="7"/>
        <v>22856755947</v>
      </c>
      <c r="L24" s="22">
        <f t="shared" si="7"/>
        <v>26262550701</v>
      </c>
      <c r="M24" s="22">
        <f t="shared" si="7"/>
        <v>31347343723</v>
      </c>
    </row>
    <row r="25">
      <c r="A25" s="2" t="s">
        <v>140</v>
      </c>
      <c r="B25" s="32">
        <f>'Quarterly Balance Sheet'!B18</f>
        <v>1194184924</v>
      </c>
      <c r="C25" s="32">
        <f>'Quarterly Balance Sheet'!C18</f>
        <v>2434059261</v>
      </c>
      <c r="D25" s="32">
        <f>'Quarterly Balance Sheet'!D18</f>
        <v>3735891219</v>
      </c>
      <c r="E25" s="32">
        <f>'Quarterly Balance Sheet'!E18</f>
        <v>5084435603</v>
      </c>
      <c r="F25" s="32">
        <f>'Quarterly Balance Sheet'!F18</f>
        <v>6490761509</v>
      </c>
      <c r="G25" s="32">
        <f>'Quarterly Balance Sheet'!G18</f>
        <v>7950394833</v>
      </c>
      <c r="H25" s="32">
        <f>'Quarterly Balance Sheet'!H18</f>
        <v>9480676225</v>
      </c>
      <c r="I25" s="32">
        <f>'Quarterly Balance Sheet'!I18</f>
        <v>11076643870</v>
      </c>
      <c r="J25" s="32">
        <f>'Quarterly Balance Sheet'!J18</f>
        <v>12741747228</v>
      </c>
      <c r="K25" s="32">
        <f>'Quarterly Balance Sheet'!K18</f>
        <v>14478661006</v>
      </c>
      <c r="L25" s="32">
        <f>'Quarterly Balance Sheet'!L18</f>
        <v>16281062975</v>
      </c>
      <c r="M25" s="32">
        <f>'Quarterly Balance Sheet'!M18</f>
        <v>18171754991</v>
      </c>
    </row>
    <row r="26">
      <c r="A26" s="3" t="s">
        <v>169</v>
      </c>
      <c r="B26" s="33">
        <f t="shared" ref="B26:M26" si="8">B24/B25</f>
        <v>1.307892503</v>
      </c>
      <c r="C26" s="33">
        <f t="shared" si="8"/>
        <v>1.107127103</v>
      </c>
      <c r="D26" s="33">
        <f t="shared" si="8"/>
        <v>1.618037651</v>
      </c>
      <c r="E26" s="33">
        <f t="shared" si="8"/>
        <v>1.348367752</v>
      </c>
      <c r="F26" s="33">
        <f t="shared" si="8"/>
        <v>1.258161766</v>
      </c>
      <c r="G26" s="33">
        <f t="shared" si="8"/>
        <v>1.242214338</v>
      </c>
      <c r="H26" s="33">
        <f t="shared" si="8"/>
        <v>1.535807989</v>
      </c>
      <c r="I26" s="33">
        <f t="shared" si="8"/>
        <v>1.619072263</v>
      </c>
      <c r="J26" s="33">
        <f t="shared" si="8"/>
        <v>1.704225656</v>
      </c>
      <c r="K26" s="33">
        <f t="shared" si="8"/>
        <v>1.578651226</v>
      </c>
      <c r="L26" s="33">
        <f t="shared" si="8"/>
        <v>1.613073467</v>
      </c>
      <c r="M26" s="33">
        <f t="shared" si="8"/>
        <v>1.725058682</v>
      </c>
    </row>
    <row r="27">
      <c r="A27" s="2"/>
    </row>
    <row r="28">
      <c r="A28" s="1" t="s">
        <v>170</v>
      </c>
    </row>
    <row r="29">
      <c r="A29" s="2" t="s">
        <v>168</v>
      </c>
      <c r="B29" s="22">
        <f t="shared" ref="B29:M29" si="9">B21</f>
        <v>1561865509</v>
      </c>
      <c r="C29" s="22">
        <f t="shared" si="9"/>
        <v>2694812979</v>
      </c>
      <c r="D29" s="22">
        <f t="shared" si="9"/>
        <v>6044812653</v>
      </c>
      <c r="E29" s="22">
        <f t="shared" si="9"/>
        <v>6855689004</v>
      </c>
      <c r="F29" s="22">
        <f t="shared" si="9"/>
        <v>8166427965</v>
      </c>
      <c r="G29" s="22">
        <f t="shared" si="9"/>
        <v>9876094455</v>
      </c>
      <c r="H29" s="22">
        <f t="shared" si="9"/>
        <v>14560498283</v>
      </c>
      <c r="I29" s="22">
        <f t="shared" si="9"/>
        <v>17933886860</v>
      </c>
      <c r="J29" s="22">
        <f t="shared" si="9"/>
        <v>21714812528</v>
      </c>
      <c r="K29" s="22">
        <f t="shared" si="9"/>
        <v>22856755947</v>
      </c>
      <c r="L29" s="22">
        <f t="shared" si="9"/>
        <v>26262550701</v>
      </c>
      <c r="M29" s="22">
        <f t="shared" si="9"/>
        <v>31347343723</v>
      </c>
    </row>
    <row r="30">
      <c r="A30" s="2" t="s">
        <v>171</v>
      </c>
      <c r="B30" s="32">
        <f>'Quarterly Balance Sheet'!B22</f>
        <v>825460</v>
      </c>
      <c r="C30" s="32">
        <f>'Quarterly Balance Sheet'!C22</f>
        <v>825460</v>
      </c>
      <c r="D30" s="32">
        <f>'Quarterly Balance Sheet'!D22</f>
        <v>825460</v>
      </c>
      <c r="E30" s="32">
        <f>'Quarterly Balance Sheet'!E22</f>
        <v>1435706</v>
      </c>
      <c r="F30" s="32">
        <f>'Quarterly Balance Sheet'!F22</f>
        <v>1435706</v>
      </c>
      <c r="G30" s="32">
        <f>'Quarterly Balance Sheet'!G22</f>
        <v>1435706</v>
      </c>
      <c r="H30" s="32">
        <f>'Quarterly Balance Sheet'!H22</f>
        <v>610246</v>
      </c>
      <c r="I30" s="32">
        <f>'Quarterly Balance Sheet'!I22</f>
        <v>1378197</v>
      </c>
      <c r="J30" s="32">
        <f>'Quarterly Balance Sheet'!J22</f>
        <v>1378197</v>
      </c>
      <c r="K30" s="32">
        <f>'Quarterly Balance Sheet'!K22</f>
        <v>1378197</v>
      </c>
      <c r="L30" s="32">
        <f>'Quarterly Balance Sheet'!L22</f>
        <v>767951</v>
      </c>
      <c r="M30" s="32">
        <f>'Quarterly Balance Sheet'!M22</f>
        <v>767951</v>
      </c>
    </row>
    <row r="31">
      <c r="A31" s="2" t="s">
        <v>172</v>
      </c>
      <c r="B31" s="32">
        <f>'Quarterly Balance Sheet'!B11</f>
        <v>974082894.1</v>
      </c>
      <c r="C31" s="32">
        <f>'Quarterly Balance Sheet'!C11</f>
        <v>2415514918</v>
      </c>
      <c r="D31" s="32">
        <f>'Quarterly Balance Sheet'!D11</f>
        <v>3313724961</v>
      </c>
      <c r="E31" s="32">
        <f>'Quarterly Balance Sheet'!E11</f>
        <v>4851235868</v>
      </c>
      <c r="F31" s="32">
        <f>'Quarterly Balance Sheet'!F11</f>
        <v>5789015948</v>
      </c>
      <c r="G31" s="32">
        <f>'Quarterly Balance Sheet'!G11</f>
        <v>7422655706</v>
      </c>
      <c r="H31" s="32">
        <f>'Quarterly Balance Sheet'!H11</f>
        <v>8409118282</v>
      </c>
      <c r="I31" s="32">
        <f>'Quarterly Balance Sheet'!I11</f>
        <v>10157876643</v>
      </c>
      <c r="J31" s="26">
        <f>'Quarterly Balance Sheet'!J11</f>
        <v>11193424657</v>
      </c>
      <c r="K31" s="26">
        <f>'Quarterly Balance Sheet'!K11</f>
        <v>13062836865</v>
      </c>
      <c r="L31" s="26">
        <f>'Quarterly Balance Sheet'!L11</f>
        <v>14141989142</v>
      </c>
      <c r="M31" s="26">
        <f>'Quarterly Balance Sheet'!M11</f>
        <v>16134311480</v>
      </c>
    </row>
    <row r="32">
      <c r="A32" s="3" t="s">
        <v>173</v>
      </c>
      <c r="B32" s="35">
        <f t="shared" ref="B32:M32" si="10">B29+B30-B31</f>
        <v>588608074.6</v>
      </c>
      <c r="C32" s="35">
        <f t="shared" si="10"/>
        <v>280123520.8</v>
      </c>
      <c r="D32" s="35">
        <f t="shared" si="10"/>
        <v>2731913152</v>
      </c>
      <c r="E32" s="35">
        <f t="shared" si="10"/>
        <v>2005888842</v>
      </c>
      <c r="F32" s="35">
        <f t="shared" si="10"/>
        <v>2378847723</v>
      </c>
      <c r="G32" s="35">
        <f t="shared" si="10"/>
        <v>2454874455</v>
      </c>
      <c r="H32" s="35">
        <f t="shared" si="10"/>
        <v>6151990247</v>
      </c>
      <c r="I32" s="35">
        <f t="shared" si="10"/>
        <v>7777388414</v>
      </c>
      <c r="J32" s="35">
        <f t="shared" si="10"/>
        <v>10522766068</v>
      </c>
      <c r="K32" s="35">
        <f t="shared" si="10"/>
        <v>9795297278</v>
      </c>
      <c r="L32" s="35">
        <f t="shared" si="10"/>
        <v>12121329510</v>
      </c>
      <c r="M32" s="35">
        <f t="shared" si="10"/>
        <v>15213800193</v>
      </c>
    </row>
    <row r="33">
      <c r="A33" s="2"/>
    </row>
    <row r="34">
      <c r="A34" s="1" t="s">
        <v>174</v>
      </c>
    </row>
    <row r="35">
      <c r="A35" s="2" t="s">
        <v>175</v>
      </c>
      <c r="B35" s="32">
        <f t="shared" ref="B35:M35" si="11">B32</f>
        <v>588608074.6</v>
      </c>
      <c r="C35" s="32">
        <f t="shared" si="11"/>
        <v>280123520.8</v>
      </c>
      <c r="D35" s="32">
        <f t="shared" si="11"/>
        <v>2731913152</v>
      </c>
      <c r="E35" s="32">
        <f t="shared" si="11"/>
        <v>2005888842</v>
      </c>
      <c r="F35" s="32">
        <f t="shared" si="11"/>
        <v>2378847723</v>
      </c>
      <c r="G35" s="32">
        <f t="shared" si="11"/>
        <v>2454874455</v>
      </c>
      <c r="H35" s="32">
        <f t="shared" si="11"/>
        <v>6151990247</v>
      </c>
      <c r="I35" s="32">
        <f t="shared" si="11"/>
        <v>7777388414</v>
      </c>
      <c r="J35" s="32">
        <f t="shared" si="11"/>
        <v>10522766068</v>
      </c>
      <c r="K35" s="32">
        <f t="shared" si="11"/>
        <v>9795297278</v>
      </c>
      <c r="L35" s="32">
        <f t="shared" si="11"/>
        <v>12121329510</v>
      </c>
      <c r="M35" s="32">
        <f t="shared" si="11"/>
        <v>15213800193</v>
      </c>
    </row>
    <row r="36">
      <c r="A36" s="2" t="s">
        <v>176</v>
      </c>
      <c r="B36" s="32">
        <f>'Quarterly Profit &amp; Loss'!B6</f>
        <v>1622857219</v>
      </c>
      <c r="C36" s="32">
        <f>'Quarterly Profit &amp; Loss'!C6</f>
        <v>1692389324</v>
      </c>
      <c r="D36" s="32">
        <f>'Quarterly Profit &amp; Loss'!D6</f>
        <v>1764966577</v>
      </c>
      <c r="E36" s="32">
        <f>'Quarterly Profit &amp; Loss'!E6</f>
        <v>1840724828</v>
      </c>
      <c r="F36" s="32">
        <f>'Quarterly Profit &amp; Loss'!F6</f>
        <v>1919806076</v>
      </c>
      <c r="G36" s="32">
        <f>'Quarterly Profit &amp; Loss'!G6</f>
        <v>2002358751</v>
      </c>
      <c r="H36" s="32">
        <f>'Quarterly Profit &amp; Loss'!H6</f>
        <v>2088538010</v>
      </c>
      <c r="I36" s="32">
        <f>'Quarterly Profit &amp; Loss'!I6</f>
        <v>2178506044</v>
      </c>
      <c r="J36" s="32">
        <f>'Quarterly Profit &amp; Loss'!J6</f>
        <v>2272432401</v>
      </c>
      <c r="K36" s="32">
        <f>'Quarterly Profit &amp; Loss'!K6</f>
        <v>2370494322</v>
      </c>
      <c r="L36" s="32">
        <f>'Quarterly Profit &amp; Loss'!L6</f>
        <v>2472877096</v>
      </c>
      <c r="M36" s="32">
        <f>'Quarterly Profit &amp; Loss'!M6</f>
        <v>2579774429</v>
      </c>
    </row>
    <row r="37">
      <c r="A37" s="3" t="s">
        <v>177</v>
      </c>
      <c r="B37" s="36">
        <f t="shared" ref="B37:M37" si="12">B35/B36</f>
        <v>0.3626986205</v>
      </c>
      <c r="C37" s="36">
        <f t="shared" si="12"/>
        <v>0.1655195509</v>
      </c>
      <c r="D37" s="36">
        <f t="shared" si="12"/>
        <v>1.547855459</v>
      </c>
      <c r="E37" s="36">
        <f t="shared" si="12"/>
        <v>1.089727705</v>
      </c>
      <c r="F37" s="36">
        <f t="shared" si="12"/>
        <v>1.239108342</v>
      </c>
      <c r="G37" s="36">
        <f t="shared" si="12"/>
        <v>1.225991323</v>
      </c>
      <c r="H37" s="36">
        <f t="shared" si="12"/>
        <v>2.945596498</v>
      </c>
      <c r="I37" s="36">
        <f t="shared" si="12"/>
        <v>3.570055927</v>
      </c>
      <c r="J37" s="36">
        <f t="shared" si="12"/>
        <v>4.630617863</v>
      </c>
      <c r="K37" s="36">
        <f t="shared" si="12"/>
        <v>4.132174959</v>
      </c>
      <c r="L37" s="36">
        <f t="shared" si="12"/>
        <v>4.901711261</v>
      </c>
      <c r="M37" s="36">
        <f t="shared" si="12"/>
        <v>5.897337389</v>
      </c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88"/>
  </cols>
  <sheetData>
    <row r="1">
      <c r="A1" s="2"/>
      <c r="B1" s="13" t="s">
        <v>55</v>
      </c>
      <c r="C1" s="13" t="s">
        <v>56</v>
      </c>
      <c r="D1" s="13" t="s">
        <v>57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64</v>
      </c>
      <c r="L1" s="13" t="s">
        <v>65</v>
      </c>
      <c r="M1" s="13" t="s">
        <v>66</v>
      </c>
    </row>
    <row r="2">
      <c r="A2" s="37" t="s">
        <v>178</v>
      </c>
    </row>
    <row r="3">
      <c r="A3" s="1" t="s">
        <v>179</v>
      </c>
    </row>
    <row r="4">
      <c r="A4" s="2" t="s">
        <v>180</v>
      </c>
      <c r="B4" s="22">
        <f>Equity!B18+Equity!C18+Equity!D18</f>
        <v>0</v>
      </c>
      <c r="C4" s="22">
        <f>Equity!E18+Equity!F18+Equity!G18</f>
        <v>0</v>
      </c>
      <c r="D4" s="22">
        <f>Equity!H18+Equity!I18+Equity!J18</f>
        <v>0</v>
      </c>
      <c r="E4" s="22">
        <f>Equity!K18+Equity!L18+Equity!M18</f>
        <v>0</v>
      </c>
      <c r="F4" s="22">
        <f>Equity!N18+Equity!O18+Equity!P18</f>
        <v>0</v>
      </c>
      <c r="G4" s="22">
        <f>Equity!Q18+Equity!R18+Equity!S18</f>
        <v>7130072</v>
      </c>
      <c r="H4" s="22">
        <f>Equity!T18+Equity!U18+Equity!V18</f>
        <v>0</v>
      </c>
      <c r="I4" s="22">
        <f>Equity!W18+Equity!X18+Equity!Y18</f>
        <v>0</v>
      </c>
      <c r="J4" s="22">
        <f>Equity!Z18+Equity!AA18+Equity!AB18</f>
        <v>0</v>
      </c>
      <c r="K4" s="22">
        <f>Equity!AC18+Equity!AD18+Equity!AE18</f>
        <v>0</v>
      </c>
      <c r="L4" s="22">
        <f>Equity!AF18+Equity!AG18+Equity!AH18</f>
        <v>9803849</v>
      </c>
      <c r="M4" s="22">
        <f>Equity!AI18+Equity!AJ18+Equity!AK18</f>
        <v>0</v>
      </c>
    </row>
    <row r="5">
      <c r="A5" s="2" t="s">
        <v>181</v>
      </c>
      <c r="B5" s="32">
        <f>'Quarterly Profit &amp; Loss'!B12</f>
        <v>1189351928</v>
      </c>
      <c r="C5" s="32">
        <f>'Quarterly Profit &amp; Loss'!C12</f>
        <v>1239874337</v>
      </c>
      <c r="D5" s="32">
        <f>'Quarterly Profit &amp; Loss'!D12</f>
        <v>1293095237</v>
      </c>
      <c r="E5" s="32">
        <f>'Quarterly Profit &amp; Loss'!E12</f>
        <v>1348544384</v>
      </c>
      <c r="F5" s="32">
        <f>'Quarterly Profit &amp; Loss'!F12</f>
        <v>1406325906</v>
      </c>
      <c r="G5" s="32">
        <f>'Quarterly Profit &amp; Loss'!G12</f>
        <v>1466763397</v>
      </c>
      <c r="H5" s="32">
        <f>'Quarterly Profit &amp; Loss'!H12</f>
        <v>1530281392</v>
      </c>
      <c r="I5" s="32">
        <f>'Quarterly Profit &amp; Loss'!I12</f>
        <v>1595967645</v>
      </c>
      <c r="J5" s="32">
        <f>'Quarterly Profit &amp; Loss'!J12</f>
        <v>1665103358</v>
      </c>
      <c r="K5" s="32">
        <f>'Quarterly Profit &amp; Loss'!K12</f>
        <v>1736913779</v>
      </c>
      <c r="L5" s="32">
        <f>'Quarterly Profit &amp; Loss'!L12</f>
        <v>1812205817</v>
      </c>
      <c r="M5" s="32">
        <f>'Quarterly Profit &amp; Loss'!M12</f>
        <v>1890692017</v>
      </c>
    </row>
    <row r="6">
      <c r="A6" s="3" t="s">
        <v>182</v>
      </c>
      <c r="B6" s="38">
        <f t="shared" ref="B6:M6" si="1">B4/B5</f>
        <v>0</v>
      </c>
      <c r="C6" s="38">
        <f t="shared" si="1"/>
        <v>0</v>
      </c>
      <c r="D6" s="38">
        <f t="shared" si="1"/>
        <v>0</v>
      </c>
      <c r="E6" s="38">
        <f t="shared" si="1"/>
        <v>0</v>
      </c>
      <c r="F6" s="38">
        <f t="shared" si="1"/>
        <v>0</v>
      </c>
      <c r="G6" s="38">
        <f t="shared" si="1"/>
        <v>0.004861092127</v>
      </c>
      <c r="H6" s="38">
        <f t="shared" si="1"/>
        <v>0</v>
      </c>
      <c r="I6" s="38">
        <f t="shared" si="1"/>
        <v>0</v>
      </c>
      <c r="J6" s="38">
        <f t="shared" si="1"/>
        <v>0</v>
      </c>
      <c r="K6" s="38">
        <f t="shared" si="1"/>
        <v>0</v>
      </c>
      <c r="L6" s="38">
        <f t="shared" si="1"/>
        <v>0.005409898207</v>
      </c>
      <c r="M6" s="38">
        <f t="shared" si="1"/>
        <v>0</v>
      </c>
    </row>
    <row r="7">
      <c r="A7" s="2"/>
    </row>
    <row r="8">
      <c r="A8" s="1" t="s">
        <v>183</v>
      </c>
    </row>
    <row r="9">
      <c r="A9" s="2" t="s">
        <v>184</v>
      </c>
      <c r="B9" s="39">
        <f t="shared" ref="B9:M9" si="2">B6</f>
        <v>0</v>
      </c>
      <c r="C9" s="39">
        <f t="shared" si="2"/>
        <v>0</v>
      </c>
      <c r="D9" s="39">
        <f t="shared" si="2"/>
        <v>0</v>
      </c>
      <c r="E9" s="39">
        <f t="shared" si="2"/>
        <v>0</v>
      </c>
      <c r="F9" s="39">
        <f t="shared" si="2"/>
        <v>0</v>
      </c>
      <c r="G9" s="39">
        <f t="shared" si="2"/>
        <v>0.004861092127</v>
      </c>
      <c r="H9" s="39">
        <f t="shared" si="2"/>
        <v>0</v>
      </c>
      <c r="I9" s="39">
        <f t="shared" si="2"/>
        <v>0</v>
      </c>
      <c r="J9" s="39">
        <f t="shared" si="2"/>
        <v>0</v>
      </c>
      <c r="K9" s="39">
        <f t="shared" si="2"/>
        <v>0</v>
      </c>
      <c r="L9" s="39">
        <f t="shared" si="2"/>
        <v>0.005409898207</v>
      </c>
      <c r="M9" s="39">
        <f t="shared" si="2"/>
        <v>0</v>
      </c>
    </row>
    <row r="10">
      <c r="A10" s="3" t="s">
        <v>185</v>
      </c>
      <c r="B10" s="38">
        <f t="shared" ref="B10:M10" si="3">1-B9</f>
        <v>1</v>
      </c>
      <c r="C10" s="38">
        <f t="shared" si="3"/>
        <v>1</v>
      </c>
      <c r="D10" s="38">
        <f t="shared" si="3"/>
        <v>1</v>
      </c>
      <c r="E10" s="38">
        <f t="shared" si="3"/>
        <v>1</v>
      </c>
      <c r="F10" s="38">
        <f t="shared" si="3"/>
        <v>1</v>
      </c>
      <c r="G10" s="38">
        <f t="shared" si="3"/>
        <v>0.9951389079</v>
      </c>
      <c r="H10" s="38">
        <f t="shared" si="3"/>
        <v>1</v>
      </c>
      <c r="I10" s="38">
        <f t="shared" si="3"/>
        <v>1</v>
      </c>
      <c r="J10" s="38">
        <f t="shared" si="3"/>
        <v>1</v>
      </c>
      <c r="K10" s="38">
        <f t="shared" si="3"/>
        <v>1</v>
      </c>
      <c r="L10" s="38">
        <f t="shared" si="3"/>
        <v>0.9945901018</v>
      </c>
      <c r="M10" s="38">
        <f t="shared" si="3"/>
        <v>1</v>
      </c>
    </row>
    <row r="11">
      <c r="A11" s="2"/>
    </row>
  </sheetData>
  <drawing r:id="rId1"/>
</worksheet>
</file>