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umptions" sheetId="1" r:id="rId4"/>
    <sheet state="visible" name="Equity" sheetId="2" r:id="rId5"/>
    <sheet state="visible" name="Quarterly Profit &amp; Loss" sheetId="3" r:id="rId6"/>
    <sheet state="visible" name="Quarterly Balance Sheet" sheetId="4" r:id="rId7"/>
    <sheet state="visible" name="Market Ratios" sheetId="5" r:id="rId8"/>
  </sheets>
  <definedNames/>
  <calcPr/>
</workbook>
</file>

<file path=xl/sharedStrings.xml><?xml version="1.0" encoding="utf-8"?>
<sst xmlns="http://schemas.openxmlformats.org/spreadsheetml/2006/main" count="194" uniqueCount="148">
  <si>
    <t>Sales Details</t>
  </si>
  <si>
    <t>Quantity</t>
  </si>
  <si>
    <t>Growth% of Quantity</t>
  </si>
  <si>
    <t>Selling Price</t>
  </si>
  <si>
    <t>Growth % of Selling Price</t>
  </si>
  <si>
    <t>Mat</t>
  </si>
  <si>
    <t>Foam Block</t>
  </si>
  <si>
    <t>Collection Details</t>
  </si>
  <si>
    <t>Collection</t>
  </si>
  <si>
    <t>Customer1</t>
  </si>
  <si>
    <t>after 2 months</t>
  </si>
  <si>
    <t>Customer2</t>
  </si>
  <si>
    <t>Cash</t>
  </si>
  <si>
    <t>Purchase Details</t>
  </si>
  <si>
    <t>Purchase Price</t>
  </si>
  <si>
    <t>Growth % of Purchase Price</t>
  </si>
  <si>
    <t>Payments</t>
  </si>
  <si>
    <t>after 1 month</t>
  </si>
  <si>
    <t>every 3 months and make the balance 0</t>
  </si>
  <si>
    <t>Operating Costs</t>
  </si>
  <si>
    <t>Amount (in Rs.)</t>
  </si>
  <si>
    <t>Payment</t>
  </si>
  <si>
    <t>Rent</t>
  </si>
  <si>
    <t>Electricity</t>
  </si>
  <si>
    <t>Security</t>
  </si>
  <si>
    <t>every 2 months and make the balance 0</t>
  </si>
  <si>
    <t>Salary</t>
  </si>
  <si>
    <t>every month</t>
  </si>
  <si>
    <t>Equity Share Issue</t>
  </si>
  <si>
    <t>Month 2</t>
  </si>
  <si>
    <t>Issue Price</t>
  </si>
  <si>
    <t>Number of Shares</t>
  </si>
  <si>
    <t>Dividend Details</t>
  </si>
  <si>
    <t>Month 12</t>
  </si>
  <si>
    <t>Per Share (in Rs.)</t>
  </si>
  <si>
    <t>Loan Details</t>
  </si>
  <si>
    <t>Loan taken month</t>
  </si>
  <si>
    <t>Loan Amount</t>
  </si>
  <si>
    <t>Yearly Interest (%)</t>
  </si>
  <si>
    <t>Interest Payment Schedule</t>
  </si>
  <si>
    <t>Loan Period</t>
  </si>
  <si>
    <t>Repayment Month</t>
  </si>
  <si>
    <t>17-month term loan-UBI</t>
  </si>
  <si>
    <t>Monthly</t>
  </si>
  <si>
    <t>16-month term loan-ICICI</t>
  </si>
  <si>
    <t>Tax Rate</t>
  </si>
  <si>
    <t>Market Price per share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</si>
  <si>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</si>
  <si>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</si>
  <si>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</si>
  <si>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</si>
  <si>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</si>
  <si>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</si>
  <si>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</si>
  <si>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</si>
  <si>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Closing Market Price per share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</si>
  <si>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</si>
  <si>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</si>
  <si>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</si>
  <si>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</si>
  <si>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</si>
  <si>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</si>
  <si>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</si>
  <si>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</si>
  <si>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</si>
  <si>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</si>
  <si>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</si>
  <si>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</si>
  <si>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</si>
  <si>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</si>
  <si>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</si>
  <si>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</si>
  <si>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</si>
  <si>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</si>
  <si>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</si>
  <si>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</si>
  <si>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</si>
  <si>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</si>
  <si>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</si>
  <si>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</si>
  <si>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Equity Share Issued (in Numbers)</t>
  </si>
  <si>
    <t>Opening Number of Shares</t>
  </si>
  <si>
    <t>Number of Shares issued</t>
  </si>
  <si>
    <t>Closing number fo shares</t>
  </si>
  <si>
    <t>Equity Share Issued (in Rs.)</t>
  </si>
  <si>
    <t>Dividend per Share (in Rs.)</t>
  </si>
  <si>
    <t>Dividend Paid (in Rs.)</t>
  </si>
  <si>
    <t>Sales</t>
  </si>
  <si>
    <t>Cost of Goods Sold</t>
  </si>
  <si>
    <t>Gross Profit</t>
  </si>
  <si>
    <t>Operating Expenses</t>
  </si>
  <si>
    <t>EBITDA (Earning Before Interest, Tax and Depreciation)</t>
  </si>
  <si>
    <t>Depreciation</t>
  </si>
  <si>
    <t>EBIT (Earning Before Interest and Tax)- Operating Profit</t>
  </si>
  <si>
    <t>Interest Expenses</t>
  </si>
  <si>
    <t>PBT (Profit Before Tax)</t>
  </si>
  <si>
    <t>Tax Expense</t>
  </si>
  <si>
    <t>PAT (Profit after Tax) - Net Profit</t>
  </si>
  <si>
    <t>Assets</t>
  </si>
  <si>
    <t>Non-Current Assets</t>
  </si>
  <si>
    <t>Fixed Assets</t>
  </si>
  <si>
    <t>Total Non-Current Assets</t>
  </si>
  <si>
    <t>Current Assets</t>
  </si>
  <si>
    <t>Stock</t>
  </si>
  <si>
    <t>Receivables</t>
  </si>
  <si>
    <t>Cash in Hand</t>
  </si>
  <si>
    <t>Total Current Assets</t>
  </si>
  <si>
    <t>Total Assets</t>
  </si>
  <si>
    <t>Equity</t>
  </si>
  <si>
    <t>Equity Share Capital</t>
  </si>
  <si>
    <t>Accumulated Profits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</si>
  <si>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</si>
  <si>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</si>
  <si>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</si>
  <si>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</si>
  <si>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</si>
  <si>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</si>
  <si>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Payables</t>
  </si>
  <si>
    <t>Outstanding Expenses</t>
  </si>
  <si>
    <t>Total Current Liabilities</t>
  </si>
  <si>
    <t>Total Liabilities</t>
  </si>
  <si>
    <t>Total Equity and Liabilities</t>
  </si>
  <si>
    <t>Difference</t>
  </si>
  <si>
    <t>Market Ratios</t>
  </si>
  <si>
    <t>Book value per share (Total Equity/Shares Outstanding)</t>
  </si>
  <si>
    <t>Shares Outstanding</t>
  </si>
  <si>
    <t>Book Value per share (in Rs)</t>
  </si>
  <si>
    <t>Market to Book Ratio(Market Price Per Share/Book Value Per Share)</t>
  </si>
  <si>
    <t>Book Value per share</t>
  </si>
  <si>
    <t>Market to Book Ratio (in Times)</t>
  </si>
  <si>
    <t>Price Earning Ratio ( Market Price Per Share/Earning per Share)</t>
  </si>
  <si>
    <t>Market Price Share (MPS)</t>
  </si>
  <si>
    <t>Earning Per Share (EPS)-Net Income/Shares Outstanding</t>
  </si>
  <si>
    <t>Price Earning Ratio</t>
  </si>
  <si>
    <t>Market Capitalization (Market Price Per Share * Number of Shares)</t>
  </si>
  <si>
    <t>Market Price Per Share</t>
  </si>
  <si>
    <t>Market Capitalization (in Rs)</t>
  </si>
  <si>
    <t>Price to Book Ratio ( Market Capitalization/Total Equity)</t>
  </si>
  <si>
    <t>Market Capitalization</t>
  </si>
  <si>
    <t>Price to Book Ratio</t>
  </si>
  <si>
    <t>Enterprise Value - (Market Capitalization + Market Value of Loan - Cash Inhand)</t>
  </si>
  <si>
    <t>Market Value of Loan</t>
  </si>
  <si>
    <t>Cash Inhand</t>
  </si>
  <si>
    <t>Enterprise Value (in Rs)</t>
  </si>
  <si>
    <t>Enterprise Value Multiple (Enterprise Value / EBITDA)</t>
  </si>
  <si>
    <t>Enterprise Value (EV)</t>
  </si>
  <si>
    <t>EBITDA</t>
  </si>
  <si>
    <t>Enterprise Value Multiple (in times)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</si>
</sst>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10" xfId="0" applyAlignment="1" applyFont="1" applyNumberFormat="1">
      <alignment horizontal="right" readingOrder="0" vertical="bottom"/>
    </xf>
    <xf borderId="0" fillId="0" fontId="2" numFmtId="9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shrinkToFit="0" vertical="bottom" wrapText="0"/>
    </xf>
    <xf borderId="0" fillId="0" fontId="2" numFmtId="10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3" numFmtId="0" xfId="0" applyFont="1"/>
    <xf borderId="0" fillId="2" fontId="4" numFmtId="164" xfId="0" applyAlignment="1" applyFill="1" applyFont="1" applyNumberFormat="1">
      <alignment readingOrder="0"/>
    </xf>
    <xf borderId="0" fillId="0" fontId="3" numFmtId="164" xfId="0" applyFont="1" applyNumberFormat="1"/>
    <xf borderId="0" fillId="0" fontId="4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 vertical="bottom"/>
    </xf>
    <xf borderId="0" fillId="0" fontId="3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vertical="bottom"/>
    </xf>
    <xf borderId="0" fillId="0" fontId="1" numFmtId="1" xfId="0" applyAlignment="1" applyFont="1" applyNumberFormat="1">
      <alignment vertical="bottom"/>
    </xf>
    <xf borderId="0" fillId="2" fontId="1" numFmtId="1" xfId="0" applyAlignment="1" applyFont="1" applyNumberFormat="1">
      <alignment readingOrder="0" vertical="bottom"/>
    </xf>
    <xf borderId="0" fillId="3" fontId="1" numFmtId="1" xfId="0" applyAlignment="1" applyFill="1" applyFont="1" applyNumberFormat="1">
      <alignment vertical="bottom"/>
    </xf>
    <xf borderId="0" fillId="0" fontId="2" numFmtId="1" xfId="0" applyAlignment="1" applyFont="1" applyNumberFormat="1">
      <alignment vertical="bottom"/>
    </xf>
    <xf borderId="0" fillId="0" fontId="2" numFmtId="1" xfId="0" applyAlignment="1" applyFont="1" applyNumberFormat="1">
      <alignment horizontal="right" vertical="bottom"/>
    </xf>
    <xf borderId="0" fillId="3" fontId="2" numFmtId="1" xfId="0" applyAlignment="1" applyFont="1" applyNumberFormat="1">
      <alignment horizontal="right" vertical="bottom"/>
    </xf>
    <xf borderId="0" fillId="0" fontId="1" numFmtId="1" xfId="0" applyAlignment="1" applyFont="1" applyNumberFormat="1">
      <alignment readingOrder="0" vertical="bottom"/>
    </xf>
    <xf borderId="0" fillId="0" fontId="3" numFmtId="1" xfId="0" applyAlignment="1" applyFont="1" applyNumberFormat="1">
      <alignment readingOrder="0"/>
    </xf>
    <xf borderId="0" fillId="0" fontId="3" numFmtId="1" xfId="0" applyFont="1" applyNumberFormat="1"/>
    <xf borderId="0" fillId="0" fontId="4" numFmtId="1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3" fontId="2" numFmtId="1" xfId="0" applyAlignment="1" applyFont="1" applyNumberFormat="1">
      <alignment vertical="bottom"/>
    </xf>
    <xf borderId="0" fillId="4" fontId="1" numFmtId="1" xfId="0" applyAlignment="1" applyFill="1" applyFont="1" applyNumberFormat="1">
      <alignment vertical="bottom"/>
    </xf>
    <xf borderId="0" fillId="0" fontId="1" numFmtId="0" xfId="0" applyAlignment="1" applyFont="1">
      <alignment shrinkToFit="0" vertical="bottom" wrapText="0"/>
    </xf>
    <xf borderId="0" fillId="0" fontId="2" numFmtId="4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2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" width="14.75"/>
    <col customWidth="1" min="3" max="3" width="17.63"/>
    <col customWidth="1" min="4" max="4" width="15.38"/>
    <col customWidth="1" min="5" max="5" width="23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1" t="s">
        <v>1</v>
      </c>
      <c r="C2" s="1" t="s">
        <v>2</v>
      </c>
      <c r="D2" s="3" t="s">
        <v>3</v>
      </c>
      <c r="E2" s="1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5</v>
      </c>
      <c r="B3" s="5">
        <v>99254.0</v>
      </c>
      <c r="C3" s="6">
        <v>0.0086</v>
      </c>
      <c r="D3" s="5">
        <v>1199.0</v>
      </c>
      <c r="E3" s="6">
        <v>0.0097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6</v>
      </c>
      <c r="B4" s="5">
        <v>74567.0</v>
      </c>
      <c r="C4" s="6">
        <v>0.01</v>
      </c>
      <c r="D4" s="5">
        <v>299.0</v>
      </c>
      <c r="E4" s="6">
        <v>0.0022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4" t="s">
        <v>5</v>
      </c>
      <c r="C7" s="4" t="s">
        <v>6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9</v>
      </c>
      <c r="B8" s="7">
        <v>0.48</v>
      </c>
      <c r="C8" s="7">
        <v>0.27</v>
      </c>
      <c r="D8" s="8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11</v>
      </c>
      <c r="B9" s="7">
        <v>0.52</v>
      </c>
      <c r="C9" s="7">
        <v>0.73</v>
      </c>
      <c r="D9" s="2" t="s">
        <v>12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13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1" t="s">
        <v>1</v>
      </c>
      <c r="C12" s="1" t="s">
        <v>2</v>
      </c>
      <c r="D12" s="1" t="s">
        <v>14</v>
      </c>
      <c r="E12" s="1" t="s">
        <v>15</v>
      </c>
      <c r="F12" s="1" t="s">
        <v>16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5</v>
      </c>
      <c r="B13" s="5">
        <v>121486.0</v>
      </c>
      <c r="C13" s="6">
        <v>0.0141</v>
      </c>
      <c r="D13" s="5">
        <v>764.0</v>
      </c>
      <c r="E13" s="9">
        <v>0.0</v>
      </c>
      <c r="F13" s="8" t="s">
        <v>17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6</v>
      </c>
      <c r="B14" s="5">
        <v>74567.0</v>
      </c>
      <c r="C14" s="6">
        <v>0.01</v>
      </c>
      <c r="D14" s="5">
        <v>101.0</v>
      </c>
      <c r="E14" s="6">
        <v>0.016</v>
      </c>
      <c r="F14" s="8" t="s">
        <v>18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">
        <v>19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10" t="s">
        <v>20</v>
      </c>
      <c r="C17" s="10" t="s">
        <v>21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0" t="s">
        <v>22</v>
      </c>
      <c r="B18" s="5">
        <v>124870.0</v>
      </c>
      <c r="C18" s="4" t="s">
        <v>17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0" t="s">
        <v>23</v>
      </c>
      <c r="B19" s="5">
        <v>68762.0</v>
      </c>
      <c r="C19" s="11" t="s">
        <v>18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0" t="s">
        <v>24</v>
      </c>
      <c r="B20" s="5">
        <v>32345.0</v>
      </c>
      <c r="C20" s="8" t="s">
        <v>25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0" t="s">
        <v>26</v>
      </c>
      <c r="B21" s="5">
        <v>231337.0</v>
      </c>
      <c r="C21" s="4" t="s">
        <v>27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</row>
    <row r="23">
      <c r="A23" s="1" t="s">
        <v>28</v>
      </c>
      <c r="B23" s="4" t="s">
        <v>29</v>
      </c>
      <c r="C23" s="4"/>
      <c r="D23" s="2"/>
      <c r="E23" s="2"/>
    </row>
    <row r="24">
      <c r="A24" s="10" t="s">
        <v>30</v>
      </c>
      <c r="B24" s="5">
        <v>12.8</v>
      </c>
      <c r="C24" s="5"/>
      <c r="D24" s="2"/>
      <c r="E24" s="2"/>
    </row>
    <row r="25">
      <c r="A25" s="10" t="s">
        <v>31</v>
      </c>
      <c r="B25" s="5">
        <v>9863.0</v>
      </c>
      <c r="C25" s="5"/>
      <c r="D25" s="2"/>
      <c r="E25" s="2"/>
    </row>
    <row r="26">
      <c r="A26" s="2"/>
      <c r="B26" s="2"/>
      <c r="C26" s="2"/>
      <c r="D26" s="2"/>
      <c r="E26" s="2"/>
    </row>
    <row r="27">
      <c r="A27" s="1" t="s">
        <v>32</v>
      </c>
      <c r="B27" s="4" t="s">
        <v>33</v>
      </c>
      <c r="C27" s="4"/>
      <c r="D27" s="2"/>
      <c r="E27" s="2"/>
    </row>
    <row r="28">
      <c r="A28" s="10" t="s">
        <v>34</v>
      </c>
      <c r="B28" s="5">
        <v>13.5</v>
      </c>
      <c r="C28" s="5"/>
      <c r="D28" s="2"/>
      <c r="E28" s="2"/>
    </row>
    <row r="29">
      <c r="A29" s="2"/>
      <c r="B29" s="2"/>
      <c r="C29" s="2"/>
      <c r="D29" s="2"/>
      <c r="E29" s="2"/>
    </row>
    <row r="30">
      <c r="A30" s="1" t="s">
        <v>35</v>
      </c>
      <c r="B30" s="10" t="s">
        <v>36</v>
      </c>
      <c r="C30" s="10" t="s">
        <v>37</v>
      </c>
      <c r="D30" s="10" t="s">
        <v>38</v>
      </c>
      <c r="E30" s="10" t="s">
        <v>39</v>
      </c>
      <c r="F30" s="12" t="s">
        <v>40</v>
      </c>
      <c r="G30" s="12" t="s">
        <v>41</v>
      </c>
    </row>
    <row r="31">
      <c r="A31" s="4" t="s">
        <v>42</v>
      </c>
      <c r="B31" s="5">
        <v>1.0</v>
      </c>
      <c r="C31" s="5">
        <v>6782450.0</v>
      </c>
      <c r="D31" s="6">
        <v>0.1388</v>
      </c>
      <c r="E31" s="10" t="s">
        <v>43</v>
      </c>
      <c r="F31" s="12">
        <v>17.0</v>
      </c>
      <c r="G31" s="13">
        <f t="shared" ref="G31:G32" si="1">B31+F31</f>
        <v>18</v>
      </c>
    </row>
    <row r="32">
      <c r="A32" s="4" t="s">
        <v>44</v>
      </c>
      <c r="B32" s="5">
        <v>5.0</v>
      </c>
      <c r="C32" s="5">
        <v>5446209.0</v>
      </c>
      <c r="D32" s="6">
        <v>0.1107</v>
      </c>
      <c r="E32" s="10" t="s">
        <v>43</v>
      </c>
      <c r="F32" s="12">
        <v>16.0</v>
      </c>
      <c r="G32" s="13">
        <f t="shared" si="1"/>
        <v>21</v>
      </c>
    </row>
    <row r="34">
      <c r="A34" s="2" t="s">
        <v>45</v>
      </c>
      <c r="B34" s="6">
        <v>0.185</v>
      </c>
    </row>
    <row r="35">
      <c r="A35" s="2"/>
      <c r="B35" s="2"/>
    </row>
    <row r="36">
      <c r="A36" s="2" t="s">
        <v>46</v>
      </c>
      <c r="B36" s="2" t="s">
        <v>47</v>
      </c>
      <c r="C36" s="2" t="s">
        <v>48</v>
      </c>
      <c r="D36" s="2" t="s">
        <v>49</v>
      </c>
      <c r="E36" s="2" t="s">
        <v>50</v>
      </c>
      <c r="F36" s="2" t="s">
        <v>51</v>
      </c>
      <c r="G36" s="2" t="s">
        <v>52</v>
      </c>
      <c r="H36" s="2" t="s">
        <v>53</v>
      </c>
      <c r="I36" s="2" t="s">
        <v>54</v>
      </c>
    </row>
    <row r="37">
      <c r="A37" s="2" t="s">
        <v>55</v>
      </c>
      <c r="B37" s="5">
        <v>14902.09</v>
      </c>
      <c r="C37" s="5">
        <v>38457.0</v>
      </c>
      <c r="D37" s="5">
        <v>82645.3</v>
      </c>
      <c r="E37" s="12">
        <v>98006.11</v>
      </c>
      <c r="F37" s="5">
        <v>112347.05</v>
      </c>
      <c r="G37" s="5">
        <v>141601.31</v>
      </c>
      <c r="H37" s="5">
        <v>187195.24</v>
      </c>
      <c r="I37" s="5">
        <v>213340.8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7.63"/>
    <col customWidth="1" min="2" max="10" width="9.13"/>
    <col customWidth="1" min="11" max="11" width="8.38"/>
    <col customWidth="1" min="12" max="25" width="9.13"/>
  </cols>
  <sheetData>
    <row r="1">
      <c r="A1" s="14"/>
      <c r="B1" s="14" t="s">
        <v>56</v>
      </c>
      <c r="C1" s="14" t="s">
        <v>57</v>
      </c>
      <c r="D1" s="14" t="s">
        <v>58</v>
      </c>
      <c r="E1" s="14" t="s">
        <v>59</v>
      </c>
      <c r="F1" s="14" t="s">
        <v>60</v>
      </c>
      <c r="G1" s="14" t="s">
        <v>61</v>
      </c>
      <c r="H1" s="14" t="s">
        <v>62</v>
      </c>
      <c r="I1" s="14" t="s">
        <v>63</v>
      </c>
      <c r="J1" s="14" t="s">
        <v>64</v>
      </c>
      <c r="K1" s="14" t="s">
        <v>65</v>
      </c>
      <c r="L1" s="14" t="s">
        <v>66</v>
      </c>
      <c r="M1" s="14" t="s">
        <v>67</v>
      </c>
      <c r="N1" s="14" t="s">
        <v>68</v>
      </c>
      <c r="O1" s="14" t="s">
        <v>69</v>
      </c>
      <c r="P1" s="14" t="s">
        <v>70</v>
      </c>
      <c r="Q1" s="14" t="s">
        <v>71</v>
      </c>
      <c r="R1" s="14" t="s">
        <v>72</v>
      </c>
      <c r="S1" s="14" t="s">
        <v>73</v>
      </c>
      <c r="T1" s="14" t="s">
        <v>74</v>
      </c>
      <c r="U1" s="14" t="s">
        <v>75</v>
      </c>
      <c r="V1" s="14" t="s">
        <v>76</v>
      </c>
      <c r="W1" s="14" t="s">
        <v>77</v>
      </c>
      <c r="X1" s="14" t="s">
        <v>78</v>
      </c>
      <c r="Y1" s="14" t="s">
        <v>79</v>
      </c>
      <c r="Z1" s="15"/>
    </row>
    <row r="2">
      <c r="A2" s="16" t="s">
        <v>28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7" t="s">
        <v>30</v>
      </c>
      <c r="B3" s="18">
        <v>0.0</v>
      </c>
      <c r="C3" s="18">
        <v>12.8</v>
      </c>
      <c r="D3" s="18">
        <v>0.0</v>
      </c>
      <c r="E3" s="18">
        <v>0.0</v>
      </c>
      <c r="F3" s="18">
        <v>0.0</v>
      </c>
      <c r="G3" s="18">
        <v>0.0</v>
      </c>
      <c r="H3" s="18">
        <v>0.0</v>
      </c>
      <c r="I3" s="18">
        <v>0.0</v>
      </c>
      <c r="J3" s="18">
        <v>0.0</v>
      </c>
      <c r="K3" s="18">
        <v>0.0</v>
      </c>
      <c r="L3" s="18">
        <v>0.0</v>
      </c>
      <c r="M3" s="18">
        <v>0.0</v>
      </c>
      <c r="N3" s="18">
        <v>0.0</v>
      </c>
      <c r="O3" s="18">
        <v>0.0</v>
      </c>
      <c r="P3" s="18">
        <v>0.0</v>
      </c>
      <c r="Q3" s="18">
        <v>0.0</v>
      </c>
      <c r="R3" s="18">
        <v>0.0</v>
      </c>
      <c r="S3" s="18">
        <v>0.0</v>
      </c>
      <c r="T3" s="18">
        <v>0.0</v>
      </c>
      <c r="U3" s="18">
        <v>0.0</v>
      </c>
      <c r="V3" s="18">
        <v>0.0</v>
      </c>
      <c r="W3" s="18">
        <v>0.0</v>
      </c>
      <c r="X3" s="18">
        <v>0.0</v>
      </c>
      <c r="Y3" s="18">
        <v>0.0</v>
      </c>
      <c r="Z3" s="15"/>
    </row>
    <row r="4">
      <c r="A4" s="17" t="s">
        <v>31</v>
      </c>
      <c r="B4" s="18">
        <v>0.0</v>
      </c>
      <c r="C4" s="18">
        <v>9863.0</v>
      </c>
      <c r="D4" s="18">
        <v>0.0</v>
      </c>
      <c r="E4" s="18">
        <v>0.0</v>
      </c>
      <c r="F4" s="18">
        <v>0.0</v>
      </c>
      <c r="G4" s="18">
        <v>0.0</v>
      </c>
      <c r="H4" s="18">
        <v>0.0</v>
      </c>
      <c r="I4" s="18">
        <v>0.0</v>
      </c>
      <c r="J4" s="18">
        <v>0.0</v>
      </c>
      <c r="K4" s="18">
        <v>0.0</v>
      </c>
      <c r="L4" s="18">
        <v>0.0</v>
      </c>
      <c r="M4" s="18">
        <v>0.0</v>
      </c>
      <c r="N4" s="18">
        <v>0.0</v>
      </c>
      <c r="O4" s="18">
        <v>0.0</v>
      </c>
      <c r="P4" s="18">
        <v>0.0</v>
      </c>
      <c r="Q4" s="18">
        <v>0.0</v>
      </c>
      <c r="R4" s="18">
        <v>0.0</v>
      </c>
      <c r="S4" s="18">
        <v>0.0</v>
      </c>
      <c r="T4" s="18">
        <v>0.0</v>
      </c>
      <c r="U4" s="18">
        <v>0.0</v>
      </c>
      <c r="V4" s="18">
        <v>0.0</v>
      </c>
      <c r="W4" s="18">
        <v>0.0</v>
      </c>
      <c r="X4" s="18">
        <v>0.0</v>
      </c>
      <c r="Y4" s="18">
        <v>0.0</v>
      </c>
      <c r="Z4" s="15"/>
    </row>
    <row r="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6" t="s">
        <v>80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7" t="s">
        <v>81</v>
      </c>
      <c r="B7" s="18">
        <v>0.0</v>
      </c>
      <c r="C7" s="18">
        <v>0.0</v>
      </c>
      <c r="D7" s="18">
        <v>9863.0</v>
      </c>
      <c r="E7" s="18">
        <v>9863.0</v>
      </c>
      <c r="F7" s="18">
        <v>9863.0</v>
      </c>
      <c r="G7" s="18">
        <v>9863.0</v>
      </c>
      <c r="H7" s="18">
        <v>9863.0</v>
      </c>
      <c r="I7" s="18">
        <v>9863.0</v>
      </c>
      <c r="J7" s="18">
        <v>9863.0</v>
      </c>
      <c r="K7" s="18">
        <v>9863.0</v>
      </c>
      <c r="L7" s="18">
        <v>9863.0</v>
      </c>
      <c r="M7" s="18">
        <v>9863.0</v>
      </c>
      <c r="N7" s="18">
        <v>9863.0</v>
      </c>
      <c r="O7" s="18">
        <v>9863.0</v>
      </c>
      <c r="P7" s="18">
        <v>9863.0</v>
      </c>
      <c r="Q7" s="18">
        <v>9863.0</v>
      </c>
      <c r="R7" s="18">
        <v>9863.0</v>
      </c>
      <c r="S7" s="18">
        <v>9863.0</v>
      </c>
      <c r="T7" s="18">
        <v>9863.0</v>
      </c>
      <c r="U7" s="18">
        <v>9863.0</v>
      </c>
      <c r="V7" s="18">
        <v>9863.0</v>
      </c>
      <c r="W7" s="18">
        <v>9863.0</v>
      </c>
      <c r="X7" s="18">
        <v>9863.0</v>
      </c>
      <c r="Y7" s="18">
        <v>9863.0</v>
      </c>
      <c r="Z7" s="15"/>
    </row>
    <row r="8">
      <c r="A8" s="17" t="s">
        <v>82</v>
      </c>
      <c r="B8" s="18">
        <v>0.0</v>
      </c>
      <c r="C8" s="18">
        <v>9863.0</v>
      </c>
      <c r="D8" s="18">
        <v>0.0</v>
      </c>
      <c r="E8" s="18">
        <v>0.0</v>
      </c>
      <c r="F8" s="18">
        <v>0.0</v>
      </c>
      <c r="G8" s="18">
        <v>0.0</v>
      </c>
      <c r="H8" s="18">
        <v>0.0</v>
      </c>
      <c r="I8" s="18">
        <v>0.0</v>
      </c>
      <c r="J8" s="18">
        <v>0.0</v>
      </c>
      <c r="K8" s="18">
        <v>0.0</v>
      </c>
      <c r="L8" s="18">
        <v>0.0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18">
        <v>0.0</v>
      </c>
      <c r="U8" s="18">
        <v>0.0</v>
      </c>
      <c r="V8" s="18">
        <v>0.0</v>
      </c>
      <c r="W8" s="18">
        <v>0.0</v>
      </c>
      <c r="X8" s="18">
        <v>0.0</v>
      </c>
      <c r="Y8" s="18">
        <v>0.0</v>
      </c>
      <c r="Z8" s="15"/>
    </row>
    <row r="9">
      <c r="A9" s="18" t="s">
        <v>83</v>
      </c>
      <c r="B9" s="15">
        <v>0.0</v>
      </c>
      <c r="C9" s="15">
        <v>9863.0</v>
      </c>
      <c r="D9" s="15">
        <v>9863.0</v>
      </c>
      <c r="E9" s="15">
        <v>9863.0</v>
      </c>
      <c r="F9" s="15">
        <v>9863.0</v>
      </c>
      <c r="G9" s="15">
        <v>9863.0</v>
      </c>
      <c r="H9" s="15">
        <v>9863.0</v>
      </c>
      <c r="I9" s="15">
        <v>9863.0</v>
      </c>
      <c r="J9" s="15">
        <v>9863.0</v>
      </c>
      <c r="K9" s="15">
        <v>9863.0</v>
      </c>
      <c r="L9" s="15">
        <v>9863.0</v>
      </c>
      <c r="M9" s="15">
        <v>9863.0</v>
      </c>
      <c r="N9" s="15">
        <v>9863.0</v>
      </c>
      <c r="O9" s="15">
        <v>9863.0</v>
      </c>
      <c r="P9" s="15">
        <v>9863.0</v>
      </c>
      <c r="Q9" s="15">
        <v>9863.0</v>
      </c>
      <c r="R9" s="15">
        <v>9863.0</v>
      </c>
      <c r="S9" s="15">
        <v>9863.0</v>
      </c>
      <c r="T9" s="15">
        <v>9863.0</v>
      </c>
      <c r="U9" s="15">
        <v>9863.0</v>
      </c>
      <c r="V9" s="15">
        <v>9863.0</v>
      </c>
      <c r="W9" s="15">
        <v>9863.0</v>
      </c>
      <c r="X9" s="15">
        <v>9863.0</v>
      </c>
      <c r="Y9" s="15">
        <v>9863.0</v>
      </c>
      <c r="Z9" s="15"/>
    </row>
    <row r="10">
      <c r="A10" s="16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9" t="s">
        <v>84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5"/>
    </row>
    <row r="12">
      <c r="A12" s="17" t="s">
        <v>81</v>
      </c>
      <c r="B12" s="18">
        <v>0.0</v>
      </c>
      <c r="C12" s="18">
        <v>0.0</v>
      </c>
      <c r="D12" s="18">
        <v>126246.40000000001</v>
      </c>
      <c r="E12" s="18">
        <v>126246.40000000001</v>
      </c>
      <c r="F12" s="18">
        <v>126246.40000000001</v>
      </c>
      <c r="G12" s="18">
        <v>126246.40000000001</v>
      </c>
      <c r="H12" s="18">
        <v>126246.40000000001</v>
      </c>
      <c r="I12" s="18">
        <v>126246.40000000001</v>
      </c>
      <c r="J12" s="18">
        <v>126246.40000000001</v>
      </c>
      <c r="K12" s="18">
        <v>126246.40000000001</v>
      </c>
      <c r="L12" s="18">
        <v>126246.40000000001</v>
      </c>
      <c r="M12" s="18">
        <v>126246.40000000001</v>
      </c>
      <c r="N12" s="18">
        <v>126246.40000000001</v>
      </c>
      <c r="O12" s="18">
        <v>126246.40000000001</v>
      </c>
      <c r="P12" s="18">
        <v>126246.40000000001</v>
      </c>
      <c r="Q12" s="18">
        <v>126246.40000000001</v>
      </c>
      <c r="R12" s="18">
        <v>126246.40000000001</v>
      </c>
      <c r="S12" s="18">
        <v>126246.40000000001</v>
      </c>
      <c r="T12" s="18">
        <v>126246.40000000001</v>
      </c>
      <c r="U12" s="18">
        <v>126246.40000000001</v>
      </c>
      <c r="V12" s="18">
        <v>126246.40000000001</v>
      </c>
      <c r="W12" s="18">
        <v>126246.40000000001</v>
      </c>
      <c r="X12" s="18">
        <v>126246.40000000001</v>
      </c>
      <c r="Y12" s="18">
        <v>126246.40000000001</v>
      </c>
      <c r="Z12" s="15"/>
    </row>
    <row r="13">
      <c r="A13" s="17" t="s">
        <v>82</v>
      </c>
      <c r="B13" s="18">
        <v>0.0</v>
      </c>
      <c r="C13" s="18">
        <v>126246.40000000001</v>
      </c>
      <c r="D13" s="18">
        <v>0.0</v>
      </c>
      <c r="E13" s="18">
        <v>0.0</v>
      </c>
      <c r="F13" s="18">
        <v>0.0</v>
      </c>
      <c r="G13" s="18">
        <v>0.0</v>
      </c>
      <c r="H13" s="18">
        <v>0.0</v>
      </c>
      <c r="I13" s="18">
        <v>0.0</v>
      </c>
      <c r="J13" s="18">
        <v>0.0</v>
      </c>
      <c r="K13" s="18">
        <v>0.0</v>
      </c>
      <c r="L13" s="18">
        <v>0.0</v>
      </c>
      <c r="M13" s="18">
        <v>0.0</v>
      </c>
      <c r="N13" s="18">
        <v>0.0</v>
      </c>
      <c r="O13" s="18">
        <v>0.0</v>
      </c>
      <c r="P13" s="18">
        <v>0.0</v>
      </c>
      <c r="Q13" s="18">
        <v>0.0</v>
      </c>
      <c r="R13" s="18">
        <v>0.0</v>
      </c>
      <c r="S13" s="18">
        <v>0.0</v>
      </c>
      <c r="T13" s="18">
        <v>0.0</v>
      </c>
      <c r="U13" s="18">
        <v>0.0</v>
      </c>
      <c r="V13" s="18">
        <v>0.0</v>
      </c>
      <c r="W13" s="18">
        <v>0.0</v>
      </c>
      <c r="X13" s="18">
        <v>0.0</v>
      </c>
      <c r="Y13" s="18">
        <v>0.0</v>
      </c>
      <c r="Z13" s="15"/>
    </row>
    <row r="14">
      <c r="A14" s="18" t="s">
        <v>83</v>
      </c>
      <c r="B14" s="18">
        <v>0.0</v>
      </c>
      <c r="C14" s="18">
        <v>126246.40000000001</v>
      </c>
      <c r="D14" s="18">
        <v>126246.40000000001</v>
      </c>
      <c r="E14" s="18">
        <v>126246.40000000001</v>
      </c>
      <c r="F14" s="18">
        <v>126246.40000000001</v>
      </c>
      <c r="G14" s="18">
        <v>126246.40000000001</v>
      </c>
      <c r="H14" s="18">
        <v>126246.40000000001</v>
      </c>
      <c r="I14" s="18">
        <v>126246.40000000001</v>
      </c>
      <c r="J14" s="18">
        <v>126246.40000000001</v>
      </c>
      <c r="K14" s="18">
        <v>126246.40000000001</v>
      </c>
      <c r="L14" s="18">
        <v>126246.40000000001</v>
      </c>
      <c r="M14" s="18">
        <v>126246.40000000001</v>
      </c>
      <c r="N14" s="18">
        <v>126246.40000000001</v>
      </c>
      <c r="O14" s="18">
        <v>126246.40000000001</v>
      </c>
      <c r="P14" s="18">
        <v>126246.40000000001</v>
      </c>
      <c r="Q14" s="18">
        <v>126246.40000000001</v>
      </c>
      <c r="R14" s="18">
        <v>126246.40000000001</v>
      </c>
      <c r="S14" s="18">
        <v>126246.40000000001</v>
      </c>
      <c r="T14" s="18">
        <v>126246.40000000001</v>
      </c>
      <c r="U14" s="18">
        <v>126246.40000000001</v>
      </c>
      <c r="V14" s="18">
        <v>126246.40000000001</v>
      </c>
      <c r="W14" s="18">
        <v>126246.40000000001</v>
      </c>
      <c r="X14" s="18">
        <v>126246.40000000001</v>
      </c>
      <c r="Y14" s="18">
        <v>126246.40000000001</v>
      </c>
      <c r="Z14" s="15"/>
    </row>
    <row r="15">
      <c r="A15" s="16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9" t="s">
        <v>85</v>
      </c>
      <c r="B16" s="18">
        <v>0.0</v>
      </c>
      <c r="C16" s="18">
        <v>0.0</v>
      </c>
      <c r="D16" s="18">
        <v>0.0</v>
      </c>
      <c r="E16" s="18">
        <v>0.0</v>
      </c>
      <c r="F16" s="18">
        <v>0.0</v>
      </c>
      <c r="G16" s="18">
        <v>0.0</v>
      </c>
      <c r="H16" s="18">
        <v>0.0</v>
      </c>
      <c r="I16" s="18">
        <v>0.0</v>
      </c>
      <c r="J16" s="18">
        <v>0.0</v>
      </c>
      <c r="K16" s="18">
        <v>0.0</v>
      </c>
      <c r="L16" s="18">
        <v>0.0</v>
      </c>
      <c r="M16" s="18">
        <v>13.5</v>
      </c>
      <c r="N16" s="18">
        <v>0.0</v>
      </c>
      <c r="O16" s="18">
        <v>0.0</v>
      </c>
      <c r="P16" s="18">
        <v>0.0</v>
      </c>
      <c r="Q16" s="18">
        <v>0.0</v>
      </c>
      <c r="R16" s="18">
        <v>0.0</v>
      </c>
      <c r="S16" s="18">
        <v>0.0</v>
      </c>
      <c r="T16" s="18">
        <v>0.0</v>
      </c>
      <c r="U16" s="18">
        <v>0.0</v>
      </c>
      <c r="V16" s="18">
        <v>0.0</v>
      </c>
      <c r="W16" s="18">
        <v>0.0</v>
      </c>
      <c r="X16" s="18">
        <v>0.0</v>
      </c>
      <c r="Y16" s="18">
        <v>0.0</v>
      </c>
      <c r="Z16" s="15"/>
    </row>
    <row r="17">
      <c r="A17" s="18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8" t="s">
        <v>86</v>
      </c>
      <c r="B18" s="15">
        <v>0.0</v>
      </c>
      <c r="C18" s="15">
        <v>0.0</v>
      </c>
      <c r="D18" s="15">
        <v>0.0</v>
      </c>
      <c r="E18" s="15">
        <v>0.0</v>
      </c>
      <c r="F18" s="15">
        <v>0.0</v>
      </c>
      <c r="G18" s="15">
        <v>0.0</v>
      </c>
      <c r="H18" s="15">
        <v>0.0</v>
      </c>
      <c r="I18" s="15">
        <v>0.0</v>
      </c>
      <c r="J18" s="15">
        <v>0.0</v>
      </c>
      <c r="K18" s="15">
        <v>0.0</v>
      </c>
      <c r="L18" s="15">
        <v>0.0</v>
      </c>
      <c r="M18" s="15">
        <v>133150.5</v>
      </c>
      <c r="N18" s="15">
        <v>0.0</v>
      </c>
      <c r="O18" s="15">
        <v>0.0</v>
      </c>
      <c r="P18" s="15">
        <v>0.0</v>
      </c>
      <c r="Q18" s="15">
        <v>0.0</v>
      </c>
      <c r="R18" s="15">
        <v>0.0</v>
      </c>
      <c r="S18" s="15">
        <v>0.0</v>
      </c>
      <c r="T18" s="15">
        <v>0.0</v>
      </c>
      <c r="U18" s="15">
        <v>0.0</v>
      </c>
      <c r="V18" s="15">
        <v>0.0</v>
      </c>
      <c r="W18" s="15">
        <v>0.0</v>
      </c>
      <c r="X18" s="15">
        <v>0.0</v>
      </c>
      <c r="Y18" s="15">
        <v>0.0</v>
      </c>
      <c r="Z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9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6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20"/>
      <c r="B24" s="18"/>
      <c r="C24" s="18"/>
      <c r="D24" s="15"/>
      <c r="E24" s="18"/>
      <c r="F24" s="18"/>
      <c r="G24" s="15"/>
      <c r="H24" s="18"/>
      <c r="I24" s="18"/>
      <c r="J24" s="15"/>
      <c r="K24" s="18"/>
      <c r="L24" s="18"/>
      <c r="M24" s="15"/>
      <c r="N24" s="18"/>
      <c r="O24" s="18"/>
      <c r="P24" s="15"/>
      <c r="Q24" s="18"/>
      <c r="R24" s="18"/>
      <c r="S24" s="15"/>
      <c r="T24" s="18"/>
      <c r="U24" s="18"/>
      <c r="V24" s="15"/>
      <c r="W24" s="18"/>
      <c r="X24" s="18"/>
      <c r="Y24" s="15"/>
      <c r="Z24" s="15"/>
    </row>
    <row r="25">
      <c r="A25" s="20"/>
      <c r="B25" s="18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20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6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6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20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20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20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6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5.13"/>
    <col customWidth="1" min="2" max="25" width="10.25"/>
  </cols>
  <sheetData>
    <row r="1">
      <c r="A1" s="21" t="s">
        <v>20</v>
      </c>
      <c r="B1" s="22" t="s">
        <v>47</v>
      </c>
      <c r="C1" s="22" t="s">
        <v>48</v>
      </c>
      <c r="D1" s="22" t="s">
        <v>49</v>
      </c>
      <c r="E1" s="22" t="s">
        <v>50</v>
      </c>
      <c r="F1" s="22" t="s">
        <v>51</v>
      </c>
      <c r="G1" s="22" t="s">
        <v>52</v>
      </c>
      <c r="H1" s="22" t="s">
        <v>53</v>
      </c>
      <c r="I1" s="22" t="s">
        <v>54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4"/>
    </row>
    <row r="2">
      <c r="A2" s="24" t="s">
        <v>87</v>
      </c>
      <c r="B2" s="25">
        <v>4.31327460202333E8</v>
      </c>
      <c r="C2" s="25">
        <v>4.542651411102659E8</v>
      </c>
      <c r="D2" s="25">
        <v>4.7844335485634404E8</v>
      </c>
      <c r="E2" s="25">
        <v>5.039300053063115E8</v>
      </c>
      <c r="F2" s="25">
        <v>5.307967445431138E8</v>
      </c>
      <c r="G2" s="25">
        <v>5.591191809571187E8</v>
      </c>
      <c r="H2" s="25">
        <v>5.889770989339598E8</v>
      </c>
      <c r="I2" s="25">
        <v>6.20454690788073E8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4"/>
    </row>
    <row r="3">
      <c r="A3" s="24" t="s">
        <v>88</v>
      </c>
      <c r="B3" s="25">
        <v>2.5264220065933564E8</v>
      </c>
      <c r="C3" s="25">
        <v>2.6048110099813834E8</v>
      </c>
      <c r="D3" s="25">
        <v>2.6862584708689976E8</v>
      </c>
      <c r="E3" s="25">
        <v>2.770926025462464E8</v>
      </c>
      <c r="F3" s="25">
        <v>2.8589861251477337E8</v>
      </c>
      <c r="G3" s="25">
        <v>2.950622850289697E8</v>
      </c>
      <c r="H3" s="25">
        <v>3.0460327880907315E8</v>
      </c>
      <c r="I3" s="25">
        <v>3.145425979629721E8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4"/>
    </row>
    <row r="4">
      <c r="A4" s="21" t="s">
        <v>89</v>
      </c>
      <c r="B4" s="25">
        <v>1.786852595429973E8</v>
      </c>
      <c r="C4" s="25">
        <v>1.9378404011212754E8</v>
      </c>
      <c r="D4" s="25">
        <v>2.098175077694443E8</v>
      </c>
      <c r="E4" s="25">
        <v>2.2683740276006508E8</v>
      </c>
      <c r="F4" s="25">
        <v>2.4489813202834052E8</v>
      </c>
      <c r="G4" s="25">
        <v>2.6405689592814898E8</v>
      </c>
      <c r="H4" s="25">
        <v>2.843738201248867E8</v>
      </c>
      <c r="I4" s="25">
        <v>3.059120928251009E8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4"/>
    </row>
    <row r="5">
      <c r="A5" s="24" t="s">
        <v>90</v>
      </c>
      <c r="B5" s="25">
        <v>1371942.0</v>
      </c>
      <c r="C5" s="25">
        <v>1371942.0</v>
      </c>
      <c r="D5" s="25">
        <v>1371942.0</v>
      </c>
      <c r="E5" s="25">
        <v>1371942.0</v>
      </c>
      <c r="F5" s="25">
        <v>1371942.0</v>
      </c>
      <c r="G5" s="25">
        <v>1371942.0</v>
      </c>
      <c r="H5" s="25">
        <v>1371942.0</v>
      </c>
      <c r="I5" s="25">
        <v>1371942.0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4"/>
    </row>
    <row r="6">
      <c r="A6" s="21" t="s">
        <v>91</v>
      </c>
      <c r="B6" s="25">
        <v>1.773133175429973E8</v>
      </c>
      <c r="C6" s="25">
        <v>1.9241209811212754E8</v>
      </c>
      <c r="D6" s="25">
        <v>2.084455657694443E8</v>
      </c>
      <c r="E6" s="25">
        <v>2.2546546076006508E8</v>
      </c>
      <c r="F6" s="25">
        <v>2.4352619002834052E8</v>
      </c>
      <c r="G6" s="25">
        <v>2.6268495392814898E8</v>
      </c>
      <c r="H6" s="25">
        <v>2.830018781248867E8</v>
      </c>
      <c r="I6" s="25">
        <v>3.045401508251009E8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4"/>
    </row>
    <row r="7">
      <c r="A7" s="24" t="s">
        <v>92</v>
      </c>
      <c r="B7" s="25">
        <v>129101.40000000001</v>
      </c>
      <c r="C7" s="25">
        <v>129101.40000000001</v>
      </c>
      <c r="D7" s="25">
        <v>189392.40000000002</v>
      </c>
      <c r="E7" s="25">
        <v>189392.40000000002</v>
      </c>
      <c r="F7" s="25">
        <v>189392.40000000002</v>
      </c>
      <c r="G7" s="25">
        <v>149198.40000000002</v>
      </c>
      <c r="H7" s="25">
        <v>172135.2</v>
      </c>
      <c r="I7" s="25">
        <v>169295.40000000002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4"/>
    </row>
    <row r="8">
      <c r="A8" s="21" t="s">
        <v>93</v>
      </c>
      <c r="B8" s="25">
        <v>1.7718421614299732E8</v>
      </c>
      <c r="C8" s="25">
        <v>1.9228299671212757E8</v>
      </c>
      <c r="D8" s="25">
        <v>2.082561733694443E8</v>
      </c>
      <c r="E8" s="25">
        <v>2.252760683600651E8</v>
      </c>
      <c r="F8" s="25">
        <v>2.4333679762834048E8</v>
      </c>
      <c r="G8" s="25">
        <v>2.62535755528149E8</v>
      </c>
      <c r="H8" s="25">
        <v>2.828297429248867E8</v>
      </c>
      <c r="I8" s="25">
        <v>3.043708554251009E8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/>
    </row>
    <row r="9">
      <c r="A9" s="24" t="s">
        <v>94</v>
      </c>
      <c r="B9" s="25">
        <v>235351.015</v>
      </c>
      <c r="C9" s="25">
        <v>335833.57105</v>
      </c>
      <c r="D9" s="25">
        <v>386074.84907500003</v>
      </c>
      <c r="E9" s="25">
        <v>386074.84907500003</v>
      </c>
      <c r="F9" s="25">
        <v>386074.84907500003</v>
      </c>
      <c r="G9" s="25">
        <v>307624.51074166666</v>
      </c>
      <c r="H9" s="25">
        <v>100482.55605000001</v>
      </c>
      <c r="I9" s="25">
        <v>0.0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4"/>
    </row>
    <row r="10">
      <c r="A10" s="21" t="s">
        <v>95</v>
      </c>
      <c r="B10" s="25">
        <v>1.7694886512799734E8</v>
      </c>
      <c r="C10" s="25">
        <v>1.9194716314107755E8</v>
      </c>
      <c r="D10" s="25">
        <v>2.078700985203693E8</v>
      </c>
      <c r="E10" s="25">
        <v>2.2488999351099008E8</v>
      </c>
      <c r="F10" s="25">
        <v>2.4295072277926546E8</v>
      </c>
      <c r="G10" s="25">
        <v>2.622281310174073E8</v>
      </c>
      <c r="H10" s="25">
        <v>2.827292603688367E8</v>
      </c>
      <c r="I10" s="25">
        <v>3.043708554251009E8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4"/>
    </row>
    <row r="11">
      <c r="A11" s="24" t="s">
        <v>96</v>
      </c>
      <c r="B11" s="25">
        <v>3.2735540048679505E7</v>
      </c>
      <c r="C11" s="25">
        <v>3.551022518109935E7</v>
      </c>
      <c r="D11" s="25">
        <v>3.845596822626832E7</v>
      </c>
      <c r="E11" s="25">
        <v>4.1604648799533166E7</v>
      </c>
      <c r="F11" s="25">
        <v>4.4945883714164115E7</v>
      </c>
      <c r="G11" s="25">
        <v>4.851220423822035E7</v>
      </c>
      <c r="H11" s="25">
        <v>5.230491316823478E7</v>
      </c>
      <c r="I11" s="25">
        <v>5.630860825364367E7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4"/>
    </row>
    <row r="12">
      <c r="A12" s="21" t="s">
        <v>97</v>
      </c>
      <c r="B12" s="25">
        <v>1.442133250793178E8</v>
      </c>
      <c r="C12" s="25">
        <v>1.5643693795997822E8</v>
      </c>
      <c r="D12" s="25">
        <v>1.6941413029410094E8</v>
      </c>
      <c r="E12" s="25">
        <v>1.8328534471145692E8</v>
      </c>
      <c r="F12" s="25">
        <v>1.980048390651014E8</v>
      </c>
      <c r="G12" s="25">
        <v>2.1371592677918696E8</v>
      </c>
      <c r="H12" s="25">
        <v>2.3042434720060194E8</v>
      </c>
      <c r="I12" s="25">
        <v>2.4806224717145723E8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4"/>
    </row>
    <row r="13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9"/>
    </row>
    <row r="14"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9"/>
    </row>
    <row r="15"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9"/>
    </row>
    <row r="16">
      <c r="A16" s="30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>
      <c r="A17" s="28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>
      <c r="A18" s="31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>
      <c r="A21" s="30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>
      <c r="A23" s="30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9"/>
    </row>
    <row r="25"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9"/>
    </row>
    <row r="26">
      <c r="A26" s="30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>
      <c r="A27" s="30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>
      <c r="A29" s="30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>
      <c r="A30" s="24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>
      <c r="A31" s="24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>
      <c r="A32" s="24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>
      <c r="A33" s="30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3.25"/>
    <col customWidth="1" min="2" max="3" width="10.25"/>
    <col customWidth="1" min="4" max="34" width="11.25"/>
  </cols>
  <sheetData>
    <row r="1">
      <c r="A1" s="21" t="s">
        <v>20</v>
      </c>
      <c r="B1" s="22" t="s">
        <v>47</v>
      </c>
      <c r="C1" s="22" t="s">
        <v>48</v>
      </c>
      <c r="D1" s="22" t="s">
        <v>49</v>
      </c>
      <c r="E1" s="22" t="s">
        <v>50</v>
      </c>
      <c r="F1" s="22" t="s">
        <v>51</v>
      </c>
      <c r="G1" s="22" t="s">
        <v>52</v>
      </c>
      <c r="H1" s="22" t="s">
        <v>53</v>
      </c>
      <c r="I1" s="22" t="s">
        <v>54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4"/>
    </row>
    <row r="2">
      <c r="A2" s="21" t="s">
        <v>98</v>
      </c>
      <c r="B2" s="24"/>
      <c r="C2" s="24"/>
      <c r="D2" s="24"/>
      <c r="E2" s="24"/>
      <c r="F2" s="24"/>
      <c r="G2" s="24"/>
      <c r="H2" s="24"/>
      <c r="I2" s="24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24"/>
    </row>
    <row r="3">
      <c r="A3" s="21" t="s">
        <v>99</v>
      </c>
      <c r="B3" s="24"/>
      <c r="C3" s="24"/>
      <c r="D3" s="24"/>
      <c r="E3" s="24"/>
      <c r="F3" s="24"/>
      <c r="G3" s="24"/>
      <c r="H3" s="24"/>
      <c r="I3" s="24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24"/>
    </row>
    <row r="4">
      <c r="A4" s="24" t="s">
        <v>100</v>
      </c>
      <c r="B4" s="25">
        <v>651186.6</v>
      </c>
      <c r="C4" s="25">
        <v>522085.2</v>
      </c>
      <c r="D4" s="25">
        <v>654244.8</v>
      </c>
      <c r="E4" s="25">
        <v>464852.40000000014</v>
      </c>
      <c r="F4" s="25">
        <v>275460.0000000001</v>
      </c>
      <c r="G4" s="25">
        <v>126261.6000000001</v>
      </c>
      <c r="H4" s="25">
        <v>734414.4000000001</v>
      </c>
      <c r="I4" s="25">
        <v>886671.0000000002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4"/>
    </row>
    <row r="5">
      <c r="A5" s="21" t="s">
        <v>101</v>
      </c>
      <c r="B5" s="25">
        <v>651186.6</v>
      </c>
      <c r="C5" s="25">
        <v>522085.2</v>
      </c>
      <c r="D5" s="25">
        <v>654244.8</v>
      </c>
      <c r="E5" s="25">
        <v>464852.40000000014</v>
      </c>
      <c r="F5" s="25">
        <v>275460.0000000001</v>
      </c>
      <c r="G5" s="25">
        <v>126261.6000000001</v>
      </c>
      <c r="H5" s="25">
        <v>734414.4000000001</v>
      </c>
      <c r="I5" s="25">
        <v>886671.0000000002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4"/>
    </row>
    <row r="6">
      <c r="A6" s="24"/>
      <c r="B6" s="24"/>
      <c r="C6" s="24"/>
      <c r="D6" s="24"/>
      <c r="E6" s="24"/>
      <c r="F6" s="24"/>
      <c r="G6" s="24"/>
      <c r="H6" s="24"/>
      <c r="I6" s="24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24"/>
    </row>
    <row r="7">
      <c r="A7" s="21" t="s">
        <v>102</v>
      </c>
      <c r="B7" s="24"/>
      <c r="C7" s="24"/>
      <c r="D7" s="24"/>
      <c r="E7" s="24"/>
      <c r="F7" s="24"/>
      <c r="G7" s="24"/>
      <c r="H7" s="24"/>
      <c r="I7" s="24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24"/>
    </row>
    <row r="8">
      <c r="A8" s="24" t="s">
        <v>103</v>
      </c>
      <c r="B8" s="25">
        <v>5.29382601340465E7</v>
      </c>
      <c r="C8" s="25">
        <v>1.1201993078039856E8</v>
      </c>
      <c r="D8" s="25">
        <v>1.7760932912392253E8</v>
      </c>
      <c r="E8" s="25">
        <v>2.5008902355549592E8</v>
      </c>
      <c r="F8" s="25">
        <v>3.2986068487302554E8</v>
      </c>
      <c r="G8" s="25">
        <v>4.173459757740683E8</v>
      </c>
      <c r="H8" s="25">
        <v>5.1298748032894355E8</v>
      </c>
      <c r="I8" s="25">
        <v>6.172496751968817E8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4"/>
    </row>
    <row r="9">
      <c r="A9" s="24" t="s">
        <v>104</v>
      </c>
      <c r="B9" s="25">
        <v>1.2967616724069978E8</v>
      </c>
      <c r="C9" s="25">
        <v>1.3672648989493433E8</v>
      </c>
      <c r="D9" s="25">
        <v>1.441641600657968E8</v>
      </c>
      <c r="E9" s="25">
        <v>1.5201061334169382E8</v>
      </c>
      <c r="F9" s="25">
        <v>1.6028847740930814E8</v>
      </c>
      <c r="G9" s="25">
        <v>1.6902163857076928E8</v>
      </c>
      <c r="H9" s="25">
        <v>1.782353119806597E8</v>
      </c>
      <c r="I9" s="25">
        <v>1.8795611581118876E8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4"/>
    </row>
    <row r="10">
      <c r="A10" s="24" t="s">
        <v>105</v>
      </c>
      <c r="B10" s="25">
        <v>6.346477068795973E7</v>
      </c>
      <c r="C10" s="25">
        <v>1.6340746181448272E8</v>
      </c>
      <c r="D10" s="25">
        <v>2.639651530293164E8</v>
      </c>
      <c r="E10" s="25">
        <v>3.714018897430419E8</v>
      </c>
      <c r="F10" s="25">
        <v>4.862236414943163E8</v>
      </c>
      <c r="G10" s="25">
        <v>6.018994743796569E8</v>
      </c>
      <c r="H10" s="25">
        <v>7.264983835294834E8</v>
      </c>
      <c r="I10" s="25">
        <v>8.656615036059129E8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4"/>
    </row>
    <row r="11">
      <c r="A11" s="21" t="s">
        <v>106</v>
      </c>
      <c r="B11" s="25">
        <v>2.4607919806270602E8</v>
      </c>
      <c r="C11" s="25">
        <v>4.121538824898156E8</v>
      </c>
      <c r="D11" s="25">
        <v>5.857386422190357E8</v>
      </c>
      <c r="E11" s="25">
        <v>7.735015266402316E8</v>
      </c>
      <c r="F11" s="25">
        <v>9.7637280377665E8</v>
      </c>
      <c r="G11" s="25">
        <v>1.1882670887244945E9</v>
      </c>
      <c r="H11" s="25">
        <v>1.4177211758390865E9</v>
      </c>
      <c r="I11" s="25">
        <v>1.6708672946139834E9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4"/>
    </row>
    <row r="12">
      <c r="A12" s="21" t="s">
        <v>107</v>
      </c>
      <c r="B12" s="25">
        <v>2.4673038466270602E8</v>
      </c>
      <c r="C12" s="25">
        <v>4.126759676898156E8</v>
      </c>
      <c r="D12" s="25">
        <v>5.863928870190357E8</v>
      </c>
      <c r="E12" s="25">
        <v>7.739663790402316E8</v>
      </c>
      <c r="F12" s="25">
        <v>9.7664826377665E8</v>
      </c>
      <c r="G12" s="25">
        <v>1.1883933503244944E9</v>
      </c>
      <c r="H12" s="25">
        <v>1.4184555902390866E9</v>
      </c>
      <c r="I12" s="25">
        <v>1.6717539656139834E9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4"/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24"/>
    </row>
    <row r="14">
      <c r="A14" s="21" t="s">
        <v>108</v>
      </c>
      <c r="B14" s="24"/>
      <c r="C14" s="24"/>
      <c r="D14" s="24"/>
      <c r="E14" s="24"/>
      <c r="F14" s="24"/>
      <c r="G14" s="24"/>
      <c r="H14" s="24"/>
      <c r="I14" s="24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24"/>
    </row>
    <row r="15">
      <c r="A15" s="24" t="s">
        <v>109</v>
      </c>
      <c r="B15" s="25">
        <v>126246.40000000001</v>
      </c>
      <c r="C15" s="25">
        <v>126246.40000000001</v>
      </c>
      <c r="D15" s="25">
        <v>126246.40000000001</v>
      </c>
      <c r="E15" s="25">
        <v>126246.40000000001</v>
      </c>
      <c r="F15" s="25">
        <v>126246.40000000001</v>
      </c>
      <c r="G15" s="25">
        <v>126246.40000000001</v>
      </c>
      <c r="H15" s="25">
        <v>126246.40000000001</v>
      </c>
      <c r="I15" s="25">
        <v>126246.40000000001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4"/>
    </row>
    <row r="16">
      <c r="A16" s="24" t="s">
        <v>110</v>
      </c>
      <c r="B16" s="24">
        <v>1.442133250793178E8</v>
      </c>
      <c r="C16" s="24">
        <v>3.0065026303929603E8</v>
      </c>
      <c r="D16" s="24">
        <v>4.7006439333339703E8</v>
      </c>
      <c r="E16" s="24">
        <v>6.532165875448539E8</v>
      </c>
      <c r="F16" s="24">
        <v>8.512214266099554E8</v>
      </c>
      <c r="G16" s="24">
        <v>1.0649373533891424E9</v>
      </c>
      <c r="H16" s="24">
        <v>1.2953617005897443E9</v>
      </c>
      <c r="I16" s="24">
        <v>1.5434239477612016E9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24"/>
    </row>
    <row r="17">
      <c r="A17" s="21" t="s">
        <v>111</v>
      </c>
      <c r="B17" s="25">
        <v>1.443395714793178E8</v>
      </c>
      <c r="C17" s="25">
        <v>3.00776509439296E8</v>
      </c>
      <c r="D17" s="25">
        <v>4.70190639733397E8</v>
      </c>
      <c r="E17" s="25">
        <v>6.533428339448539E8</v>
      </c>
      <c r="F17" s="25">
        <v>8.513476730099554E8</v>
      </c>
      <c r="G17" s="25">
        <v>1.0650635997891424E9</v>
      </c>
      <c r="H17" s="25">
        <v>1.2954879469897444E9</v>
      </c>
      <c r="I17" s="25">
        <v>1.5435501941612017E9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4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24"/>
    </row>
    <row r="19">
      <c r="A19" s="21" t="s">
        <v>112</v>
      </c>
      <c r="B19" s="24"/>
      <c r="C19" s="24"/>
      <c r="D19" s="24"/>
      <c r="E19" s="24"/>
      <c r="F19" s="24"/>
      <c r="G19" s="24"/>
      <c r="H19" s="24"/>
      <c r="I19" s="24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24"/>
    </row>
    <row r="20">
      <c r="A20" s="21" t="s">
        <v>113</v>
      </c>
      <c r="B20" s="24"/>
      <c r="C20" s="24"/>
      <c r="D20" s="24"/>
      <c r="E20" s="24"/>
      <c r="F20" s="24"/>
      <c r="G20" s="24"/>
      <c r="H20" s="24"/>
      <c r="I20" s="24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24"/>
    </row>
    <row r="21">
      <c r="A21" s="24" t="s">
        <v>114</v>
      </c>
      <c r="B21" s="25">
        <v>6782450.0</v>
      </c>
      <c r="C21" s="25">
        <v>1.2228659E7</v>
      </c>
      <c r="D21" s="25">
        <v>1.2228659E7</v>
      </c>
      <c r="E21" s="25">
        <v>1.2228659E7</v>
      </c>
      <c r="F21" s="25">
        <v>1.2228659E7</v>
      </c>
      <c r="G21" s="25">
        <v>5446209.0</v>
      </c>
      <c r="H21" s="25">
        <v>0.0</v>
      </c>
      <c r="I21" s="25">
        <v>0.0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4"/>
    </row>
    <row r="22">
      <c r="A22" s="21" t="s">
        <v>115</v>
      </c>
      <c r="B22" s="25">
        <v>6782450.0</v>
      </c>
      <c r="C22" s="25">
        <v>1.2228659E7</v>
      </c>
      <c r="D22" s="25">
        <v>1.2228659E7</v>
      </c>
      <c r="E22" s="25">
        <v>1.2228659E7</v>
      </c>
      <c r="F22" s="25">
        <v>1.2228659E7</v>
      </c>
      <c r="G22" s="25">
        <v>5446209.0</v>
      </c>
      <c r="H22" s="25">
        <v>0.0</v>
      </c>
      <c r="I22" s="25">
        <v>0.0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4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24"/>
    </row>
    <row r="24">
      <c r="A24" s="21" t="s">
        <v>116</v>
      </c>
      <c r="B24" s="24"/>
      <c r="C24" s="24"/>
      <c r="D24" s="24"/>
      <c r="E24" s="24"/>
      <c r="F24" s="24"/>
      <c r="G24" s="24"/>
      <c r="H24" s="24"/>
      <c r="I24" s="24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24"/>
    </row>
    <row r="25">
      <c r="A25" s="24" t="s">
        <v>117</v>
      </c>
      <c r="B25" s="25">
        <v>9.545114818338825E7</v>
      </c>
      <c r="C25" s="25">
        <v>9.954592925051963E7</v>
      </c>
      <c r="D25" s="25">
        <v>1.0381637328563884E8</v>
      </c>
      <c r="E25" s="25">
        <v>1.0827001609537785E8</v>
      </c>
      <c r="F25" s="25">
        <v>1.1291471676669489E8</v>
      </c>
      <c r="G25" s="25">
        <v>1.177586715353525E8</v>
      </c>
      <c r="H25" s="25">
        <v>1.2281042824934271E8</v>
      </c>
      <c r="I25" s="25">
        <v>1.2807890145278215E8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4"/>
    </row>
    <row r="26">
      <c r="A26" s="24" t="s">
        <v>118</v>
      </c>
      <c r="B26" s="25">
        <v>157215.0</v>
      </c>
      <c r="C26" s="25">
        <v>124870.0</v>
      </c>
      <c r="D26" s="25">
        <v>157215.0</v>
      </c>
      <c r="E26" s="25">
        <v>124870.0</v>
      </c>
      <c r="F26" s="25">
        <v>157215.0</v>
      </c>
      <c r="G26" s="25">
        <v>124870.0</v>
      </c>
      <c r="H26" s="25">
        <v>157215.0</v>
      </c>
      <c r="I26" s="25">
        <v>124870.0</v>
      </c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4"/>
    </row>
    <row r="27">
      <c r="A27" s="21" t="s">
        <v>119</v>
      </c>
      <c r="B27" s="25">
        <v>9.560836318338825E7</v>
      </c>
      <c r="C27" s="25">
        <v>9.967079925051963E7</v>
      </c>
      <c r="D27" s="25">
        <v>1.0397358828563884E8</v>
      </c>
      <c r="E27" s="25">
        <v>1.0839488609537785E8</v>
      </c>
      <c r="F27" s="25">
        <v>1.1307193176669489E8</v>
      </c>
      <c r="G27" s="25">
        <v>1.178835415353525E8</v>
      </c>
      <c r="H27" s="25">
        <v>1.2296764324934271E8</v>
      </c>
      <c r="I27" s="25">
        <v>1.2820377145278215E8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4"/>
    </row>
    <row r="28">
      <c r="A28" s="21" t="s">
        <v>120</v>
      </c>
      <c r="B28" s="25">
        <v>1.0239081318338825E8</v>
      </c>
      <c r="C28" s="25">
        <v>1.1189945825051963E8</v>
      </c>
      <c r="D28" s="25">
        <v>1.1620224728563884E8</v>
      </c>
      <c r="E28" s="25">
        <v>1.2062354509537785E8</v>
      </c>
      <c r="F28" s="25">
        <v>1.2530059076669489E8</v>
      </c>
      <c r="G28" s="25">
        <v>1.233297505353525E8</v>
      </c>
      <c r="H28" s="25">
        <v>1.2296764324934271E8</v>
      </c>
      <c r="I28" s="25">
        <v>1.2820377145278215E8</v>
      </c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4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24"/>
    </row>
    <row r="30">
      <c r="A30" s="21" t="s">
        <v>121</v>
      </c>
      <c r="B30" s="25">
        <v>2.4673038466270608E8</v>
      </c>
      <c r="C30" s="25">
        <v>4.1267596768981564E8</v>
      </c>
      <c r="D30" s="25">
        <v>5.863928870190358E8</v>
      </c>
      <c r="E30" s="25">
        <v>7.739663790402317E8</v>
      </c>
      <c r="F30" s="25">
        <v>9.766482637766503E8</v>
      </c>
      <c r="G30" s="25">
        <v>1.1883933503244948E9</v>
      </c>
      <c r="H30" s="25">
        <v>1.418455590239087E9</v>
      </c>
      <c r="I30" s="25">
        <v>1.6717539656139839E9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4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24"/>
    </row>
    <row r="32">
      <c r="A32" s="21" t="s">
        <v>122</v>
      </c>
      <c r="B32" s="25">
        <v>-5.960464477539063E-8</v>
      </c>
      <c r="C32" s="25">
        <v>-5.960464477539063E-8</v>
      </c>
      <c r="D32" s="25">
        <v>-1.1920928955078125E-7</v>
      </c>
      <c r="E32" s="25">
        <v>-1.1920928955078125E-7</v>
      </c>
      <c r="F32" s="25">
        <v>-3.5762786865234375E-7</v>
      </c>
      <c r="G32" s="25">
        <v>-4.76837158203125E-7</v>
      </c>
      <c r="H32" s="25">
        <v>-4.76837158203125E-7</v>
      </c>
      <c r="I32" s="25">
        <v>-4.76837158203125E-7</v>
      </c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13"/>
  </cols>
  <sheetData>
    <row r="1">
      <c r="A1" s="2"/>
      <c r="B1" s="33" t="s">
        <v>47</v>
      </c>
      <c r="C1" s="33" t="s">
        <v>48</v>
      </c>
      <c r="D1" s="33" t="s">
        <v>49</v>
      </c>
      <c r="E1" s="33" t="s">
        <v>50</v>
      </c>
      <c r="F1" s="33" t="s">
        <v>51</v>
      </c>
      <c r="G1" s="33" t="s">
        <v>52</v>
      </c>
      <c r="H1" s="33" t="s">
        <v>53</v>
      </c>
      <c r="I1" s="33" t="s">
        <v>54</v>
      </c>
    </row>
    <row r="2">
      <c r="A2" s="3" t="s">
        <v>123</v>
      </c>
      <c r="B2" s="2"/>
      <c r="C2" s="2"/>
      <c r="D2" s="2"/>
      <c r="E2" s="2"/>
      <c r="F2" s="2"/>
      <c r="G2" s="2"/>
      <c r="H2" s="2"/>
      <c r="I2" s="2"/>
    </row>
    <row r="3">
      <c r="A3" s="34" t="s">
        <v>124</v>
      </c>
      <c r="B3" s="2"/>
      <c r="C3" s="2"/>
      <c r="D3" s="2"/>
      <c r="E3" s="2"/>
      <c r="F3" s="2"/>
      <c r="G3" s="2"/>
      <c r="H3" s="2"/>
      <c r="I3" s="2"/>
    </row>
    <row r="4">
      <c r="A4" s="2" t="s">
        <v>111</v>
      </c>
      <c r="B4" s="35">
        <f>'Quarterly Balance Sheet'!B17</f>
        <v>144339571.5</v>
      </c>
      <c r="C4" s="35">
        <f>'Quarterly Balance Sheet'!C17</f>
        <v>300776509.4</v>
      </c>
      <c r="D4" s="35">
        <f>'Quarterly Balance Sheet'!D17</f>
        <v>470190639.7</v>
      </c>
      <c r="E4" s="35">
        <f>'Quarterly Balance Sheet'!E17</f>
        <v>653342833.9</v>
      </c>
      <c r="F4" s="35">
        <f>'Quarterly Balance Sheet'!F17</f>
        <v>851347673</v>
      </c>
      <c r="G4" s="35">
        <f>'Quarterly Balance Sheet'!G17</f>
        <v>1065063600</v>
      </c>
      <c r="H4" s="35">
        <f>'Quarterly Balance Sheet'!H17</f>
        <v>1295487947</v>
      </c>
      <c r="I4" s="35">
        <f>'Quarterly Balance Sheet'!I17</f>
        <v>1543550194</v>
      </c>
    </row>
    <row r="5">
      <c r="A5" s="2" t="s">
        <v>125</v>
      </c>
      <c r="B5" s="36">
        <f>Equity!D9</f>
        <v>9863</v>
      </c>
      <c r="C5" s="36">
        <f>Equity!G9</f>
        <v>9863</v>
      </c>
      <c r="D5" s="36">
        <f>Equity!J9</f>
        <v>9863</v>
      </c>
      <c r="E5" s="36">
        <f>Equity!M9</f>
        <v>9863</v>
      </c>
      <c r="F5" s="36">
        <f>Equity!P9</f>
        <v>9863</v>
      </c>
      <c r="G5" s="36">
        <f>Equity!S9</f>
        <v>9863</v>
      </c>
      <c r="H5" s="36">
        <f>Equity!V9</f>
        <v>9863</v>
      </c>
      <c r="I5" s="36">
        <f>Equity!Y9</f>
        <v>9863</v>
      </c>
    </row>
    <row r="6">
      <c r="A6" s="3" t="s">
        <v>126</v>
      </c>
      <c r="B6" s="37">
        <f t="shared" ref="B6:I6" si="1">B4/B5</f>
        <v>14634.4491</v>
      </c>
      <c r="C6" s="37">
        <f t="shared" si="1"/>
        <v>30495.43845</v>
      </c>
      <c r="D6" s="37">
        <f t="shared" si="1"/>
        <v>47672.17274</v>
      </c>
      <c r="E6" s="37">
        <f t="shared" si="1"/>
        <v>66241.796</v>
      </c>
      <c r="F6" s="37">
        <f t="shared" si="1"/>
        <v>86317.31451</v>
      </c>
      <c r="G6" s="37">
        <f t="shared" si="1"/>
        <v>107985.765</v>
      </c>
      <c r="H6" s="37">
        <f t="shared" si="1"/>
        <v>131348.2659</v>
      </c>
      <c r="I6" s="37">
        <f t="shared" si="1"/>
        <v>156499.0565</v>
      </c>
    </row>
    <row r="7">
      <c r="A7" s="2"/>
      <c r="B7" s="2"/>
      <c r="C7" s="2"/>
      <c r="D7" s="2"/>
      <c r="E7" s="2"/>
      <c r="F7" s="2"/>
      <c r="G7" s="2"/>
      <c r="H7" s="2"/>
      <c r="I7" s="2"/>
    </row>
    <row r="8">
      <c r="A8" s="34" t="s">
        <v>127</v>
      </c>
      <c r="B8" s="2"/>
      <c r="C8" s="2"/>
      <c r="D8" s="2"/>
      <c r="E8" s="2"/>
      <c r="F8" s="2"/>
      <c r="G8" s="2"/>
      <c r="H8" s="2"/>
      <c r="I8" s="2"/>
    </row>
    <row r="9">
      <c r="A9" s="2" t="s">
        <v>46</v>
      </c>
      <c r="B9" s="38">
        <f>Assumptions!B37</f>
        <v>14902.09</v>
      </c>
      <c r="C9" s="38">
        <f>Assumptions!C37</f>
        <v>38457</v>
      </c>
      <c r="D9" s="38">
        <f>Assumptions!D37</f>
        <v>82645.3</v>
      </c>
      <c r="E9" s="38">
        <f>Assumptions!E37</f>
        <v>98006.11</v>
      </c>
      <c r="F9" s="38">
        <f>Assumptions!F37</f>
        <v>112347.05</v>
      </c>
      <c r="G9" s="38">
        <f>Assumptions!G37</f>
        <v>141601.31</v>
      </c>
      <c r="H9" s="38">
        <f>Assumptions!H37</f>
        <v>187195.24</v>
      </c>
      <c r="I9" s="38">
        <f>Assumptions!I37</f>
        <v>213340.8</v>
      </c>
    </row>
    <row r="10">
      <c r="A10" s="2" t="s">
        <v>128</v>
      </c>
      <c r="B10" s="35">
        <f t="shared" ref="B10:I10" si="2">B6</f>
        <v>14634.4491</v>
      </c>
      <c r="C10" s="35">
        <f t="shared" si="2"/>
        <v>30495.43845</v>
      </c>
      <c r="D10" s="35">
        <f t="shared" si="2"/>
        <v>47672.17274</v>
      </c>
      <c r="E10" s="35">
        <f t="shared" si="2"/>
        <v>66241.796</v>
      </c>
      <c r="F10" s="35">
        <f t="shared" si="2"/>
        <v>86317.31451</v>
      </c>
      <c r="G10" s="35">
        <f t="shared" si="2"/>
        <v>107985.765</v>
      </c>
      <c r="H10" s="35">
        <f t="shared" si="2"/>
        <v>131348.2659</v>
      </c>
      <c r="I10" s="35">
        <f t="shared" si="2"/>
        <v>156499.0565</v>
      </c>
    </row>
    <row r="11">
      <c r="A11" s="3" t="s">
        <v>129</v>
      </c>
      <c r="B11" s="37">
        <f t="shared" ref="B11:I11" si="3">B9/B10</f>
        <v>1.018288416</v>
      </c>
      <c r="C11" s="37">
        <f t="shared" si="3"/>
        <v>1.261073851</v>
      </c>
      <c r="D11" s="37">
        <f t="shared" si="3"/>
        <v>1.733617229</v>
      </c>
      <c r="E11" s="37">
        <f t="shared" si="3"/>
        <v>1.479520724</v>
      </c>
      <c r="F11" s="37">
        <f t="shared" si="3"/>
        <v>1.301558681</v>
      </c>
      <c r="G11" s="37">
        <f t="shared" si="3"/>
        <v>1.311296077</v>
      </c>
      <c r="H11" s="37">
        <f t="shared" si="3"/>
        <v>1.425182424</v>
      </c>
      <c r="I11" s="37">
        <f t="shared" si="3"/>
        <v>1.363208219</v>
      </c>
    </row>
    <row r="12">
      <c r="A12" s="2"/>
      <c r="B12" s="2"/>
      <c r="C12" s="2"/>
      <c r="D12" s="2"/>
      <c r="E12" s="2"/>
      <c r="F12" s="2"/>
      <c r="G12" s="2"/>
      <c r="H12" s="2"/>
      <c r="I12" s="2"/>
    </row>
    <row r="13">
      <c r="A13" s="34" t="s">
        <v>130</v>
      </c>
      <c r="B13" s="2"/>
      <c r="C13" s="2"/>
      <c r="D13" s="2"/>
      <c r="E13" s="2"/>
      <c r="F13" s="2"/>
      <c r="G13" s="2"/>
      <c r="H13" s="2"/>
      <c r="I13" s="2"/>
    </row>
    <row r="14">
      <c r="A14" s="2" t="s">
        <v>131</v>
      </c>
      <c r="B14" s="38">
        <f>Assumptions!B37</f>
        <v>14902.09</v>
      </c>
      <c r="C14" s="38">
        <f>Assumptions!C37</f>
        <v>38457</v>
      </c>
      <c r="D14" s="38">
        <f>Assumptions!D37</f>
        <v>82645.3</v>
      </c>
      <c r="E14" s="38">
        <f>Assumptions!E37</f>
        <v>98006.11</v>
      </c>
      <c r="F14" s="38">
        <f>Assumptions!F37</f>
        <v>112347.05</v>
      </c>
      <c r="G14" s="38">
        <f>Assumptions!G37</f>
        <v>141601.31</v>
      </c>
      <c r="H14" s="38">
        <f>Assumptions!H37</f>
        <v>187195.24</v>
      </c>
      <c r="I14" s="38">
        <f>Assumptions!I37</f>
        <v>213340.8</v>
      </c>
    </row>
    <row r="15">
      <c r="A15" s="2" t="s">
        <v>132</v>
      </c>
      <c r="B15" s="39">
        <f>'Quarterly Profit &amp; Loss'!B12/B5</f>
        <v>14621.6491</v>
      </c>
      <c r="C15" s="39">
        <f>'Quarterly Profit &amp; Loss'!C12/C5</f>
        <v>15860.98935</v>
      </c>
      <c r="D15" s="39">
        <f>'Quarterly Profit &amp; Loss'!D12/D5</f>
        <v>17176.73429</v>
      </c>
      <c r="E15" s="39">
        <f>'Quarterly Profit &amp; Loss'!E12/E5</f>
        <v>18583.12326</v>
      </c>
      <c r="F15" s="39">
        <f>'Quarterly Profit &amp; Loss'!F12/F5</f>
        <v>20075.51851</v>
      </c>
      <c r="G15" s="39">
        <f>'Quarterly Profit &amp; Loss'!G12/G5</f>
        <v>21668.45045</v>
      </c>
      <c r="H15" s="39">
        <f>'Quarterly Profit &amp; Loss'!H12/H5</f>
        <v>23362.50098</v>
      </c>
      <c r="I15" s="39">
        <f>'Quarterly Profit &amp; Loss'!I12/I5</f>
        <v>25150.79055</v>
      </c>
    </row>
    <row r="16">
      <c r="A16" s="3" t="s">
        <v>133</v>
      </c>
      <c r="B16" s="37">
        <f t="shared" ref="B16:I16" si="4">B14/B15</f>
        <v>1.019179841</v>
      </c>
      <c r="C16" s="37">
        <f t="shared" si="4"/>
        <v>2.42462807</v>
      </c>
      <c r="D16" s="37">
        <f t="shared" si="4"/>
        <v>4.811467571</v>
      </c>
      <c r="E16" s="37">
        <f t="shared" si="4"/>
        <v>5.273931009</v>
      </c>
      <c r="F16" s="37">
        <f t="shared" si="4"/>
        <v>5.596221584</v>
      </c>
      <c r="G16" s="37">
        <f t="shared" si="4"/>
        <v>6.534907068</v>
      </c>
      <c r="H16" s="37">
        <f t="shared" si="4"/>
        <v>8.012637009</v>
      </c>
      <c r="I16" s="37">
        <f t="shared" si="4"/>
        <v>8.482468954</v>
      </c>
    </row>
    <row r="17">
      <c r="A17" s="2"/>
      <c r="B17" s="2"/>
      <c r="C17" s="2"/>
      <c r="D17" s="2"/>
      <c r="E17" s="2"/>
      <c r="F17" s="2"/>
      <c r="G17" s="2"/>
      <c r="H17" s="2"/>
      <c r="I17" s="2"/>
    </row>
    <row r="18">
      <c r="A18" s="34" t="s">
        <v>134</v>
      </c>
      <c r="B18" s="2"/>
      <c r="C18" s="2"/>
      <c r="D18" s="2"/>
      <c r="E18" s="2"/>
      <c r="F18" s="2"/>
      <c r="G18" s="2"/>
      <c r="H18" s="2"/>
      <c r="I18" s="2"/>
    </row>
    <row r="19">
      <c r="A19" s="2" t="s">
        <v>135</v>
      </c>
      <c r="B19" s="38">
        <f>Assumptions!B37</f>
        <v>14902.09</v>
      </c>
      <c r="C19" s="38">
        <f>Assumptions!C37</f>
        <v>38457</v>
      </c>
      <c r="D19" s="38">
        <f>Assumptions!D37</f>
        <v>82645.3</v>
      </c>
      <c r="E19" s="38">
        <f>Assumptions!E37</f>
        <v>98006.11</v>
      </c>
      <c r="F19" s="38">
        <f>Assumptions!F37</f>
        <v>112347.05</v>
      </c>
      <c r="G19" s="38">
        <f>Assumptions!G37</f>
        <v>141601.31</v>
      </c>
      <c r="H19" s="38">
        <f>Assumptions!H37</f>
        <v>187195.24</v>
      </c>
      <c r="I19" s="38">
        <f>Assumptions!I37</f>
        <v>213340.8</v>
      </c>
    </row>
    <row r="20">
      <c r="A20" s="2" t="s">
        <v>125</v>
      </c>
      <c r="B20" s="36">
        <f t="shared" ref="B20:I20" si="5">B5</f>
        <v>9863</v>
      </c>
      <c r="C20" s="36">
        <f t="shared" si="5"/>
        <v>9863</v>
      </c>
      <c r="D20" s="36">
        <f t="shared" si="5"/>
        <v>9863</v>
      </c>
      <c r="E20" s="36">
        <f t="shared" si="5"/>
        <v>9863</v>
      </c>
      <c r="F20" s="36">
        <f t="shared" si="5"/>
        <v>9863</v>
      </c>
      <c r="G20" s="36">
        <f t="shared" si="5"/>
        <v>9863</v>
      </c>
      <c r="H20" s="36">
        <f t="shared" si="5"/>
        <v>9863</v>
      </c>
      <c r="I20" s="36">
        <f t="shared" si="5"/>
        <v>9863</v>
      </c>
    </row>
    <row r="21">
      <c r="A21" s="3" t="s">
        <v>136</v>
      </c>
      <c r="B21" s="37">
        <f t="shared" ref="B21:I21" si="6">B19*B20</f>
        <v>146979313.7</v>
      </c>
      <c r="C21" s="37">
        <f t="shared" si="6"/>
        <v>379301391</v>
      </c>
      <c r="D21" s="37">
        <f t="shared" si="6"/>
        <v>815130593.9</v>
      </c>
      <c r="E21" s="37">
        <f t="shared" si="6"/>
        <v>966634262.9</v>
      </c>
      <c r="F21" s="37">
        <f t="shared" si="6"/>
        <v>1108078954</v>
      </c>
      <c r="G21" s="37">
        <f t="shared" si="6"/>
        <v>1396613721</v>
      </c>
      <c r="H21" s="37">
        <f t="shared" si="6"/>
        <v>1846306652</v>
      </c>
      <c r="I21" s="37">
        <f t="shared" si="6"/>
        <v>2104180310</v>
      </c>
    </row>
    <row r="22">
      <c r="A22" s="2"/>
      <c r="B22" s="2"/>
      <c r="C22" s="2"/>
      <c r="D22" s="2"/>
      <c r="E22" s="2"/>
      <c r="F22" s="2"/>
      <c r="G22" s="2"/>
      <c r="H22" s="2"/>
      <c r="I22" s="2"/>
    </row>
    <row r="23">
      <c r="A23" s="34" t="s">
        <v>137</v>
      </c>
      <c r="B23" s="2"/>
      <c r="C23" s="2"/>
      <c r="D23" s="2"/>
      <c r="E23" s="2"/>
      <c r="F23" s="2"/>
      <c r="G23" s="2"/>
      <c r="H23" s="2"/>
      <c r="I23" s="2"/>
    </row>
    <row r="24">
      <c r="A24" s="2" t="s">
        <v>138</v>
      </c>
      <c r="B24" s="35">
        <f t="shared" ref="B24:I24" si="7">B21</f>
        <v>146979313.7</v>
      </c>
      <c r="C24" s="35">
        <f t="shared" si="7"/>
        <v>379301391</v>
      </c>
      <c r="D24" s="35">
        <f t="shared" si="7"/>
        <v>815130593.9</v>
      </c>
      <c r="E24" s="35">
        <f t="shared" si="7"/>
        <v>966634262.9</v>
      </c>
      <c r="F24" s="35">
        <f t="shared" si="7"/>
        <v>1108078954</v>
      </c>
      <c r="G24" s="35">
        <f t="shared" si="7"/>
        <v>1396613721</v>
      </c>
      <c r="H24" s="35">
        <f t="shared" si="7"/>
        <v>1846306652</v>
      </c>
      <c r="I24" s="35">
        <f t="shared" si="7"/>
        <v>2104180310</v>
      </c>
    </row>
    <row r="25">
      <c r="A25" s="2" t="s">
        <v>111</v>
      </c>
      <c r="B25" s="35">
        <f>'Quarterly Balance Sheet'!B17</f>
        <v>144339571.5</v>
      </c>
      <c r="C25" s="35">
        <f>'Quarterly Balance Sheet'!C17</f>
        <v>300776509.4</v>
      </c>
      <c r="D25" s="35">
        <f>'Quarterly Balance Sheet'!D17</f>
        <v>470190639.7</v>
      </c>
      <c r="E25" s="35">
        <f>'Quarterly Balance Sheet'!E17</f>
        <v>653342833.9</v>
      </c>
      <c r="F25" s="35">
        <f>'Quarterly Balance Sheet'!F17</f>
        <v>851347673</v>
      </c>
      <c r="G25" s="35">
        <f>'Quarterly Balance Sheet'!G17</f>
        <v>1065063600</v>
      </c>
      <c r="H25" s="35">
        <f>'Quarterly Balance Sheet'!H17</f>
        <v>1295487947</v>
      </c>
      <c r="I25" s="35">
        <f>'Quarterly Balance Sheet'!I17</f>
        <v>1543550194</v>
      </c>
    </row>
    <row r="26">
      <c r="A26" s="3" t="s">
        <v>139</v>
      </c>
      <c r="B26" s="37">
        <f t="shared" ref="B26:I26" si="8">B24/B25</f>
        <v>1.018288416</v>
      </c>
      <c r="C26" s="37">
        <f t="shared" si="8"/>
        <v>1.261073851</v>
      </c>
      <c r="D26" s="37">
        <f t="shared" si="8"/>
        <v>1.733617229</v>
      </c>
      <c r="E26" s="37">
        <f t="shared" si="8"/>
        <v>1.479520724</v>
      </c>
      <c r="F26" s="37">
        <f t="shared" si="8"/>
        <v>1.301558681</v>
      </c>
      <c r="G26" s="37">
        <f t="shared" si="8"/>
        <v>1.311296077</v>
      </c>
      <c r="H26" s="37">
        <f t="shared" si="8"/>
        <v>1.425182424</v>
      </c>
      <c r="I26" s="37">
        <f t="shared" si="8"/>
        <v>1.363208219</v>
      </c>
    </row>
    <row r="27">
      <c r="A27" s="2"/>
      <c r="B27" s="2"/>
      <c r="C27" s="2"/>
      <c r="D27" s="2"/>
      <c r="E27" s="2"/>
      <c r="F27" s="2"/>
      <c r="G27" s="2"/>
      <c r="H27" s="2"/>
      <c r="I27" s="2"/>
    </row>
    <row r="28">
      <c r="A28" s="34" t="s">
        <v>140</v>
      </c>
      <c r="B28" s="2"/>
      <c r="C28" s="2"/>
      <c r="D28" s="2"/>
      <c r="E28" s="2"/>
      <c r="F28" s="2"/>
      <c r="G28" s="2"/>
      <c r="H28" s="2"/>
      <c r="I28" s="2"/>
    </row>
    <row r="29">
      <c r="A29" s="2" t="s">
        <v>138</v>
      </c>
      <c r="B29" s="35">
        <f t="shared" ref="B29:I29" si="9">B21</f>
        <v>146979313.7</v>
      </c>
      <c r="C29" s="35">
        <f t="shared" si="9"/>
        <v>379301391</v>
      </c>
      <c r="D29" s="35">
        <f t="shared" si="9"/>
        <v>815130593.9</v>
      </c>
      <c r="E29" s="35">
        <f t="shared" si="9"/>
        <v>966634262.9</v>
      </c>
      <c r="F29" s="35">
        <f t="shared" si="9"/>
        <v>1108078954</v>
      </c>
      <c r="G29" s="35">
        <f t="shared" si="9"/>
        <v>1396613721</v>
      </c>
      <c r="H29" s="35">
        <f t="shared" si="9"/>
        <v>1846306652</v>
      </c>
      <c r="I29" s="35">
        <f t="shared" si="9"/>
        <v>2104180310</v>
      </c>
    </row>
    <row r="30">
      <c r="A30" s="2" t="s">
        <v>141</v>
      </c>
      <c r="B30" s="35">
        <f>'Quarterly Balance Sheet'!B21</f>
        <v>6782450</v>
      </c>
      <c r="C30" s="35">
        <f>'Quarterly Balance Sheet'!C21</f>
        <v>12228659</v>
      </c>
      <c r="D30" s="35">
        <f>'Quarterly Balance Sheet'!D21</f>
        <v>12228659</v>
      </c>
      <c r="E30" s="35">
        <f>'Quarterly Balance Sheet'!E21</f>
        <v>12228659</v>
      </c>
      <c r="F30" s="35">
        <f>'Quarterly Balance Sheet'!F21</f>
        <v>12228659</v>
      </c>
      <c r="G30" s="35">
        <f>'Quarterly Balance Sheet'!G21</f>
        <v>5446209</v>
      </c>
      <c r="H30" s="35">
        <f>'Quarterly Balance Sheet'!H21</f>
        <v>0</v>
      </c>
      <c r="I30" s="35">
        <f>'Quarterly Balance Sheet'!I21</f>
        <v>0</v>
      </c>
    </row>
    <row r="31">
      <c r="A31" s="2" t="s">
        <v>142</v>
      </c>
      <c r="B31" s="35">
        <f>'Quarterly Balance Sheet'!B10</f>
        <v>63464770.69</v>
      </c>
      <c r="C31" s="35">
        <f>'Quarterly Balance Sheet'!C10</f>
        <v>163407461.8</v>
      </c>
      <c r="D31" s="35">
        <f>'Quarterly Balance Sheet'!D10</f>
        <v>263965153</v>
      </c>
      <c r="E31" s="35">
        <f>'Quarterly Balance Sheet'!E10</f>
        <v>371401889.7</v>
      </c>
      <c r="F31" s="35">
        <f>'Quarterly Balance Sheet'!F10</f>
        <v>486223641.5</v>
      </c>
      <c r="G31" s="35">
        <f>'Quarterly Balance Sheet'!G10</f>
        <v>601899474.4</v>
      </c>
      <c r="H31" s="35">
        <f>'Quarterly Balance Sheet'!H10</f>
        <v>726498383.5</v>
      </c>
      <c r="I31" s="35">
        <f>'Quarterly Balance Sheet'!I10</f>
        <v>865661503.6</v>
      </c>
    </row>
    <row r="32">
      <c r="A32" s="3" t="s">
        <v>143</v>
      </c>
      <c r="B32" s="37">
        <f t="shared" ref="B32:I32" si="10">B29+B30-B31</f>
        <v>90296992.98</v>
      </c>
      <c r="C32" s="37">
        <f t="shared" si="10"/>
        <v>228122588.2</v>
      </c>
      <c r="D32" s="37">
        <f t="shared" si="10"/>
        <v>563394099.9</v>
      </c>
      <c r="E32" s="37">
        <f t="shared" si="10"/>
        <v>607461032.2</v>
      </c>
      <c r="F32" s="37">
        <f t="shared" si="10"/>
        <v>634083971.7</v>
      </c>
      <c r="G32" s="37">
        <f t="shared" si="10"/>
        <v>800160455.2</v>
      </c>
      <c r="H32" s="37">
        <f t="shared" si="10"/>
        <v>1119808269</v>
      </c>
      <c r="I32" s="37">
        <f t="shared" si="10"/>
        <v>1238518807</v>
      </c>
    </row>
    <row r="33">
      <c r="A33" s="2"/>
      <c r="B33" s="2"/>
      <c r="C33" s="2"/>
      <c r="D33" s="2"/>
      <c r="E33" s="2"/>
      <c r="F33" s="2"/>
      <c r="G33" s="2"/>
      <c r="H33" s="2"/>
      <c r="I33" s="2"/>
    </row>
    <row r="34">
      <c r="A34" s="34" t="s">
        <v>144</v>
      </c>
      <c r="B34" s="2"/>
      <c r="C34" s="2"/>
      <c r="D34" s="2"/>
      <c r="E34" s="2"/>
      <c r="F34" s="2"/>
      <c r="G34" s="2"/>
      <c r="H34" s="2"/>
      <c r="I34" s="2"/>
    </row>
    <row r="35">
      <c r="A35" s="2" t="s">
        <v>145</v>
      </c>
      <c r="B35" s="35">
        <f t="shared" ref="B35:I35" si="11">B32</f>
        <v>90296992.98</v>
      </c>
      <c r="C35" s="35">
        <f t="shared" si="11"/>
        <v>228122588.2</v>
      </c>
      <c r="D35" s="35">
        <f t="shared" si="11"/>
        <v>563394099.9</v>
      </c>
      <c r="E35" s="35">
        <f t="shared" si="11"/>
        <v>607461032.2</v>
      </c>
      <c r="F35" s="35">
        <f t="shared" si="11"/>
        <v>634083971.7</v>
      </c>
      <c r="G35" s="35">
        <f t="shared" si="11"/>
        <v>800160455.2</v>
      </c>
      <c r="H35" s="35">
        <f t="shared" si="11"/>
        <v>1119808269</v>
      </c>
      <c r="I35" s="35">
        <f t="shared" si="11"/>
        <v>1238518807</v>
      </c>
    </row>
    <row r="36">
      <c r="A36" s="2" t="s">
        <v>146</v>
      </c>
      <c r="B36" s="35">
        <f>'Quarterly Profit &amp; Loss'!B6</f>
        <v>177313317.5</v>
      </c>
      <c r="C36" s="35">
        <f>'Quarterly Profit &amp; Loss'!C6</f>
        <v>192412098.1</v>
      </c>
      <c r="D36" s="35">
        <f>'Quarterly Profit &amp; Loss'!D6</f>
        <v>208445565.8</v>
      </c>
      <c r="E36" s="35">
        <f>'Quarterly Profit &amp; Loss'!E6</f>
        <v>225465460.8</v>
      </c>
      <c r="F36" s="35">
        <f>'Quarterly Profit &amp; Loss'!F6</f>
        <v>243526190</v>
      </c>
      <c r="G36" s="35">
        <f>'Quarterly Profit &amp; Loss'!G6</f>
        <v>262684953.9</v>
      </c>
      <c r="H36" s="35">
        <f>'Quarterly Profit &amp; Loss'!H6</f>
        <v>283001878.1</v>
      </c>
      <c r="I36" s="35">
        <f>'Quarterly Profit &amp; Loss'!I6</f>
        <v>304540150.8</v>
      </c>
    </row>
    <row r="37">
      <c r="A37" s="3" t="s">
        <v>147</v>
      </c>
      <c r="B37" s="37">
        <f t="shared" ref="B37:I37" si="12">B35/B36</f>
        <v>0.5092510491</v>
      </c>
      <c r="C37" s="37">
        <f t="shared" si="12"/>
        <v>1.185593788</v>
      </c>
      <c r="D37" s="37">
        <f t="shared" si="12"/>
        <v>2.702835619</v>
      </c>
      <c r="E37" s="37">
        <f t="shared" si="12"/>
        <v>2.694253169</v>
      </c>
      <c r="F37" s="37">
        <f t="shared" si="12"/>
        <v>2.6037609</v>
      </c>
      <c r="G37" s="37">
        <f t="shared" si="12"/>
        <v>3.046084076</v>
      </c>
      <c r="H37" s="37">
        <f t="shared" si="12"/>
        <v>3.956893417</v>
      </c>
      <c r="I37" s="37">
        <f t="shared" si="12"/>
        <v>4.066848997</v>
      </c>
    </row>
    <row r="38">
      <c r="A38" s="2"/>
      <c r="B38" s="2"/>
      <c r="C38" s="2"/>
      <c r="D38" s="2"/>
      <c r="E38" s="2"/>
      <c r="F38" s="2"/>
      <c r="G38" s="2"/>
      <c r="H38" s="2"/>
      <c r="I38" s="2"/>
    </row>
  </sheetData>
  <drawing r:id="rId1"/>
</worksheet>
</file>