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Equity" sheetId="2" r:id="rId5"/>
    <sheet state="visible" name="Quarterly Profit &amp; Loss" sheetId="3" r:id="rId6"/>
    <sheet state="visible" name="Quarterly Balance Sheet" sheetId="4" r:id="rId7"/>
    <sheet state="visible" name="Market Ratios" sheetId="5" r:id="rId8"/>
    <sheet state="visible" name="Dividend Ratios" sheetId="6" r:id="rId9"/>
  </sheets>
  <definedNames/>
  <calcPr/>
</workbook>
</file>

<file path=xl/sharedStrings.xml><?xml version="1.0" encoding="utf-8"?>
<sst xmlns="http://schemas.openxmlformats.org/spreadsheetml/2006/main" count="156" uniqueCount="115">
  <si>
    <t>Y1-Q1</t>
  </si>
  <si>
    <t>Y1-Q2</t>
  </si>
  <si>
    <t>Y1-Q3</t>
  </si>
  <si>
    <t>Y1-Q4</t>
  </si>
  <si>
    <t>Y2-Q1</t>
  </si>
  <si>
    <t>Y2-Q2</t>
  </si>
  <si>
    <t>Y2-Q3</t>
  </si>
  <si>
    <t>Y2-Q4</t>
  </si>
  <si>
    <t>Market Price Per Share</t>
  </si>
  <si>
    <t>Opening number of shares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</si>
  <si>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</si>
  <si>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</si>
  <si>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</si>
  <si>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</si>
  <si>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</si>
  <si>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</si>
  <si>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</si>
  <si>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</si>
  <si>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</si>
  <si>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</si>
  <si>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</si>
  <si>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</si>
  <si>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</si>
  <si>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</si>
  <si>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</si>
  <si>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</si>
  <si>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</si>
  <si>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</si>
  <si>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</si>
  <si>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</si>
  <si>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</si>
  <si>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</si>
  <si>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</si>
  <si>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</si>
  <si>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</si>
  <si>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</si>
  <si>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</si>
  <si>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</si>
  <si>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</si>
  <si>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</si>
  <si>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</si>
  <si>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</si>
  <si>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</si>
  <si>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</si>
  <si>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Amount (in Rs.)</t>
  </si>
  <si>
    <t>Total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</si>
  <si>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</si>
  <si>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</si>
  <si>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</si>
  <si>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</si>
  <si>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</si>
  <si>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</si>
  <si>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</si>
  <si>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</si>
  <si>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</si>
  <si>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</si>
  <si>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</si>
  <si>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</si>
  <si>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</si>
  <si>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</si>
  <si>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</si>
  <si>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</si>
  <si>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</si>
  <si>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</si>
  <si>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</si>
  <si>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</si>
  <si>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</si>
  <si>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</si>
  <si>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</si>
  <si>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</si>
  <si>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</si>
  <si>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</si>
  <si>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</si>
  <si>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</si>
  <si>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</si>
  <si>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</si>
  <si>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</si>
  <si>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</si>
  <si>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</si>
  <si>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</si>
  <si>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</si>
  <si>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</si>
  <si>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</si>
  <si>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</si>
  <si>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</si>
  <si>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</si>
  <si>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</si>
  <si>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Market Price per share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</si>
  <si>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</si>
  <si>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</si>
  <si>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</si>
  <si>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</si>
  <si>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</si>
  <si>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</si>
  <si>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</si>
  <si>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</si>
  <si>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</si>
  <si>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</si>
  <si>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</si>
  <si>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</si>
  <si>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</si>
  <si>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</si>
  <si>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</si>
  <si>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</si>
  <si>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</si>
  <si>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</si>
  <si>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</si>
  <si>
    <t>Dividend Ratios</t>
  </si>
  <si>
    <t>Dividend Payout Ratio ( Total Dividend  Paid in the period/Net Income for the period)</t>
  </si>
  <si>
    <t>Total Dividend Paid</t>
  </si>
  <si>
    <t>Net Income</t>
  </si>
  <si>
    <t>Dividend Payout Ratio (in Percentage)</t>
  </si>
  <si>
    <t>Retention Ratio (1-Dividend Payout Ratio)</t>
  </si>
  <si>
    <t>Dividend Payout Ratio</t>
  </si>
  <si>
    <t>Retention Ratio 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</si>
</sst>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3" fontId="3" numFmtId="164" xfId="0" applyAlignment="1" applyFill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4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3" fontId="1" numFmtId="10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>
      <c r="A3" s="2" t="s">
        <v>8</v>
      </c>
      <c r="B3" s="2">
        <v>15687.65</v>
      </c>
      <c r="C3" s="2">
        <v>32644.3</v>
      </c>
      <c r="D3" s="2">
        <v>51287.78</v>
      </c>
      <c r="E3" s="2">
        <v>73251.27</v>
      </c>
      <c r="F3" s="2">
        <v>67210.05</v>
      </c>
      <c r="G3" s="2">
        <v>70924.66</v>
      </c>
      <c r="H3" s="2">
        <v>81167.0</v>
      </c>
      <c r="I3" s="2">
        <v>101300.0</v>
      </c>
    </row>
    <row r="9">
      <c r="C9" s="2" t="s">
        <v>9</v>
      </c>
      <c r="D9" s="3">
        <v>380088.0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4"/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3"/>
    </row>
    <row r="2">
      <c r="A2" s="5" t="s">
        <v>34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35</v>
      </c>
      <c r="B3" s="7">
        <v>0.0</v>
      </c>
      <c r="C3" s="7">
        <v>11.0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9.0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7">
        <v>0.0</v>
      </c>
      <c r="Z3" s="3"/>
    </row>
    <row r="4">
      <c r="A4" s="6" t="s">
        <v>36</v>
      </c>
      <c r="B4" s="7">
        <v>0.0</v>
      </c>
      <c r="C4" s="7">
        <v>187637.0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192451.0</v>
      </c>
      <c r="P4" s="7">
        <v>0.0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7">
        <v>0.0</v>
      </c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37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38</v>
      </c>
      <c r="B7" s="7">
        <v>0.0</v>
      </c>
      <c r="C7" s="7">
        <v>0.0</v>
      </c>
      <c r="D7" s="7">
        <v>187637.0</v>
      </c>
      <c r="E7" s="7">
        <v>187637.0</v>
      </c>
      <c r="F7" s="7">
        <v>187637.0</v>
      </c>
      <c r="G7" s="7">
        <v>187637.0</v>
      </c>
      <c r="H7" s="7">
        <v>187637.0</v>
      </c>
      <c r="I7" s="7">
        <v>187637.0</v>
      </c>
      <c r="J7" s="7">
        <v>187637.0</v>
      </c>
      <c r="K7" s="7">
        <v>187637.0</v>
      </c>
      <c r="L7" s="7">
        <v>187637.0</v>
      </c>
      <c r="M7" s="7">
        <v>187637.0</v>
      </c>
      <c r="N7" s="7">
        <v>187637.0</v>
      </c>
      <c r="O7" s="7">
        <v>187637.0</v>
      </c>
      <c r="P7" s="7">
        <v>380088.0</v>
      </c>
      <c r="Q7" s="7">
        <v>380088.0</v>
      </c>
      <c r="R7" s="7">
        <v>380088.0</v>
      </c>
      <c r="S7" s="7">
        <v>380088.0</v>
      </c>
      <c r="T7" s="7">
        <v>380088.0</v>
      </c>
      <c r="U7" s="7">
        <v>380088.0</v>
      </c>
      <c r="V7" s="7">
        <v>380088.0</v>
      </c>
      <c r="W7" s="7">
        <v>380088.0</v>
      </c>
      <c r="X7" s="7">
        <v>380088.0</v>
      </c>
      <c r="Y7" s="7">
        <v>380088.0</v>
      </c>
      <c r="Z7" s="3"/>
    </row>
    <row r="8">
      <c r="A8" s="6" t="s">
        <v>39</v>
      </c>
      <c r="B8" s="7">
        <v>0.0</v>
      </c>
      <c r="C8" s="7">
        <v>187637.0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192451.0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  <c r="U8" s="7">
        <v>0.0</v>
      </c>
      <c r="V8" s="7">
        <v>0.0</v>
      </c>
      <c r="W8" s="7">
        <v>0.0</v>
      </c>
      <c r="X8" s="7">
        <v>0.0</v>
      </c>
      <c r="Y8" s="7">
        <v>0.0</v>
      </c>
      <c r="Z8" s="3"/>
    </row>
    <row r="9">
      <c r="A9" s="7" t="s">
        <v>40</v>
      </c>
      <c r="B9" s="3">
        <v>0.0</v>
      </c>
      <c r="C9" s="3">
        <v>187637.0</v>
      </c>
      <c r="D9" s="3">
        <v>187637.0</v>
      </c>
      <c r="E9" s="3">
        <v>187637.0</v>
      </c>
      <c r="F9" s="3">
        <v>187637.0</v>
      </c>
      <c r="G9" s="3">
        <v>187637.0</v>
      </c>
      <c r="H9" s="3">
        <v>187637.0</v>
      </c>
      <c r="I9" s="3">
        <v>187637.0</v>
      </c>
      <c r="J9" s="3">
        <v>187637.0</v>
      </c>
      <c r="K9" s="3">
        <v>187637.0</v>
      </c>
      <c r="L9" s="3">
        <v>187637.0</v>
      </c>
      <c r="M9" s="3">
        <v>187637.0</v>
      </c>
      <c r="N9" s="3">
        <v>187637.0</v>
      </c>
      <c r="O9" s="3">
        <v>380088.0</v>
      </c>
      <c r="P9" s="3">
        <v>380088.0</v>
      </c>
      <c r="Q9" s="3">
        <v>380088.0</v>
      </c>
      <c r="R9" s="3">
        <v>380088.0</v>
      </c>
      <c r="S9" s="3">
        <v>380088.0</v>
      </c>
      <c r="T9" s="3">
        <v>380088.0</v>
      </c>
      <c r="U9" s="3">
        <v>380088.0</v>
      </c>
      <c r="V9" s="3">
        <v>380088.0</v>
      </c>
      <c r="W9" s="3">
        <v>380088.0</v>
      </c>
      <c r="X9" s="3">
        <v>380088.0</v>
      </c>
      <c r="Y9" s="3">
        <v>380088.0</v>
      </c>
      <c r="Z9" s="3"/>
    </row>
    <row r="10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 t="s">
        <v>41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3"/>
    </row>
    <row r="12">
      <c r="A12" s="6" t="s">
        <v>38</v>
      </c>
      <c r="B12" s="7">
        <v>0.0</v>
      </c>
      <c r="C12" s="7">
        <v>0.0</v>
      </c>
      <c r="D12" s="7">
        <v>2064007.0</v>
      </c>
      <c r="E12" s="7">
        <v>2064007.0</v>
      </c>
      <c r="F12" s="7">
        <v>2064007.0</v>
      </c>
      <c r="G12" s="7">
        <v>2064007.0</v>
      </c>
      <c r="H12" s="7">
        <v>2064007.0</v>
      </c>
      <c r="I12" s="7">
        <v>2064007.0</v>
      </c>
      <c r="J12" s="7">
        <v>2064007.0</v>
      </c>
      <c r="K12" s="7">
        <v>2064007.0</v>
      </c>
      <c r="L12" s="7">
        <v>2064007.0</v>
      </c>
      <c r="M12" s="7">
        <v>2064007.0</v>
      </c>
      <c r="N12" s="7">
        <v>2064007.0</v>
      </c>
      <c r="O12" s="7">
        <v>2064007.0</v>
      </c>
      <c r="P12" s="7">
        <v>3796066.0</v>
      </c>
      <c r="Q12" s="7">
        <v>3796066.0</v>
      </c>
      <c r="R12" s="7">
        <v>3796066.0</v>
      </c>
      <c r="S12" s="7">
        <v>3796066.0</v>
      </c>
      <c r="T12" s="7">
        <v>3796066.0</v>
      </c>
      <c r="U12" s="7">
        <v>3796066.0</v>
      </c>
      <c r="V12" s="7">
        <v>3796066.0</v>
      </c>
      <c r="W12" s="7">
        <v>3796066.0</v>
      </c>
      <c r="X12" s="7">
        <v>3796066.0</v>
      </c>
      <c r="Y12" s="7">
        <v>3796066.0</v>
      </c>
      <c r="Z12" s="3"/>
    </row>
    <row r="13">
      <c r="A13" s="6" t="s">
        <v>39</v>
      </c>
      <c r="B13" s="7">
        <v>0.0</v>
      </c>
      <c r="C13" s="7">
        <v>2064007.0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1732059.0</v>
      </c>
      <c r="P13" s="7">
        <v>0.0</v>
      </c>
      <c r="Q13" s="7">
        <v>0.0</v>
      </c>
      <c r="R13" s="7">
        <v>0.0</v>
      </c>
      <c r="S13" s="7">
        <v>0.0</v>
      </c>
      <c r="T13" s="7">
        <v>0.0</v>
      </c>
      <c r="U13" s="7">
        <v>0.0</v>
      </c>
      <c r="V13" s="7">
        <v>0.0</v>
      </c>
      <c r="W13" s="7">
        <v>0.0</v>
      </c>
      <c r="X13" s="7">
        <v>0.0</v>
      </c>
      <c r="Y13" s="7">
        <v>0.0</v>
      </c>
      <c r="Z13" s="3"/>
    </row>
    <row r="14">
      <c r="A14" s="7" t="s">
        <v>40</v>
      </c>
      <c r="B14" s="7">
        <v>0.0</v>
      </c>
      <c r="C14" s="7">
        <v>2064007.0</v>
      </c>
      <c r="D14" s="7">
        <v>2064007.0</v>
      </c>
      <c r="E14" s="7">
        <v>2064007.0</v>
      </c>
      <c r="F14" s="7">
        <v>2064007.0</v>
      </c>
      <c r="G14" s="7">
        <v>2064007.0</v>
      </c>
      <c r="H14" s="7">
        <v>2064007.0</v>
      </c>
      <c r="I14" s="7">
        <v>2064007.0</v>
      </c>
      <c r="J14" s="7">
        <v>2064007.0</v>
      </c>
      <c r="K14" s="7">
        <v>2064007.0</v>
      </c>
      <c r="L14" s="7">
        <v>2064007.0</v>
      </c>
      <c r="M14" s="7">
        <v>2064007.0</v>
      </c>
      <c r="N14" s="7">
        <v>2064007.0</v>
      </c>
      <c r="O14" s="7">
        <v>3796066.0</v>
      </c>
      <c r="P14" s="7">
        <v>3796066.0</v>
      </c>
      <c r="Q14" s="7">
        <v>3796066.0</v>
      </c>
      <c r="R14" s="7">
        <v>3796066.0</v>
      </c>
      <c r="S14" s="7">
        <v>3796066.0</v>
      </c>
      <c r="T14" s="7">
        <v>3796066.0</v>
      </c>
      <c r="U14" s="7">
        <v>3796066.0</v>
      </c>
      <c r="V14" s="7">
        <v>3796066.0</v>
      </c>
      <c r="W14" s="7">
        <v>3796066.0</v>
      </c>
      <c r="X14" s="7">
        <v>3796066.0</v>
      </c>
      <c r="Y14" s="7">
        <v>3796066.0</v>
      </c>
      <c r="Z14" s="3"/>
    </row>
    <row r="1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 t="s">
        <v>42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13.0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13.5</v>
      </c>
      <c r="T16" s="7">
        <v>0.0</v>
      </c>
      <c r="U16" s="7">
        <v>0.0</v>
      </c>
      <c r="V16" s="7">
        <v>0.0</v>
      </c>
      <c r="W16" s="7">
        <v>0.0</v>
      </c>
      <c r="X16" s="7">
        <v>0.0</v>
      </c>
      <c r="Y16" s="7">
        <v>0.0</v>
      </c>
      <c r="Z16" s="3"/>
    </row>
    <row r="17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43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2439281.0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5131188.0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/>
      <c r="B24" s="7"/>
      <c r="C24" s="7"/>
      <c r="D24" s="3"/>
      <c r="E24" s="7"/>
      <c r="F24" s="7"/>
      <c r="G24" s="3"/>
      <c r="H24" s="7"/>
      <c r="I24" s="7"/>
      <c r="J24" s="3"/>
      <c r="K24" s="7"/>
      <c r="L24" s="7"/>
      <c r="M24" s="3"/>
      <c r="N24" s="7"/>
      <c r="O24" s="7"/>
      <c r="P24" s="3"/>
      <c r="Q24" s="7"/>
      <c r="R24" s="7"/>
      <c r="S24" s="3"/>
      <c r="T24" s="7"/>
      <c r="U24" s="7"/>
      <c r="V24" s="3"/>
      <c r="W24" s="7"/>
      <c r="X24" s="7"/>
      <c r="Y24" s="3"/>
      <c r="Z24" s="3"/>
    </row>
    <row r="25">
      <c r="A25" s="9"/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14.0"/>
    <col customWidth="1" min="3" max="3" width="14.88"/>
    <col customWidth="1" min="4" max="5" width="14.75"/>
    <col customWidth="1" min="6" max="8" width="14.88"/>
    <col customWidth="1" min="9" max="9" width="14.75"/>
    <col customWidth="1" min="10" max="10" width="15.88"/>
    <col customWidth="1" min="11" max="26" width="72.75"/>
  </cols>
  <sheetData>
    <row r="1">
      <c r="A1" s="10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45</v>
      </c>
    </row>
    <row r="2">
      <c r="A2" s="11" t="s">
        <v>46</v>
      </c>
      <c r="B2" s="12">
        <v>9.525095837050787E9</v>
      </c>
      <c r="C2" s="12">
        <v>1.026432543809568E10</v>
      </c>
      <c r="D2" s="12">
        <v>1.1062182127563114E10</v>
      </c>
      <c r="E2" s="12">
        <v>1.192340153656313E10</v>
      </c>
      <c r="F2" s="12">
        <v>1.2853107580850206E10</v>
      </c>
      <c r="G2" s="12">
        <v>1.385684467607801E10</v>
      </c>
      <c r="H2" s="12">
        <v>1.4940612650448334E10</v>
      </c>
      <c r="I2" s="12">
        <v>1.6110904582180162E10</v>
      </c>
      <c r="J2" s="12">
        <v>1.0053647442882942E11</v>
      </c>
    </row>
    <row r="3">
      <c r="A3" s="11" t="s">
        <v>47</v>
      </c>
      <c r="B3" s="12">
        <v>5.821599990537333E9</v>
      </c>
      <c r="C3" s="12">
        <v>6.137592222648611E9</v>
      </c>
      <c r="D3" s="12">
        <v>6.470821276893016E9</v>
      </c>
      <c r="E3" s="12">
        <v>6.822231795233126E9</v>
      </c>
      <c r="F3" s="12">
        <v>7.192820416550991E9</v>
      </c>
      <c r="G3" s="12">
        <v>7.583638650419061E9</v>
      </c>
      <c r="H3" s="12">
        <v>7.995795910294171E9</v>
      </c>
      <c r="I3" s="12">
        <v>8.4304627150089035E9</v>
      </c>
      <c r="J3" s="12">
        <v>5.645496297758522E10</v>
      </c>
    </row>
    <row r="4">
      <c r="A4" s="10" t="s">
        <v>48</v>
      </c>
      <c r="B4" s="12">
        <v>3.703495846513455E9</v>
      </c>
      <c r="C4" s="12">
        <v>4.1267332154470677E9</v>
      </c>
      <c r="D4" s="12">
        <v>4.591360850670098E9</v>
      </c>
      <c r="E4" s="12">
        <v>5.101169741330005E9</v>
      </c>
      <c r="F4" s="12">
        <v>5.660287164299215E9</v>
      </c>
      <c r="G4" s="12">
        <v>6.273206025658951E9</v>
      </c>
      <c r="H4" s="12">
        <v>6.944816740154163E9</v>
      </c>
      <c r="I4" s="12">
        <v>7.680441867171259E9</v>
      </c>
      <c r="J4" s="12">
        <v>4.408151145124421E10</v>
      </c>
    </row>
    <row r="5">
      <c r="A5" s="11" t="s">
        <v>49</v>
      </c>
      <c r="B5" s="12">
        <v>2.5886829E7</v>
      </c>
      <c r="C5" s="12">
        <v>2.5886829E7</v>
      </c>
      <c r="D5" s="12">
        <v>2.5886829E7</v>
      </c>
      <c r="E5" s="12">
        <v>2.5886829E7</v>
      </c>
      <c r="F5" s="12">
        <v>2.5886829E7</v>
      </c>
      <c r="G5" s="12">
        <v>2.5886829E7</v>
      </c>
      <c r="H5" s="12">
        <v>2.5886829E7</v>
      </c>
      <c r="I5" s="12">
        <v>2.5886829E7</v>
      </c>
      <c r="J5" s="12">
        <v>2.07094632E8</v>
      </c>
    </row>
    <row r="6">
      <c r="A6" s="10" t="s">
        <v>50</v>
      </c>
      <c r="B6" s="12">
        <v>3.677609017513455E9</v>
      </c>
      <c r="C6" s="12">
        <v>4.1008463864470677E9</v>
      </c>
      <c r="D6" s="12">
        <v>4.565474021670098E9</v>
      </c>
      <c r="E6" s="12">
        <v>5.075282912330005E9</v>
      </c>
      <c r="F6" s="12">
        <v>5.634400335299215E9</v>
      </c>
      <c r="G6" s="12">
        <v>6.247319196658951E9</v>
      </c>
      <c r="H6" s="12">
        <v>6.918929911154163E9</v>
      </c>
      <c r="I6" s="12">
        <v>7.654555038171259E9</v>
      </c>
      <c r="J6" s="12">
        <v>4.387441681924421E10</v>
      </c>
    </row>
    <row r="7">
      <c r="A7" s="11" t="s">
        <v>51</v>
      </c>
      <c r="B7" s="12">
        <v>1004263.5</v>
      </c>
      <c r="C7" s="12">
        <v>1145226.6071428573</v>
      </c>
      <c r="D7" s="12">
        <v>1394262.3214285714</v>
      </c>
      <c r="E7" s="12">
        <v>1394262.3214285714</v>
      </c>
      <c r="F7" s="12">
        <v>1402484.9464285714</v>
      </c>
      <c r="G7" s="12">
        <v>1410707.5714285714</v>
      </c>
      <c r="H7" s="12">
        <v>1718053.3214285714</v>
      </c>
      <c r="I7" s="12">
        <v>1643298.0357142857</v>
      </c>
      <c r="J7" s="12">
        <v>1.1112558624999998E7</v>
      </c>
    </row>
    <row r="8">
      <c r="A8" s="10" t="s">
        <v>52</v>
      </c>
      <c r="B8" s="12">
        <v>3.676604754013455E9</v>
      </c>
      <c r="C8" s="12">
        <v>4.099701159839925E9</v>
      </c>
      <c r="D8" s="12">
        <v>4.564079759348669E9</v>
      </c>
      <c r="E8" s="12">
        <v>5.073888650008575E9</v>
      </c>
      <c r="F8" s="12">
        <v>5.632997850352787E9</v>
      </c>
      <c r="G8" s="12">
        <v>6.2459084890875225E9</v>
      </c>
      <c r="H8" s="12">
        <v>6.917211857832733E9</v>
      </c>
      <c r="I8" s="12">
        <v>7.652911740135544E9</v>
      </c>
      <c r="J8" s="12">
        <v>4.386330426061921E10</v>
      </c>
    </row>
    <row r="9">
      <c r="A9" s="11" t="s">
        <v>53</v>
      </c>
      <c r="B9" s="12">
        <v>221880.31666666668</v>
      </c>
      <c r="C9" s="12">
        <v>440626.2535</v>
      </c>
      <c r="D9" s="12">
        <v>656237.8105</v>
      </c>
      <c r="E9" s="12">
        <v>656237.8105</v>
      </c>
      <c r="F9" s="12">
        <v>656237.8105</v>
      </c>
      <c r="G9" s="12">
        <v>656237.8105</v>
      </c>
      <c r="H9" s="12">
        <v>545297.6521666667</v>
      </c>
      <c r="I9" s="12">
        <v>215611.557</v>
      </c>
      <c r="J9" s="12">
        <v>4048367.021333334</v>
      </c>
    </row>
    <row r="10">
      <c r="A10" s="10" t="s">
        <v>54</v>
      </c>
      <c r="B10" s="12">
        <v>3.676382873696789E9</v>
      </c>
      <c r="C10" s="12">
        <v>4.099260533586425E9</v>
      </c>
      <c r="D10" s="12">
        <v>4.56342352153817E9</v>
      </c>
      <c r="E10" s="12">
        <v>5.073232412198076E9</v>
      </c>
      <c r="F10" s="12">
        <v>5.632341612542286E9</v>
      </c>
      <c r="G10" s="12">
        <v>6.245252251277021E9</v>
      </c>
      <c r="H10" s="12">
        <v>6.916666560180567E9</v>
      </c>
      <c r="I10" s="12">
        <v>7.652696128578545E9</v>
      </c>
      <c r="J10" s="12">
        <v>4.385925589359788E10</v>
      </c>
    </row>
    <row r="11">
      <c r="A11" s="11" t="s">
        <v>55</v>
      </c>
      <c r="B11" s="12">
        <v>1.0293872046351008E9</v>
      </c>
      <c r="C11" s="12">
        <v>1.1477929494041991E9</v>
      </c>
      <c r="D11" s="12">
        <v>1.2777585860306873E9</v>
      </c>
      <c r="E11" s="12">
        <v>1.4205050754154613E9</v>
      </c>
      <c r="F11" s="12">
        <v>1.5770556515118403E9</v>
      </c>
      <c r="G11" s="12">
        <v>1.7486706303575664E9</v>
      </c>
      <c r="H11" s="12">
        <v>1.9366666368505592E9</v>
      </c>
      <c r="I11" s="12">
        <v>2.1427549160019925E9</v>
      </c>
      <c r="J11" s="12">
        <v>1.2280591650207409E10</v>
      </c>
    </row>
    <row r="12">
      <c r="A12" s="10" t="s">
        <v>56</v>
      </c>
      <c r="B12" s="12">
        <v>2.6469956690616875E9</v>
      </c>
      <c r="C12" s="12">
        <v>2.951467584182226E9</v>
      </c>
      <c r="D12" s="12">
        <v>3.2856649355074816E9</v>
      </c>
      <c r="E12" s="12">
        <v>3.6527273367826147E9</v>
      </c>
      <c r="F12" s="12">
        <v>4.055285961030446E9</v>
      </c>
      <c r="G12" s="12">
        <v>4.496581620919456E9</v>
      </c>
      <c r="H12" s="12">
        <v>4.979999923330008E9</v>
      </c>
      <c r="I12" s="12">
        <v>5.509941212576551E9</v>
      </c>
      <c r="J12" s="12">
        <v>3.1578664243390472E10</v>
      </c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3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A1" s="10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0" t="s">
        <v>57</v>
      </c>
      <c r="B2" s="11"/>
      <c r="C2" s="11"/>
      <c r="D2" s="11"/>
      <c r="E2" s="11"/>
      <c r="F2" s="11"/>
      <c r="G2" s="11"/>
      <c r="H2" s="11"/>
      <c r="I2" s="11"/>
    </row>
    <row r="3">
      <c r="A3" s="10" t="s">
        <v>58</v>
      </c>
      <c r="B3" s="11"/>
      <c r="C3" s="11"/>
      <c r="D3" s="11"/>
      <c r="E3" s="11"/>
      <c r="F3" s="11"/>
      <c r="G3" s="11"/>
      <c r="H3" s="11"/>
      <c r="I3" s="11"/>
    </row>
    <row r="4">
      <c r="A4" s="11" t="s">
        <v>59</v>
      </c>
      <c r="B4" s="12">
        <v>5734680.5</v>
      </c>
      <c r="C4" s="12">
        <v>6332703.892857143</v>
      </c>
      <c r="D4" s="12">
        <v>4938441.571428571</v>
      </c>
      <c r="E4" s="12">
        <v>3544179.25</v>
      </c>
      <c r="F4" s="12">
        <v>2273256.303571429</v>
      </c>
      <c r="G4" s="12">
        <v>994110.7321428573</v>
      </c>
      <c r="H4" s="12">
        <v>7495127.410714286</v>
      </c>
      <c r="I4" s="12">
        <v>7595079.375</v>
      </c>
    </row>
    <row r="5">
      <c r="A5" s="10" t="s">
        <v>60</v>
      </c>
      <c r="B5" s="12">
        <v>5734680.5</v>
      </c>
      <c r="C5" s="12">
        <v>6332703.892857143</v>
      </c>
      <c r="D5" s="12">
        <v>4938441.571428571</v>
      </c>
      <c r="E5" s="12">
        <v>3544179.25</v>
      </c>
      <c r="F5" s="12">
        <v>2273256.303571429</v>
      </c>
      <c r="G5" s="12">
        <v>994110.7321428573</v>
      </c>
      <c r="H5" s="12">
        <v>7495127.410714286</v>
      </c>
      <c r="I5" s="12">
        <v>7595079.375</v>
      </c>
    </row>
    <row r="6">
      <c r="A6" s="11"/>
      <c r="B6" s="13"/>
      <c r="C6" s="13"/>
      <c r="D6" s="13"/>
      <c r="E6" s="13"/>
      <c r="F6" s="13"/>
      <c r="G6" s="13"/>
      <c r="H6" s="13"/>
      <c r="I6" s="13"/>
    </row>
    <row r="7">
      <c r="A7" s="10" t="s">
        <v>61</v>
      </c>
      <c r="B7" s="13"/>
      <c r="C7" s="13"/>
      <c r="D7" s="13"/>
      <c r="E7" s="13"/>
      <c r="F7" s="13"/>
      <c r="G7" s="13"/>
      <c r="H7" s="13"/>
      <c r="I7" s="13"/>
    </row>
    <row r="8">
      <c r="A8" s="11" t="s">
        <v>62</v>
      </c>
      <c r="B8" s="12">
        <v>3.230200320319915E8</v>
      </c>
      <c r="C8" s="12">
        <v>7.416646535180955E8</v>
      </c>
      <c r="D8" s="12">
        <v>1.2672837629598672E9</v>
      </c>
      <c r="E8" s="12">
        <v>1.9123247170449035E9</v>
      </c>
      <c r="F8" s="12">
        <v>2.6904292782143865E9</v>
      </c>
      <c r="G8" s="12">
        <v>3.616538713085716E9</v>
      </c>
      <c r="H8" s="12">
        <v>4.707007706618411E9</v>
      </c>
      <c r="I8" s="12">
        <v>5.979727810091007E9</v>
      </c>
    </row>
    <row r="9">
      <c r="A9" s="11" t="s">
        <v>63</v>
      </c>
      <c r="B9" s="12">
        <v>1.8255895672238436E9</v>
      </c>
      <c r="C9" s="12">
        <v>1.324353008424222E9</v>
      </c>
      <c r="D9" s="12">
        <v>2.1169186181305277E9</v>
      </c>
      <c r="E9" s="12">
        <v>1.5315998009046376E9</v>
      </c>
      <c r="F9" s="12">
        <v>2.45589557501966E9</v>
      </c>
      <c r="G9" s="12">
        <v>1.7721562884407E9</v>
      </c>
      <c r="H9" s="12">
        <v>2.850479137834534E9</v>
      </c>
      <c r="I9" s="12">
        <v>2.051504336600399E9</v>
      </c>
    </row>
    <row r="10">
      <c r="A10" s="11" t="s">
        <v>64</v>
      </c>
      <c r="B10" s="12">
        <v>2.60426261621406E9</v>
      </c>
      <c r="C10" s="12">
        <v>5.036213377278395E9</v>
      </c>
      <c r="D10" s="12">
        <v>7.901824595583377E9</v>
      </c>
      <c r="E10" s="12">
        <v>1.0832115170805779E10</v>
      </c>
      <c r="F10" s="12">
        <v>1.4184264490435127E10</v>
      </c>
      <c r="G10" s="12">
        <v>1.7710650023751606E10</v>
      </c>
      <c r="H10" s="12">
        <v>2.161084376362939E10</v>
      </c>
      <c r="I10" s="12">
        <v>2.5850828052374424E10</v>
      </c>
    </row>
    <row r="11">
      <c r="A11" s="10" t="s">
        <v>65</v>
      </c>
      <c r="B11" s="12">
        <v>4.752872215469894E9</v>
      </c>
      <c r="C11" s="12">
        <v>7.102231039220713E9</v>
      </c>
      <c r="D11" s="12">
        <v>1.128602697667377E10</v>
      </c>
      <c r="E11" s="12">
        <v>1.427603968875532E10</v>
      </c>
      <c r="F11" s="12">
        <v>1.9330589343669174E10</v>
      </c>
      <c r="G11" s="12">
        <v>2.3099345025278023E10</v>
      </c>
      <c r="H11" s="12">
        <v>2.9168330608082336E10</v>
      </c>
      <c r="I11" s="12">
        <v>3.388206019906583E10</v>
      </c>
    </row>
    <row r="12">
      <c r="A12" s="10" t="s">
        <v>66</v>
      </c>
      <c r="B12" s="12">
        <v>4.758606895969894E9</v>
      </c>
      <c r="C12" s="12">
        <v>7.10856374311357E9</v>
      </c>
      <c r="D12" s="12">
        <v>1.12909654182452E10</v>
      </c>
      <c r="E12" s="12">
        <v>1.427958386800532E10</v>
      </c>
      <c r="F12" s="12">
        <v>1.9332862599972744E10</v>
      </c>
      <c r="G12" s="12">
        <v>2.3100339136010166E10</v>
      </c>
      <c r="H12" s="12">
        <v>2.917582573549305E10</v>
      </c>
      <c r="I12" s="12">
        <v>3.388965527844083E10</v>
      </c>
    </row>
    <row r="13">
      <c r="A13" s="11"/>
      <c r="B13" s="13"/>
      <c r="C13" s="13"/>
      <c r="D13" s="13"/>
      <c r="E13" s="13"/>
      <c r="F13" s="13"/>
      <c r="G13" s="13"/>
      <c r="H13" s="13"/>
      <c r="I13" s="13"/>
    </row>
    <row r="14">
      <c r="A14" s="10" t="s">
        <v>67</v>
      </c>
      <c r="B14" s="13"/>
      <c r="C14" s="13"/>
      <c r="D14" s="13"/>
      <c r="E14" s="13"/>
      <c r="F14" s="13"/>
      <c r="G14" s="13"/>
      <c r="H14" s="13"/>
      <c r="I14" s="13"/>
    </row>
    <row r="15">
      <c r="A15" s="11" t="s">
        <v>68</v>
      </c>
      <c r="B15" s="12">
        <v>2064007.0</v>
      </c>
      <c r="C15" s="12">
        <v>2064007.0</v>
      </c>
      <c r="D15" s="12">
        <v>2064007.0</v>
      </c>
      <c r="E15" s="12">
        <v>2064007.0</v>
      </c>
      <c r="F15" s="12">
        <v>3796066.0</v>
      </c>
      <c r="G15" s="12">
        <v>3796066.0</v>
      </c>
      <c r="H15" s="12">
        <v>3796066.0</v>
      </c>
      <c r="I15" s="12">
        <v>3796066.0</v>
      </c>
    </row>
    <row r="16">
      <c r="A16" s="11" t="s">
        <v>69</v>
      </c>
      <c r="B16" s="12">
        <v>2.6469956690616875E9</v>
      </c>
      <c r="C16" s="12">
        <v>5.598463253243914E9</v>
      </c>
      <c r="D16" s="12">
        <v>8.881688907751396E9</v>
      </c>
      <c r="E16" s="12">
        <v>1.253441624453401E10</v>
      </c>
      <c r="F16" s="12">
        <v>1.6589702205564455E10</v>
      </c>
      <c r="G16" s="12">
        <v>2.1081152638483906E10</v>
      </c>
      <c r="H16" s="12">
        <v>2.606115256181391E10</v>
      </c>
      <c r="I16" s="12">
        <v>3.1571093774390457E10</v>
      </c>
    </row>
    <row r="17">
      <c r="A17" s="10" t="s">
        <v>70</v>
      </c>
      <c r="B17" s="12">
        <v>2.6490596760616875E9</v>
      </c>
      <c r="C17" s="12">
        <v>5.600527260243914E9</v>
      </c>
      <c r="D17" s="12">
        <v>8.883752914751396E9</v>
      </c>
      <c r="E17" s="12">
        <v>1.253648025153401E10</v>
      </c>
      <c r="F17" s="12">
        <v>1.6593498271564455E10</v>
      </c>
      <c r="G17" s="12">
        <v>2.1084948704483906E10</v>
      </c>
      <c r="H17" s="12">
        <v>2.606494862781391E10</v>
      </c>
      <c r="I17" s="12">
        <v>3.1574889840390457E10</v>
      </c>
    </row>
    <row r="18">
      <c r="A18" s="11"/>
      <c r="B18" s="13"/>
      <c r="C18" s="13"/>
      <c r="D18" s="13"/>
      <c r="E18" s="13"/>
      <c r="F18" s="13"/>
      <c r="G18" s="13"/>
      <c r="H18" s="13"/>
      <c r="I18" s="13"/>
    </row>
    <row r="19">
      <c r="A19" s="10" t="s">
        <v>71</v>
      </c>
      <c r="B19" s="13"/>
      <c r="C19" s="13"/>
      <c r="D19" s="13"/>
      <c r="E19" s="13"/>
      <c r="F19" s="13"/>
      <c r="G19" s="13"/>
      <c r="H19" s="13"/>
      <c r="I19" s="13"/>
    </row>
    <row r="20">
      <c r="A20" s="10" t="s">
        <v>72</v>
      </c>
      <c r="B20" s="13"/>
      <c r="C20" s="13"/>
      <c r="D20" s="13"/>
      <c r="E20" s="13"/>
      <c r="F20" s="13"/>
      <c r="G20" s="13"/>
      <c r="H20" s="13"/>
      <c r="I20" s="13"/>
    </row>
    <row r="21">
      <c r="A21" s="11" t="s">
        <v>73</v>
      </c>
      <c r="B21" s="12">
        <v>8678500.0</v>
      </c>
      <c r="C21" s="12">
        <v>1.602472E7</v>
      </c>
      <c r="D21" s="12">
        <v>1.602472E7</v>
      </c>
      <c r="E21" s="12">
        <v>1.602472E7</v>
      </c>
      <c r="F21" s="12">
        <v>1.602472E7</v>
      </c>
      <c r="G21" s="12">
        <v>1.602472E7</v>
      </c>
      <c r="H21" s="12">
        <v>7346220.0</v>
      </c>
      <c r="I21" s="12">
        <v>0.0</v>
      </c>
    </row>
    <row r="22">
      <c r="A22" s="10" t="s">
        <v>74</v>
      </c>
      <c r="B22" s="12">
        <v>8678500.0</v>
      </c>
      <c r="C22" s="12">
        <v>1.602472E7</v>
      </c>
      <c r="D22" s="12">
        <v>1.602472E7</v>
      </c>
      <c r="E22" s="12">
        <v>1.602472E7</v>
      </c>
      <c r="F22" s="12">
        <v>1.602472E7</v>
      </c>
      <c r="G22" s="12">
        <v>1.602472E7</v>
      </c>
      <c r="H22" s="12">
        <v>7346220.0</v>
      </c>
      <c r="I22" s="12">
        <v>0.0</v>
      </c>
    </row>
    <row r="23">
      <c r="A23" s="11"/>
      <c r="B23" s="13"/>
      <c r="C23" s="13"/>
      <c r="D23" s="13"/>
      <c r="E23" s="13"/>
      <c r="F23" s="13"/>
      <c r="G23" s="13"/>
      <c r="H23" s="13"/>
      <c r="I23" s="13"/>
    </row>
    <row r="24">
      <c r="A24" s="10" t="s">
        <v>75</v>
      </c>
      <c r="B24" s="13"/>
      <c r="C24" s="13"/>
      <c r="D24" s="13"/>
      <c r="E24" s="13"/>
      <c r="F24" s="13"/>
      <c r="G24" s="13"/>
      <c r="H24" s="13"/>
      <c r="I24" s="13"/>
    </row>
    <row r="25">
      <c r="A25" s="11" t="s">
        <v>76</v>
      </c>
      <c r="B25" s="12">
        <v>2.0925862969082074E9</v>
      </c>
      <c r="C25" s="12">
        <v>1.4846058628696551E9</v>
      </c>
      <c r="D25" s="12">
        <v>2.3829053604938054E9</v>
      </c>
      <c r="E25" s="12">
        <v>1.7196729964713097E9</v>
      </c>
      <c r="F25" s="12">
        <v>2.715057185408291E9</v>
      </c>
      <c r="G25" s="12">
        <v>1.9919598115262558E9</v>
      </c>
      <c r="H25" s="12">
        <v>3.095248464679133E9</v>
      </c>
      <c r="I25" s="12">
        <v>2.30735953805036E9</v>
      </c>
    </row>
    <row r="26">
      <c r="A26" s="11" t="s">
        <v>77</v>
      </c>
      <c r="B26" s="12">
        <v>8282423.0</v>
      </c>
      <c r="C26" s="12">
        <v>7405900.0</v>
      </c>
      <c r="D26" s="12">
        <v>8282423.0</v>
      </c>
      <c r="E26" s="12">
        <v>7405900.0</v>
      </c>
      <c r="F26" s="12">
        <v>8282423.0</v>
      </c>
      <c r="G26" s="12">
        <v>7405900.0</v>
      </c>
      <c r="H26" s="12">
        <v>8282423.0</v>
      </c>
      <c r="I26" s="12">
        <v>7405900.0</v>
      </c>
    </row>
    <row r="27">
      <c r="A27" s="10" t="s">
        <v>78</v>
      </c>
      <c r="B27" s="12">
        <v>2.1008687199082074E9</v>
      </c>
      <c r="C27" s="12">
        <v>1.4920117628696551E9</v>
      </c>
      <c r="D27" s="12">
        <v>2.3911877834938054E9</v>
      </c>
      <c r="E27" s="12">
        <v>1.7270788964713097E9</v>
      </c>
      <c r="F27" s="12">
        <v>2.723339608408291E9</v>
      </c>
      <c r="G27" s="12">
        <v>1.9993657115262558E9</v>
      </c>
      <c r="H27" s="12">
        <v>3.103530887679133E9</v>
      </c>
      <c r="I27" s="12">
        <v>2.31476543805036E9</v>
      </c>
    </row>
    <row r="28">
      <c r="A28" s="10" t="s">
        <v>79</v>
      </c>
      <c r="B28" s="12">
        <v>2.1095472199082074E9</v>
      </c>
      <c r="C28" s="12">
        <v>1.5080364828696551E9</v>
      </c>
      <c r="D28" s="12">
        <v>2.4072125034938054E9</v>
      </c>
      <c r="E28" s="12">
        <v>1.7431036164713097E9</v>
      </c>
      <c r="F28" s="12">
        <v>2.739364328408291E9</v>
      </c>
      <c r="G28" s="12">
        <v>2.0153904315262558E9</v>
      </c>
      <c r="H28" s="12">
        <v>3.110877107679133E9</v>
      </c>
      <c r="I28" s="12">
        <v>2.31476543805036E9</v>
      </c>
    </row>
    <row r="29">
      <c r="A29" s="11"/>
      <c r="B29" s="13"/>
      <c r="C29" s="13"/>
      <c r="D29" s="13"/>
      <c r="E29" s="13"/>
      <c r="F29" s="13"/>
      <c r="G29" s="13"/>
      <c r="H29" s="13"/>
      <c r="I29" s="13"/>
    </row>
    <row r="30">
      <c r="A30" s="10" t="s">
        <v>80</v>
      </c>
      <c r="B30" s="12">
        <v>4.758606895969894E9</v>
      </c>
      <c r="C30" s="12">
        <v>7.108563743113569E9</v>
      </c>
      <c r="D30" s="12">
        <v>1.1290965418245201E10</v>
      </c>
      <c r="E30" s="12">
        <v>1.427958386800532E10</v>
      </c>
      <c r="F30" s="12">
        <v>1.9332862599972748E10</v>
      </c>
      <c r="G30" s="12">
        <v>2.3100339136010162E10</v>
      </c>
      <c r="H30" s="12">
        <v>2.9175825735493046E10</v>
      </c>
      <c r="I30" s="12">
        <v>3.388965527844082E10</v>
      </c>
    </row>
    <row r="31">
      <c r="A31" s="11"/>
      <c r="B31" s="13"/>
      <c r="C31" s="13"/>
      <c r="D31" s="13"/>
      <c r="E31" s="13"/>
      <c r="F31" s="13"/>
      <c r="G31" s="13"/>
      <c r="H31" s="13"/>
      <c r="I31" s="13"/>
    </row>
    <row r="32">
      <c r="A32" s="10" t="s">
        <v>81</v>
      </c>
      <c r="B32" s="12">
        <v>0.0</v>
      </c>
      <c r="C32" s="12">
        <v>9.5367431640625E-7</v>
      </c>
      <c r="D32" s="12">
        <v>-1.9073486328125E-6</v>
      </c>
      <c r="E32" s="12">
        <v>0.0</v>
      </c>
      <c r="F32" s="12">
        <v>-3.814697265625E-6</v>
      </c>
      <c r="G32" s="12">
        <v>3.814697265625E-6</v>
      </c>
      <c r="H32" s="12">
        <v>3.814697265625E-6</v>
      </c>
      <c r="I32" s="12">
        <v>1.1444091796875E-5</v>
      </c>
    </row>
    <row r="33">
      <c r="A33" s="11"/>
      <c r="B33" s="11"/>
      <c r="C33" s="11"/>
      <c r="D33" s="11"/>
      <c r="E33" s="11"/>
      <c r="F33" s="11"/>
      <c r="G33" s="11"/>
      <c r="H33" s="11"/>
      <c r="I33" s="11"/>
    </row>
    <row r="34">
      <c r="A34" s="11"/>
      <c r="B34" s="11"/>
      <c r="C34" s="11"/>
      <c r="D34" s="11"/>
      <c r="E34" s="11"/>
      <c r="F34" s="11"/>
      <c r="G34" s="11"/>
      <c r="H34" s="11"/>
      <c r="I34" s="11"/>
    </row>
    <row r="35">
      <c r="A35" s="11"/>
      <c r="B35" s="11"/>
      <c r="C35" s="11"/>
      <c r="D35" s="11"/>
      <c r="E35" s="11"/>
      <c r="F35" s="11"/>
      <c r="G35" s="11"/>
      <c r="H35" s="11"/>
      <c r="I35" s="11"/>
    </row>
    <row r="36">
      <c r="A36" s="11"/>
      <c r="B36" s="11"/>
      <c r="C36" s="11"/>
      <c r="D36" s="11"/>
      <c r="E36" s="11"/>
      <c r="F36" s="11"/>
      <c r="G36" s="11"/>
      <c r="H36" s="11"/>
      <c r="I36" s="11"/>
    </row>
    <row r="37">
      <c r="A37" s="11"/>
      <c r="B37" s="11"/>
      <c r="C37" s="11"/>
      <c r="D37" s="11"/>
      <c r="E37" s="11"/>
      <c r="F37" s="11"/>
      <c r="G37" s="11"/>
      <c r="H37" s="11"/>
      <c r="I37" s="11"/>
    </row>
    <row r="38">
      <c r="A38" s="11"/>
      <c r="B38" s="11"/>
      <c r="C38" s="11"/>
      <c r="D38" s="11"/>
      <c r="E38" s="11"/>
      <c r="F38" s="11"/>
      <c r="G38" s="11"/>
      <c r="H38" s="11"/>
      <c r="I38" s="11"/>
    </row>
    <row r="39">
      <c r="A39" s="11"/>
      <c r="B39" s="11"/>
      <c r="C39" s="11"/>
      <c r="D39" s="11"/>
      <c r="E39" s="11"/>
      <c r="F39" s="11"/>
      <c r="G39" s="11"/>
      <c r="H39" s="11"/>
      <c r="I39" s="11"/>
    </row>
    <row r="40">
      <c r="A40" s="11"/>
      <c r="B40" s="11"/>
      <c r="C40" s="11"/>
      <c r="D40" s="11"/>
      <c r="E40" s="11"/>
      <c r="F40" s="11"/>
      <c r="G40" s="11"/>
      <c r="H40" s="11"/>
      <c r="I40" s="11"/>
    </row>
    <row r="41">
      <c r="A41" s="11"/>
      <c r="B41" s="11"/>
      <c r="C41" s="11"/>
      <c r="D41" s="11"/>
      <c r="E41" s="11"/>
      <c r="F41" s="11"/>
      <c r="G41" s="11"/>
      <c r="H41" s="11"/>
      <c r="I41" s="11"/>
    </row>
    <row r="42">
      <c r="A42" s="11"/>
      <c r="B42" s="11"/>
      <c r="C42" s="11"/>
      <c r="D42" s="11"/>
      <c r="E42" s="11"/>
      <c r="F42" s="11"/>
      <c r="G42" s="11"/>
      <c r="H42" s="11"/>
      <c r="I42" s="11"/>
    </row>
    <row r="43">
      <c r="A43" s="11"/>
      <c r="B43" s="11"/>
      <c r="C43" s="11"/>
      <c r="D43" s="11"/>
      <c r="E43" s="11"/>
      <c r="F43" s="11"/>
      <c r="G43" s="11"/>
      <c r="H43" s="11"/>
      <c r="I43" s="11"/>
    </row>
    <row r="44">
      <c r="A44" s="11"/>
      <c r="B44" s="11"/>
      <c r="C44" s="11"/>
      <c r="D44" s="11"/>
      <c r="E44" s="11"/>
      <c r="F44" s="11"/>
      <c r="G44" s="11"/>
      <c r="H44" s="11"/>
      <c r="I44" s="11"/>
    </row>
    <row r="45">
      <c r="A45" s="11"/>
      <c r="B45" s="11"/>
      <c r="C45" s="11"/>
      <c r="D45" s="11"/>
      <c r="E45" s="11"/>
      <c r="F45" s="11"/>
      <c r="G45" s="11"/>
      <c r="H45" s="11"/>
      <c r="I45" s="11"/>
    </row>
    <row r="46">
      <c r="A46" s="11"/>
      <c r="B46" s="11"/>
      <c r="C46" s="11"/>
      <c r="D46" s="11"/>
      <c r="E46" s="11"/>
      <c r="F46" s="11"/>
      <c r="G46" s="11"/>
      <c r="H46" s="11"/>
      <c r="I46" s="11"/>
    </row>
    <row r="47">
      <c r="A47" s="11"/>
      <c r="B47" s="11"/>
      <c r="C47" s="11"/>
      <c r="D47" s="11"/>
      <c r="E47" s="11"/>
      <c r="F47" s="11"/>
      <c r="G47" s="11"/>
      <c r="H47" s="11"/>
      <c r="I47" s="11"/>
    </row>
    <row r="48">
      <c r="A48" s="11"/>
      <c r="B48" s="11"/>
      <c r="C48" s="11"/>
      <c r="D48" s="11"/>
      <c r="E48" s="11"/>
      <c r="F48" s="11"/>
      <c r="G48" s="11"/>
      <c r="H48" s="11"/>
      <c r="I48" s="11"/>
    </row>
    <row r="49">
      <c r="A49" s="11"/>
      <c r="B49" s="11"/>
      <c r="C49" s="11"/>
      <c r="D49" s="11"/>
      <c r="E49" s="11"/>
      <c r="F49" s="11"/>
      <c r="G49" s="11"/>
      <c r="H49" s="11"/>
      <c r="I49" s="11"/>
    </row>
    <row r="50">
      <c r="A50" s="11"/>
      <c r="B50" s="11"/>
      <c r="C50" s="11"/>
      <c r="D50" s="11"/>
      <c r="E50" s="11"/>
      <c r="F50" s="11"/>
      <c r="G50" s="11"/>
      <c r="H50" s="11"/>
      <c r="I50" s="11"/>
    </row>
    <row r="51">
      <c r="A51" s="11"/>
      <c r="B51" s="11"/>
      <c r="C51" s="11"/>
      <c r="D51" s="11"/>
      <c r="E51" s="11"/>
      <c r="F51" s="11"/>
      <c r="G51" s="11"/>
      <c r="H51" s="11"/>
      <c r="I51" s="11"/>
    </row>
    <row r="52">
      <c r="A52" s="11"/>
      <c r="B52" s="11"/>
      <c r="C52" s="11"/>
      <c r="D52" s="11"/>
      <c r="E52" s="11"/>
      <c r="F52" s="11"/>
      <c r="G52" s="11"/>
      <c r="H52" s="11"/>
      <c r="I52" s="11"/>
    </row>
    <row r="53">
      <c r="A53" s="11"/>
      <c r="B53" s="11"/>
      <c r="C53" s="11"/>
      <c r="D53" s="11"/>
      <c r="E53" s="11"/>
      <c r="F53" s="11"/>
      <c r="G53" s="11"/>
      <c r="H53" s="11"/>
      <c r="I53" s="11"/>
    </row>
    <row r="54">
      <c r="A54" s="11"/>
      <c r="B54" s="11"/>
      <c r="C54" s="11"/>
      <c r="D54" s="11"/>
      <c r="E54" s="11"/>
      <c r="F54" s="11"/>
      <c r="G54" s="11"/>
      <c r="H54" s="11"/>
      <c r="I54" s="11"/>
    </row>
    <row r="55">
      <c r="A55" s="11"/>
      <c r="B55" s="11"/>
      <c r="C55" s="11"/>
      <c r="D55" s="11"/>
      <c r="E55" s="11"/>
      <c r="F55" s="11"/>
      <c r="G55" s="11"/>
      <c r="H55" s="11"/>
      <c r="I55" s="11"/>
    </row>
    <row r="56">
      <c r="A56" s="11"/>
      <c r="B56" s="11"/>
      <c r="C56" s="11"/>
      <c r="D56" s="11"/>
      <c r="E56" s="11"/>
      <c r="F56" s="11"/>
      <c r="G56" s="11"/>
      <c r="H56" s="11"/>
      <c r="I56" s="11"/>
    </row>
    <row r="57">
      <c r="A57" s="11"/>
      <c r="B57" s="11"/>
      <c r="C57" s="11"/>
      <c r="D57" s="11"/>
      <c r="E57" s="11"/>
      <c r="F57" s="11"/>
      <c r="G57" s="11"/>
      <c r="H57" s="11"/>
      <c r="I57" s="11"/>
    </row>
    <row r="58">
      <c r="A58" s="11"/>
      <c r="B58" s="11"/>
      <c r="C58" s="11"/>
      <c r="D58" s="11"/>
      <c r="E58" s="11"/>
      <c r="F58" s="11"/>
      <c r="G58" s="11"/>
      <c r="H58" s="11"/>
      <c r="I58" s="11"/>
    </row>
    <row r="59">
      <c r="A59" s="11"/>
      <c r="B59" s="11"/>
      <c r="C59" s="11"/>
      <c r="D59" s="11"/>
      <c r="E59" s="11"/>
      <c r="F59" s="11"/>
      <c r="G59" s="11"/>
      <c r="H59" s="11"/>
      <c r="I59" s="11"/>
    </row>
    <row r="60">
      <c r="A60" s="11"/>
      <c r="B60" s="11"/>
      <c r="C60" s="11"/>
      <c r="D60" s="11"/>
      <c r="E60" s="11"/>
      <c r="F60" s="11"/>
      <c r="G60" s="11"/>
      <c r="H60" s="11"/>
      <c r="I60" s="11"/>
    </row>
    <row r="61">
      <c r="A61" s="11"/>
      <c r="B61" s="11"/>
      <c r="C61" s="11"/>
      <c r="D61" s="11"/>
      <c r="E61" s="11"/>
      <c r="F61" s="11"/>
      <c r="G61" s="11"/>
      <c r="H61" s="11"/>
      <c r="I61" s="11"/>
    </row>
    <row r="62">
      <c r="A62" s="11"/>
      <c r="B62" s="11"/>
      <c r="C62" s="11"/>
      <c r="D62" s="11"/>
      <c r="E62" s="11"/>
      <c r="F62" s="11"/>
      <c r="G62" s="11"/>
      <c r="H62" s="11"/>
      <c r="I62" s="11"/>
    </row>
    <row r="63">
      <c r="A63" s="11"/>
      <c r="B63" s="11"/>
      <c r="C63" s="11"/>
      <c r="D63" s="11"/>
      <c r="E63" s="11"/>
      <c r="F63" s="11"/>
      <c r="G63" s="11"/>
      <c r="H63" s="11"/>
      <c r="I63" s="11"/>
    </row>
    <row r="64">
      <c r="A64" s="11"/>
      <c r="B64" s="11"/>
      <c r="C64" s="11"/>
      <c r="D64" s="11"/>
      <c r="E64" s="11"/>
      <c r="F64" s="11"/>
      <c r="G64" s="11"/>
      <c r="H64" s="11"/>
      <c r="I64" s="11"/>
    </row>
    <row r="65">
      <c r="A65" s="11"/>
      <c r="B65" s="11"/>
      <c r="C65" s="11"/>
      <c r="D65" s="11"/>
      <c r="E65" s="11"/>
      <c r="F65" s="11"/>
      <c r="G65" s="11"/>
      <c r="H65" s="11"/>
      <c r="I65" s="11"/>
    </row>
    <row r="66">
      <c r="A66" s="11"/>
      <c r="B66" s="11"/>
      <c r="C66" s="11"/>
      <c r="D66" s="11"/>
      <c r="E66" s="11"/>
      <c r="F66" s="11"/>
      <c r="G66" s="11"/>
      <c r="H66" s="11"/>
      <c r="I66" s="11"/>
    </row>
    <row r="67">
      <c r="A67" s="11"/>
      <c r="B67" s="11"/>
      <c r="C67" s="11"/>
      <c r="D67" s="11"/>
      <c r="E67" s="11"/>
      <c r="F67" s="11"/>
      <c r="G67" s="11"/>
      <c r="H67" s="11"/>
      <c r="I67" s="11"/>
    </row>
    <row r="68">
      <c r="A68" s="11"/>
      <c r="B68" s="11"/>
      <c r="C68" s="11"/>
      <c r="D68" s="11"/>
      <c r="E68" s="11"/>
      <c r="F68" s="11"/>
      <c r="G68" s="11"/>
      <c r="H68" s="11"/>
      <c r="I68" s="11"/>
    </row>
    <row r="69">
      <c r="A69" s="11"/>
      <c r="B69" s="11"/>
      <c r="C69" s="11"/>
      <c r="D69" s="11"/>
      <c r="E69" s="11"/>
      <c r="F69" s="11"/>
      <c r="G69" s="11"/>
      <c r="H69" s="11"/>
      <c r="I69" s="11"/>
    </row>
    <row r="70">
      <c r="A70" s="11"/>
      <c r="B70" s="11"/>
      <c r="C70" s="11"/>
      <c r="D70" s="11"/>
      <c r="E70" s="11"/>
      <c r="F70" s="11"/>
      <c r="G70" s="11"/>
      <c r="H70" s="11"/>
      <c r="I70" s="11"/>
    </row>
    <row r="71">
      <c r="A71" s="11"/>
      <c r="B71" s="11"/>
      <c r="C71" s="11"/>
      <c r="D71" s="11"/>
      <c r="E71" s="11"/>
      <c r="F71" s="11"/>
      <c r="G71" s="11"/>
      <c r="H71" s="11"/>
      <c r="I71" s="11"/>
    </row>
    <row r="72">
      <c r="A72" s="11"/>
      <c r="B72" s="11"/>
      <c r="C72" s="11"/>
      <c r="D72" s="11"/>
      <c r="E72" s="11"/>
      <c r="F72" s="11"/>
      <c r="G72" s="11"/>
      <c r="H72" s="11"/>
      <c r="I72" s="11"/>
    </row>
    <row r="73">
      <c r="A73" s="11"/>
      <c r="B73" s="11"/>
      <c r="C73" s="11"/>
      <c r="D73" s="11"/>
      <c r="E73" s="11"/>
      <c r="F73" s="11"/>
      <c r="G73" s="11"/>
      <c r="H73" s="11"/>
      <c r="I73" s="11"/>
    </row>
    <row r="74">
      <c r="A74" s="11"/>
      <c r="B74" s="11"/>
      <c r="C74" s="11"/>
      <c r="D74" s="11"/>
      <c r="E74" s="11"/>
      <c r="F74" s="11"/>
      <c r="G74" s="11"/>
      <c r="H74" s="11"/>
      <c r="I74" s="11"/>
    </row>
    <row r="75">
      <c r="A75" s="11"/>
      <c r="B75" s="11"/>
      <c r="C75" s="11"/>
      <c r="D75" s="11"/>
      <c r="E75" s="11"/>
      <c r="F75" s="11"/>
      <c r="G75" s="11"/>
      <c r="H75" s="11"/>
      <c r="I75" s="11"/>
    </row>
    <row r="76">
      <c r="A76" s="11"/>
      <c r="B76" s="11"/>
      <c r="C76" s="11"/>
      <c r="D76" s="11"/>
      <c r="E76" s="11"/>
      <c r="F76" s="11"/>
      <c r="G76" s="11"/>
      <c r="H76" s="11"/>
      <c r="I76" s="11"/>
    </row>
    <row r="77">
      <c r="A77" s="11"/>
      <c r="B77" s="11"/>
      <c r="C77" s="11"/>
      <c r="D77" s="11"/>
      <c r="E77" s="11"/>
      <c r="F77" s="11"/>
      <c r="G77" s="11"/>
      <c r="H77" s="11"/>
      <c r="I77" s="11"/>
    </row>
    <row r="78">
      <c r="A78" s="11"/>
      <c r="B78" s="11"/>
      <c r="C78" s="11"/>
      <c r="D78" s="11"/>
      <c r="E78" s="11"/>
      <c r="F78" s="11"/>
      <c r="G78" s="11"/>
      <c r="H78" s="11"/>
      <c r="I78" s="11"/>
    </row>
    <row r="79">
      <c r="A79" s="11"/>
      <c r="B79" s="11"/>
      <c r="C79" s="11"/>
      <c r="D79" s="11"/>
      <c r="E79" s="11"/>
      <c r="F79" s="11"/>
      <c r="G79" s="11"/>
      <c r="H79" s="11"/>
      <c r="I79" s="11"/>
    </row>
    <row r="80">
      <c r="A80" s="11"/>
      <c r="B80" s="11"/>
      <c r="C80" s="11"/>
      <c r="D80" s="11"/>
      <c r="E80" s="11"/>
      <c r="F80" s="11"/>
      <c r="G80" s="11"/>
      <c r="H80" s="11"/>
      <c r="I80" s="11"/>
    </row>
    <row r="81">
      <c r="A81" s="11"/>
      <c r="B81" s="11"/>
      <c r="C81" s="11"/>
      <c r="D81" s="11"/>
      <c r="E81" s="11"/>
      <c r="F81" s="11"/>
      <c r="G81" s="11"/>
      <c r="H81" s="11"/>
      <c r="I81" s="11"/>
    </row>
    <row r="82">
      <c r="A82" s="11"/>
      <c r="B82" s="11"/>
      <c r="C82" s="11"/>
      <c r="D82" s="11"/>
      <c r="E82" s="11"/>
      <c r="F82" s="11"/>
      <c r="G82" s="11"/>
      <c r="H82" s="11"/>
      <c r="I82" s="11"/>
    </row>
    <row r="83">
      <c r="A83" s="11"/>
      <c r="B83" s="11"/>
      <c r="C83" s="11"/>
      <c r="D83" s="11"/>
      <c r="E83" s="11"/>
      <c r="F83" s="11"/>
      <c r="G83" s="11"/>
      <c r="H83" s="11"/>
      <c r="I83" s="11"/>
    </row>
    <row r="84">
      <c r="A84" s="11"/>
      <c r="B84" s="11"/>
      <c r="C84" s="11"/>
      <c r="D84" s="11"/>
      <c r="E84" s="11"/>
      <c r="F84" s="11"/>
      <c r="G84" s="11"/>
      <c r="H84" s="11"/>
      <c r="I84" s="11"/>
    </row>
    <row r="85">
      <c r="A85" s="11"/>
      <c r="B85" s="11"/>
      <c r="C85" s="11"/>
      <c r="D85" s="11"/>
      <c r="E85" s="11"/>
      <c r="F85" s="11"/>
      <c r="G85" s="11"/>
      <c r="H85" s="11"/>
      <c r="I85" s="11"/>
    </row>
    <row r="86">
      <c r="A86" s="11"/>
      <c r="B86" s="11"/>
      <c r="C86" s="11"/>
      <c r="D86" s="11"/>
      <c r="E86" s="11"/>
      <c r="F86" s="11"/>
      <c r="G86" s="11"/>
      <c r="H86" s="11"/>
      <c r="I86" s="11"/>
    </row>
    <row r="87">
      <c r="A87" s="11"/>
      <c r="B87" s="11"/>
      <c r="C87" s="11"/>
      <c r="D87" s="11"/>
      <c r="E87" s="11"/>
      <c r="F87" s="11"/>
      <c r="G87" s="11"/>
      <c r="H87" s="11"/>
      <c r="I87" s="11"/>
    </row>
    <row r="88">
      <c r="A88" s="11"/>
      <c r="B88" s="11"/>
      <c r="C88" s="11"/>
      <c r="D88" s="11"/>
      <c r="E88" s="11"/>
      <c r="F88" s="11"/>
      <c r="G88" s="11"/>
      <c r="H88" s="11"/>
      <c r="I88" s="11"/>
    </row>
    <row r="89">
      <c r="A89" s="11"/>
      <c r="B89" s="11"/>
      <c r="C89" s="11"/>
      <c r="D89" s="11"/>
      <c r="E89" s="11"/>
      <c r="F89" s="11"/>
      <c r="G89" s="11"/>
      <c r="H89" s="11"/>
      <c r="I89" s="11"/>
    </row>
    <row r="90">
      <c r="A90" s="11"/>
      <c r="B90" s="11"/>
      <c r="C90" s="11"/>
      <c r="D90" s="11"/>
      <c r="E90" s="11"/>
      <c r="F90" s="11"/>
      <c r="G90" s="11"/>
      <c r="H90" s="11"/>
      <c r="I90" s="11"/>
    </row>
    <row r="91">
      <c r="A91" s="11"/>
      <c r="B91" s="11"/>
      <c r="C91" s="11"/>
      <c r="D91" s="11"/>
      <c r="E91" s="11"/>
      <c r="F91" s="11"/>
      <c r="G91" s="11"/>
      <c r="H91" s="11"/>
      <c r="I91" s="11"/>
    </row>
    <row r="92">
      <c r="A92" s="11"/>
      <c r="B92" s="11"/>
      <c r="C92" s="11"/>
      <c r="D92" s="11"/>
      <c r="E92" s="11"/>
      <c r="F92" s="11"/>
      <c r="G92" s="11"/>
      <c r="H92" s="11"/>
      <c r="I92" s="11"/>
    </row>
    <row r="93">
      <c r="A93" s="11"/>
      <c r="B93" s="11"/>
      <c r="C93" s="11"/>
      <c r="D93" s="11"/>
      <c r="E93" s="11"/>
      <c r="F93" s="11"/>
      <c r="G93" s="11"/>
      <c r="H93" s="11"/>
      <c r="I93" s="11"/>
    </row>
    <row r="94">
      <c r="A94" s="11"/>
      <c r="B94" s="11"/>
      <c r="C94" s="11"/>
      <c r="D94" s="11"/>
      <c r="E94" s="11"/>
      <c r="F94" s="11"/>
      <c r="G94" s="11"/>
      <c r="H94" s="11"/>
      <c r="I94" s="11"/>
    </row>
    <row r="95">
      <c r="A95" s="11"/>
      <c r="B95" s="11"/>
      <c r="C95" s="11"/>
      <c r="D95" s="11"/>
      <c r="E95" s="11"/>
      <c r="F95" s="11"/>
      <c r="G95" s="11"/>
      <c r="H95" s="11"/>
      <c r="I95" s="11"/>
    </row>
    <row r="96">
      <c r="A96" s="11"/>
      <c r="B96" s="11"/>
      <c r="C96" s="11"/>
      <c r="D96" s="11"/>
      <c r="E96" s="11"/>
      <c r="F96" s="11"/>
      <c r="G96" s="11"/>
      <c r="H96" s="11"/>
      <c r="I96" s="11"/>
    </row>
    <row r="97">
      <c r="A97" s="11"/>
      <c r="B97" s="11"/>
      <c r="C97" s="11"/>
      <c r="D97" s="11"/>
      <c r="E97" s="11"/>
      <c r="F97" s="11"/>
      <c r="G97" s="11"/>
      <c r="H97" s="11"/>
      <c r="I97" s="11"/>
    </row>
    <row r="98">
      <c r="A98" s="11"/>
      <c r="B98" s="11"/>
      <c r="C98" s="11"/>
      <c r="D98" s="11"/>
      <c r="E98" s="11"/>
      <c r="F98" s="11"/>
      <c r="G98" s="11"/>
      <c r="H98" s="11"/>
      <c r="I98" s="11"/>
    </row>
    <row r="99">
      <c r="A99" s="11"/>
      <c r="B99" s="11"/>
      <c r="C99" s="11"/>
      <c r="D99" s="11"/>
      <c r="E99" s="11"/>
      <c r="F99" s="11"/>
      <c r="G99" s="11"/>
      <c r="H99" s="11"/>
      <c r="I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</cols>
  <sheetData>
    <row r="1">
      <c r="A1" s="1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</row>
    <row r="2">
      <c r="A2" s="15" t="s">
        <v>82</v>
      </c>
      <c r="B2" s="14"/>
      <c r="C2" s="14"/>
      <c r="D2" s="14"/>
      <c r="E2" s="14"/>
      <c r="F2" s="14"/>
      <c r="G2" s="14"/>
      <c r="H2" s="14"/>
      <c r="I2" s="14"/>
      <c r="J2" s="14"/>
    </row>
    <row r="3">
      <c r="A3" s="16" t="s">
        <v>83</v>
      </c>
      <c r="B3" s="14"/>
      <c r="C3" s="14"/>
      <c r="D3" s="14"/>
      <c r="E3" s="14"/>
      <c r="F3" s="14"/>
      <c r="G3" s="14"/>
      <c r="H3" s="14"/>
      <c r="I3" s="14"/>
      <c r="J3" s="14"/>
    </row>
    <row r="4">
      <c r="A4" s="14" t="s">
        <v>70</v>
      </c>
      <c r="B4" s="12">
        <f>'Quarterly Balance Sheet'!B17</f>
        <v>2649059676</v>
      </c>
      <c r="C4" s="12">
        <f>'Quarterly Balance Sheet'!C17</f>
        <v>5600527260</v>
      </c>
      <c r="D4" s="12">
        <f>'Quarterly Balance Sheet'!D17</f>
        <v>8883752915</v>
      </c>
      <c r="E4" s="12">
        <f>'Quarterly Balance Sheet'!E17</f>
        <v>12536480252</v>
      </c>
      <c r="F4" s="12">
        <f>'Quarterly Balance Sheet'!F17</f>
        <v>16593498272</v>
      </c>
      <c r="G4" s="12">
        <f>'Quarterly Balance Sheet'!G17</f>
        <v>21084948704</v>
      </c>
      <c r="H4" s="12">
        <f>'Quarterly Balance Sheet'!H17</f>
        <v>26064948628</v>
      </c>
      <c r="I4" s="12">
        <f>'Quarterly Balance Sheet'!I17</f>
        <v>31574889840</v>
      </c>
      <c r="J4" s="14"/>
    </row>
    <row r="5">
      <c r="A5" s="14" t="s">
        <v>84</v>
      </c>
      <c r="B5" s="17">
        <f>Equity!D9</f>
        <v>187637</v>
      </c>
      <c r="C5" s="17">
        <f>Equity!G9</f>
        <v>187637</v>
      </c>
      <c r="D5" s="17">
        <f>Equity!J9</f>
        <v>187637</v>
      </c>
      <c r="E5" s="17">
        <f>Equity!M9</f>
        <v>187637</v>
      </c>
      <c r="F5" s="17">
        <f>Equity!P9</f>
        <v>380088</v>
      </c>
      <c r="G5" s="17">
        <f>Equity!S9</f>
        <v>380088</v>
      </c>
      <c r="H5" s="17">
        <f>Equity!V9</f>
        <v>380088</v>
      </c>
      <c r="I5" s="17">
        <f>Equity!Y9</f>
        <v>380088</v>
      </c>
      <c r="J5" s="14"/>
    </row>
    <row r="6">
      <c r="A6" s="15" t="s">
        <v>85</v>
      </c>
      <c r="B6" s="18">
        <f t="shared" ref="B6:I6" si="1">B4/B5</f>
        <v>14118.00272</v>
      </c>
      <c r="C6" s="18">
        <f t="shared" si="1"/>
        <v>29847.67002</v>
      </c>
      <c r="D6" s="18">
        <f t="shared" si="1"/>
        <v>47345.42182</v>
      </c>
      <c r="E6" s="18">
        <f t="shared" si="1"/>
        <v>66812.41041</v>
      </c>
      <c r="F6" s="18">
        <f t="shared" si="1"/>
        <v>43656.99067</v>
      </c>
      <c r="G6" s="18">
        <f t="shared" si="1"/>
        <v>55473.86054</v>
      </c>
      <c r="H6" s="18">
        <f t="shared" si="1"/>
        <v>68576.08929</v>
      </c>
      <c r="I6" s="18">
        <f t="shared" si="1"/>
        <v>83072.57751</v>
      </c>
      <c r="J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</row>
    <row r="8">
      <c r="A8" s="16" t="s">
        <v>86</v>
      </c>
      <c r="B8" s="14"/>
      <c r="C8" s="14"/>
      <c r="D8" s="14"/>
      <c r="E8" s="14"/>
      <c r="F8" s="14"/>
      <c r="G8" s="14"/>
      <c r="H8" s="14"/>
      <c r="I8" s="14"/>
      <c r="J8" s="14"/>
    </row>
    <row r="9">
      <c r="A9" s="14" t="s">
        <v>87</v>
      </c>
      <c r="B9" s="19">
        <f>Text!B3</f>
        <v>15687.65</v>
      </c>
      <c r="C9" s="19">
        <f>Text!C3</f>
        <v>32644.3</v>
      </c>
      <c r="D9" s="19">
        <f>Text!D3</f>
        <v>51287.78</v>
      </c>
      <c r="E9" s="19">
        <f>Text!E3</f>
        <v>73251.27</v>
      </c>
      <c r="F9" s="19">
        <f>Text!F3</f>
        <v>67210.05</v>
      </c>
      <c r="G9" s="19">
        <f>Text!G3</f>
        <v>70924.66</v>
      </c>
      <c r="H9" s="19">
        <f>Text!H3</f>
        <v>81167</v>
      </c>
      <c r="I9" s="19">
        <f>Text!I3</f>
        <v>101300</v>
      </c>
      <c r="J9" s="14"/>
    </row>
    <row r="10">
      <c r="A10" s="14" t="s">
        <v>88</v>
      </c>
      <c r="B10" s="12">
        <f t="shared" ref="B10:I10" si="2">B6</f>
        <v>14118.00272</v>
      </c>
      <c r="C10" s="12">
        <f t="shared" si="2"/>
        <v>29847.67002</v>
      </c>
      <c r="D10" s="12">
        <f t="shared" si="2"/>
        <v>47345.42182</v>
      </c>
      <c r="E10" s="12">
        <f t="shared" si="2"/>
        <v>66812.41041</v>
      </c>
      <c r="F10" s="12">
        <f t="shared" si="2"/>
        <v>43656.99067</v>
      </c>
      <c r="G10" s="12">
        <f t="shared" si="2"/>
        <v>55473.86054</v>
      </c>
      <c r="H10" s="12">
        <f t="shared" si="2"/>
        <v>68576.08929</v>
      </c>
      <c r="I10" s="12">
        <f t="shared" si="2"/>
        <v>83072.57751</v>
      </c>
      <c r="J10" s="14"/>
    </row>
    <row r="11">
      <c r="A11" s="15" t="s">
        <v>89</v>
      </c>
      <c r="B11" s="18">
        <f t="shared" ref="B11:I11" si="3">B9/B10</f>
        <v>1.111180548</v>
      </c>
      <c r="C11" s="18">
        <f t="shared" si="3"/>
        <v>1.09369676</v>
      </c>
      <c r="D11" s="18">
        <f t="shared" si="3"/>
        <v>1.083267991</v>
      </c>
      <c r="E11" s="18">
        <f t="shared" si="3"/>
        <v>1.096372209</v>
      </c>
      <c r="F11" s="18">
        <f t="shared" si="3"/>
        <v>1.539502585</v>
      </c>
      <c r="G11" s="18">
        <f t="shared" si="3"/>
        <v>1.278523963</v>
      </c>
      <c r="H11" s="18">
        <f t="shared" si="3"/>
        <v>1.183604968</v>
      </c>
      <c r="I11" s="18">
        <f t="shared" si="3"/>
        <v>1.219415637</v>
      </c>
      <c r="J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>
      <c r="A13" s="16" t="s">
        <v>90</v>
      </c>
      <c r="B13" s="14"/>
      <c r="C13" s="14"/>
      <c r="D13" s="14"/>
      <c r="E13" s="14"/>
      <c r="F13" s="14"/>
      <c r="G13" s="14"/>
      <c r="H13" s="14"/>
      <c r="I13" s="14"/>
      <c r="J13" s="14"/>
    </row>
    <row r="14">
      <c r="A14" s="14" t="s">
        <v>91</v>
      </c>
      <c r="B14" s="19">
        <f>Text!B3</f>
        <v>15687.65</v>
      </c>
      <c r="C14" s="19">
        <f>Text!C3</f>
        <v>32644.3</v>
      </c>
      <c r="D14" s="19">
        <f>Text!D3</f>
        <v>51287.78</v>
      </c>
      <c r="E14" s="19">
        <f>Text!E3</f>
        <v>73251.27</v>
      </c>
      <c r="F14" s="19">
        <f>Text!F3</f>
        <v>67210.05</v>
      </c>
      <c r="G14" s="19">
        <f>Text!G3</f>
        <v>70924.66</v>
      </c>
      <c r="H14" s="19">
        <f>Text!H3</f>
        <v>81167</v>
      </c>
      <c r="I14" s="19">
        <f>Text!I3</f>
        <v>101300</v>
      </c>
      <c r="J14" s="14"/>
    </row>
    <row r="15">
      <c r="A15" s="14" t="s">
        <v>92</v>
      </c>
      <c r="B15" s="20">
        <f>'Quarterly Profit &amp; Loss'!B12/B5</f>
        <v>14107.00272</v>
      </c>
      <c r="C15" s="20">
        <f>'Quarterly Profit &amp; Loss'!C12/C5</f>
        <v>15729.66731</v>
      </c>
      <c r="D15" s="20">
        <f>'Quarterly Profit &amp; Loss'!D12/D5</f>
        <v>17510.7518</v>
      </c>
      <c r="E15" s="20">
        <f>'Quarterly Profit &amp; Loss'!E12/E5</f>
        <v>19466.98858</v>
      </c>
      <c r="F15" s="20">
        <f>'Quarterly Profit &amp; Loss'!F12/F5</f>
        <v>10669.33437</v>
      </c>
      <c r="G15" s="20">
        <f>'Quarterly Profit &amp; Loss'!G12/G5</f>
        <v>11830.36986</v>
      </c>
      <c r="H15" s="20">
        <f>'Quarterly Profit &amp; Loss'!H12/H5</f>
        <v>13102.22876</v>
      </c>
      <c r="I15" s="20">
        <f>'Quarterly Profit &amp; Loss'!I12/I5</f>
        <v>14496.48821</v>
      </c>
      <c r="J15" s="14"/>
    </row>
    <row r="16">
      <c r="A16" s="15" t="s">
        <v>93</v>
      </c>
      <c r="B16" s="18">
        <f t="shared" ref="B16:I16" si="4">B14/B15</f>
        <v>1.112046996</v>
      </c>
      <c r="C16" s="18">
        <f t="shared" si="4"/>
        <v>2.07533315</v>
      </c>
      <c r="D16" s="18">
        <f t="shared" si="4"/>
        <v>2.928930784</v>
      </c>
      <c r="E16" s="18">
        <f t="shared" si="4"/>
        <v>3.76284548</v>
      </c>
      <c r="F16" s="18">
        <f t="shared" si="4"/>
        <v>6.299366735</v>
      </c>
      <c r="G16" s="18">
        <f t="shared" si="4"/>
        <v>5.995134625</v>
      </c>
      <c r="H16" s="18">
        <f t="shared" si="4"/>
        <v>6.194900235</v>
      </c>
      <c r="I16" s="18">
        <f t="shared" si="4"/>
        <v>6.98789931</v>
      </c>
      <c r="J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>
      <c r="A18" s="16" t="s">
        <v>94</v>
      </c>
      <c r="B18" s="14"/>
      <c r="C18" s="14"/>
      <c r="D18" s="14"/>
      <c r="E18" s="14"/>
      <c r="F18" s="14"/>
      <c r="G18" s="14"/>
      <c r="H18" s="14"/>
      <c r="I18" s="14"/>
      <c r="J18" s="14"/>
    </row>
    <row r="19">
      <c r="A19" s="14" t="s">
        <v>8</v>
      </c>
      <c r="B19" s="19">
        <f>Text!B3</f>
        <v>15687.65</v>
      </c>
      <c r="C19" s="19">
        <f>Text!C3</f>
        <v>32644.3</v>
      </c>
      <c r="D19" s="19">
        <f>Text!D3</f>
        <v>51287.78</v>
      </c>
      <c r="E19" s="19">
        <f>Text!E3</f>
        <v>73251.27</v>
      </c>
      <c r="F19" s="19">
        <f>Text!F3</f>
        <v>67210.05</v>
      </c>
      <c r="G19" s="19">
        <f>Text!G3</f>
        <v>70924.66</v>
      </c>
      <c r="H19" s="19">
        <f>Text!H3</f>
        <v>81167</v>
      </c>
      <c r="I19" s="19">
        <f>Text!I3</f>
        <v>101300</v>
      </c>
      <c r="J19" s="14"/>
    </row>
    <row r="20">
      <c r="A20" s="14" t="s">
        <v>84</v>
      </c>
      <c r="B20" s="17">
        <f t="shared" ref="B20:I20" si="5">B5</f>
        <v>187637</v>
      </c>
      <c r="C20" s="17">
        <f t="shared" si="5"/>
        <v>187637</v>
      </c>
      <c r="D20" s="17">
        <f t="shared" si="5"/>
        <v>187637</v>
      </c>
      <c r="E20" s="17">
        <f t="shared" si="5"/>
        <v>187637</v>
      </c>
      <c r="F20" s="17">
        <f t="shared" si="5"/>
        <v>380088</v>
      </c>
      <c r="G20" s="17">
        <f t="shared" si="5"/>
        <v>380088</v>
      </c>
      <c r="H20" s="17">
        <f t="shared" si="5"/>
        <v>380088</v>
      </c>
      <c r="I20" s="17">
        <f t="shared" si="5"/>
        <v>380088</v>
      </c>
      <c r="J20" s="14"/>
    </row>
    <row r="21">
      <c r="A21" s="15" t="s">
        <v>95</v>
      </c>
      <c r="B21" s="18">
        <f t="shared" ref="B21:I21" si="6">B19*B20</f>
        <v>2943583583</v>
      </c>
      <c r="C21" s="18">
        <f t="shared" si="6"/>
        <v>6125278519</v>
      </c>
      <c r="D21" s="18">
        <f t="shared" si="6"/>
        <v>9623485176</v>
      </c>
      <c r="E21" s="18">
        <f t="shared" si="6"/>
        <v>13744648549</v>
      </c>
      <c r="F21" s="18">
        <f t="shared" si="6"/>
        <v>25545733484</v>
      </c>
      <c r="G21" s="18">
        <f t="shared" si="6"/>
        <v>26957612170</v>
      </c>
      <c r="H21" s="18">
        <f t="shared" si="6"/>
        <v>30850602696</v>
      </c>
      <c r="I21" s="18">
        <f t="shared" si="6"/>
        <v>38502914400</v>
      </c>
      <c r="J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>
      <c r="A23" s="16" t="s">
        <v>96</v>
      </c>
      <c r="B23" s="14"/>
      <c r="C23" s="14"/>
      <c r="D23" s="14"/>
      <c r="E23" s="14"/>
      <c r="F23" s="14"/>
      <c r="G23" s="14"/>
      <c r="H23" s="14"/>
      <c r="I23" s="14"/>
      <c r="J23" s="14"/>
    </row>
    <row r="24">
      <c r="A24" s="14" t="s">
        <v>97</v>
      </c>
      <c r="B24" s="12">
        <f t="shared" ref="B24:I24" si="7">B21</f>
        <v>2943583583</v>
      </c>
      <c r="C24" s="12">
        <f t="shared" si="7"/>
        <v>6125278519</v>
      </c>
      <c r="D24" s="12">
        <f t="shared" si="7"/>
        <v>9623485176</v>
      </c>
      <c r="E24" s="12">
        <f t="shared" si="7"/>
        <v>13744648549</v>
      </c>
      <c r="F24" s="12">
        <f t="shared" si="7"/>
        <v>25545733484</v>
      </c>
      <c r="G24" s="12">
        <f t="shared" si="7"/>
        <v>26957612170</v>
      </c>
      <c r="H24" s="12">
        <f t="shared" si="7"/>
        <v>30850602696</v>
      </c>
      <c r="I24" s="12">
        <f t="shared" si="7"/>
        <v>38502914400</v>
      </c>
      <c r="J24" s="14"/>
    </row>
    <row r="25">
      <c r="A25" s="14" t="s">
        <v>70</v>
      </c>
      <c r="B25" s="12">
        <f>'Quarterly Balance Sheet'!B17</f>
        <v>2649059676</v>
      </c>
      <c r="C25" s="12">
        <f>'Quarterly Balance Sheet'!C17</f>
        <v>5600527260</v>
      </c>
      <c r="D25" s="12">
        <f>'Quarterly Balance Sheet'!D17</f>
        <v>8883752915</v>
      </c>
      <c r="E25" s="12">
        <f>'Quarterly Balance Sheet'!E17</f>
        <v>12536480252</v>
      </c>
      <c r="F25" s="12">
        <f>'Quarterly Balance Sheet'!F17</f>
        <v>16593498272</v>
      </c>
      <c r="G25" s="12">
        <f>'Quarterly Balance Sheet'!G17</f>
        <v>21084948704</v>
      </c>
      <c r="H25" s="12">
        <f>'Quarterly Balance Sheet'!H17</f>
        <v>26064948628</v>
      </c>
      <c r="I25" s="12">
        <f>'Quarterly Balance Sheet'!I17</f>
        <v>31574889840</v>
      </c>
      <c r="J25" s="14"/>
    </row>
    <row r="26">
      <c r="A26" s="15" t="s">
        <v>98</v>
      </c>
      <c r="B26" s="18">
        <f t="shared" ref="B26:I26" si="8">B24/B25</f>
        <v>1.111180548</v>
      </c>
      <c r="C26" s="18">
        <f t="shared" si="8"/>
        <v>1.09369676</v>
      </c>
      <c r="D26" s="18">
        <f t="shared" si="8"/>
        <v>1.083267991</v>
      </c>
      <c r="E26" s="18">
        <f t="shared" si="8"/>
        <v>1.096372209</v>
      </c>
      <c r="F26" s="18">
        <f t="shared" si="8"/>
        <v>1.539502585</v>
      </c>
      <c r="G26" s="18">
        <f t="shared" si="8"/>
        <v>1.278523963</v>
      </c>
      <c r="H26" s="18">
        <f t="shared" si="8"/>
        <v>1.183604968</v>
      </c>
      <c r="I26" s="18">
        <f t="shared" si="8"/>
        <v>1.219415637</v>
      </c>
      <c r="J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>
      <c r="A28" s="16" t="s">
        <v>99</v>
      </c>
      <c r="B28" s="14"/>
      <c r="C28" s="14"/>
      <c r="D28" s="14"/>
      <c r="E28" s="14"/>
      <c r="F28" s="14"/>
      <c r="G28" s="14"/>
      <c r="H28" s="14"/>
      <c r="I28" s="14"/>
      <c r="J28" s="14"/>
    </row>
    <row r="29">
      <c r="A29" s="14" t="s">
        <v>97</v>
      </c>
      <c r="B29" s="12">
        <f t="shared" ref="B29:I29" si="9">B21</f>
        <v>2943583583</v>
      </c>
      <c r="C29" s="12">
        <f t="shared" si="9"/>
        <v>6125278519</v>
      </c>
      <c r="D29" s="12">
        <f t="shared" si="9"/>
        <v>9623485176</v>
      </c>
      <c r="E29" s="12">
        <f t="shared" si="9"/>
        <v>13744648549</v>
      </c>
      <c r="F29" s="12">
        <f t="shared" si="9"/>
        <v>25545733484</v>
      </c>
      <c r="G29" s="12">
        <f t="shared" si="9"/>
        <v>26957612170</v>
      </c>
      <c r="H29" s="12">
        <f t="shared" si="9"/>
        <v>30850602696</v>
      </c>
      <c r="I29" s="12">
        <f t="shared" si="9"/>
        <v>38502914400</v>
      </c>
      <c r="J29" s="14"/>
    </row>
    <row r="30">
      <c r="A30" s="14" t="s">
        <v>100</v>
      </c>
      <c r="B30" s="12">
        <f>'Quarterly Balance Sheet'!B21</f>
        <v>8678500</v>
      </c>
      <c r="C30" s="12">
        <f>'Quarterly Balance Sheet'!C21</f>
        <v>16024720</v>
      </c>
      <c r="D30" s="12">
        <f>'Quarterly Balance Sheet'!D21</f>
        <v>16024720</v>
      </c>
      <c r="E30" s="12">
        <f>'Quarterly Balance Sheet'!E21</f>
        <v>16024720</v>
      </c>
      <c r="F30" s="12">
        <f>'Quarterly Balance Sheet'!F21</f>
        <v>16024720</v>
      </c>
      <c r="G30" s="12">
        <f>'Quarterly Balance Sheet'!G21</f>
        <v>16024720</v>
      </c>
      <c r="H30" s="12">
        <f>'Quarterly Balance Sheet'!H21</f>
        <v>7346220</v>
      </c>
      <c r="I30" s="12">
        <f>'Quarterly Balance Sheet'!I21</f>
        <v>0</v>
      </c>
      <c r="J30" s="14"/>
    </row>
    <row r="31">
      <c r="A31" s="14" t="s">
        <v>101</v>
      </c>
      <c r="B31" s="12">
        <f>'Quarterly Balance Sheet'!B10</f>
        <v>2604262616</v>
      </c>
      <c r="C31" s="12">
        <f>'Quarterly Balance Sheet'!C10</f>
        <v>5036213377</v>
      </c>
      <c r="D31" s="12">
        <f>'Quarterly Balance Sheet'!D10</f>
        <v>7901824596</v>
      </c>
      <c r="E31" s="12">
        <f>'Quarterly Balance Sheet'!E10</f>
        <v>10832115171</v>
      </c>
      <c r="F31" s="12">
        <f>'Quarterly Balance Sheet'!F10</f>
        <v>14184264490</v>
      </c>
      <c r="G31" s="12">
        <f>'Quarterly Balance Sheet'!G10</f>
        <v>17710650024</v>
      </c>
      <c r="H31" s="12">
        <f>'Quarterly Balance Sheet'!H10</f>
        <v>21610843764</v>
      </c>
      <c r="I31" s="12">
        <f>'Quarterly Balance Sheet'!I10</f>
        <v>25850828052</v>
      </c>
      <c r="J31" s="14"/>
    </row>
    <row r="32">
      <c r="A32" s="15" t="s">
        <v>102</v>
      </c>
      <c r="B32" s="18">
        <f t="shared" ref="B32:I32" si="10">B29+B30-B31</f>
        <v>347999466.8</v>
      </c>
      <c r="C32" s="18">
        <f t="shared" si="10"/>
        <v>1105089862</v>
      </c>
      <c r="D32" s="18">
        <f t="shared" si="10"/>
        <v>1737685300</v>
      </c>
      <c r="E32" s="18">
        <f t="shared" si="10"/>
        <v>2928558098</v>
      </c>
      <c r="F32" s="18">
        <f t="shared" si="10"/>
        <v>11377493714</v>
      </c>
      <c r="G32" s="18">
        <f t="shared" si="10"/>
        <v>9262986866</v>
      </c>
      <c r="H32" s="18">
        <f t="shared" si="10"/>
        <v>9247105152</v>
      </c>
      <c r="I32" s="18">
        <f t="shared" si="10"/>
        <v>12652086348</v>
      </c>
      <c r="J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>
      <c r="A34" s="16" t="s">
        <v>103</v>
      </c>
      <c r="B34" s="14"/>
      <c r="C34" s="14"/>
      <c r="D34" s="14"/>
      <c r="E34" s="14"/>
      <c r="F34" s="14"/>
      <c r="G34" s="14"/>
      <c r="H34" s="14"/>
      <c r="I34" s="14"/>
      <c r="J34" s="14"/>
    </row>
    <row r="35">
      <c r="A35" s="14" t="s">
        <v>104</v>
      </c>
      <c r="B35" s="12">
        <f t="shared" ref="B35:I35" si="11">B32</f>
        <v>347999466.8</v>
      </c>
      <c r="C35" s="12">
        <f t="shared" si="11"/>
        <v>1105089862</v>
      </c>
      <c r="D35" s="12">
        <f t="shared" si="11"/>
        <v>1737685300</v>
      </c>
      <c r="E35" s="12">
        <f t="shared" si="11"/>
        <v>2928558098</v>
      </c>
      <c r="F35" s="12">
        <f t="shared" si="11"/>
        <v>11377493714</v>
      </c>
      <c r="G35" s="12">
        <f t="shared" si="11"/>
        <v>9262986866</v>
      </c>
      <c r="H35" s="12">
        <f t="shared" si="11"/>
        <v>9247105152</v>
      </c>
      <c r="I35" s="12">
        <f t="shared" si="11"/>
        <v>12652086348</v>
      </c>
      <c r="J35" s="14"/>
    </row>
    <row r="36">
      <c r="A36" s="14" t="s">
        <v>105</v>
      </c>
      <c r="B36" s="12">
        <f>'Quarterly Profit &amp; Loss'!B6</f>
        <v>3677609018</v>
      </c>
      <c r="C36" s="12">
        <f>'Quarterly Profit &amp; Loss'!C6</f>
        <v>4100846386</v>
      </c>
      <c r="D36" s="12">
        <f>'Quarterly Profit &amp; Loss'!D6</f>
        <v>4565474022</v>
      </c>
      <c r="E36" s="12">
        <f>'Quarterly Profit &amp; Loss'!E6</f>
        <v>5075282912</v>
      </c>
      <c r="F36" s="12">
        <f>'Quarterly Profit &amp; Loss'!F6</f>
        <v>5634400335</v>
      </c>
      <c r="G36" s="12">
        <f>'Quarterly Profit &amp; Loss'!G6</f>
        <v>6247319197</v>
      </c>
      <c r="H36" s="12">
        <f>'Quarterly Profit &amp; Loss'!H6</f>
        <v>6918929911</v>
      </c>
      <c r="I36" s="12">
        <f>'Quarterly Profit &amp; Loss'!I6</f>
        <v>7654555038</v>
      </c>
      <c r="J36" s="14"/>
    </row>
    <row r="37">
      <c r="A37" s="15" t="s">
        <v>106</v>
      </c>
      <c r="B37" s="18">
        <f t="shared" ref="B37:I37" si="12">B35/B36</f>
        <v>0.09462655361</v>
      </c>
      <c r="C37" s="18">
        <f t="shared" si="12"/>
        <v>0.2694784827</v>
      </c>
      <c r="D37" s="18">
        <f t="shared" si="12"/>
        <v>0.3806144317</v>
      </c>
      <c r="E37" s="18">
        <f t="shared" si="12"/>
        <v>0.577023616</v>
      </c>
      <c r="F37" s="18">
        <f t="shared" si="12"/>
        <v>2.019290969</v>
      </c>
      <c r="G37" s="18">
        <f t="shared" si="12"/>
        <v>1.482713877</v>
      </c>
      <c r="H37" s="18">
        <f t="shared" si="12"/>
        <v>1.336493543</v>
      </c>
      <c r="I37" s="18">
        <f t="shared" si="12"/>
        <v>1.65288332</v>
      </c>
      <c r="J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5" t="s">
        <v>107</v>
      </c>
      <c r="B2" s="14"/>
      <c r="C2" s="14"/>
      <c r="D2" s="14"/>
      <c r="E2" s="14"/>
      <c r="F2" s="14"/>
      <c r="G2" s="14"/>
      <c r="H2" s="14"/>
      <c r="I2" s="14"/>
    </row>
    <row r="3">
      <c r="A3" s="16" t="s">
        <v>108</v>
      </c>
      <c r="B3" s="14"/>
      <c r="C3" s="14"/>
      <c r="D3" s="14"/>
      <c r="E3" s="14"/>
      <c r="F3" s="14"/>
      <c r="G3" s="14"/>
      <c r="H3" s="14"/>
      <c r="I3" s="14"/>
    </row>
    <row r="4">
      <c r="A4" s="14" t="s">
        <v>109</v>
      </c>
      <c r="B4" s="17">
        <f>Equity!B18+Equity!C18+Equity!D18</f>
        <v>0</v>
      </c>
      <c r="C4" s="17">
        <f>Equity!E18+Equity!F18+Equity!G18</f>
        <v>0</v>
      </c>
      <c r="D4" s="17">
        <f>Equity!H18+Equity!I18+Equity!J18</f>
        <v>2439281</v>
      </c>
      <c r="E4" s="17">
        <f>Equity!K18+Equity!L18+Equity!M18</f>
        <v>0</v>
      </c>
      <c r="F4" s="17">
        <f>Equity!N18+Equity!O18+Equity!P18</f>
        <v>0</v>
      </c>
      <c r="G4" s="17">
        <f>Equity!Q18+Equity!R18+Equity!S18</f>
        <v>5131188</v>
      </c>
      <c r="H4" s="17">
        <f>Equity!T18+Equity!U18+Equity!V18</f>
        <v>0</v>
      </c>
      <c r="I4" s="17">
        <f>Equity!W18+Equity!X18+Equity!Y18</f>
        <v>0</v>
      </c>
    </row>
    <row r="5">
      <c r="A5" s="14" t="s">
        <v>110</v>
      </c>
      <c r="B5" s="12">
        <f>'Quarterly Profit &amp; Loss'!B12</f>
        <v>2646995669</v>
      </c>
      <c r="C5" s="12">
        <f>'Quarterly Profit &amp; Loss'!C12</f>
        <v>2951467584</v>
      </c>
      <c r="D5" s="12">
        <f>'Quarterly Profit &amp; Loss'!D12</f>
        <v>3285664936</v>
      </c>
      <c r="E5" s="12">
        <f>'Quarterly Profit &amp; Loss'!E12</f>
        <v>3652727337</v>
      </c>
      <c r="F5" s="12">
        <f>'Quarterly Profit &amp; Loss'!F12</f>
        <v>4055285961</v>
      </c>
      <c r="G5" s="12">
        <f>'Quarterly Profit &amp; Loss'!G12</f>
        <v>4496581621</v>
      </c>
      <c r="H5" s="12">
        <f>'Quarterly Profit &amp; Loss'!H12</f>
        <v>4979999923</v>
      </c>
      <c r="I5" s="12">
        <f>'Quarterly Profit &amp; Loss'!I12</f>
        <v>5509941213</v>
      </c>
    </row>
    <row r="6">
      <c r="A6" s="15" t="s">
        <v>111</v>
      </c>
      <c r="B6" s="21">
        <f t="shared" ref="B6:I6" si="1">B4/B5</f>
        <v>0</v>
      </c>
      <c r="C6" s="21">
        <f t="shared" si="1"/>
        <v>0</v>
      </c>
      <c r="D6" s="21">
        <f t="shared" si="1"/>
        <v>0.0007424010202</v>
      </c>
      <c r="E6" s="21">
        <f t="shared" si="1"/>
        <v>0</v>
      </c>
      <c r="F6" s="21">
        <f t="shared" si="1"/>
        <v>0</v>
      </c>
      <c r="G6" s="21">
        <f t="shared" si="1"/>
        <v>0.001141130848</v>
      </c>
      <c r="H6" s="21">
        <f t="shared" si="1"/>
        <v>0</v>
      </c>
      <c r="I6" s="21">
        <f t="shared" si="1"/>
        <v>0</v>
      </c>
    </row>
    <row r="7">
      <c r="A7" s="14"/>
      <c r="B7" s="14"/>
      <c r="C7" s="14"/>
      <c r="D7" s="14"/>
      <c r="E7" s="14"/>
      <c r="F7" s="14"/>
      <c r="G7" s="14"/>
      <c r="H7" s="14"/>
      <c r="I7" s="14"/>
    </row>
    <row r="8">
      <c r="A8" s="16" t="s">
        <v>112</v>
      </c>
      <c r="B8" s="14"/>
      <c r="C8" s="14"/>
      <c r="D8" s="14"/>
      <c r="E8" s="14"/>
      <c r="F8" s="14"/>
      <c r="G8" s="14"/>
      <c r="H8" s="14"/>
      <c r="I8" s="14"/>
    </row>
    <row r="9">
      <c r="A9" s="14" t="s">
        <v>113</v>
      </c>
      <c r="B9" s="22">
        <f t="shared" ref="B9:I9" si="2">B6</f>
        <v>0</v>
      </c>
      <c r="C9" s="22">
        <f t="shared" si="2"/>
        <v>0</v>
      </c>
      <c r="D9" s="22">
        <f t="shared" si="2"/>
        <v>0.0007424010202</v>
      </c>
      <c r="E9" s="22">
        <f t="shared" si="2"/>
        <v>0</v>
      </c>
      <c r="F9" s="22">
        <f t="shared" si="2"/>
        <v>0</v>
      </c>
      <c r="G9" s="22">
        <f t="shared" si="2"/>
        <v>0.001141130848</v>
      </c>
      <c r="H9" s="22">
        <f t="shared" si="2"/>
        <v>0</v>
      </c>
      <c r="I9" s="22">
        <f t="shared" si="2"/>
        <v>0</v>
      </c>
    </row>
    <row r="10">
      <c r="A10" s="15" t="s">
        <v>114</v>
      </c>
      <c r="B10" s="21">
        <f t="shared" ref="B10:I10" si="3">1-B9</f>
        <v>1</v>
      </c>
      <c r="C10" s="21">
        <f t="shared" si="3"/>
        <v>1</v>
      </c>
      <c r="D10" s="21">
        <f t="shared" si="3"/>
        <v>0.999257599</v>
      </c>
      <c r="E10" s="21">
        <f t="shared" si="3"/>
        <v>1</v>
      </c>
      <c r="F10" s="21">
        <f t="shared" si="3"/>
        <v>1</v>
      </c>
      <c r="G10" s="21">
        <f t="shared" si="3"/>
        <v>0.9988588692</v>
      </c>
      <c r="H10" s="21">
        <f t="shared" si="3"/>
        <v>1</v>
      </c>
      <c r="I10" s="21">
        <f t="shared" si="3"/>
        <v>1</v>
      </c>
    </row>
    <row r="11">
      <c r="A11" s="14"/>
      <c r="B11" s="14"/>
      <c r="C11" s="14"/>
      <c r="D11" s="14"/>
      <c r="E11" s="14"/>
      <c r="F11" s="14"/>
      <c r="G11" s="14"/>
      <c r="H11" s="14"/>
      <c r="I11" s="14"/>
    </row>
    <row r="12">
      <c r="A12" s="14"/>
      <c r="B12" s="14"/>
      <c r="C12" s="14"/>
      <c r="D12" s="14"/>
      <c r="E12" s="14"/>
      <c r="F12" s="14"/>
      <c r="G12" s="14"/>
      <c r="H12" s="14"/>
      <c r="I12" s="14"/>
    </row>
  </sheetData>
  <drawing r:id="rId1"/>
</worksheet>
</file>