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Quarterly Balance sheet" sheetId="2" r:id="rId5"/>
    <sheet state="visible" name="Quarterly Profit &amp; Loss" sheetId="3" r:id="rId6"/>
    <sheet state="visible" name="Vertical Analysis" sheetId="4" r:id="rId7"/>
    <sheet state="visible" name="Horizontal Analysis" sheetId="5" r:id="rId8"/>
    <sheet state="visible" name="Assumptions-Forecasting" sheetId="6" r:id="rId9"/>
    <sheet state="visible" name="Forecasted Quarterly Profit &amp; L" sheetId="7" r:id="rId10"/>
  </sheets>
  <definedNames/>
  <calcPr/>
</workbook>
</file>

<file path=xl/sharedStrings.xml><?xml version="1.0" encoding="utf-8"?>
<sst xmlns="http://schemas.openxmlformats.org/spreadsheetml/2006/main" count="131" uniqueCount="68">
  <si>
    <t>Description</t>
  </si>
  <si>
    <t>You have been provided with Quarterly Profit and loss and Quarterly balance sheet of Saturn Cookies</t>
  </si>
  <si>
    <t>Prepare the Vertical Analysis table and Horizontal Analysis table of Quarterly Profit and Loss of Saturn Cookies</t>
  </si>
  <si>
    <t>Further, Saturn Cookies wants to forecast its financial statements Profit and Loss for the next 2 quarters.</t>
  </si>
  <si>
    <t xml:space="preserve">For this, it has provided the following instructions- </t>
  </si>
  <si>
    <t>Calculate the average growth rate of sales of last 3 quarters (Y2-Q2, Y2-Q3, Y2-Q4). Use this average growth rate to forecast the quarterly sales for the next 2 quarters. The average growth rate will be applied on the previous quarter sales.</t>
  </si>
  <si>
    <t>Cost of goods Sold (COGS) will be calculated as a percentage of Sales. The percentage used will be calculated by averaging the COGS as a percentage of sales of the last 2 quarters (Y2-Q3, Y2-Q4). This will be used to forecast the COGS of both the forecasted quarters.</t>
  </si>
  <si>
    <t>Operating cost is calculated as a percentage of Sales. The percentage used will be calculated by averaging the Operating cost as a percentage of sales of the last 2 quarters (Y2-Q3, Y2-Q4). This will be used to forecast the Operating Cost of both the forecasted quarters.</t>
  </si>
  <si>
    <t>Amount (in Rs.)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</si>
  <si>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</si>
  <si>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</si>
  <si>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</si>
  <si>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</si>
  <si>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</si>
  <si>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</si>
  <si>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</si>
  <si>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</si>
  <si>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</si>
  <si>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</si>
  <si>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</si>
  <si>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</si>
  <si>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</si>
  <si>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</si>
  <si>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</si>
  <si>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</si>
  <si>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</si>
  <si>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</si>
  <si>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</si>
  <si>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</si>
  <si>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</si>
  <si>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</si>
  <si>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</si>
  <si>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</si>
  <si>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</si>
  <si>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</si>
  <si>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</si>
  <si>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</si>
  <si>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</si>
  <si>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</si>
  <si>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</si>
  <si>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</si>
  <si>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</si>
  <si>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</si>
  <si>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</si>
  <si>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</si>
  <si>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</si>
  <si>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</si>
  <si>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</si>
  <si>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</si>
  <si>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</si>
  <si>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</si>
  <si>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</si>
  <si>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</si>
  <si>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Vertical Analysis (VA)</t>
  </si>
  <si>
    <t>Horizontal Analysis (HA)</t>
  </si>
  <si>
    <t>Trend Analysis</t>
  </si>
  <si>
    <t>Items</t>
  </si>
  <si>
    <t>Analysis Table</t>
  </si>
  <si>
    <t>Trends</t>
  </si>
  <si>
    <t>Rate</t>
  </si>
  <si>
    <t>HA</t>
  </si>
  <si>
    <t>average growth rate of last three quaters</t>
  </si>
  <si>
    <t>COGS</t>
  </si>
  <si>
    <t>VA</t>
  </si>
  <si>
    <t>% of sales- Average  last 2 given quaters</t>
  </si>
  <si>
    <t>Operating Cost</t>
  </si>
  <si>
    <t>F-Q1</t>
  </si>
  <si>
    <t>F-Q2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</si>
</sst>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sz val="14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4" numFmtId="1" xfId="0" applyAlignment="1" applyFont="1" applyNumberFormat="1">
      <alignment readingOrder="0"/>
    </xf>
    <xf borderId="0" fillId="2" fontId="4" numFmtId="1" xfId="0" applyAlignment="1" applyFill="1" applyFont="1" applyNumberFormat="1">
      <alignment readingOrder="0"/>
    </xf>
    <xf borderId="0" fillId="0" fontId="5" numFmtId="1" xfId="0" applyFont="1" applyNumberFormat="1"/>
    <xf borderId="0" fillId="0" fontId="5" numFmtId="1" xfId="0" applyAlignment="1" applyFont="1" applyNumberFormat="1">
      <alignment readingOrder="0"/>
    </xf>
    <xf borderId="0" fillId="0" fontId="5" numFmtId="4" xfId="0" applyFont="1" applyNumberFormat="1"/>
    <xf borderId="0" fillId="3" fontId="4" numFmtId="1" xfId="0" applyAlignment="1" applyFill="1" applyFont="1" applyNumberFormat="1">
      <alignment readingOrder="0"/>
    </xf>
    <xf borderId="0" fillId="3" fontId="5" numFmtId="4" xfId="0" applyFont="1" applyNumberFormat="1"/>
    <xf borderId="0" fillId="0" fontId="5" numFmtId="10" xfId="0" applyFont="1" applyNumberFormat="1"/>
    <xf borderId="0" fillId="0" fontId="6" numFmtId="1" xfId="0" applyAlignment="1" applyFont="1" applyNumberFormat="1">
      <alignment readingOrder="0" vertical="bottom"/>
    </xf>
    <xf borderId="0" fillId="2" fontId="6" numFmtId="1" xfId="0" applyAlignment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7" numFmtId="4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right" vertical="bottom"/>
    </xf>
    <xf borderId="0" fillId="0" fontId="6" numFmtId="1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3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88"/>
    <col customWidth="1" min="2" max="9" width="14.38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5" t="s">
        <v>17</v>
      </c>
      <c r="B2" s="7"/>
      <c r="C2" s="7"/>
      <c r="D2" s="7"/>
      <c r="E2" s="7"/>
      <c r="F2" s="7"/>
      <c r="G2" s="7"/>
      <c r="H2" s="7"/>
      <c r="I2" s="7"/>
    </row>
    <row r="3">
      <c r="A3" s="5" t="s">
        <v>18</v>
      </c>
      <c r="B3" s="7"/>
      <c r="C3" s="7"/>
      <c r="D3" s="7"/>
      <c r="E3" s="7"/>
      <c r="F3" s="7"/>
      <c r="G3" s="7"/>
      <c r="H3" s="7"/>
      <c r="I3" s="7"/>
    </row>
    <row r="4">
      <c r="A4" s="8" t="s">
        <v>19</v>
      </c>
      <c r="B4" s="9">
        <v>1438358.5164835164</v>
      </c>
      <c r="C4" s="9">
        <v>1105288.4615384615</v>
      </c>
      <c r="D4" s="9">
        <v>786950.5494505493</v>
      </c>
      <c r="E4" s="9">
        <v>397184.0659340662</v>
      </c>
      <c r="F4" s="9">
        <v>1507417.5824175826</v>
      </c>
      <c r="G4" s="9">
        <v>1057829.6703296707</v>
      </c>
      <c r="H4" s="9">
        <v>639045.3296703298</v>
      </c>
      <c r="I4" s="9">
        <v>470260.98901098943</v>
      </c>
    </row>
    <row r="5">
      <c r="A5" s="5" t="s">
        <v>20</v>
      </c>
      <c r="B5" s="9">
        <v>1438358.5164835164</v>
      </c>
      <c r="C5" s="9">
        <v>1105288.4615384615</v>
      </c>
      <c r="D5" s="9">
        <v>786950.5494505493</v>
      </c>
      <c r="E5" s="9">
        <v>397184.0659340662</v>
      </c>
      <c r="F5" s="9">
        <v>1507417.5824175826</v>
      </c>
      <c r="G5" s="9">
        <v>1057829.6703296707</v>
      </c>
      <c r="H5" s="9">
        <v>639045.3296703298</v>
      </c>
      <c r="I5" s="9">
        <v>470260.98901098943</v>
      </c>
    </row>
    <row r="6">
      <c r="A6" s="7"/>
      <c r="B6" s="9"/>
      <c r="C6" s="9"/>
      <c r="D6" s="9"/>
      <c r="E6" s="9"/>
      <c r="F6" s="9"/>
      <c r="G6" s="9"/>
      <c r="H6" s="9"/>
      <c r="I6" s="9"/>
    </row>
    <row r="7">
      <c r="A7" s="5" t="s">
        <v>21</v>
      </c>
      <c r="B7" s="9"/>
      <c r="C7" s="9"/>
      <c r="D7" s="9"/>
      <c r="E7" s="9"/>
      <c r="F7" s="9"/>
      <c r="G7" s="9"/>
      <c r="H7" s="9"/>
      <c r="I7" s="9"/>
    </row>
    <row r="8">
      <c r="A8" s="8" t="s">
        <v>22</v>
      </c>
      <c r="B8" s="9">
        <v>1.492137500000001E7</v>
      </c>
      <c r="C8" s="9">
        <v>2.9550210683109414E7</v>
      </c>
      <c r="D8" s="9">
        <v>4.377588298580027E7</v>
      </c>
      <c r="E8" s="9">
        <v>5.747386759751967E7</v>
      </c>
      <c r="F8" s="9">
        <v>7.050434098808314E7</v>
      </c>
      <c r="G8" s="9">
        <v>8.27106536579044E7</v>
      </c>
      <c r="H8" s="9">
        <v>9.39176645492256E7</v>
      </c>
      <c r="I8" s="9">
        <v>1.0392992463024788E8</v>
      </c>
    </row>
    <row r="9">
      <c r="A9" s="8" t="s">
        <v>23</v>
      </c>
      <c r="B9" s="9">
        <v>3.9555432320624985E7</v>
      </c>
      <c r="C9" s="9">
        <v>4.234890195495623E7</v>
      </c>
      <c r="D9" s="9">
        <v>4.53478219445866E7</v>
      </c>
      <c r="E9" s="9">
        <v>4.856796448871432E7</v>
      </c>
      <c r="F9" s="9">
        <v>5.202636410431327E7</v>
      </c>
      <c r="G9" s="9">
        <v>5.574142249359624E7</v>
      </c>
      <c r="H9" s="9">
        <v>5.973302239781088E7</v>
      </c>
      <c r="I9" s="9">
        <v>6.40226512263283E7</v>
      </c>
    </row>
    <row r="10">
      <c r="A10" s="8" t="s">
        <v>24</v>
      </c>
      <c r="B10" s="9">
        <v>8.551908646988732E7</v>
      </c>
      <c r="C10" s="9">
        <v>6.812772699868971E7</v>
      </c>
      <c r="D10" s="9">
        <v>1.4034592164277598E8</v>
      </c>
      <c r="E10" s="9">
        <v>1.178066687786694E8</v>
      </c>
      <c r="F10" s="9">
        <v>2.0228323585735652E8</v>
      </c>
      <c r="G10" s="9">
        <v>1.739017671639534E8</v>
      </c>
      <c r="H10" s="9">
        <v>2.7284263248132384E8</v>
      </c>
      <c r="I10" s="9">
        <v>2.4796298428260377E8</v>
      </c>
    </row>
    <row r="11">
      <c r="A11" s="5" t="s">
        <v>25</v>
      </c>
      <c r="B11" s="9">
        <v>1.3999589379051232E8</v>
      </c>
      <c r="C11" s="9">
        <v>1.4002683963675535E8</v>
      </c>
      <c r="D11" s="9">
        <v>2.2946962657316285E8</v>
      </c>
      <c r="E11" s="9">
        <v>2.238485008649034E8</v>
      </c>
      <c r="F11" s="9">
        <v>3.248139409497529E8</v>
      </c>
      <c r="G11" s="9">
        <v>3.12353843315454E8</v>
      </c>
      <c r="H11" s="9">
        <v>4.2649331942836034E8</v>
      </c>
      <c r="I11" s="9">
        <v>4.1591556013917994E8</v>
      </c>
    </row>
    <row r="12">
      <c r="A12" s="5" t="s">
        <v>26</v>
      </c>
      <c r="B12" s="9">
        <v>1.4143425230699584E8</v>
      </c>
      <c r="C12" s="9">
        <v>1.411321280982938E8</v>
      </c>
      <c r="D12" s="9">
        <v>2.302565771226134E8</v>
      </c>
      <c r="E12" s="9">
        <v>2.2424568493083745E8</v>
      </c>
      <c r="F12" s="9">
        <v>3.2632135853217053E8</v>
      </c>
      <c r="G12" s="9">
        <v>3.134116729857837E8</v>
      </c>
      <c r="H12" s="9">
        <v>4.2713236475803065E8</v>
      </c>
      <c r="I12" s="9">
        <v>4.1638582112819093E8</v>
      </c>
    </row>
    <row r="13">
      <c r="A13" s="7"/>
      <c r="B13" s="9"/>
      <c r="C13" s="9"/>
      <c r="D13" s="9"/>
      <c r="E13" s="9"/>
      <c r="F13" s="9"/>
      <c r="G13" s="9"/>
      <c r="H13" s="9"/>
      <c r="I13" s="9"/>
    </row>
    <row r="14">
      <c r="A14" s="5" t="s">
        <v>27</v>
      </c>
      <c r="B14" s="9"/>
      <c r="C14" s="9"/>
      <c r="D14" s="9"/>
      <c r="E14" s="9"/>
      <c r="F14" s="9"/>
      <c r="G14" s="9"/>
      <c r="H14" s="9"/>
      <c r="I14" s="9"/>
    </row>
    <row r="15">
      <c r="A15" s="8" t="s">
        <v>28</v>
      </c>
      <c r="B15" s="9">
        <v>30825.0</v>
      </c>
      <c r="C15" s="9">
        <v>30825.0</v>
      </c>
      <c r="D15" s="9">
        <v>30825.0</v>
      </c>
      <c r="E15" s="9">
        <v>30825.0</v>
      </c>
      <c r="F15" s="9">
        <v>30825.0</v>
      </c>
      <c r="G15" s="9">
        <v>30825.0</v>
      </c>
      <c r="H15" s="9">
        <v>104587.0</v>
      </c>
      <c r="I15" s="9">
        <v>104587.0</v>
      </c>
    </row>
    <row r="16">
      <c r="A16" s="8" t="s">
        <v>29</v>
      </c>
      <c r="B16" s="9">
        <v>3.2487626906995863E7</v>
      </c>
      <c r="C16" s="9">
        <v>6.678706420229383E7</v>
      </c>
      <c r="D16" s="9">
        <v>1.0311184382745199E8</v>
      </c>
      <c r="E16" s="9">
        <v>1.4162494807915515E8</v>
      </c>
      <c r="F16" s="9">
        <v>1.825723832961457E8</v>
      </c>
      <c r="G16" s="9">
        <v>2.2622721425729254E8</v>
      </c>
      <c r="H16" s="9">
        <v>2.727577824729012E8</v>
      </c>
      <c r="I16" s="9">
        <v>3.222908360791726E8</v>
      </c>
    </row>
    <row r="17">
      <c r="A17" s="5" t="s">
        <v>30</v>
      </c>
      <c r="B17" s="9">
        <v>3.2518451906995863E7</v>
      </c>
      <c r="C17" s="9">
        <v>6.681788920229383E7</v>
      </c>
      <c r="D17" s="9">
        <v>1.0314266882745199E8</v>
      </c>
      <c r="E17" s="9">
        <v>1.4165577307915515E8</v>
      </c>
      <c r="F17" s="9">
        <v>1.826032082961457E8</v>
      </c>
      <c r="G17" s="9">
        <v>2.2625803925729254E8</v>
      </c>
      <c r="H17" s="9">
        <v>2.728623694729012E8</v>
      </c>
      <c r="I17" s="9">
        <v>3.223954230791726E8</v>
      </c>
    </row>
    <row r="18">
      <c r="A18" s="7"/>
      <c r="B18" s="9"/>
      <c r="C18" s="9"/>
      <c r="D18" s="9"/>
      <c r="E18" s="9"/>
      <c r="F18" s="9"/>
      <c r="G18" s="9"/>
      <c r="H18" s="9"/>
      <c r="I18" s="9"/>
    </row>
    <row r="19">
      <c r="A19" s="5" t="s">
        <v>31</v>
      </c>
      <c r="B19" s="9"/>
      <c r="C19" s="9"/>
      <c r="D19" s="9"/>
      <c r="E19" s="9"/>
      <c r="F19" s="9"/>
      <c r="G19" s="9"/>
      <c r="H19" s="9"/>
      <c r="I19" s="9"/>
    </row>
    <row r="20">
      <c r="A20" s="5" t="s">
        <v>32</v>
      </c>
      <c r="B20" s="9"/>
      <c r="C20" s="9"/>
      <c r="D20" s="9"/>
      <c r="E20" s="9"/>
      <c r="F20" s="9"/>
      <c r="G20" s="9"/>
      <c r="H20" s="9"/>
      <c r="I20" s="9"/>
    </row>
    <row r="21">
      <c r="A21" s="8" t="s">
        <v>33</v>
      </c>
      <c r="B21" s="9">
        <v>4756030.0</v>
      </c>
      <c r="C21" s="9">
        <v>8414820.0</v>
      </c>
      <c r="D21" s="9">
        <v>8414820.0</v>
      </c>
      <c r="E21" s="9">
        <v>8414820.0</v>
      </c>
      <c r="F21" s="9">
        <v>8414820.0</v>
      </c>
      <c r="G21" s="9">
        <v>3658790.0</v>
      </c>
      <c r="H21" s="9">
        <v>0.0</v>
      </c>
      <c r="I21" s="9">
        <v>0.0</v>
      </c>
    </row>
    <row r="22">
      <c r="A22" s="5" t="s">
        <v>34</v>
      </c>
      <c r="B22" s="9">
        <v>4756030.0</v>
      </c>
      <c r="C22" s="9">
        <v>8414820.0</v>
      </c>
      <c r="D22" s="9">
        <v>8414820.0</v>
      </c>
      <c r="E22" s="9">
        <v>8414820.0</v>
      </c>
      <c r="F22" s="9">
        <v>8414820.0</v>
      </c>
      <c r="G22" s="9">
        <v>3658790.0</v>
      </c>
      <c r="H22" s="9">
        <v>0.0</v>
      </c>
      <c r="I22" s="9">
        <v>0.0</v>
      </c>
    </row>
    <row r="23">
      <c r="A23" s="7"/>
      <c r="B23" s="9"/>
      <c r="C23" s="9"/>
      <c r="D23" s="9"/>
      <c r="E23" s="9"/>
      <c r="F23" s="9"/>
      <c r="G23" s="9"/>
      <c r="H23" s="9"/>
      <c r="I23" s="9"/>
    </row>
    <row r="24">
      <c r="A24" s="5" t="s">
        <v>35</v>
      </c>
      <c r="B24" s="9"/>
      <c r="C24" s="9"/>
      <c r="D24" s="9"/>
      <c r="E24" s="9"/>
      <c r="F24" s="9"/>
      <c r="G24" s="9"/>
      <c r="H24" s="9"/>
      <c r="I24" s="9"/>
    </row>
    <row r="25">
      <c r="A25" s="8" t="s">
        <v>36</v>
      </c>
      <c r="B25" s="9">
        <v>1.0384520039999999E8</v>
      </c>
      <c r="C25" s="9">
        <v>6.559538889600001E7</v>
      </c>
      <c r="D25" s="9">
        <v>1.183845182951614E8</v>
      </c>
      <c r="E25" s="9">
        <v>7.387106185168228E7</v>
      </c>
      <c r="F25" s="9">
        <v>1.349887602360247E8</v>
      </c>
      <c r="G25" s="9">
        <v>8.319081372849108E7</v>
      </c>
      <c r="H25" s="9">
        <v>1.5395542528512937E8</v>
      </c>
      <c r="I25" s="9">
        <v>9.368636804901832E7</v>
      </c>
    </row>
    <row r="26">
      <c r="A26" s="8" t="s">
        <v>37</v>
      </c>
      <c r="B26" s="9">
        <v>314570.0</v>
      </c>
      <c r="C26" s="9">
        <v>304030.0</v>
      </c>
      <c r="D26" s="9">
        <v>314570.0</v>
      </c>
      <c r="E26" s="9">
        <v>304030.0</v>
      </c>
      <c r="F26" s="9">
        <v>314570.0</v>
      </c>
      <c r="G26" s="9">
        <v>304030.0</v>
      </c>
      <c r="H26" s="9">
        <v>314570.0</v>
      </c>
      <c r="I26" s="9">
        <v>304030.0</v>
      </c>
    </row>
    <row r="27">
      <c r="A27" s="5" t="s">
        <v>38</v>
      </c>
      <c r="B27" s="9">
        <v>1.0415977039999999E8</v>
      </c>
      <c r="C27" s="9">
        <v>6.589941889600001E7</v>
      </c>
      <c r="D27" s="9">
        <v>1.186990882951614E8</v>
      </c>
      <c r="E27" s="9">
        <v>7.417509185168228E7</v>
      </c>
      <c r="F27" s="9">
        <v>1.353033302360247E8</v>
      </c>
      <c r="G27" s="9">
        <v>8.349484372849108E7</v>
      </c>
      <c r="H27" s="9">
        <v>1.5426999528512937E8</v>
      </c>
      <c r="I27" s="9">
        <v>9.399039804901832E7</v>
      </c>
    </row>
    <row r="28">
      <c r="A28" s="5" t="s">
        <v>39</v>
      </c>
      <c r="B28" s="9">
        <v>1.0891580039999999E8</v>
      </c>
      <c r="C28" s="9">
        <v>7.431423889600001E7</v>
      </c>
      <c r="D28" s="9">
        <v>1.271139082951614E8</v>
      </c>
      <c r="E28" s="9">
        <v>8.258991185168228E7</v>
      </c>
      <c r="F28" s="9">
        <v>1.437181502360247E8</v>
      </c>
      <c r="G28" s="9">
        <v>8.715363372849108E7</v>
      </c>
      <c r="H28" s="9">
        <v>1.5426999528512937E8</v>
      </c>
      <c r="I28" s="9">
        <v>9.399039804901832E7</v>
      </c>
    </row>
    <row r="29">
      <c r="A29" s="5"/>
      <c r="B29" s="9"/>
      <c r="C29" s="9"/>
      <c r="D29" s="9"/>
      <c r="E29" s="9"/>
      <c r="F29" s="9"/>
      <c r="G29" s="9"/>
      <c r="H29" s="9"/>
      <c r="I29" s="9"/>
    </row>
    <row r="30">
      <c r="A30" s="5" t="s">
        <v>40</v>
      </c>
      <c r="B30" s="9">
        <v>1.4143425230699587E8</v>
      </c>
      <c r="C30" s="9">
        <v>1.4113212809829384E8</v>
      </c>
      <c r="D30" s="9">
        <v>2.3025657712261337E8</v>
      </c>
      <c r="E30" s="9">
        <v>2.2424568493083742E8</v>
      </c>
      <c r="F30" s="9">
        <v>3.263213585321704E8</v>
      </c>
      <c r="G30" s="9">
        <v>3.1341167298578364E8</v>
      </c>
      <c r="H30" s="9">
        <v>4.271323647580306E8</v>
      </c>
      <c r="I30" s="9">
        <v>4.1638582112819093E8</v>
      </c>
    </row>
    <row r="31">
      <c r="A31" s="5"/>
      <c r="B31" s="9"/>
      <c r="C31" s="9"/>
      <c r="D31" s="9"/>
      <c r="E31" s="9"/>
      <c r="F31" s="9"/>
      <c r="G31" s="9"/>
      <c r="H31" s="9"/>
      <c r="I31" s="9"/>
    </row>
    <row r="32">
      <c r="A32" s="5" t="s">
        <v>41</v>
      </c>
      <c r="B32" s="9">
        <v>-2.9802322387695312E-8</v>
      </c>
      <c r="C32" s="9">
        <v>-2.9802322387695312E-8</v>
      </c>
      <c r="D32" s="9">
        <v>2.9802322387695312E-8</v>
      </c>
      <c r="E32" s="9">
        <v>2.9802322387695312E-8</v>
      </c>
      <c r="F32" s="9">
        <v>1.1920928955078125E-7</v>
      </c>
      <c r="G32" s="9">
        <v>5.960464477539063E-8</v>
      </c>
      <c r="H32" s="9">
        <v>5.960464477539063E-8</v>
      </c>
      <c r="I32" s="9">
        <v>0.0</v>
      </c>
    </row>
    <row r="33">
      <c r="A33" s="7"/>
      <c r="B33" s="7"/>
      <c r="C33" s="7"/>
      <c r="D33" s="7"/>
      <c r="E33" s="7"/>
      <c r="F33" s="7"/>
      <c r="G33" s="7"/>
      <c r="H33" s="7"/>
      <c r="I33" s="7"/>
    </row>
    <row r="34">
      <c r="A34" s="7"/>
      <c r="B34" s="7"/>
      <c r="C34" s="7"/>
      <c r="D34" s="7"/>
      <c r="E34" s="7"/>
      <c r="F34" s="7"/>
      <c r="G34" s="7"/>
      <c r="H34" s="7"/>
      <c r="I34" s="7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7"/>
      <c r="B36" s="7"/>
      <c r="C36" s="7"/>
      <c r="D36" s="7"/>
      <c r="E36" s="7"/>
      <c r="F36" s="7"/>
      <c r="G36" s="7"/>
      <c r="H36" s="7"/>
      <c r="I36" s="7"/>
    </row>
    <row r="37">
      <c r="A37" s="7"/>
      <c r="B37" s="7"/>
      <c r="C37" s="7"/>
      <c r="D37" s="7"/>
      <c r="E37" s="7"/>
      <c r="F37" s="7"/>
      <c r="G37" s="7"/>
      <c r="H37" s="7"/>
      <c r="I37" s="7"/>
    </row>
    <row r="38">
      <c r="A38" s="7"/>
      <c r="B38" s="7"/>
      <c r="C38" s="7"/>
      <c r="D38" s="7"/>
      <c r="E38" s="7"/>
      <c r="F38" s="7"/>
      <c r="G38" s="7"/>
      <c r="H38" s="7"/>
      <c r="I38" s="7"/>
    </row>
    <row r="39">
      <c r="A39" s="7"/>
      <c r="B39" s="7"/>
      <c r="C39" s="7"/>
      <c r="D39" s="7"/>
      <c r="E39" s="7"/>
      <c r="F39" s="7"/>
      <c r="G39" s="7"/>
      <c r="H39" s="7"/>
      <c r="I39" s="7"/>
    </row>
    <row r="40">
      <c r="A40" s="7"/>
      <c r="B40" s="7"/>
      <c r="C40" s="7"/>
      <c r="D40" s="7"/>
      <c r="E40" s="7"/>
      <c r="F40" s="7"/>
      <c r="G40" s="7"/>
      <c r="H40" s="7"/>
      <c r="I40" s="7"/>
    </row>
    <row r="41">
      <c r="A41" s="7"/>
      <c r="B41" s="7"/>
      <c r="C41" s="7"/>
      <c r="D41" s="7"/>
      <c r="E41" s="7"/>
      <c r="F41" s="7"/>
      <c r="G41" s="7"/>
      <c r="H41" s="7"/>
      <c r="I41" s="7"/>
    </row>
    <row r="42">
      <c r="A42" s="7"/>
      <c r="B42" s="7"/>
      <c r="C42" s="7"/>
      <c r="D42" s="7"/>
      <c r="E42" s="7"/>
      <c r="F42" s="7"/>
      <c r="G42" s="7"/>
      <c r="H42" s="7"/>
      <c r="I42" s="7"/>
    </row>
    <row r="43">
      <c r="A43" s="7"/>
      <c r="B43" s="7"/>
      <c r="C43" s="7"/>
      <c r="D43" s="7"/>
      <c r="E43" s="7"/>
      <c r="F43" s="7"/>
      <c r="G43" s="7"/>
      <c r="H43" s="7"/>
      <c r="I43" s="7"/>
    </row>
    <row r="44">
      <c r="A44" s="7"/>
      <c r="B44" s="7"/>
      <c r="C44" s="7"/>
      <c r="D44" s="7"/>
      <c r="E44" s="7"/>
      <c r="F44" s="7"/>
      <c r="G44" s="7"/>
      <c r="H44" s="7"/>
      <c r="I44" s="7"/>
    </row>
    <row r="45">
      <c r="A45" s="7"/>
      <c r="B45" s="7"/>
      <c r="C45" s="7"/>
      <c r="D45" s="7"/>
      <c r="E45" s="7"/>
      <c r="F45" s="7"/>
      <c r="G45" s="7"/>
      <c r="H45" s="7"/>
      <c r="I45" s="7"/>
    </row>
    <row r="46">
      <c r="A46" s="7"/>
      <c r="B46" s="7"/>
      <c r="C46" s="7"/>
      <c r="D46" s="7"/>
      <c r="E46" s="7"/>
      <c r="F46" s="7"/>
      <c r="G46" s="7"/>
      <c r="H46" s="7"/>
      <c r="I46" s="7"/>
    </row>
    <row r="47">
      <c r="A47" s="7"/>
      <c r="B47" s="7"/>
      <c r="C47" s="7"/>
      <c r="D47" s="7"/>
      <c r="E47" s="7"/>
      <c r="F47" s="7"/>
      <c r="G47" s="7"/>
      <c r="H47" s="7"/>
      <c r="I47" s="7"/>
    </row>
    <row r="48">
      <c r="A48" s="7"/>
      <c r="B48" s="7"/>
      <c r="C48" s="7"/>
      <c r="D48" s="7"/>
      <c r="E48" s="7"/>
      <c r="F48" s="7"/>
      <c r="G48" s="7"/>
      <c r="H48" s="7"/>
      <c r="I48" s="7"/>
    </row>
    <row r="49">
      <c r="A49" s="7"/>
      <c r="B49" s="7"/>
      <c r="C49" s="7"/>
      <c r="D49" s="7"/>
      <c r="E49" s="7"/>
      <c r="F49" s="7"/>
      <c r="G49" s="7"/>
      <c r="H49" s="7"/>
      <c r="I49" s="7"/>
    </row>
    <row r="50">
      <c r="A50" s="7"/>
      <c r="B50" s="7"/>
      <c r="C50" s="7"/>
      <c r="D50" s="7"/>
      <c r="E50" s="7"/>
      <c r="F50" s="7"/>
      <c r="G50" s="7"/>
      <c r="H50" s="7"/>
      <c r="I50" s="7"/>
    </row>
    <row r="51">
      <c r="A51" s="7"/>
      <c r="B51" s="7"/>
      <c r="C51" s="7"/>
      <c r="D51" s="7"/>
      <c r="E51" s="7"/>
      <c r="F51" s="7"/>
      <c r="G51" s="7"/>
      <c r="H51" s="7"/>
      <c r="I51" s="7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10" width="12.5"/>
  </cols>
  <sheetData>
    <row r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10"/>
    </row>
    <row r="2">
      <c r="A2" s="8" t="s">
        <v>42</v>
      </c>
      <c r="B2" s="9">
        <v>2.4576987574999997E8</v>
      </c>
      <c r="C2" s="9">
        <v>2.6380870738875967E8</v>
      </c>
      <c r="D2" s="9">
        <v>2.832295035662832E8</v>
      </c>
      <c r="E2" s="9">
        <v>3.0414265599340594E8</v>
      </c>
      <c r="F2" s="9">
        <v>3.2666771198596334E8</v>
      </c>
      <c r="G2" s="9">
        <v>3.509341579810242E8</v>
      </c>
      <c r="H2" s="9">
        <v>3.770822717724301E8</v>
      </c>
      <c r="I2" s="9">
        <v>4.0526404960426295E8</v>
      </c>
      <c r="J2" s="11"/>
    </row>
    <row r="3">
      <c r="A3" s="8" t="s">
        <v>43</v>
      </c>
      <c r="B3" s="9">
        <v>1.9992782539999998E8</v>
      </c>
      <c r="C3" s="9">
        <v>2.1533918442101485E8</v>
      </c>
      <c r="D3" s="9">
        <v>2.3193852678756735E8</v>
      </c>
      <c r="E3" s="9">
        <v>2.4981742846045583E8</v>
      </c>
      <c r="F3" s="9">
        <v>2.690745245816988E8</v>
      </c>
      <c r="G3" s="9">
        <v>2.89816053637389E8</v>
      </c>
      <c r="H3" s="9">
        <v>3.121564435679583E8</v>
      </c>
      <c r="I3" s="9">
        <v>3.362189430594306E8</v>
      </c>
      <c r="J3" s="11"/>
    </row>
    <row r="4">
      <c r="A4" s="5" t="s">
        <v>44</v>
      </c>
      <c r="B4" s="9">
        <v>4.5842050349999994E7</v>
      </c>
      <c r="C4" s="9">
        <v>4.846952296774483E7</v>
      </c>
      <c r="D4" s="9">
        <v>5.129097677871585E7</v>
      </c>
      <c r="E4" s="9">
        <v>5.432522753295013E7</v>
      </c>
      <c r="F4" s="9">
        <v>5.759318740426457E7</v>
      </c>
      <c r="G4" s="9">
        <v>6.11181043436352E7</v>
      </c>
      <c r="H4" s="9">
        <v>6.49258282044718E7</v>
      </c>
      <c r="I4" s="9">
        <v>6.904510654483233E7</v>
      </c>
      <c r="J4" s="11"/>
    </row>
    <row r="5">
      <c r="A5" s="8" t="s">
        <v>45</v>
      </c>
      <c r="B5" s="9">
        <v>1251801.0</v>
      </c>
      <c r="C5" s="9">
        <v>1251801.0</v>
      </c>
      <c r="D5" s="9">
        <v>1251801.0</v>
      </c>
      <c r="E5" s="9">
        <v>1251801.0</v>
      </c>
      <c r="F5" s="9">
        <v>1251801.0</v>
      </c>
      <c r="G5" s="9">
        <v>1251801.0</v>
      </c>
      <c r="H5" s="9">
        <v>1251801.0</v>
      </c>
      <c r="I5" s="9">
        <v>1251801.0</v>
      </c>
      <c r="J5" s="11"/>
    </row>
    <row r="6">
      <c r="A6" s="5" t="s">
        <v>46</v>
      </c>
      <c r="B6" s="9">
        <v>4.4590249349999994E7</v>
      </c>
      <c r="C6" s="9">
        <v>4.721772196774483E7</v>
      </c>
      <c r="D6" s="9">
        <v>5.003917577871585E7</v>
      </c>
      <c r="E6" s="9">
        <v>5.307342653295013E7</v>
      </c>
      <c r="F6" s="9">
        <v>5.634138640426457E7</v>
      </c>
      <c r="G6" s="9">
        <v>5.98663033436352E7</v>
      </c>
      <c r="H6" s="9">
        <v>6.36740272044718E7</v>
      </c>
      <c r="I6" s="9">
        <v>6.779330554483233E7</v>
      </c>
      <c r="J6" s="11"/>
    </row>
    <row r="7">
      <c r="A7" s="8" t="s">
        <v>47</v>
      </c>
      <c r="B7" s="9">
        <v>411641.48351648345</v>
      </c>
      <c r="C7" s="9">
        <v>433070.05494505493</v>
      </c>
      <c r="D7" s="9">
        <v>468337.9120879121</v>
      </c>
      <c r="E7" s="9">
        <v>489766.48351648345</v>
      </c>
      <c r="F7" s="9">
        <v>489766.48351648345</v>
      </c>
      <c r="G7" s="9">
        <v>449587.9120879121</v>
      </c>
      <c r="H7" s="9">
        <v>418784.3406593406</v>
      </c>
      <c r="I7" s="9">
        <v>418784.3406593406</v>
      </c>
      <c r="J7" s="11"/>
    </row>
    <row r="8">
      <c r="A8" s="5" t="s">
        <v>48</v>
      </c>
      <c r="B8" s="9">
        <v>4.417860786648351E7</v>
      </c>
      <c r="C8" s="9">
        <v>4.6784651912799776E7</v>
      </c>
      <c r="D8" s="9">
        <v>4.957083786662794E7</v>
      </c>
      <c r="E8" s="9">
        <v>5.258366004943365E7</v>
      </c>
      <c r="F8" s="9">
        <v>5.5851619920748085E7</v>
      </c>
      <c r="G8" s="9">
        <v>5.941671543154729E7</v>
      </c>
      <c r="H8" s="9">
        <v>6.325524286381246E7</v>
      </c>
      <c r="I8" s="9">
        <v>6.7374521204173E7</v>
      </c>
      <c r="J8" s="11"/>
    </row>
    <row r="9">
      <c r="A9" s="8" t="s">
        <v>49</v>
      </c>
      <c r="B9" s="9">
        <v>37810.4385</v>
      </c>
      <c r="C9" s="9">
        <v>182155.58766666666</v>
      </c>
      <c r="D9" s="9">
        <v>216517.72375</v>
      </c>
      <c r="E9" s="9">
        <v>216517.72375</v>
      </c>
      <c r="F9" s="9">
        <v>216517.72375</v>
      </c>
      <c r="G9" s="9">
        <v>103086.40825</v>
      </c>
      <c r="H9" s="9">
        <v>34362.13608333333</v>
      </c>
      <c r="I9" s="9">
        <v>0.0</v>
      </c>
      <c r="J9" s="11"/>
    </row>
    <row r="10">
      <c r="A10" s="5" t="s">
        <v>50</v>
      </c>
      <c r="B10" s="9">
        <v>4.414079742798351E7</v>
      </c>
      <c r="C10" s="9">
        <v>4.660249632513311E7</v>
      </c>
      <c r="D10" s="9">
        <v>4.935432014287794E7</v>
      </c>
      <c r="E10" s="9">
        <v>5.236714232568365E7</v>
      </c>
      <c r="F10" s="9">
        <v>5.563510219699809E7</v>
      </c>
      <c r="G10" s="9">
        <v>5.931362902329729E7</v>
      </c>
      <c r="H10" s="9">
        <v>6.322088072772913E7</v>
      </c>
      <c r="I10" s="9">
        <v>6.7374521204173E7</v>
      </c>
      <c r="J10" s="11"/>
    </row>
    <row r="11">
      <c r="A11" s="8" t="s">
        <v>51</v>
      </c>
      <c r="B11" s="9">
        <v>1.1653170520987647E7</v>
      </c>
      <c r="C11" s="9">
        <v>1.230305902983514E7</v>
      </c>
      <c r="D11" s="9">
        <v>1.3029540517719777E7</v>
      </c>
      <c r="E11" s="9">
        <v>1.3824925573980484E7</v>
      </c>
      <c r="F11" s="9">
        <v>1.4687666980007496E7</v>
      </c>
      <c r="G11" s="9">
        <v>1.5658798062150486E7</v>
      </c>
      <c r="H11" s="9">
        <v>1.669031251212049E7</v>
      </c>
      <c r="I11" s="9">
        <v>1.7786873597901672E7</v>
      </c>
      <c r="J11" s="11"/>
    </row>
    <row r="12">
      <c r="A12" s="5" t="s">
        <v>52</v>
      </c>
      <c r="B12" s="9">
        <v>3.2487626906995863E7</v>
      </c>
      <c r="C12" s="9">
        <v>3.4299437295297965E7</v>
      </c>
      <c r="D12" s="9">
        <v>3.632477962515816E7</v>
      </c>
      <c r="E12" s="9">
        <v>3.8542216751703165E7</v>
      </c>
      <c r="F12" s="9">
        <v>4.094743521699059E7</v>
      </c>
      <c r="G12" s="9">
        <v>4.36548309611468E7</v>
      </c>
      <c r="H12" s="9">
        <v>4.6530568215608634E7</v>
      </c>
      <c r="I12" s="9">
        <v>4.958764760627133E7</v>
      </c>
      <c r="J12" s="11"/>
    </row>
    <row r="13">
      <c r="A13" s="7"/>
      <c r="B13" s="7"/>
      <c r="C13" s="7"/>
      <c r="D13" s="7"/>
      <c r="E13" s="7"/>
      <c r="F13" s="7"/>
      <c r="G13" s="7"/>
      <c r="H13" s="7"/>
      <c r="I13" s="7"/>
      <c r="J13" s="9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</row>
    <row r="15">
      <c r="A15" s="7"/>
      <c r="B15" s="8"/>
      <c r="C15" s="7"/>
      <c r="D15" s="7"/>
      <c r="E15" s="7"/>
      <c r="F15" s="7"/>
      <c r="G15" s="7"/>
      <c r="H15" s="7"/>
      <c r="I15" s="7"/>
      <c r="J15" s="7"/>
    </row>
    <row r="16">
      <c r="A16" s="8"/>
      <c r="B16" s="8"/>
      <c r="C16" s="7"/>
      <c r="D16" s="7"/>
      <c r="E16" s="7"/>
      <c r="F16" s="7"/>
      <c r="G16" s="7"/>
      <c r="H16" s="7"/>
      <c r="I16" s="7"/>
      <c r="J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75"/>
  </cols>
  <sheetData>
    <row r="1">
      <c r="A1" s="5" t="s">
        <v>53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</row>
    <row r="2">
      <c r="A2" s="8" t="s">
        <v>42</v>
      </c>
      <c r="B2" s="12">
        <f>'Quarterly Profit &amp; Loss'!B2/'Quarterly Profit &amp; Loss'!B$2</f>
        <v>1</v>
      </c>
      <c r="C2" s="12">
        <f>'Quarterly Profit &amp; Loss'!C2/'Quarterly Profit &amp; Loss'!C$2</f>
        <v>1</v>
      </c>
      <c r="D2" s="12">
        <f>'Quarterly Profit &amp; Loss'!D2/'Quarterly Profit &amp; Loss'!D$2</f>
        <v>1</v>
      </c>
      <c r="E2" s="12">
        <f>'Quarterly Profit &amp; Loss'!E2/'Quarterly Profit &amp; Loss'!E$2</f>
        <v>1</v>
      </c>
      <c r="F2" s="12">
        <f>'Quarterly Profit &amp; Loss'!F2/'Quarterly Profit &amp; Loss'!F$2</f>
        <v>1</v>
      </c>
      <c r="G2" s="12">
        <f>'Quarterly Profit &amp; Loss'!G2/'Quarterly Profit &amp; Loss'!G$2</f>
        <v>1</v>
      </c>
      <c r="H2" s="12">
        <f>'Quarterly Profit &amp; Loss'!H2/'Quarterly Profit &amp; Loss'!H$2</f>
        <v>1</v>
      </c>
      <c r="I2" s="12">
        <f>'Quarterly Profit &amp; Loss'!I2/'Quarterly Profit &amp; Loss'!I$2</f>
        <v>1</v>
      </c>
    </row>
    <row r="3">
      <c r="A3" s="8" t="s">
        <v>43</v>
      </c>
      <c r="B3" s="12">
        <f>'Quarterly Profit &amp; Loss'!B3/'Quarterly Profit &amp; Loss'!B$2</f>
        <v>0.813475715</v>
      </c>
      <c r="C3" s="12">
        <f>'Quarterly Profit &amp; Loss'!C3/'Quarterly Profit &amp; Loss'!C$2</f>
        <v>0.8162701927</v>
      </c>
      <c r="D3" s="12">
        <f>'Quarterly Profit &amp; Loss'!D3/'Quarterly Profit &amp; Loss'!D$2</f>
        <v>0.81890666</v>
      </c>
      <c r="E3" s="12">
        <f>'Quarterly Profit &amp; Loss'!E3/'Quarterly Profit &amp; Loss'!E$2</f>
        <v>0.8213824123</v>
      </c>
      <c r="F3" s="12">
        <f>'Quarterly Profit &amp; Loss'!F3/'Quarterly Profit &amp; Loss'!F$2</f>
        <v>0.8236948884</v>
      </c>
      <c r="G3" s="12">
        <f>'Quarterly Profit &amp; Loss'!G3/'Quarterly Profit &amp; Loss'!G$2</f>
        <v>0.8258416773</v>
      </c>
      <c r="H3" s="12">
        <f>'Quarterly Profit &amp; Loss'!H3/'Quarterly Profit &amp; Loss'!H$2</f>
        <v>0.8278205234</v>
      </c>
      <c r="I3" s="12">
        <f>'Quarterly Profit &amp; Loss'!I3/'Quarterly Profit &amp; Loss'!I$2</f>
        <v>0.8296293327</v>
      </c>
    </row>
    <row r="4">
      <c r="A4" s="5" t="s">
        <v>44</v>
      </c>
      <c r="B4" s="12">
        <f>'Quarterly Profit &amp; Loss'!B4/'Quarterly Profit &amp; Loss'!B$2</f>
        <v>0.186524285</v>
      </c>
      <c r="C4" s="12">
        <f>'Quarterly Profit &amp; Loss'!C4/'Quarterly Profit &amp; Loss'!C$2</f>
        <v>0.1837298073</v>
      </c>
      <c r="D4" s="12">
        <f>'Quarterly Profit &amp; Loss'!D4/'Quarterly Profit &amp; Loss'!D$2</f>
        <v>0.18109334</v>
      </c>
      <c r="E4" s="12">
        <f>'Quarterly Profit &amp; Loss'!E4/'Quarterly Profit &amp; Loss'!E$2</f>
        <v>0.1786175877</v>
      </c>
      <c r="F4" s="12">
        <f>'Quarterly Profit &amp; Loss'!F4/'Quarterly Profit &amp; Loss'!F$2</f>
        <v>0.1763051116</v>
      </c>
      <c r="G4" s="12">
        <f>'Quarterly Profit &amp; Loss'!G4/'Quarterly Profit &amp; Loss'!G$2</f>
        <v>0.1741583227</v>
      </c>
      <c r="H4" s="12">
        <f>'Quarterly Profit &amp; Loss'!H4/'Quarterly Profit &amp; Loss'!H$2</f>
        <v>0.1721794766</v>
      </c>
      <c r="I4" s="12">
        <f>'Quarterly Profit &amp; Loss'!I4/'Quarterly Profit &amp; Loss'!I$2</f>
        <v>0.1703706673</v>
      </c>
    </row>
    <row r="5">
      <c r="A5" s="8" t="s">
        <v>45</v>
      </c>
      <c r="B5" s="12">
        <f>'Quarterly Profit &amp; Loss'!B5/'Quarterly Profit &amp; Loss'!B$2</f>
        <v>0.005093386633</v>
      </c>
      <c r="C5" s="12">
        <f>'Quarterly Profit &amp; Loss'!C5/'Quarterly Profit &amp; Loss'!C$2</f>
        <v>0.004745108728</v>
      </c>
      <c r="D5" s="12">
        <f>'Quarterly Profit &amp; Loss'!D5/'Quarterly Profit &amp; Loss'!D$2</f>
        <v>0.004419740826</v>
      </c>
      <c r="E5" s="12">
        <f>'Quarterly Profit &amp; Loss'!E5/'Quarterly Profit &amp; Loss'!E$2</f>
        <v>0.004115835038</v>
      </c>
      <c r="F5" s="12">
        <f>'Quarterly Profit &amp; Loss'!F5/'Quarterly Profit &amp; Loss'!F$2</f>
        <v>0.003832031615</v>
      </c>
      <c r="G5" s="12">
        <f>'Quarterly Profit &amp; Loss'!G5/'Quarterly Profit &amp; Loss'!G$2</f>
        <v>0.003567053738</v>
      </c>
      <c r="H5" s="12">
        <f>'Quarterly Profit &amp; Loss'!H5/'Quarterly Profit &amp; Loss'!H$2</f>
        <v>0.003319702605</v>
      </c>
      <c r="I5" s="12">
        <f>'Quarterly Profit &amp; Loss'!I5/'Quarterly Profit &amp; Loss'!I$2</f>
        <v>0.003088852814</v>
      </c>
    </row>
    <row r="6">
      <c r="A6" s="5" t="s">
        <v>46</v>
      </c>
      <c r="B6" s="12">
        <f>'Quarterly Profit &amp; Loss'!B6/'Quarterly Profit &amp; Loss'!B$2</f>
        <v>0.1814308984</v>
      </c>
      <c r="C6" s="12">
        <f>'Quarterly Profit &amp; Loss'!C6/'Quarterly Profit &amp; Loss'!C$2</f>
        <v>0.1789846986</v>
      </c>
      <c r="D6" s="12">
        <f>'Quarterly Profit &amp; Loss'!D6/'Quarterly Profit &amp; Loss'!D$2</f>
        <v>0.1766735991</v>
      </c>
      <c r="E6" s="12">
        <f>'Quarterly Profit &amp; Loss'!E6/'Quarterly Profit &amp; Loss'!E$2</f>
        <v>0.1745017527</v>
      </c>
      <c r="F6" s="12">
        <f>'Quarterly Profit &amp; Loss'!F6/'Quarterly Profit &amp; Loss'!F$2</f>
        <v>0.1724730799</v>
      </c>
      <c r="G6" s="12">
        <f>'Quarterly Profit &amp; Loss'!G6/'Quarterly Profit &amp; Loss'!G$2</f>
        <v>0.170591269</v>
      </c>
      <c r="H6" s="12">
        <f>'Quarterly Profit &amp; Loss'!H6/'Quarterly Profit &amp; Loss'!H$2</f>
        <v>0.168859774</v>
      </c>
      <c r="I6" s="12">
        <f>'Quarterly Profit &amp; Loss'!I6/'Quarterly Profit &amp; Loss'!I$2</f>
        <v>0.1672818144</v>
      </c>
    </row>
    <row r="7">
      <c r="A7" s="8" t="s">
        <v>47</v>
      </c>
      <c r="B7" s="12">
        <f>'Quarterly Profit &amp; Loss'!B7/'Quarterly Profit &amp; Loss'!B$2</f>
        <v>0.001674906179</v>
      </c>
      <c r="C7" s="12">
        <f>'Quarterly Profit &amp; Loss'!C7/'Quarterly Profit &amp; Loss'!C$2</f>
        <v>0.001641606372</v>
      </c>
      <c r="D7" s="12">
        <f>'Quarterly Profit &amp; Loss'!D7/'Quarterly Profit &amp; Loss'!D$2</f>
        <v>0.001653563298</v>
      </c>
      <c r="E7" s="12">
        <f>'Quarterly Profit &amp; Loss'!E7/'Quarterly Profit &amp; Loss'!E$2</f>
        <v>0.001610318296</v>
      </c>
      <c r="F7" s="12">
        <f>'Quarterly Profit &amp; Loss'!F7/'Quarterly Profit &amp; Loss'!F$2</f>
        <v>0.001499280356</v>
      </c>
      <c r="G7" s="12">
        <f>'Quarterly Profit &amp; Loss'!G7/'Quarterly Profit &amp; Loss'!G$2</f>
        <v>0.00128111756</v>
      </c>
      <c r="H7" s="12">
        <f>'Quarterly Profit &amp; Loss'!H7/'Quarterly Profit &amp; Loss'!H$2</f>
        <v>0.001110591433</v>
      </c>
      <c r="I7" s="12">
        <f>'Quarterly Profit &amp; Loss'!I7/'Quarterly Profit &amp; Loss'!I$2</f>
        <v>0.001033361684</v>
      </c>
    </row>
    <row r="8">
      <c r="A8" s="5" t="s">
        <v>48</v>
      </c>
      <c r="B8" s="12">
        <f>'Quarterly Profit &amp; Loss'!B8/'Quarterly Profit &amp; Loss'!B$2</f>
        <v>0.1797559922</v>
      </c>
      <c r="C8" s="12">
        <f>'Quarterly Profit &amp; Loss'!C8/'Quarterly Profit &amp; Loss'!C$2</f>
        <v>0.1773430922</v>
      </c>
      <c r="D8" s="12">
        <f>'Quarterly Profit &amp; Loss'!D8/'Quarterly Profit &amp; Loss'!D$2</f>
        <v>0.1750200358</v>
      </c>
      <c r="E8" s="12">
        <f>'Quarterly Profit &amp; Loss'!E8/'Quarterly Profit &amp; Loss'!E$2</f>
        <v>0.1728914344</v>
      </c>
      <c r="F8" s="12">
        <f>'Quarterly Profit &amp; Loss'!F8/'Quarterly Profit &amp; Loss'!F$2</f>
        <v>0.1709737996</v>
      </c>
      <c r="G8" s="12">
        <f>'Quarterly Profit &amp; Loss'!G8/'Quarterly Profit &amp; Loss'!G$2</f>
        <v>0.1693101514</v>
      </c>
      <c r="H8" s="12">
        <f>'Quarterly Profit &amp; Loss'!H8/'Quarterly Profit &amp; Loss'!H$2</f>
        <v>0.1677491826</v>
      </c>
      <c r="I8" s="12">
        <f>'Quarterly Profit &amp; Loss'!I8/'Quarterly Profit &amp; Loss'!I$2</f>
        <v>0.1662484528</v>
      </c>
    </row>
    <row r="9">
      <c r="A9" s="8" t="s">
        <v>49</v>
      </c>
      <c r="B9" s="12">
        <f>'Quarterly Profit &amp; Loss'!B9/'Quarterly Profit &amp; Loss'!B$2</f>
        <v>0.0001538448859</v>
      </c>
      <c r="C9" s="12">
        <f>'Quarterly Profit &amp; Loss'!C9/'Quarterly Profit &amp; Loss'!C$2</f>
        <v>0.0006904836064</v>
      </c>
      <c r="D9" s="12">
        <f>'Quarterly Profit &amp; Loss'!D9/'Quarterly Profit &amp; Loss'!D$2</f>
        <v>0.0007644603441</v>
      </c>
      <c r="E9" s="12">
        <f>'Quarterly Profit &amp; Loss'!E9/'Quarterly Profit &amp; Loss'!E$2</f>
        <v>0.0007118952882</v>
      </c>
      <c r="F9" s="12">
        <f>'Quarterly Profit &amp; Loss'!F9/'Quarterly Profit &amp; Loss'!F$2</f>
        <v>0.0006628072375</v>
      </c>
      <c r="G9" s="12">
        <f>'Quarterly Profit &amp; Loss'!G9/'Quarterly Profit &amp; Loss'!G$2</f>
        <v>0.0002937485734</v>
      </c>
      <c r="H9" s="12">
        <f>'Quarterly Profit &amp; Loss'!H9/'Quarterly Profit &amp; Loss'!H$2</f>
        <v>0.00009112636328</v>
      </c>
      <c r="I9" s="12">
        <f>'Quarterly Profit &amp; Loss'!I9/'Quarterly Profit &amp; Loss'!I$2</f>
        <v>0</v>
      </c>
    </row>
    <row r="10">
      <c r="A10" s="5" t="s">
        <v>50</v>
      </c>
      <c r="B10" s="12">
        <f>'Quarterly Profit &amp; Loss'!B10/'Quarterly Profit &amp; Loss'!B$2</f>
        <v>0.1796021473</v>
      </c>
      <c r="C10" s="12">
        <f>'Quarterly Profit &amp; Loss'!C10/'Quarterly Profit &amp; Loss'!C$2</f>
        <v>0.1766526086</v>
      </c>
      <c r="D10" s="12">
        <f>'Quarterly Profit &amp; Loss'!D10/'Quarterly Profit &amp; Loss'!D$2</f>
        <v>0.1742555755</v>
      </c>
      <c r="E10" s="12">
        <f>'Quarterly Profit &amp; Loss'!E10/'Quarterly Profit &amp; Loss'!E$2</f>
        <v>0.1721795391</v>
      </c>
      <c r="F10" s="12">
        <f>'Quarterly Profit &amp; Loss'!F10/'Quarterly Profit &amp; Loss'!F$2</f>
        <v>0.1703109923</v>
      </c>
      <c r="G10" s="12">
        <f>'Quarterly Profit &amp; Loss'!G10/'Quarterly Profit &amp; Loss'!G$2</f>
        <v>0.1690164029</v>
      </c>
      <c r="H10" s="12">
        <f>'Quarterly Profit &amp; Loss'!H10/'Quarterly Profit &amp; Loss'!H$2</f>
        <v>0.1676580562</v>
      </c>
      <c r="I10" s="12">
        <f>'Quarterly Profit &amp; Loss'!I10/'Quarterly Profit &amp; Loss'!I$2</f>
        <v>0.1662484528</v>
      </c>
    </row>
    <row r="11">
      <c r="A11" s="8" t="s">
        <v>51</v>
      </c>
      <c r="B11" s="12">
        <f>'Quarterly Profit &amp; Loss'!B11/'Quarterly Profit &amp; Loss'!B$2</f>
        <v>0.04741496689</v>
      </c>
      <c r="C11" s="12">
        <f>'Quarterly Profit &amp; Loss'!C11/'Quarterly Profit &amp; Loss'!C$2</f>
        <v>0.04663628866</v>
      </c>
      <c r="D11" s="12">
        <f>'Quarterly Profit &amp; Loss'!D11/'Quarterly Profit &amp; Loss'!D$2</f>
        <v>0.04600347193</v>
      </c>
      <c r="E11" s="12">
        <f>'Quarterly Profit &amp; Loss'!E11/'Quarterly Profit &amp; Loss'!E$2</f>
        <v>0.04545539832</v>
      </c>
      <c r="F11" s="12">
        <f>'Quarterly Profit &amp; Loss'!F11/'Quarterly Profit &amp; Loss'!F$2</f>
        <v>0.04496210198</v>
      </c>
      <c r="G11" s="12">
        <f>'Quarterly Profit &amp; Loss'!G11/'Quarterly Profit &amp; Loss'!G$2</f>
        <v>0.04462033036</v>
      </c>
      <c r="H11" s="12">
        <f>'Quarterly Profit &amp; Loss'!H11/'Quarterly Profit &amp; Loss'!H$2</f>
        <v>0.04426172685</v>
      </c>
      <c r="I11" s="12">
        <f>'Quarterly Profit &amp; Loss'!I11/'Quarterly Profit &amp; Loss'!I$2</f>
        <v>0.04388959153</v>
      </c>
    </row>
    <row r="12">
      <c r="A12" s="5" t="s">
        <v>52</v>
      </c>
      <c r="B12" s="12">
        <f>'Quarterly Profit &amp; Loss'!B12/'Quarterly Profit &amp; Loss'!B$2</f>
        <v>0.1321871804</v>
      </c>
      <c r="C12" s="12">
        <f>'Quarterly Profit &amp; Loss'!C12/'Quarterly Profit &amp; Loss'!C$2</f>
        <v>0.1300163199</v>
      </c>
      <c r="D12" s="12">
        <f>'Quarterly Profit &amp; Loss'!D12/'Quarterly Profit &amp; Loss'!D$2</f>
        <v>0.1282521036</v>
      </c>
      <c r="E12" s="12">
        <f>'Quarterly Profit &amp; Loss'!E12/'Quarterly Profit &amp; Loss'!E$2</f>
        <v>0.1267241408</v>
      </c>
      <c r="F12" s="12">
        <f>'Quarterly Profit &amp; Loss'!F12/'Quarterly Profit &amp; Loss'!F$2</f>
        <v>0.1253488904</v>
      </c>
      <c r="G12" s="12">
        <f>'Quarterly Profit &amp; Loss'!G12/'Quarterly Profit &amp; Loss'!G$2</f>
        <v>0.1243960725</v>
      </c>
      <c r="H12" s="12">
        <f>'Quarterly Profit &amp; Loss'!H12/'Quarterly Profit &amp; Loss'!H$2</f>
        <v>0.1233963294</v>
      </c>
      <c r="I12" s="12">
        <f>'Quarterly Profit &amp; Loss'!I12/'Quarterly Profit &amp; Loss'!I$2</f>
        <v>0.1223588612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38"/>
  </cols>
  <sheetData>
    <row r="1">
      <c r="A1" s="13" t="s">
        <v>54</v>
      </c>
      <c r="B1" s="14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14</v>
      </c>
      <c r="H1" s="14" t="s">
        <v>15</v>
      </c>
      <c r="I1" s="14" t="s">
        <v>16</v>
      </c>
    </row>
    <row r="2">
      <c r="A2" s="15" t="s">
        <v>42</v>
      </c>
      <c r="B2" s="16"/>
      <c r="C2" s="17">
        <f>('Quarterly Profit &amp; Loss'!C2-'Quarterly Profit &amp; Loss'!B2)/'Quarterly Profit &amp; Loss'!B2</f>
        <v>0.07339724441</v>
      </c>
      <c r="D2" s="17">
        <f>('Quarterly Profit &amp; Loss'!D2-'Quarterly Profit &amp; Loss'!C2)/'Quarterly Profit &amp; Loss'!C2</f>
        <v>0.07361696424</v>
      </c>
      <c r="E2" s="17">
        <f>('Quarterly Profit &amp; Loss'!E2-'Quarterly Profit &amp; Loss'!D2)/'Quarterly Profit &amp; Loss'!D2</f>
        <v>0.07383818481</v>
      </c>
      <c r="F2" s="17">
        <f>('Quarterly Profit &amp; Loss'!F2-'Quarterly Profit &amp; Loss'!E2)/'Quarterly Profit &amp; Loss'!E2</f>
        <v>0.07406082491</v>
      </c>
      <c r="G2" s="17">
        <f>('Quarterly Profit &amp; Loss'!G2-'Quarterly Profit &amp; Loss'!F2)/'Quarterly Profit &amp; Loss'!F2</f>
        <v>0.07428480105</v>
      </c>
      <c r="H2" s="17">
        <f>('Quarterly Profit &amp; Loss'!H2-'Quarterly Profit &amp; Loss'!G2)/'Quarterly Profit &amp; Loss'!G2</f>
        <v>0.07451002758</v>
      </c>
      <c r="I2" s="17">
        <f>('Quarterly Profit &amp; Loss'!I2-'Quarterly Profit &amp; Loss'!H2)/'Quarterly Profit &amp; Loss'!H2</f>
        <v>0.0747364168</v>
      </c>
    </row>
    <row r="3">
      <c r="A3" s="15" t="s">
        <v>43</v>
      </c>
      <c r="B3" s="16"/>
      <c r="C3" s="17">
        <f>('Quarterly Profit &amp; Loss'!C3-'Quarterly Profit &amp; Loss'!B3)/'Quarterly Profit &amp; Loss'!B3</f>
        <v>0.07708461286</v>
      </c>
      <c r="D3" s="17">
        <f>('Quarterly Profit &amp; Loss'!D3-'Quarterly Profit &amp; Loss'!C3)/'Quarterly Profit &amp; Loss'!C3</f>
        <v>0.07708463469</v>
      </c>
      <c r="E3" s="17">
        <f>('Quarterly Profit &amp; Loss'!E3-'Quarterly Profit &amp; Loss'!D3)/'Quarterly Profit &amp; Loss'!D3</f>
        <v>0.07708465653</v>
      </c>
      <c r="F3" s="17">
        <f>('Quarterly Profit &amp; Loss'!F3-'Quarterly Profit &amp; Loss'!E3)/'Quarterly Profit &amp; Loss'!E3</f>
        <v>0.07708467836</v>
      </c>
      <c r="G3" s="17">
        <f>('Quarterly Profit &amp; Loss'!G3-'Quarterly Profit &amp; Loss'!F3)/'Quarterly Profit &amp; Loss'!F3</f>
        <v>0.07708470019</v>
      </c>
      <c r="H3" s="17">
        <f>('Quarterly Profit &amp; Loss'!H3-'Quarterly Profit &amp; Loss'!G3)/'Quarterly Profit &amp; Loss'!G3</f>
        <v>0.07708472202</v>
      </c>
      <c r="I3" s="17">
        <f>('Quarterly Profit &amp; Loss'!I3-'Quarterly Profit &amp; Loss'!H3)/'Quarterly Profit &amp; Loss'!H3</f>
        <v>0.07708474384</v>
      </c>
    </row>
    <row r="4">
      <c r="A4" s="18" t="s">
        <v>44</v>
      </c>
      <c r="B4" s="16"/>
      <c r="C4" s="17">
        <f>('Quarterly Profit &amp; Loss'!C4-'Quarterly Profit &amp; Loss'!B4)/'Quarterly Profit &amp; Loss'!B4</f>
        <v>0.05731577444</v>
      </c>
      <c r="D4" s="17">
        <f>('Quarterly Profit &amp; Loss'!D4-'Quarterly Profit &amp; Loss'!C4)/'Quarterly Profit &amp; Loss'!C4</f>
        <v>0.05821088466</v>
      </c>
      <c r="E4" s="17">
        <f>('Quarterly Profit &amp; Loss'!E4-'Quarterly Profit &amp; Loss'!D4)/'Quarterly Profit &amp; Loss'!D4</f>
        <v>0.05915759349</v>
      </c>
      <c r="F4" s="17">
        <f>('Quarterly Profit &amp; Loss'!F4-'Quarterly Profit &amp; Loss'!E4)/'Quarterly Profit &amp; Loss'!E4</f>
        <v>0.06015547508</v>
      </c>
      <c r="G4" s="17">
        <f>('Quarterly Profit &amp; Loss'!G4-'Quarterly Profit &amp; Loss'!F4)/'Quarterly Profit &amp; Loss'!F4</f>
        <v>0.06120371346</v>
      </c>
      <c r="H4" s="17">
        <f>('Quarterly Profit &amp; Loss'!H4-'Quarterly Profit &amp; Loss'!G4)/'Quarterly Profit &amp; Loss'!G4</f>
        <v>0.06230107923</v>
      </c>
      <c r="I4" s="17">
        <f>('Quarterly Profit &amp; Loss'!I4-'Quarterly Profit &amp; Loss'!H4)/'Quarterly Profit &amp; Loss'!H4</f>
        <v>0.06344591135</v>
      </c>
    </row>
    <row r="5">
      <c r="A5" s="15" t="s">
        <v>45</v>
      </c>
      <c r="B5" s="16"/>
      <c r="C5" s="17">
        <f>('Quarterly Profit &amp; Loss'!C5-'Quarterly Profit &amp; Loss'!B5)/'Quarterly Profit &amp; Loss'!B5</f>
        <v>0</v>
      </c>
      <c r="D5" s="17">
        <f>('Quarterly Profit &amp; Loss'!D5-'Quarterly Profit &amp; Loss'!C5)/'Quarterly Profit &amp; Loss'!C5</f>
        <v>0</v>
      </c>
      <c r="E5" s="17">
        <f>('Quarterly Profit &amp; Loss'!E5-'Quarterly Profit &amp; Loss'!D5)/'Quarterly Profit &amp; Loss'!D5</f>
        <v>0</v>
      </c>
      <c r="F5" s="17">
        <f>('Quarterly Profit &amp; Loss'!F5-'Quarterly Profit &amp; Loss'!E5)/'Quarterly Profit &amp; Loss'!E5</f>
        <v>0</v>
      </c>
      <c r="G5" s="17">
        <f>('Quarterly Profit &amp; Loss'!G5-'Quarterly Profit &amp; Loss'!F5)/'Quarterly Profit &amp; Loss'!F5</f>
        <v>0</v>
      </c>
      <c r="H5" s="17">
        <f>('Quarterly Profit &amp; Loss'!H5-'Quarterly Profit &amp; Loss'!G5)/'Quarterly Profit &amp; Loss'!G5</f>
        <v>0</v>
      </c>
      <c r="I5" s="17">
        <f>('Quarterly Profit &amp; Loss'!I5-'Quarterly Profit &amp; Loss'!H5)/'Quarterly Profit &amp; Loss'!H5</f>
        <v>0</v>
      </c>
    </row>
    <row r="6">
      <c r="A6" s="18" t="s">
        <v>46</v>
      </c>
      <c r="B6" s="16"/>
      <c r="C6" s="17">
        <f>('Quarterly Profit &amp; Loss'!C6-'Quarterly Profit &amp; Loss'!B6)/'Quarterly Profit &amp; Loss'!B6</f>
        <v>0.05892482451</v>
      </c>
      <c r="D6" s="17">
        <f>('Quarterly Profit &amp; Loss'!D6-'Quarterly Profit &amp; Loss'!C6)/'Quarterly Profit &amp; Loss'!C6</f>
        <v>0.05975412818</v>
      </c>
      <c r="E6" s="17">
        <f>('Quarterly Profit &amp; Loss'!E6-'Quarterly Profit &amp; Loss'!D6)/'Quarterly Profit &amp; Loss'!D6</f>
        <v>0.06063750466</v>
      </c>
      <c r="F6" s="17">
        <f>('Quarterly Profit &amp; Loss'!F6-'Quarterly Profit &amp; Loss'!E6)/'Quarterly Profit &amp; Loss'!E6</f>
        <v>0.06157431477</v>
      </c>
      <c r="G6" s="17">
        <f>('Quarterly Profit &amp; Loss'!G6-'Quarterly Profit &amp; Loss'!F6)/'Quarterly Profit &amp; Loss'!F6</f>
        <v>0.06256354634</v>
      </c>
      <c r="H6" s="17">
        <f>('Quarterly Profit &amp; Loss'!H6-'Quarterly Profit &amp; Loss'!G6)/'Quarterly Profit &amp; Loss'!G6</f>
        <v>0.06360379125</v>
      </c>
      <c r="I6" s="17">
        <f>('Quarterly Profit &amp; Loss'!I6-'Quarterly Profit &amp; Loss'!H6)/'Quarterly Profit &amp; Loss'!H6</f>
        <v>0.0646932277</v>
      </c>
    </row>
    <row r="7">
      <c r="A7" s="15" t="s">
        <v>47</v>
      </c>
      <c r="B7" s="16"/>
      <c r="C7" s="17">
        <f>('Quarterly Profit &amp; Loss'!C7-'Quarterly Profit &amp; Loss'!B7)/'Quarterly Profit &amp; Loss'!B7</f>
        <v>0.05205639443</v>
      </c>
      <c r="D7" s="17">
        <f>('Quarterly Profit &amp; Loss'!D7-'Quarterly Profit &amp; Loss'!C7)/'Quarterly Profit &amp; Loss'!C7</f>
        <v>0.08143684085</v>
      </c>
      <c r="E7" s="17">
        <f>('Quarterly Profit &amp; Loss'!E7-'Quarterly Profit &amp; Loss'!D7)/'Quarterly Profit &amp; Loss'!D7</f>
        <v>0.04575450946</v>
      </c>
      <c r="F7" s="17">
        <f>('Quarterly Profit &amp; Loss'!F7-'Quarterly Profit &amp; Loss'!E7)/'Quarterly Profit &amp; Loss'!E7</f>
        <v>0</v>
      </c>
      <c r="G7" s="17">
        <f>('Quarterly Profit &amp; Loss'!G7-'Quarterly Profit &amp; Loss'!F7)/'Quarterly Profit &amp; Loss'!F7</f>
        <v>-0.08203618006</v>
      </c>
      <c r="H7" s="17">
        <f>('Quarterly Profit &amp; Loss'!H7-'Quarterly Profit &amp; Loss'!G7)/'Quarterly Profit &amp; Loss'!G7</f>
        <v>-0.06851512374</v>
      </c>
      <c r="I7" s="17">
        <f>('Quarterly Profit &amp; Loss'!I7-'Quarterly Profit &amp; Loss'!H7)/'Quarterly Profit &amp; Loss'!H7</f>
        <v>0</v>
      </c>
    </row>
    <row r="8">
      <c r="A8" s="18" t="s">
        <v>48</v>
      </c>
      <c r="B8" s="16"/>
      <c r="C8" s="17">
        <f>('Quarterly Profit &amp; Loss'!C8-'Quarterly Profit &amp; Loss'!B8)/'Quarterly Profit &amp; Loss'!B8</f>
        <v>0.05898882224</v>
      </c>
      <c r="D8" s="17">
        <f>('Quarterly Profit &amp; Loss'!D8-'Quarterly Profit &amp; Loss'!C8)/'Quarterly Profit &amp; Loss'!C8</f>
        <v>0.05955341848</v>
      </c>
      <c r="E8" s="17">
        <f>('Quarterly Profit &amp; Loss'!E8-'Quarterly Profit &amp; Loss'!D8)/'Quarterly Profit &amp; Loss'!D8</f>
        <v>0.06077811698</v>
      </c>
      <c r="F8" s="17">
        <f>('Quarterly Profit &amp; Loss'!F8-'Quarterly Profit &amp; Loss'!E8)/'Quarterly Profit &amp; Loss'!E8</f>
        <v>0.0621478206</v>
      </c>
      <c r="G8" s="17">
        <f>('Quarterly Profit &amp; Loss'!G8-'Quarterly Profit &amp; Loss'!F8)/'Quarterly Profit &amp; Loss'!F8</f>
        <v>0.06383155074</v>
      </c>
      <c r="H8" s="17">
        <f>('Quarterly Profit &amp; Loss'!H8-'Quarterly Profit &amp; Loss'!G8)/'Quarterly Profit &amp; Loss'!G8</f>
        <v>0.06460349423</v>
      </c>
      <c r="I8" s="17">
        <f>('Quarterly Profit &amp; Loss'!I8-'Quarterly Profit &amp; Loss'!H8)/'Quarterly Profit &amp; Loss'!H8</f>
        <v>0.06512153229</v>
      </c>
    </row>
    <row r="9">
      <c r="A9" s="15" t="s">
        <v>49</v>
      </c>
      <c r="B9" s="16"/>
      <c r="C9" s="17">
        <f>('Quarterly Profit &amp; Loss'!C9-'Quarterly Profit &amp; Loss'!B9)/'Quarterly Profit &amp; Loss'!B9</f>
        <v>3.817600506</v>
      </c>
      <c r="D9" s="17">
        <f>('Quarterly Profit &amp; Loss'!D9-'Quarterly Profit &amp; Loss'!C9)/'Quarterly Profit &amp; Loss'!C9</f>
        <v>0.18864168</v>
      </c>
      <c r="E9" s="17">
        <f>('Quarterly Profit &amp; Loss'!E9-'Quarterly Profit &amp; Loss'!D9)/'Quarterly Profit &amp; Loss'!D9</f>
        <v>0</v>
      </c>
      <c r="F9" s="17">
        <f>('Quarterly Profit &amp; Loss'!F9-'Quarterly Profit &amp; Loss'!E9)/'Quarterly Profit &amp; Loss'!E9</f>
        <v>0</v>
      </c>
      <c r="G9" s="17">
        <f>('Quarterly Profit &amp; Loss'!G9-'Quarterly Profit &amp; Loss'!F9)/'Quarterly Profit &amp; Loss'!F9</f>
        <v>-0.5238892851</v>
      </c>
      <c r="H9" s="17">
        <f>('Quarterly Profit &amp; Loss'!H9-'Quarterly Profit &amp; Loss'!G9)/'Quarterly Profit &amp; Loss'!G9</f>
        <v>-0.6666666667</v>
      </c>
      <c r="I9" s="17">
        <f>('Quarterly Profit &amp; Loss'!I9-'Quarterly Profit &amp; Loss'!H9)/'Quarterly Profit &amp; Loss'!H9</f>
        <v>-1</v>
      </c>
    </row>
    <row r="10">
      <c r="A10" s="18" t="s">
        <v>50</v>
      </c>
      <c r="B10" s="16"/>
      <c r="C10" s="17">
        <f>('Quarterly Profit &amp; Loss'!C10-'Quarterly Profit &amp; Loss'!B10)/'Quarterly Profit &amp; Loss'!B10</f>
        <v>0.05576924389</v>
      </c>
      <c r="D10" s="17">
        <f>('Quarterly Profit &amp; Loss'!D10-'Quarterly Profit &amp; Loss'!C10)/'Quarterly Profit &amp; Loss'!C10</f>
        <v>0.05904885006</v>
      </c>
      <c r="E10" s="17">
        <f>('Quarterly Profit &amp; Loss'!E10-'Quarterly Profit &amp; Loss'!D10)/'Quarterly Profit &amp; Loss'!D10</f>
        <v>0.06104475098</v>
      </c>
      <c r="F10" s="17">
        <f>('Quarterly Profit &amp; Loss'!F10-'Quarterly Profit &amp; Loss'!E10)/'Quarterly Profit &amp; Loss'!E10</f>
        <v>0.06240477762</v>
      </c>
      <c r="G10" s="17">
        <f>('Quarterly Profit &amp; Loss'!G10-'Quarterly Profit &amp; Loss'!F10)/'Quarterly Profit &amp; Loss'!F10</f>
        <v>0.06611881134</v>
      </c>
      <c r="H10" s="17">
        <f>('Quarterly Profit &amp; Loss'!H10-'Quarterly Profit &amp; Loss'!G10)/'Quarterly Profit &amp; Loss'!G10</f>
        <v>0.06587443339</v>
      </c>
      <c r="I10" s="17">
        <f>('Quarterly Profit &amp; Loss'!I10-'Quarterly Profit &amp; Loss'!H10)/'Quarterly Profit &amp; Loss'!H10</f>
        <v>0.06570045258</v>
      </c>
    </row>
    <row r="11">
      <c r="A11" s="15" t="s">
        <v>51</v>
      </c>
      <c r="B11" s="16"/>
      <c r="C11" s="17">
        <f>('Quarterly Profit &amp; Loss'!C11-'Quarterly Profit &amp; Loss'!B11)/'Quarterly Profit &amp; Loss'!B11</f>
        <v>0.05576924389</v>
      </c>
      <c r="D11" s="17">
        <f>('Quarterly Profit &amp; Loss'!D11-'Quarterly Profit &amp; Loss'!C11)/'Quarterly Profit &amp; Loss'!C11</f>
        <v>0.05904885006</v>
      </c>
      <c r="E11" s="17">
        <f>('Quarterly Profit &amp; Loss'!E11-'Quarterly Profit &amp; Loss'!D11)/'Quarterly Profit &amp; Loss'!D11</f>
        <v>0.06104475098</v>
      </c>
      <c r="F11" s="17">
        <f>('Quarterly Profit &amp; Loss'!F11-'Quarterly Profit &amp; Loss'!E11)/'Quarterly Profit &amp; Loss'!E11</f>
        <v>0.06240477762</v>
      </c>
      <c r="G11" s="17">
        <f>('Quarterly Profit &amp; Loss'!G11-'Quarterly Profit &amp; Loss'!F11)/'Quarterly Profit &amp; Loss'!F11</f>
        <v>0.06611881134</v>
      </c>
      <c r="H11" s="17">
        <f>('Quarterly Profit &amp; Loss'!H11-'Quarterly Profit &amp; Loss'!G11)/'Quarterly Profit &amp; Loss'!G11</f>
        <v>0.06587443339</v>
      </c>
      <c r="I11" s="17">
        <f>('Quarterly Profit &amp; Loss'!I11-'Quarterly Profit &amp; Loss'!H11)/'Quarterly Profit &amp; Loss'!H11</f>
        <v>0.06570045258</v>
      </c>
    </row>
    <row r="12">
      <c r="A12" s="18" t="s">
        <v>52</v>
      </c>
      <c r="B12" s="16"/>
      <c r="C12" s="17">
        <f>('Quarterly Profit &amp; Loss'!C12-'Quarterly Profit &amp; Loss'!B12)/'Quarterly Profit &amp; Loss'!B12</f>
        <v>0.05576924389</v>
      </c>
      <c r="D12" s="17">
        <f>('Quarterly Profit &amp; Loss'!D12-'Quarterly Profit &amp; Loss'!C12)/'Quarterly Profit &amp; Loss'!C12</f>
        <v>0.05904885006</v>
      </c>
      <c r="E12" s="17">
        <f>('Quarterly Profit &amp; Loss'!E12-'Quarterly Profit &amp; Loss'!D12)/'Quarterly Profit &amp; Loss'!D12</f>
        <v>0.06104475098</v>
      </c>
      <c r="F12" s="17">
        <f>('Quarterly Profit &amp; Loss'!F12-'Quarterly Profit &amp; Loss'!E12)/'Quarterly Profit &amp; Loss'!E12</f>
        <v>0.06240477762</v>
      </c>
      <c r="G12" s="17">
        <f>('Quarterly Profit &amp; Loss'!G12-'Quarterly Profit &amp; Loss'!F12)/'Quarterly Profit &amp; Loss'!F12</f>
        <v>0.06611881134</v>
      </c>
      <c r="H12" s="17">
        <f>('Quarterly Profit &amp; Loss'!H12-'Quarterly Profit &amp; Loss'!G12)/'Quarterly Profit &amp; Loss'!G12</f>
        <v>0.06587443339</v>
      </c>
      <c r="I12" s="17">
        <f>('Quarterly Profit &amp; Loss'!I12-'Quarterly Profit &amp; Loss'!H12)/'Quarterly Profit &amp; Loss'!H12</f>
        <v>0.06570045258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55</v>
      </c>
    </row>
    <row r="2">
      <c r="A2" s="19" t="s">
        <v>56</v>
      </c>
      <c r="B2" s="19" t="s">
        <v>57</v>
      </c>
      <c r="C2" s="19" t="s">
        <v>58</v>
      </c>
      <c r="D2" s="19" t="s">
        <v>59</v>
      </c>
    </row>
    <row r="3">
      <c r="A3" s="20" t="s">
        <v>42</v>
      </c>
      <c r="B3" s="20" t="s">
        <v>60</v>
      </c>
      <c r="C3" s="20" t="s">
        <v>61</v>
      </c>
      <c r="D3" s="12">
        <f>AVERAGE('Horizontal Analysis'!G2:I2)</f>
        <v>0.07451041515</v>
      </c>
    </row>
    <row r="4">
      <c r="A4" s="20" t="s">
        <v>62</v>
      </c>
      <c r="B4" s="20" t="s">
        <v>63</v>
      </c>
      <c r="C4" s="20" t="s">
        <v>64</v>
      </c>
      <c r="D4" s="12">
        <f>AVERAGE('Vertical Analysis'!H3:I3)</f>
        <v>0.8287249281</v>
      </c>
    </row>
    <row r="5">
      <c r="A5" s="20" t="s">
        <v>65</v>
      </c>
      <c r="B5" s="20" t="s">
        <v>63</v>
      </c>
      <c r="C5" s="20" t="s">
        <v>64</v>
      </c>
      <c r="D5" s="12">
        <f>AVERAGE('Vertical Analysis'!H5:I5)</f>
        <v>0.00320427771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4" width="12.5"/>
  </cols>
  <sheetData>
    <row r="1">
      <c r="A1" s="5" t="s">
        <v>8</v>
      </c>
      <c r="B1" s="6" t="s">
        <v>16</v>
      </c>
      <c r="C1" s="6" t="s">
        <v>66</v>
      </c>
      <c r="D1" s="6" t="s">
        <v>67</v>
      </c>
    </row>
    <row r="2">
      <c r="A2" s="8" t="s">
        <v>42</v>
      </c>
      <c r="B2" s="9">
        <v>4.0526404960426295E8</v>
      </c>
      <c r="C2" s="11">
        <f>B2*(1+'Assumptions-Forecasting'!D3)</f>
        <v>435460442.2</v>
      </c>
      <c r="D2" s="11">
        <f>C2*(1+'Assumptions-Forecasting'!D3)</f>
        <v>467906780.5</v>
      </c>
    </row>
    <row r="3">
      <c r="A3" s="8" t="s">
        <v>43</v>
      </c>
      <c r="B3" s="9">
        <v>3.362189430594306E8</v>
      </c>
      <c r="C3" s="11">
        <f>C2*'Assumptions-Forecasting'!D4</f>
        <v>360876923.6</v>
      </c>
      <c r="D3" s="11">
        <f>D2*'Assumptions-Forecasting'!D4</f>
        <v>387766013</v>
      </c>
    </row>
    <row r="4">
      <c r="A4" s="5" t="s">
        <v>44</v>
      </c>
      <c r="B4" s="9">
        <v>6.904510654483233E7</v>
      </c>
      <c r="C4" s="11">
        <f t="shared" ref="C4:D4" si="1">C2-C3</f>
        <v>74583518.57</v>
      </c>
      <c r="D4" s="11">
        <f t="shared" si="1"/>
        <v>80140767.5</v>
      </c>
    </row>
    <row r="5">
      <c r="A5" s="8" t="s">
        <v>45</v>
      </c>
      <c r="B5" s="9">
        <v>1251801.0</v>
      </c>
      <c r="C5" s="11">
        <f>C2*'Assumptions-Forecasting'!D5</f>
        <v>1395336.188</v>
      </c>
      <c r="D5" s="11">
        <f>D2*'Assumptions-Forecasting'!D5</f>
        <v>1499303.267</v>
      </c>
    </row>
    <row r="6">
      <c r="A6" s="5" t="s">
        <v>46</v>
      </c>
      <c r="B6" s="9">
        <v>6.779330554483233E7</v>
      </c>
      <c r="C6" s="11">
        <f t="shared" ref="C6:D6" si="2">C4-C5</f>
        <v>73188182.38</v>
      </c>
      <c r="D6" s="11">
        <f t="shared" si="2"/>
        <v>78641464.23</v>
      </c>
    </row>
    <row r="7">
      <c r="A7" s="8" t="s">
        <v>47</v>
      </c>
      <c r="B7" s="9">
        <v>418784.3406593406</v>
      </c>
      <c r="C7" s="11"/>
      <c r="D7" s="11"/>
    </row>
    <row r="8">
      <c r="A8" s="5" t="s">
        <v>48</v>
      </c>
      <c r="B8" s="9">
        <v>6.7374521204173E7</v>
      </c>
      <c r="C8" s="11"/>
      <c r="D8" s="11"/>
    </row>
    <row r="9">
      <c r="A9" s="8" t="s">
        <v>49</v>
      </c>
      <c r="B9" s="9">
        <v>0.0</v>
      </c>
      <c r="C9" s="11"/>
      <c r="D9" s="11"/>
    </row>
    <row r="10">
      <c r="A10" s="5" t="s">
        <v>50</v>
      </c>
      <c r="B10" s="9">
        <v>6.7374521204173E7</v>
      </c>
      <c r="C10" s="11"/>
      <c r="D10" s="11"/>
    </row>
    <row r="11">
      <c r="A11" s="8" t="s">
        <v>51</v>
      </c>
      <c r="B11" s="9">
        <v>1.7786873597901672E7</v>
      </c>
      <c r="C11" s="11"/>
      <c r="D11" s="11"/>
    </row>
    <row r="12">
      <c r="A12" s="5" t="s">
        <v>52</v>
      </c>
      <c r="B12" s="9">
        <v>4.958764760627133E7</v>
      </c>
      <c r="C12" s="11"/>
      <c r="D12" s="11"/>
    </row>
    <row r="13">
      <c r="A13" s="7"/>
      <c r="B13" s="7"/>
      <c r="C13" s="9"/>
      <c r="D13" s="9"/>
    </row>
    <row r="14">
      <c r="A14" s="7"/>
      <c r="B14" s="7"/>
      <c r="C14" s="7"/>
      <c r="D14" s="7"/>
    </row>
    <row r="15">
      <c r="A15" s="7"/>
      <c r="B15" s="7"/>
      <c r="C15" s="7"/>
      <c r="D15" s="7"/>
    </row>
    <row r="16">
      <c r="A16" s="8"/>
      <c r="B16" s="7"/>
      <c r="C16" s="7"/>
      <c r="D16" s="7"/>
    </row>
    <row r="17">
      <c r="A17" s="7"/>
      <c r="B17" s="7"/>
      <c r="C17" s="7"/>
      <c r="D17" s="7"/>
    </row>
    <row r="18">
      <c r="A18" s="7"/>
      <c r="B18" s="7"/>
      <c r="C18" s="7"/>
      <c r="D18" s="7"/>
    </row>
    <row r="19">
      <c r="A19" s="7"/>
      <c r="B19" s="7"/>
      <c r="C19" s="7"/>
      <c r="D19" s="7"/>
    </row>
    <row r="20">
      <c r="A20" s="7"/>
      <c r="B20" s="7"/>
      <c r="C20" s="7"/>
      <c r="D20" s="7"/>
    </row>
    <row r="21">
      <c r="A21" s="7"/>
      <c r="B21" s="7"/>
      <c r="C21" s="7"/>
      <c r="D21" s="7"/>
    </row>
    <row r="22">
      <c r="A22" s="7"/>
      <c r="B22" s="7"/>
      <c r="C22" s="7"/>
      <c r="D22" s="7"/>
    </row>
    <row r="23">
      <c r="A23" s="7"/>
      <c r="B23" s="7"/>
      <c r="C23" s="7"/>
      <c r="D23" s="7"/>
    </row>
    <row r="24">
      <c r="A24" s="7"/>
      <c r="B24" s="7"/>
      <c r="C24" s="7"/>
      <c r="D24" s="7"/>
    </row>
    <row r="25">
      <c r="A25" s="7"/>
      <c r="B25" s="7"/>
      <c r="C25" s="7"/>
      <c r="D25" s="7"/>
    </row>
    <row r="26">
      <c r="A26" s="7"/>
      <c r="B26" s="7"/>
      <c r="C26" s="7"/>
      <c r="D26" s="7"/>
    </row>
    <row r="27">
      <c r="A27" s="7"/>
      <c r="B27" s="7"/>
      <c r="C27" s="7"/>
      <c r="D27" s="7"/>
    </row>
    <row r="28">
      <c r="A28" s="7"/>
      <c r="B28" s="7"/>
      <c r="C28" s="7"/>
      <c r="D28" s="7"/>
    </row>
    <row r="29">
      <c r="A29" s="7"/>
      <c r="B29" s="7"/>
      <c r="C29" s="7"/>
      <c r="D29" s="7"/>
    </row>
    <row r="30">
      <c r="A30" s="7"/>
      <c r="B30" s="7"/>
      <c r="C30" s="7"/>
      <c r="D30" s="7"/>
    </row>
    <row r="31">
      <c r="A31" s="7"/>
      <c r="B31" s="7"/>
      <c r="C31" s="7"/>
      <c r="D31" s="7"/>
    </row>
    <row r="32">
      <c r="A32" s="7"/>
      <c r="B32" s="7"/>
      <c r="C32" s="7"/>
      <c r="D32" s="7"/>
    </row>
    <row r="33">
      <c r="A33" s="7"/>
      <c r="B33" s="7"/>
      <c r="C33" s="7"/>
      <c r="D33" s="7"/>
    </row>
    <row r="34">
      <c r="A34" s="7"/>
      <c r="B34" s="7"/>
      <c r="C34" s="7"/>
      <c r="D34" s="7"/>
    </row>
    <row r="35">
      <c r="A35" s="7"/>
      <c r="B35" s="7"/>
      <c r="C35" s="7"/>
      <c r="D35" s="7"/>
    </row>
    <row r="36">
      <c r="A36" s="7"/>
      <c r="B36" s="7"/>
      <c r="C36" s="7"/>
      <c r="D36" s="7"/>
    </row>
    <row r="37">
      <c r="A37" s="7"/>
      <c r="B37" s="7"/>
      <c r="C37" s="7"/>
      <c r="D37" s="7"/>
    </row>
    <row r="38">
      <c r="A38" s="7"/>
      <c r="B38" s="7"/>
      <c r="C38" s="7"/>
      <c r="D38" s="7"/>
    </row>
    <row r="39">
      <c r="A39" s="7"/>
      <c r="B39" s="7"/>
      <c r="C39" s="7"/>
      <c r="D39" s="7"/>
    </row>
    <row r="40">
      <c r="A40" s="7"/>
      <c r="B40" s="7"/>
      <c r="C40" s="7"/>
      <c r="D40" s="7"/>
    </row>
    <row r="41">
      <c r="A41" s="7"/>
      <c r="B41" s="7"/>
      <c r="C41" s="7"/>
      <c r="D41" s="7"/>
    </row>
    <row r="42">
      <c r="A42" s="7"/>
      <c r="B42" s="7"/>
      <c r="C42" s="7"/>
      <c r="D42" s="7"/>
    </row>
    <row r="43">
      <c r="A43" s="7"/>
      <c r="B43" s="7"/>
      <c r="C43" s="7"/>
      <c r="D43" s="7"/>
    </row>
    <row r="44">
      <c r="A44" s="7"/>
      <c r="B44" s="7"/>
      <c r="C44" s="7"/>
      <c r="D44" s="7"/>
    </row>
    <row r="45">
      <c r="A45" s="7"/>
      <c r="B45" s="7"/>
      <c r="C45" s="7"/>
      <c r="D45" s="7"/>
    </row>
    <row r="46">
      <c r="A46" s="7"/>
      <c r="B46" s="7"/>
      <c r="C46" s="7"/>
      <c r="D46" s="7"/>
    </row>
    <row r="47">
      <c r="A47" s="7"/>
      <c r="B47" s="7"/>
      <c r="C47" s="7"/>
      <c r="D47" s="7"/>
    </row>
    <row r="48">
      <c r="A48" s="7"/>
      <c r="B48" s="7"/>
      <c r="C48" s="7"/>
      <c r="D48" s="7"/>
    </row>
    <row r="49">
      <c r="A49" s="7"/>
      <c r="B49" s="7"/>
      <c r="C49" s="7"/>
      <c r="D49" s="7"/>
    </row>
    <row r="50">
      <c r="A50" s="7"/>
      <c r="B50" s="7"/>
      <c r="C50" s="7"/>
      <c r="D50" s="7"/>
    </row>
    <row r="51">
      <c r="A51" s="7"/>
      <c r="B51" s="7"/>
      <c r="C51" s="7"/>
      <c r="D51" s="7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</sheetData>
  <drawing r:id="rId1"/>
</worksheet>
</file>