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ollections" sheetId="6" r:id="rId9"/>
    <sheet state="visible" name="Cash" sheetId="7" r:id="rId10"/>
    <sheet state="visible" name="Stocks" sheetId="8" r:id="rId11"/>
    <sheet state="visible" name="Balances" sheetId="9" r:id="rId12"/>
  </sheets>
  <definedNames/>
  <calcPr/>
</workbook>
</file>

<file path=xl/sharedStrings.xml><?xml version="1.0" encoding="utf-8"?>
<sst xmlns="http://schemas.openxmlformats.org/spreadsheetml/2006/main" count="285" uniqueCount="122">
  <si>
    <r>
      <rPr>
        <rFont val="Arial"/>
        <b/>
        <color rgb="FF000000"/>
        <sz val="13.0"/>
      </rPr>
      <t>Sales details:</t>
    </r>
    <r>
      <rPr>
        <rFont val="Arial"/>
        <color rgb="FF000000"/>
        <sz val="13.0"/>
      </rPr>
      <t xml:space="preserve">
The Momos Magic sells momos &amp; water bottles as follows: 
- 200 bowls of momos and 150 bottles of water every day to customers who visit the shop. It sells them a bowl of momos for Rs 100 and a bottle of water for Rs 15. 
- 150 bowls of momos and 100 bottles of water to College 1 every day. It sells them a bowl of momos for Rs 120 and a bottle of water for Rs 20. 
- 140 plates of momos and 100 bottles of water to College 2 every day. It sells them a bowl of momos for Rs 120 and a bottle of water for Rs 20.</t>
    </r>
  </si>
  <si>
    <r>
      <rPr>
        <rFont val="Arial"/>
        <b/>
        <color rgb="FF000000"/>
        <sz val="13.0"/>
      </rPr>
      <t xml:space="preserve">Collections: </t>
    </r>
    <r>
      <rPr>
        <rFont val="Arial"/>
        <color rgb="FF000000"/>
        <sz val="13.0"/>
      </rPr>
      <t xml:space="preserve">
The customers who visit the momo magic pay cash. 
College 1 pays the momo magic on the 4th day and makes it balance 0. 
College 2 pays the momo magic on the 2nd day and makes it balance 0.</t>
    </r>
  </si>
  <si>
    <r>
      <rPr>
        <rFont val="Arial"/>
        <b/>
        <color rgb="FF000000"/>
        <sz val="13.0"/>
      </rPr>
      <t xml:space="preserve">Usage: </t>
    </r>
    <r>
      <rPr>
        <rFont val="Arial"/>
        <color rgb="FF000000"/>
        <sz val="13.0"/>
      </rPr>
      <t xml:space="preserve">
To make 1 bowl of momos, 20 ml of oil, 150 gms of flour, 150 gms of vegetables, 10 gms of spices and 50 ml of sauces are required. The cost price of various items is 
- oil - Rs 180 per litre 
- flour - Rs 80 per kg 
- vegetables - Rs 80 per kg 
- spices - Rs 120 per kg 
- sauces - Rs 200 per litre 
- water bottles- Rs 10 per bottle 
- bowl - Rs 12 per bowl</t>
    </r>
  </si>
  <si>
    <r>
      <rPr>
        <rFont val="Arial"/>
        <b/>
        <color rgb="FF000000"/>
        <sz val="13.0"/>
      </rPr>
      <t>Purchases:</t>
    </r>
    <r>
      <rPr>
        <rFont val="Arial"/>
        <color rgb="FF000000"/>
        <sz val="13.0"/>
      </rPr>
      <t xml:space="preserve"> 
The momo magic purchases the following 
- oil - 30 litres every 3 days 
- flour - 230 kg every 3 days 
- vegetables - 85 kg every day 
- spices - 10 kg every 2 days 
- sauces - 50 litres every 2 days 
- water bottle - 700 bottles every 2 days 
- bowl - 2500 bowls every 5 days 
Vegetables left at the end of the day are treated as wastage. 
Everyday, while serving momos in the bowls, the store discovers that 10 bowls are damaged and have to be thrown away. 
There is no wastage in oil, flour, spices, sauces and water bottles.</t>
    </r>
  </si>
  <si>
    <r>
      <rPr>
        <rFont val="Arial"/>
        <b/>
        <color rgb="FF000000"/>
        <sz val="13.0"/>
      </rPr>
      <t>Payments:</t>
    </r>
    <r>
      <rPr>
        <rFont val="Arial"/>
        <color rgb="FF000000"/>
        <sz val="13.0"/>
      </rPr>
      <t xml:space="preserve"> 
Momos magic pays for its purchases as follows 
- oil - after 2 days 
- flour - after 2 days. </t>
    </r>
    <r>
      <rPr>
        <rFont val="Arial"/>
        <b/>
        <color rgb="FF000000"/>
        <sz val="13.0"/>
      </rPr>
      <t>Flour purchased on Day 1 will be paid on Day 3.</t>
    </r>
    <r>
      <rPr>
        <rFont val="Arial"/>
        <color rgb="FF000000"/>
        <sz val="13.0"/>
      </rPr>
      <t xml:space="preserve">
- vegetables - on the same day 
- spices - after 1 day 
- sauces- after 3 days 
- water bottles - after 1 day 
- bowl - after 3 days 
Every day momos magic spends Rs 250 on gas. 
Momos magic also pays a rent of Rs 200 per day.</t>
    </r>
  </si>
  <si>
    <t>Compute the sales and costs of the store for 15 days. Also compute cash, other balances, purchases, stocks and collections.</t>
  </si>
  <si>
    <t>Make 1 bowl of momos</t>
  </si>
  <si>
    <t>Oil</t>
  </si>
  <si>
    <t>ml</t>
  </si>
  <si>
    <t>flour</t>
  </si>
  <si>
    <t>gms</t>
  </si>
  <si>
    <t>vegetables</t>
  </si>
  <si>
    <t>spieces</t>
  </si>
  <si>
    <t>sauces</t>
  </si>
  <si>
    <t>Cost Price</t>
  </si>
  <si>
    <t>Rs</t>
  </si>
  <si>
    <t>payments</t>
  </si>
  <si>
    <t>per litre</t>
  </si>
  <si>
    <t>per kg</t>
  </si>
  <si>
    <t>water bottles</t>
  </si>
  <si>
    <t>per bottle</t>
  </si>
  <si>
    <t>bowls</t>
  </si>
  <si>
    <t>per bowl</t>
  </si>
  <si>
    <t>Purchase Details</t>
  </si>
  <si>
    <t>litres</t>
  </si>
  <si>
    <t>every 3 days</t>
  </si>
  <si>
    <t>kg</t>
  </si>
  <si>
    <t>every day</t>
  </si>
  <si>
    <t>every 2 days</t>
  </si>
  <si>
    <t>bottles</t>
  </si>
  <si>
    <t>5 days</t>
  </si>
  <si>
    <t>Wastage</t>
  </si>
  <si>
    <t>left over</t>
  </si>
  <si>
    <t>Sales Details</t>
  </si>
  <si>
    <t>Walking</t>
  </si>
  <si>
    <t>College 1</t>
  </si>
  <si>
    <t>College 2</t>
  </si>
  <si>
    <t>Quantity</t>
  </si>
  <si>
    <t>Price</t>
  </si>
  <si>
    <t>Momos</t>
  </si>
  <si>
    <t>Water bottles</t>
  </si>
  <si>
    <t>Payments</t>
  </si>
  <si>
    <t>Daily</t>
  </si>
  <si>
    <t>4th day</t>
  </si>
  <si>
    <t>2nd day</t>
  </si>
  <si>
    <t>Other costs</t>
  </si>
  <si>
    <t xml:space="preserve">Gas </t>
  </si>
  <si>
    <t>Rent</t>
  </si>
  <si>
    <t>D1</t>
  </si>
  <si>
    <t>D2</t>
  </si>
  <si>
    <t>D3</t>
  </si>
  <si>
    <t>D4</t>
  </si>
  <si>
    <t>D5</t>
  </si>
  <si>
    <t>D6</t>
  </si>
  <si>
    <t>D7</t>
  </si>
  <si>
    <t>D8</t>
  </si>
  <si>
    <t>D9</t>
  </si>
  <si>
    <t>D10</t>
  </si>
  <si>
    <t>D11</t>
  </si>
  <si>
    <t>D12</t>
  </si>
  <si>
    <t>D13</t>
  </si>
  <si>
    <t>D14</t>
  </si>
  <si>
    <t>D15</t>
  </si>
  <si>
    <t>Sales (Quantity)</t>
  </si>
  <si>
    <t>Total Momos</t>
  </si>
  <si>
    <t>Water Bottles</t>
  </si>
  <si>
    <t>Total Water bottles</t>
  </si>
  <si>
    <t>Usage (Quantity)</t>
  </si>
  <si>
    <t>Purchase (Quantity)</t>
  </si>
  <si>
    <t>Sales (in Rs)</t>
  </si>
  <si>
    <t>Total Momos Sales</t>
  </si>
  <si>
    <t>Total Water Bottles sold</t>
  </si>
  <si>
    <t>Total Sales</t>
  </si>
  <si>
    <t>Cost of goods sold in (Rs)</t>
  </si>
  <si>
    <t>Total Cost of  goods sold</t>
  </si>
  <si>
    <t>Wastage (in Rs)</t>
  </si>
  <si>
    <t>Total Wastage amount</t>
  </si>
  <si>
    <t>Other Costs</t>
  </si>
  <si>
    <t>Gas</t>
  </si>
  <si>
    <t>Total Costs</t>
  </si>
  <si>
    <t>Profit</t>
  </si>
  <si>
    <t>Purchases</t>
  </si>
  <si>
    <t>Total Purchases</t>
  </si>
  <si>
    <t>Purchase Payments</t>
  </si>
  <si>
    <t>Total Purchase Payments</t>
  </si>
  <si>
    <t>Payments outstanding for purchases</t>
  </si>
  <si>
    <t>Total payments outstanding</t>
  </si>
  <si>
    <t>Sales to different parties</t>
  </si>
  <si>
    <t>Walkin</t>
  </si>
  <si>
    <t>Collections</t>
  </si>
  <si>
    <t>Total Collections</t>
  </si>
  <si>
    <t>Opening Cash</t>
  </si>
  <si>
    <t>Closing Cash</t>
  </si>
  <si>
    <t>Total Closing Cash</t>
  </si>
  <si>
    <t>Cash inflow</t>
  </si>
  <si>
    <t>Cash collected from sales</t>
  </si>
  <si>
    <t>Cash outflow</t>
  </si>
  <si>
    <t>Cash paid for Purchases</t>
  </si>
  <si>
    <t>Net Cash for the day</t>
  </si>
  <si>
    <t>Opening Day</t>
  </si>
  <si>
    <t>Net Cash for the Day</t>
  </si>
  <si>
    <t>Opening Stock</t>
  </si>
  <si>
    <t>Vegetables</t>
  </si>
  <si>
    <t>spices</t>
  </si>
  <si>
    <t>Sauces</t>
  </si>
  <si>
    <t>Change in Stock</t>
  </si>
  <si>
    <t>Closing Stock</t>
  </si>
  <si>
    <t>Closing Stock(Rs)</t>
  </si>
  <si>
    <t>Total Closing Stocks</t>
  </si>
  <si>
    <t>Assets</t>
  </si>
  <si>
    <t>Cash in hand</t>
  </si>
  <si>
    <t>Stocks</t>
  </si>
  <si>
    <t>Cash to be collected</t>
  </si>
  <si>
    <t>Total Assets (TA)</t>
  </si>
  <si>
    <t>Liabilities</t>
  </si>
  <si>
    <t>Payment Outstanding</t>
  </si>
  <si>
    <t>Total Liabilities (TL)</t>
  </si>
  <si>
    <t>Difference 1 (TA - TL)</t>
  </si>
  <si>
    <t>Opening Profit</t>
  </si>
  <si>
    <t>Profit for the Day</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</si>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</sst>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3.0"/>
      <color rgb="FF000000"/>
      <name val="Arial"/>
    </font>
    <font/>
    <font>
      <color theme="1"/>
      <name val="Arial"/>
      <scheme val="minor"/>
    </font>
    <font>
      <color theme="1"/>
      <name val="Arial"/>
    </font>
    <font>
      <b/>
      <color theme="1"/>
      <name val="Arial"/>
    </font>
  </fonts>
  <fills count="2">
    <fill>
      <patternFill patternType="none"/>
    </fill>
    <fill>
      <patternFill patternType="lightGray"/>
    </fill>
  </fills>
  <borders count="5">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readingOrder="0" shrinkToFit="0" vertical="center" wrapText="1"/>
    </xf>
    <xf borderId="2" fillId="0" fontId="2" numFmtId="0" xfId="0" applyBorder="1" applyFont="1"/>
    <xf borderId="3" fillId="0" fontId="2" numFmtId="0" xfId="0" applyBorder="1" applyFont="1"/>
    <xf borderId="4" fillId="0" fontId="1" numFmtId="0" xfId="0" applyAlignment="1" applyBorder="1" applyFont="1">
      <alignment readingOrder="0" vertical="center"/>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63"/>
  </cols>
  <sheetData>
    <row r="1">
      <c r="A1" s="1" t="s">
        <v>0</v>
      </c>
    </row>
    <row r="2">
      <c r="A2" s="2"/>
    </row>
    <row r="3">
      <c r="A3" s="2"/>
    </row>
    <row r="4">
      <c r="A4" s="2"/>
    </row>
    <row r="5">
      <c r="A5" s="2"/>
    </row>
    <row r="6">
      <c r="A6" s="2"/>
    </row>
    <row r="7">
      <c r="A7" s="2"/>
    </row>
    <row r="8">
      <c r="A8" s="2"/>
    </row>
    <row r="9">
      <c r="A9" s="3"/>
    </row>
    <row r="10">
      <c r="A10" s="1" t="s">
        <v>1</v>
      </c>
    </row>
    <row r="11">
      <c r="A11" s="2"/>
    </row>
    <row r="12">
      <c r="A12" s="2"/>
    </row>
    <row r="13">
      <c r="A13" s="2"/>
    </row>
    <row r="14">
      <c r="A14" s="3"/>
    </row>
    <row r="15">
      <c r="A15" s="1" t="s">
        <v>2</v>
      </c>
    </row>
    <row r="16">
      <c r="A16" s="2"/>
    </row>
    <row r="17">
      <c r="A17" s="2"/>
    </row>
    <row r="18">
      <c r="A18" s="2"/>
    </row>
    <row r="19">
      <c r="A19" s="2"/>
    </row>
    <row r="20">
      <c r="A20" s="2"/>
    </row>
    <row r="21">
      <c r="A21" s="2"/>
    </row>
    <row r="22">
      <c r="A22" s="2"/>
    </row>
    <row r="23">
      <c r="A23" s="2"/>
    </row>
    <row r="24">
      <c r="A24" s="2"/>
    </row>
    <row r="25">
      <c r="A25" s="3"/>
    </row>
    <row r="26">
      <c r="A26" s="1" t="s">
        <v>3</v>
      </c>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3"/>
    </row>
    <row r="40">
      <c r="A40" s="1" t="s">
        <v>4</v>
      </c>
    </row>
    <row r="41">
      <c r="A41" s="2"/>
    </row>
    <row r="42">
      <c r="A42" s="2"/>
    </row>
    <row r="43">
      <c r="A43" s="2"/>
    </row>
    <row r="44">
      <c r="A44" s="2"/>
    </row>
    <row r="45">
      <c r="A45" s="2"/>
    </row>
    <row r="46">
      <c r="A46" s="2"/>
    </row>
    <row r="47">
      <c r="A47" s="2"/>
    </row>
    <row r="48">
      <c r="A48" s="2"/>
    </row>
    <row r="49">
      <c r="A49" s="2"/>
    </row>
    <row r="50">
      <c r="A50" s="2"/>
    </row>
    <row r="51" ht="17.25" customHeight="1">
      <c r="A51" s="2"/>
    </row>
    <row r="52" ht="17.25" customHeight="1">
      <c r="A52" s="3"/>
    </row>
    <row r="53">
      <c r="A53" s="4" t="s">
        <v>5</v>
      </c>
    </row>
    <row r="54">
      <c r="A54" s="5"/>
    </row>
  </sheetData>
  <mergeCells count="5">
    <mergeCell ref="A1:A9"/>
    <mergeCell ref="A10:A14"/>
    <mergeCell ref="A15:A25"/>
    <mergeCell ref="A26:A39"/>
    <mergeCell ref="A40:A5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6</v>
      </c>
    </row>
    <row r="2">
      <c r="A2" s="6" t="s">
        <v>7</v>
      </c>
      <c r="B2" s="6">
        <v>20.0</v>
      </c>
      <c r="C2" s="6" t="s">
        <v>8</v>
      </c>
    </row>
    <row r="3">
      <c r="A3" s="6" t="s">
        <v>9</v>
      </c>
      <c r="B3" s="6">
        <v>150.0</v>
      </c>
      <c r="C3" s="6" t="s">
        <v>10</v>
      </c>
    </row>
    <row r="4">
      <c r="A4" s="6" t="s">
        <v>11</v>
      </c>
      <c r="B4" s="6">
        <v>150.0</v>
      </c>
      <c r="C4" s="6" t="s">
        <v>10</v>
      </c>
    </row>
    <row r="5">
      <c r="A5" s="6" t="s">
        <v>12</v>
      </c>
      <c r="B5" s="6">
        <v>10.0</v>
      </c>
      <c r="C5" s="6" t="s">
        <v>10</v>
      </c>
    </row>
    <row r="6">
      <c r="A6" s="6" t="s">
        <v>13</v>
      </c>
      <c r="B6" s="6">
        <v>50.0</v>
      </c>
      <c r="C6" s="6" t="s">
        <v>8</v>
      </c>
    </row>
    <row r="7">
      <c r="A7" s="6"/>
    </row>
    <row r="8">
      <c r="A8" s="6" t="s">
        <v>14</v>
      </c>
      <c r="B8" s="6" t="s">
        <v>15</v>
      </c>
      <c r="D8" s="6" t="s">
        <v>16</v>
      </c>
    </row>
    <row r="9">
      <c r="A9" s="6" t="s">
        <v>7</v>
      </c>
      <c r="B9" s="6">
        <v>180.0</v>
      </c>
      <c r="C9" s="6" t="s">
        <v>17</v>
      </c>
      <c r="D9" s="6">
        <v>2.0</v>
      </c>
    </row>
    <row r="10">
      <c r="A10" s="6" t="s">
        <v>9</v>
      </c>
      <c r="B10" s="6">
        <v>80.0</v>
      </c>
      <c r="C10" s="6" t="s">
        <v>18</v>
      </c>
      <c r="D10" s="6">
        <v>2.0</v>
      </c>
    </row>
    <row r="11">
      <c r="A11" s="6" t="s">
        <v>11</v>
      </c>
      <c r="B11" s="6">
        <v>80.0</v>
      </c>
      <c r="C11" s="6" t="s">
        <v>18</v>
      </c>
      <c r="D11" s="6">
        <v>0.0</v>
      </c>
    </row>
    <row r="12">
      <c r="A12" s="6" t="s">
        <v>12</v>
      </c>
      <c r="B12" s="6">
        <v>120.0</v>
      </c>
      <c r="C12" s="6" t="s">
        <v>18</v>
      </c>
      <c r="D12" s="6">
        <v>1.0</v>
      </c>
    </row>
    <row r="13">
      <c r="A13" s="6" t="s">
        <v>13</v>
      </c>
      <c r="B13" s="6">
        <v>200.0</v>
      </c>
      <c r="C13" s="6" t="s">
        <v>17</v>
      </c>
      <c r="D13" s="6">
        <v>3.0</v>
      </c>
    </row>
    <row r="14">
      <c r="A14" s="6" t="s">
        <v>19</v>
      </c>
      <c r="B14" s="6">
        <v>10.0</v>
      </c>
      <c r="C14" s="6" t="s">
        <v>20</v>
      </c>
      <c r="D14" s="6">
        <v>1.0</v>
      </c>
    </row>
    <row r="15">
      <c r="A15" s="6" t="s">
        <v>21</v>
      </c>
      <c r="B15" s="6">
        <v>12.0</v>
      </c>
      <c r="C15" s="6" t="s">
        <v>22</v>
      </c>
      <c r="D15" s="6">
        <v>3.0</v>
      </c>
    </row>
    <row r="17">
      <c r="A17" s="6" t="s">
        <v>23</v>
      </c>
    </row>
    <row r="18">
      <c r="A18" s="6" t="s">
        <v>7</v>
      </c>
      <c r="B18" s="6">
        <v>30.0</v>
      </c>
      <c r="C18" s="6" t="s">
        <v>24</v>
      </c>
      <c r="D18" s="6" t="s">
        <v>25</v>
      </c>
    </row>
    <row r="19">
      <c r="A19" s="6" t="s">
        <v>9</v>
      </c>
      <c r="B19" s="6">
        <v>230.0</v>
      </c>
      <c r="C19" s="6" t="s">
        <v>26</v>
      </c>
      <c r="D19" s="6" t="s">
        <v>25</v>
      </c>
    </row>
    <row r="20">
      <c r="A20" s="6" t="s">
        <v>11</v>
      </c>
      <c r="B20" s="6">
        <v>85.0</v>
      </c>
      <c r="C20" s="6" t="s">
        <v>26</v>
      </c>
      <c r="D20" s="6" t="s">
        <v>27</v>
      </c>
    </row>
    <row r="21">
      <c r="A21" s="6" t="s">
        <v>12</v>
      </c>
      <c r="B21" s="6">
        <v>10.0</v>
      </c>
      <c r="C21" s="6" t="s">
        <v>26</v>
      </c>
      <c r="D21" s="6" t="s">
        <v>28</v>
      </c>
    </row>
    <row r="22">
      <c r="A22" s="6" t="s">
        <v>13</v>
      </c>
      <c r="B22" s="6">
        <v>50.0</v>
      </c>
      <c r="C22" s="6" t="s">
        <v>24</v>
      </c>
      <c r="D22" s="6" t="s">
        <v>28</v>
      </c>
    </row>
    <row r="23">
      <c r="A23" s="6" t="s">
        <v>19</v>
      </c>
      <c r="B23" s="6">
        <v>700.0</v>
      </c>
      <c r="C23" s="6" t="s">
        <v>29</v>
      </c>
      <c r="D23" s="6" t="s">
        <v>28</v>
      </c>
    </row>
    <row r="24">
      <c r="A24" s="6" t="s">
        <v>21</v>
      </c>
      <c r="B24" s="6">
        <v>2500.0</v>
      </c>
      <c r="C24" s="6" t="s">
        <v>21</v>
      </c>
      <c r="D24" s="6" t="s">
        <v>30</v>
      </c>
    </row>
    <row r="25">
      <c r="A25" s="6"/>
      <c r="B25" s="6"/>
      <c r="C25" s="6"/>
      <c r="D25" s="6"/>
    </row>
    <row r="26">
      <c r="A26" s="6" t="s">
        <v>31</v>
      </c>
      <c r="B26" s="6"/>
      <c r="C26" s="6"/>
      <c r="D26" s="6"/>
    </row>
    <row r="27">
      <c r="A27" s="6" t="s">
        <v>7</v>
      </c>
      <c r="B27" s="6">
        <v>0.0</v>
      </c>
      <c r="C27" s="6"/>
      <c r="D27" s="6"/>
    </row>
    <row r="28">
      <c r="A28" s="6" t="s">
        <v>9</v>
      </c>
      <c r="B28" s="6">
        <v>0.0</v>
      </c>
      <c r="C28" s="6"/>
      <c r="D28" s="6"/>
    </row>
    <row r="29">
      <c r="A29" s="6" t="s">
        <v>11</v>
      </c>
      <c r="B29" s="6" t="s">
        <v>32</v>
      </c>
      <c r="C29" s="6"/>
      <c r="D29" s="6"/>
    </row>
    <row r="30">
      <c r="A30" s="6" t="s">
        <v>12</v>
      </c>
      <c r="B30" s="6">
        <v>0.0</v>
      </c>
      <c r="C30" s="6"/>
      <c r="D30" s="6"/>
    </row>
    <row r="31">
      <c r="A31" s="6" t="s">
        <v>13</v>
      </c>
      <c r="B31" s="6">
        <v>0.0</v>
      </c>
      <c r="C31" s="6"/>
      <c r="D31" s="6"/>
    </row>
    <row r="32">
      <c r="A32" s="6" t="s">
        <v>19</v>
      </c>
      <c r="B32" s="6">
        <v>0.0</v>
      </c>
      <c r="C32" s="6"/>
      <c r="D32" s="6"/>
    </row>
    <row r="33">
      <c r="A33" s="6" t="s">
        <v>21</v>
      </c>
      <c r="B33" s="6">
        <v>10.0</v>
      </c>
    </row>
    <row r="34">
      <c r="A34" s="6"/>
      <c r="B34" s="6"/>
      <c r="D34" s="6"/>
      <c r="F34" s="6"/>
    </row>
    <row r="35">
      <c r="A35" s="6" t="s">
        <v>33</v>
      </c>
      <c r="B35" s="6" t="s">
        <v>34</v>
      </c>
      <c r="D35" s="6" t="s">
        <v>35</v>
      </c>
      <c r="F35" s="6" t="s">
        <v>36</v>
      </c>
    </row>
    <row r="36">
      <c r="A36" s="6"/>
      <c r="B36" s="6" t="s">
        <v>37</v>
      </c>
      <c r="C36" s="6" t="s">
        <v>38</v>
      </c>
      <c r="D36" s="6" t="s">
        <v>37</v>
      </c>
      <c r="E36" s="6" t="s">
        <v>38</v>
      </c>
      <c r="F36" s="6" t="s">
        <v>37</v>
      </c>
      <c r="G36" s="6" t="s">
        <v>38</v>
      </c>
    </row>
    <row r="37">
      <c r="A37" s="6" t="s">
        <v>39</v>
      </c>
      <c r="B37" s="6">
        <v>200.0</v>
      </c>
      <c r="C37" s="6">
        <v>100.0</v>
      </c>
      <c r="D37" s="6">
        <v>150.0</v>
      </c>
      <c r="E37" s="6">
        <v>120.0</v>
      </c>
      <c r="F37" s="6">
        <v>140.0</v>
      </c>
      <c r="G37" s="6">
        <v>120.0</v>
      </c>
    </row>
    <row r="38">
      <c r="A38" s="6" t="s">
        <v>40</v>
      </c>
      <c r="B38" s="6">
        <v>150.0</v>
      </c>
      <c r="C38" s="6">
        <v>15.0</v>
      </c>
      <c r="D38" s="6">
        <v>100.0</v>
      </c>
      <c r="E38" s="6">
        <v>20.0</v>
      </c>
      <c r="F38" s="6">
        <v>100.0</v>
      </c>
      <c r="G38" s="6">
        <v>20.0</v>
      </c>
    </row>
    <row r="39">
      <c r="A39" s="6" t="s">
        <v>41</v>
      </c>
      <c r="C39" s="6" t="s">
        <v>42</v>
      </c>
      <c r="E39" s="6" t="s">
        <v>43</v>
      </c>
      <c r="G39" s="6" t="s">
        <v>44</v>
      </c>
    </row>
    <row r="41">
      <c r="A41" s="6" t="s">
        <v>45</v>
      </c>
      <c r="B41" s="6" t="s">
        <v>15</v>
      </c>
    </row>
    <row r="42">
      <c r="A42" s="6" t="s">
        <v>46</v>
      </c>
      <c r="B42" s="6">
        <v>250.0</v>
      </c>
    </row>
    <row r="43">
      <c r="A43" s="6" t="s">
        <v>47</v>
      </c>
      <c r="B43" s="6">
        <v>200.0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0"/>
  </cols>
  <sheetData>
    <row r="1">
      <c r="B1" s="6" t="s">
        <v>48</v>
      </c>
      <c r="C1" s="6" t="s">
        <v>49</v>
      </c>
      <c r="D1" s="6" t="s">
        <v>50</v>
      </c>
      <c r="E1" s="6" t="s">
        <v>51</v>
      </c>
      <c r="F1" s="6" t="s">
        <v>52</v>
      </c>
      <c r="G1" s="6" t="s">
        <v>53</v>
      </c>
      <c r="H1" s="6" t="s">
        <v>54</v>
      </c>
      <c r="I1" s="6" t="s">
        <v>55</v>
      </c>
      <c r="J1" s="6" t="s">
        <v>56</v>
      </c>
      <c r="K1" s="6" t="s">
        <v>57</v>
      </c>
      <c r="L1" s="6" t="s">
        <v>58</v>
      </c>
      <c r="M1" s="6" t="s">
        <v>59</v>
      </c>
      <c r="N1" s="6" t="s">
        <v>60</v>
      </c>
      <c r="O1" s="6" t="s">
        <v>61</v>
      </c>
      <c r="P1" s="6" t="s">
        <v>62</v>
      </c>
    </row>
    <row r="2">
      <c r="A2" s="6" t="s">
        <v>63</v>
      </c>
    </row>
    <row r="3">
      <c r="A3" s="6" t="s">
        <v>39</v>
      </c>
    </row>
    <row r="4">
      <c r="A4" s="6" t="s">
        <v>34</v>
      </c>
      <c r="B4" s="7">
        <f>Assumptions!$B37</f>
        <v>200</v>
      </c>
      <c r="C4" s="7">
        <f>Assumptions!$B37</f>
        <v>200</v>
      </c>
      <c r="D4" s="7">
        <f>Assumptions!$B37</f>
        <v>200</v>
      </c>
      <c r="E4" s="7">
        <f>Assumptions!$B37</f>
        <v>200</v>
      </c>
      <c r="F4" s="7">
        <f>Assumptions!$B37</f>
        <v>200</v>
      </c>
      <c r="G4" s="7">
        <f>Assumptions!$B37</f>
        <v>200</v>
      </c>
      <c r="H4" s="7">
        <f>Assumptions!$B37</f>
        <v>200</v>
      </c>
      <c r="I4" s="7">
        <f>Assumptions!$B37</f>
        <v>200</v>
      </c>
      <c r="J4" s="7">
        <f>Assumptions!$B37</f>
        <v>200</v>
      </c>
      <c r="K4" s="7">
        <f>Assumptions!$B37</f>
        <v>200</v>
      </c>
      <c r="L4" s="7">
        <f>Assumptions!$B37</f>
        <v>200</v>
      </c>
      <c r="M4" s="7">
        <f>Assumptions!$B37</f>
        <v>200</v>
      </c>
      <c r="N4" s="7">
        <f>Assumptions!$B37</f>
        <v>200</v>
      </c>
      <c r="O4" s="7">
        <f>Assumptions!$B37</f>
        <v>200</v>
      </c>
      <c r="P4" s="7">
        <f>Assumptions!$B37</f>
        <v>200</v>
      </c>
    </row>
    <row r="5">
      <c r="A5" s="6" t="s">
        <v>35</v>
      </c>
      <c r="B5" s="7">
        <f>Assumptions!$D37</f>
        <v>150</v>
      </c>
      <c r="C5" s="7">
        <f>Assumptions!$D37</f>
        <v>150</v>
      </c>
      <c r="D5" s="7">
        <f>Assumptions!$D37</f>
        <v>150</v>
      </c>
      <c r="E5" s="7">
        <f>Assumptions!$D37</f>
        <v>150</v>
      </c>
      <c r="F5" s="7">
        <f>Assumptions!$D37</f>
        <v>150</v>
      </c>
      <c r="G5" s="7">
        <f>Assumptions!$D37</f>
        <v>150</v>
      </c>
      <c r="H5" s="7">
        <f>Assumptions!$D37</f>
        <v>150</v>
      </c>
      <c r="I5" s="7">
        <f>Assumptions!$D37</f>
        <v>150</v>
      </c>
      <c r="J5" s="7">
        <f>Assumptions!$D37</f>
        <v>150</v>
      </c>
      <c r="K5" s="7">
        <f>Assumptions!$D37</f>
        <v>150</v>
      </c>
      <c r="L5" s="7">
        <f>Assumptions!$D37</f>
        <v>150</v>
      </c>
      <c r="M5" s="7">
        <f>Assumptions!$D37</f>
        <v>150</v>
      </c>
      <c r="N5" s="7">
        <f>Assumptions!$D37</f>
        <v>150</v>
      </c>
      <c r="O5" s="7">
        <f>Assumptions!$D37</f>
        <v>150</v>
      </c>
      <c r="P5" s="7">
        <f>Assumptions!$D37</f>
        <v>150</v>
      </c>
    </row>
    <row r="6">
      <c r="A6" s="6" t="s">
        <v>36</v>
      </c>
      <c r="B6" s="7">
        <f>Assumptions!$F37</f>
        <v>140</v>
      </c>
      <c r="C6" s="7">
        <f>Assumptions!$F37</f>
        <v>140</v>
      </c>
      <c r="D6" s="7">
        <f>Assumptions!$F37</f>
        <v>140</v>
      </c>
      <c r="E6" s="7">
        <f>Assumptions!$F37</f>
        <v>140</v>
      </c>
      <c r="F6" s="7">
        <f>Assumptions!$F37</f>
        <v>140</v>
      </c>
      <c r="G6" s="7">
        <f>Assumptions!$F37</f>
        <v>140</v>
      </c>
      <c r="H6" s="7">
        <f>Assumptions!$F37</f>
        <v>140</v>
      </c>
      <c r="I6" s="7">
        <f>Assumptions!$F37</f>
        <v>140</v>
      </c>
      <c r="J6" s="7">
        <f>Assumptions!$F37</f>
        <v>140</v>
      </c>
      <c r="K6" s="7">
        <f>Assumptions!$F37</f>
        <v>140</v>
      </c>
      <c r="L6" s="7">
        <f>Assumptions!$F37</f>
        <v>140</v>
      </c>
      <c r="M6" s="7">
        <f>Assumptions!$F37</f>
        <v>140</v>
      </c>
      <c r="N6" s="7">
        <f>Assumptions!$F37</f>
        <v>140</v>
      </c>
      <c r="O6" s="7">
        <f>Assumptions!$F37</f>
        <v>140</v>
      </c>
      <c r="P6" s="7">
        <f>Assumptions!$F37</f>
        <v>140</v>
      </c>
    </row>
    <row r="7">
      <c r="A7" s="6" t="s">
        <v>64</v>
      </c>
      <c r="B7" s="7">
        <f t="shared" ref="B7:P7" si="1">SUM(B4:B6)</f>
        <v>490</v>
      </c>
      <c r="C7" s="7">
        <f t="shared" si="1"/>
        <v>490</v>
      </c>
      <c r="D7" s="7">
        <f t="shared" si="1"/>
        <v>490</v>
      </c>
      <c r="E7" s="7">
        <f t="shared" si="1"/>
        <v>490</v>
      </c>
      <c r="F7" s="7">
        <f t="shared" si="1"/>
        <v>490</v>
      </c>
      <c r="G7" s="7">
        <f t="shared" si="1"/>
        <v>490</v>
      </c>
      <c r="H7" s="7">
        <f t="shared" si="1"/>
        <v>490</v>
      </c>
      <c r="I7" s="7">
        <f t="shared" si="1"/>
        <v>490</v>
      </c>
      <c r="J7" s="7">
        <f t="shared" si="1"/>
        <v>490</v>
      </c>
      <c r="K7" s="7">
        <f t="shared" si="1"/>
        <v>490</v>
      </c>
      <c r="L7" s="7">
        <f t="shared" si="1"/>
        <v>490</v>
      </c>
      <c r="M7" s="7">
        <f t="shared" si="1"/>
        <v>490</v>
      </c>
      <c r="N7" s="7">
        <f t="shared" si="1"/>
        <v>490</v>
      </c>
      <c r="O7" s="7">
        <f t="shared" si="1"/>
        <v>490</v>
      </c>
      <c r="P7" s="7">
        <f t="shared" si="1"/>
        <v>490</v>
      </c>
    </row>
    <row r="8">
      <c r="A8" s="6" t="s">
        <v>65</v>
      </c>
    </row>
    <row r="9">
      <c r="A9" s="6" t="s">
        <v>34</v>
      </c>
      <c r="B9" s="7">
        <f>Assumptions!$B38</f>
        <v>150</v>
      </c>
      <c r="C9" s="7">
        <f>Assumptions!$B38</f>
        <v>150</v>
      </c>
      <c r="D9" s="7">
        <f>Assumptions!$B38</f>
        <v>150</v>
      </c>
      <c r="E9" s="7">
        <f>Assumptions!$B38</f>
        <v>150</v>
      </c>
      <c r="F9" s="7">
        <f>Assumptions!$B38</f>
        <v>150</v>
      </c>
      <c r="G9" s="7">
        <f>Assumptions!$B38</f>
        <v>150</v>
      </c>
      <c r="H9" s="7">
        <f>Assumptions!$B38</f>
        <v>150</v>
      </c>
      <c r="I9" s="7">
        <f>Assumptions!$B38</f>
        <v>150</v>
      </c>
      <c r="J9" s="7">
        <f>Assumptions!$B38</f>
        <v>150</v>
      </c>
      <c r="K9" s="7">
        <f>Assumptions!$B38</f>
        <v>150</v>
      </c>
      <c r="L9" s="7">
        <f>Assumptions!$B38</f>
        <v>150</v>
      </c>
      <c r="M9" s="7">
        <f>Assumptions!$B38</f>
        <v>150</v>
      </c>
      <c r="N9" s="7">
        <f>Assumptions!$B38</f>
        <v>150</v>
      </c>
      <c r="O9" s="7">
        <f>Assumptions!$B38</f>
        <v>150</v>
      </c>
      <c r="P9" s="7">
        <f>Assumptions!$B38</f>
        <v>150</v>
      </c>
    </row>
    <row r="10">
      <c r="A10" s="6" t="s">
        <v>35</v>
      </c>
      <c r="B10" s="7">
        <f>Assumptions!$D38</f>
        <v>100</v>
      </c>
      <c r="C10" s="7">
        <f>Assumptions!$D38</f>
        <v>100</v>
      </c>
      <c r="D10" s="7">
        <f>Assumptions!$D38</f>
        <v>100</v>
      </c>
      <c r="E10" s="7">
        <f>Assumptions!$D38</f>
        <v>100</v>
      </c>
      <c r="F10" s="7">
        <f>Assumptions!$D38</f>
        <v>100</v>
      </c>
      <c r="G10" s="7">
        <f>Assumptions!$D38</f>
        <v>100</v>
      </c>
      <c r="H10" s="7">
        <f>Assumptions!$D38</f>
        <v>100</v>
      </c>
      <c r="I10" s="7">
        <f>Assumptions!$D38</f>
        <v>100</v>
      </c>
      <c r="J10" s="7">
        <f>Assumptions!$D38</f>
        <v>100</v>
      </c>
      <c r="K10" s="7">
        <f>Assumptions!$D38</f>
        <v>100</v>
      </c>
      <c r="L10" s="7">
        <f>Assumptions!$D38</f>
        <v>100</v>
      </c>
      <c r="M10" s="7">
        <f>Assumptions!$D38</f>
        <v>100</v>
      </c>
      <c r="N10" s="7">
        <f>Assumptions!$D38</f>
        <v>100</v>
      </c>
      <c r="O10" s="7">
        <f>Assumptions!$D38</f>
        <v>100</v>
      </c>
      <c r="P10" s="7">
        <f>Assumptions!$D38</f>
        <v>100</v>
      </c>
    </row>
    <row r="11">
      <c r="A11" s="6" t="s">
        <v>36</v>
      </c>
      <c r="B11" s="7">
        <f>Assumptions!$F38</f>
        <v>100</v>
      </c>
      <c r="C11" s="7">
        <f>Assumptions!$F38</f>
        <v>100</v>
      </c>
      <c r="D11" s="7">
        <f>Assumptions!$F38</f>
        <v>100</v>
      </c>
      <c r="E11" s="7">
        <f>Assumptions!$F38</f>
        <v>100</v>
      </c>
      <c r="F11" s="7">
        <f>Assumptions!$F38</f>
        <v>100</v>
      </c>
      <c r="G11" s="7">
        <f>Assumptions!$F38</f>
        <v>100</v>
      </c>
      <c r="H11" s="7">
        <f>Assumptions!$F38</f>
        <v>100</v>
      </c>
      <c r="I11" s="7">
        <f>Assumptions!$F38</f>
        <v>100</v>
      </c>
      <c r="J11" s="7">
        <f>Assumptions!$F38</f>
        <v>100</v>
      </c>
      <c r="K11" s="7">
        <f>Assumptions!$F38</f>
        <v>100</v>
      </c>
      <c r="L11" s="7">
        <f>Assumptions!$F38</f>
        <v>100</v>
      </c>
      <c r="M11" s="7">
        <f>Assumptions!$F38</f>
        <v>100</v>
      </c>
      <c r="N11" s="7">
        <f>Assumptions!$F38</f>
        <v>100</v>
      </c>
      <c r="O11" s="7">
        <f>Assumptions!$F38</f>
        <v>100</v>
      </c>
      <c r="P11" s="7">
        <f>Assumptions!$F38</f>
        <v>100</v>
      </c>
    </row>
    <row r="12">
      <c r="A12" s="6" t="s">
        <v>66</v>
      </c>
      <c r="B12" s="7">
        <f t="shared" ref="B12:P12" si="2">SUM(B9:B11)</f>
        <v>350</v>
      </c>
      <c r="C12" s="7">
        <f t="shared" si="2"/>
        <v>350</v>
      </c>
      <c r="D12" s="7">
        <f t="shared" si="2"/>
        <v>350</v>
      </c>
      <c r="E12" s="7">
        <f t="shared" si="2"/>
        <v>350</v>
      </c>
      <c r="F12" s="7">
        <f t="shared" si="2"/>
        <v>350</v>
      </c>
      <c r="G12" s="7">
        <f t="shared" si="2"/>
        <v>350</v>
      </c>
      <c r="H12" s="7">
        <f t="shared" si="2"/>
        <v>350</v>
      </c>
      <c r="I12" s="7">
        <f t="shared" si="2"/>
        <v>350</v>
      </c>
      <c r="J12" s="7">
        <f t="shared" si="2"/>
        <v>350</v>
      </c>
      <c r="K12" s="7">
        <f t="shared" si="2"/>
        <v>350</v>
      </c>
      <c r="L12" s="7">
        <f t="shared" si="2"/>
        <v>350</v>
      </c>
      <c r="M12" s="7">
        <f t="shared" si="2"/>
        <v>350</v>
      </c>
      <c r="N12" s="7">
        <f t="shared" si="2"/>
        <v>350</v>
      </c>
      <c r="O12" s="7">
        <f t="shared" si="2"/>
        <v>350</v>
      </c>
      <c r="P12" s="7">
        <f t="shared" si="2"/>
        <v>350</v>
      </c>
    </row>
    <row r="13">
      <c r="A13" s="6" t="s">
        <v>67</v>
      </c>
    </row>
    <row r="14">
      <c r="A14" s="7" t="str">
        <f>Assumptions!A18</f>
        <v>Oil</v>
      </c>
      <c r="B14" s="7">
        <f>B7*Assumptions!$B2/1000</f>
        <v>9.8</v>
      </c>
      <c r="C14" s="7">
        <f>C7*Assumptions!$B2/1000</f>
        <v>9.8</v>
      </c>
      <c r="D14" s="7">
        <f>D7*Assumptions!$B2/1000</f>
        <v>9.8</v>
      </c>
      <c r="E14" s="7">
        <f>E7*Assumptions!$B2/1000</f>
        <v>9.8</v>
      </c>
      <c r="F14" s="7">
        <f>F7*Assumptions!$B2/1000</f>
        <v>9.8</v>
      </c>
      <c r="G14" s="7">
        <f>G7*Assumptions!$B2/1000</f>
        <v>9.8</v>
      </c>
      <c r="H14" s="7">
        <f>H7*Assumptions!$B2/1000</f>
        <v>9.8</v>
      </c>
      <c r="I14" s="7">
        <f>I7*Assumptions!$B2/1000</f>
        <v>9.8</v>
      </c>
      <c r="J14" s="7">
        <f>J7*Assumptions!$B2/1000</f>
        <v>9.8</v>
      </c>
      <c r="K14" s="7">
        <f>K7*Assumptions!$B2/1000</f>
        <v>9.8</v>
      </c>
      <c r="L14" s="7">
        <f>L7*Assumptions!$B2/1000</f>
        <v>9.8</v>
      </c>
      <c r="M14" s="7">
        <f>M7*Assumptions!$B2/1000</f>
        <v>9.8</v>
      </c>
      <c r="N14" s="7">
        <f>N7*Assumptions!$B2/1000</f>
        <v>9.8</v>
      </c>
      <c r="O14" s="7">
        <f>O7*Assumptions!$B2/1000</f>
        <v>9.8</v>
      </c>
      <c r="P14" s="7">
        <f>P7*Assumptions!$B2/1000</f>
        <v>9.8</v>
      </c>
    </row>
    <row r="15">
      <c r="A15" s="7" t="str">
        <f>Assumptions!A19</f>
        <v>flour</v>
      </c>
      <c r="B15" s="7">
        <f>B7*Assumptions!$B3/1000</f>
        <v>73.5</v>
      </c>
      <c r="C15" s="7">
        <f>C7*Assumptions!$B3/1000</f>
        <v>73.5</v>
      </c>
      <c r="D15" s="7">
        <f>D7*Assumptions!$B3/1000</f>
        <v>73.5</v>
      </c>
      <c r="E15" s="7">
        <f>E7*Assumptions!$B3/1000</f>
        <v>73.5</v>
      </c>
      <c r="F15" s="7">
        <f>F7*Assumptions!$B3/1000</f>
        <v>73.5</v>
      </c>
      <c r="G15" s="7">
        <f>G7*Assumptions!$B3/1000</f>
        <v>73.5</v>
      </c>
      <c r="H15" s="7">
        <f>H7*Assumptions!$B3/1000</f>
        <v>73.5</v>
      </c>
      <c r="I15" s="7">
        <f>I7*Assumptions!$B3/1000</f>
        <v>73.5</v>
      </c>
      <c r="J15" s="7">
        <f>J7*Assumptions!$B3/1000</f>
        <v>73.5</v>
      </c>
      <c r="K15" s="7">
        <f>K7*Assumptions!$B3/1000</f>
        <v>73.5</v>
      </c>
      <c r="L15" s="7">
        <f>L7*Assumptions!$B3/1000</f>
        <v>73.5</v>
      </c>
      <c r="M15" s="7">
        <f>M7*Assumptions!$B3/1000</f>
        <v>73.5</v>
      </c>
      <c r="N15" s="7">
        <f>N7*Assumptions!$B3/1000</f>
        <v>73.5</v>
      </c>
      <c r="O15" s="7">
        <f>O7*Assumptions!$B3/1000</f>
        <v>73.5</v>
      </c>
      <c r="P15" s="7">
        <f>P7*Assumptions!$B3/1000</f>
        <v>73.5</v>
      </c>
    </row>
    <row r="16">
      <c r="A16" s="7" t="str">
        <f>Assumptions!A20</f>
        <v>vegetables</v>
      </c>
      <c r="B16" s="7">
        <f>B7*Assumptions!$B4/1000</f>
        <v>73.5</v>
      </c>
      <c r="C16" s="7">
        <f>C7*Assumptions!$B4/1000</f>
        <v>73.5</v>
      </c>
      <c r="D16" s="7">
        <f>D7*Assumptions!$B4/1000</f>
        <v>73.5</v>
      </c>
      <c r="E16" s="7">
        <f>E7*Assumptions!$B4/1000</f>
        <v>73.5</v>
      </c>
      <c r="F16" s="7">
        <f>F7*Assumptions!$B4/1000</f>
        <v>73.5</v>
      </c>
      <c r="G16" s="7">
        <f>G7*Assumptions!$B4/1000</f>
        <v>73.5</v>
      </c>
      <c r="H16" s="7">
        <f>H7*Assumptions!$B4/1000</f>
        <v>73.5</v>
      </c>
      <c r="I16" s="7">
        <f>I7*Assumptions!$B4/1000</f>
        <v>73.5</v>
      </c>
      <c r="J16" s="7">
        <f>J7*Assumptions!$B4/1000</f>
        <v>73.5</v>
      </c>
      <c r="K16" s="7">
        <f>K7*Assumptions!$B4/1000</f>
        <v>73.5</v>
      </c>
      <c r="L16" s="7">
        <f>L7*Assumptions!$B4/1000</f>
        <v>73.5</v>
      </c>
      <c r="M16" s="7">
        <f>M7*Assumptions!$B4/1000</f>
        <v>73.5</v>
      </c>
      <c r="N16" s="7">
        <f>N7*Assumptions!$B4/1000</f>
        <v>73.5</v>
      </c>
      <c r="O16" s="7">
        <f>O7*Assumptions!$B4/1000</f>
        <v>73.5</v>
      </c>
      <c r="P16" s="7">
        <f>P7*Assumptions!$B4/1000</f>
        <v>73.5</v>
      </c>
    </row>
    <row r="17">
      <c r="A17" s="7" t="str">
        <f>Assumptions!A21</f>
        <v>spieces</v>
      </c>
      <c r="B17" s="7">
        <f>B7*Assumptions!$B5/1000</f>
        <v>4.9</v>
      </c>
      <c r="C17" s="7">
        <f>C7*Assumptions!$B5/1000</f>
        <v>4.9</v>
      </c>
      <c r="D17" s="7">
        <f>D7*Assumptions!$B5/1000</f>
        <v>4.9</v>
      </c>
      <c r="E17" s="7">
        <f>E7*Assumptions!$B5/1000</f>
        <v>4.9</v>
      </c>
      <c r="F17" s="7">
        <f>F7*Assumptions!$B5/1000</f>
        <v>4.9</v>
      </c>
      <c r="G17" s="7">
        <f>G7*Assumptions!$B5/1000</f>
        <v>4.9</v>
      </c>
      <c r="H17" s="7">
        <f>H7*Assumptions!$B5/1000</f>
        <v>4.9</v>
      </c>
      <c r="I17" s="7">
        <f>I7*Assumptions!$B5/1000</f>
        <v>4.9</v>
      </c>
      <c r="J17" s="7">
        <f>J7*Assumptions!$B5/1000</f>
        <v>4.9</v>
      </c>
      <c r="K17" s="7">
        <f>K7*Assumptions!$B5/1000</f>
        <v>4.9</v>
      </c>
      <c r="L17" s="7">
        <f>L7*Assumptions!$B5/1000</f>
        <v>4.9</v>
      </c>
      <c r="M17" s="7">
        <f>M7*Assumptions!$B5/1000</f>
        <v>4.9</v>
      </c>
      <c r="N17" s="7">
        <f>N7*Assumptions!$B5/1000</f>
        <v>4.9</v>
      </c>
      <c r="O17" s="7">
        <f>O7*Assumptions!$B5/1000</f>
        <v>4.9</v>
      </c>
      <c r="P17" s="7">
        <f>P7*Assumptions!$B5/1000</f>
        <v>4.9</v>
      </c>
    </row>
    <row r="18">
      <c r="A18" s="7" t="str">
        <f>Assumptions!A22</f>
        <v>sauces</v>
      </c>
      <c r="B18" s="7">
        <f>B7*Assumptions!$B6/1000</f>
        <v>24.5</v>
      </c>
      <c r="C18" s="7">
        <f>C7*Assumptions!$B6/1000</f>
        <v>24.5</v>
      </c>
      <c r="D18" s="7">
        <f>D7*Assumptions!$B6/1000</f>
        <v>24.5</v>
      </c>
      <c r="E18" s="7">
        <f>E7*Assumptions!$B6/1000</f>
        <v>24.5</v>
      </c>
      <c r="F18" s="7">
        <f>F7*Assumptions!$B6/1000</f>
        <v>24.5</v>
      </c>
      <c r="G18" s="7">
        <f>G7*Assumptions!$B6/1000</f>
        <v>24.5</v>
      </c>
      <c r="H18" s="7">
        <f>H7*Assumptions!$B6/1000</f>
        <v>24.5</v>
      </c>
      <c r="I18" s="7">
        <f>I7*Assumptions!$B6/1000</f>
        <v>24.5</v>
      </c>
      <c r="J18" s="7">
        <f>J7*Assumptions!$B6/1000</f>
        <v>24.5</v>
      </c>
      <c r="K18" s="7">
        <f>K7*Assumptions!$B6/1000</f>
        <v>24.5</v>
      </c>
      <c r="L18" s="7">
        <f>L7*Assumptions!$B6/1000</f>
        <v>24.5</v>
      </c>
      <c r="M18" s="7">
        <f>M7*Assumptions!$B6/1000</f>
        <v>24.5</v>
      </c>
      <c r="N18" s="7">
        <f>N7*Assumptions!$B6/1000</f>
        <v>24.5</v>
      </c>
      <c r="O18" s="7">
        <f>O7*Assumptions!$B6/1000</f>
        <v>24.5</v>
      </c>
      <c r="P18" s="7">
        <f>P7*Assumptions!$B6/1000</f>
        <v>24.5</v>
      </c>
    </row>
    <row r="19">
      <c r="A19" s="7" t="str">
        <f>Assumptions!A23</f>
        <v>water bottles</v>
      </c>
      <c r="B19" s="7">
        <f t="shared" ref="B19:P19" si="3">B12</f>
        <v>350</v>
      </c>
      <c r="C19" s="7">
        <f t="shared" si="3"/>
        <v>350</v>
      </c>
      <c r="D19" s="7">
        <f t="shared" si="3"/>
        <v>350</v>
      </c>
      <c r="E19" s="7">
        <f t="shared" si="3"/>
        <v>350</v>
      </c>
      <c r="F19" s="7">
        <f t="shared" si="3"/>
        <v>350</v>
      </c>
      <c r="G19" s="7">
        <f t="shared" si="3"/>
        <v>350</v>
      </c>
      <c r="H19" s="7">
        <f t="shared" si="3"/>
        <v>350</v>
      </c>
      <c r="I19" s="7">
        <f t="shared" si="3"/>
        <v>350</v>
      </c>
      <c r="J19" s="7">
        <f t="shared" si="3"/>
        <v>350</v>
      </c>
      <c r="K19" s="7">
        <f t="shared" si="3"/>
        <v>350</v>
      </c>
      <c r="L19" s="7">
        <f t="shared" si="3"/>
        <v>350</v>
      </c>
      <c r="M19" s="7">
        <f t="shared" si="3"/>
        <v>350</v>
      </c>
      <c r="N19" s="7">
        <f t="shared" si="3"/>
        <v>350</v>
      </c>
      <c r="O19" s="7">
        <f t="shared" si="3"/>
        <v>350</v>
      </c>
      <c r="P19" s="7">
        <f t="shared" si="3"/>
        <v>350</v>
      </c>
    </row>
    <row r="20">
      <c r="A20" s="7" t="str">
        <f>Assumptions!A24</f>
        <v>bowls</v>
      </c>
      <c r="B20" s="7">
        <f t="shared" ref="B20:P20" si="4">B7</f>
        <v>490</v>
      </c>
      <c r="C20" s="7">
        <f t="shared" si="4"/>
        <v>490</v>
      </c>
      <c r="D20" s="7">
        <f t="shared" si="4"/>
        <v>490</v>
      </c>
      <c r="E20" s="7">
        <f t="shared" si="4"/>
        <v>490</v>
      </c>
      <c r="F20" s="7">
        <f t="shared" si="4"/>
        <v>490</v>
      </c>
      <c r="G20" s="7">
        <f t="shared" si="4"/>
        <v>490</v>
      </c>
      <c r="H20" s="7">
        <f t="shared" si="4"/>
        <v>490</v>
      </c>
      <c r="I20" s="7">
        <f t="shared" si="4"/>
        <v>490</v>
      </c>
      <c r="J20" s="7">
        <f t="shared" si="4"/>
        <v>490</v>
      </c>
      <c r="K20" s="7">
        <f t="shared" si="4"/>
        <v>490</v>
      </c>
      <c r="L20" s="7">
        <f t="shared" si="4"/>
        <v>490</v>
      </c>
      <c r="M20" s="7">
        <f t="shared" si="4"/>
        <v>490</v>
      </c>
      <c r="N20" s="7">
        <f t="shared" si="4"/>
        <v>490</v>
      </c>
      <c r="O20" s="7">
        <f t="shared" si="4"/>
        <v>490</v>
      </c>
      <c r="P20" s="7">
        <f t="shared" si="4"/>
        <v>490</v>
      </c>
    </row>
    <row r="21">
      <c r="A21" s="7" t="str">
        <f>Assumptions!A25</f>
        <v/>
      </c>
    </row>
    <row r="22">
      <c r="A22" s="6" t="s">
        <v>68</v>
      </c>
    </row>
    <row r="23">
      <c r="A23" s="7" t="str">
        <f>Assumptions!A27</f>
        <v>Oil</v>
      </c>
      <c r="B23" s="7">
        <f>Assumptions!$B18</f>
        <v>30</v>
      </c>
      <c r="C23" s="6">
        <v>0.0</v>
      </c>
      <c r="D23" s="6">
        <v>0.0</v>
      </c>
      <c r="E23" s="7">
        <f>Assumptions!$B18</f>
        <v>30</v>
      </c>
      <c r="F23" s="6">
        <v>0.0</v>
      </c>
      <c r="G23" s="6">
        <v>0.0</v>
      </c>
      <c r="H23" s="7">
        <f>Assumptions!$B18</f>
        <v>30</v>
      </c>
      <c r="I23" s="6">
        <v>0.0</v>
      </c>
      <c r="J23" s="6">
        <v>0.0</v>
      </c>
      <c r="K23" s="7">
        <f>Assumptions!$B18</f>
        <v>30</v>
      </c>
      <c r="L23" s="6">
        <v>0.0</v>
      </c>
      <c r="M23" s="6">
        <v>0.0</v>
      </c>
      <c r="N23" s="7">
        <f>Assumptions!$B18</f>
        <v>30</v>
      </c>
      <c r="O23" s="6">
        <v>0.0</v>
      </c>
      <c r="P23" s="6">
        <v>0.0</v>
      </c>
    </row>
    <row r="24">
      <c r="A24" s="7" t="str">
        <f>Assumptions!A28</f>
        <v>flour</v>
      </c>
      <c r="B24" s="7">
        <f>Assumptions!$B19</f>
        <v>230</v>
      </c>
      <c r="C24" s="6">
        <v>0.0</v>
      </c>
      <c r="D24" s="6">
        <v>0.0</v>
      </c>
      <c r="E24" s="7">
        <f>Assumptions!$B19</f>
        <v>230</v>
      </c>
      <c r="F24" s="6">
        <v>0.0</v>
      </c>
      <c r="G24" s="6">
        <v>0.0</v>
      </c>
      <c r="H24" s="7">
        <f>Assumptions!$B19</f>
        <v>230</v>
      </c>
      <c r="I24" s="6">
        <v>0.0</v>
      </c>
      <c r="J24" s="6">
        <v>0.0</v>
      </c>
      <c r="K24" s="7">
        <f>Assumptions!$B19</f>
        <v>230</v>
      </c>
      <c r="L24" s="6">
        <v>0.0</v>
      </c>
      <c r="M24" s="6">
        <v>0.0</v>
      </c>
      <c r="N24" s="7">
        <f>Assumptions!$B19</f>
        <v>230</v>
      </c>
      <c r="O24" s="6">
        <v>0.0</v>
      </c>
      <c r="P24" s="6">
        <v>0.0</v>
      </c>
    </row>
    <row r="25">
      <c r="A25" s="7" t="str">
        <f>Assumptions!A29</f>
        <v>vegetables</v>
      </c>
      <c r="B25" s="7">
        <f>Assumptions!$B20</f>
        <v>85</v>
      </c>
      <c r="C25" s="7">
        <f>Assumptions!$B20</f>
        <v>85</v>
      </c>
      <c r="D25" s="7">
        <f>Assumptions!$B20</f>
        <v>85</v>
      </c>
      <c r="E25" s="7">
        <f>Assumptions!$B20</f>
        <v>85</v>
      </c>
      <c r="F25" s="7">
        <f>Assumptions!$B20</f>
        <v>85</v>
      </c>
      <c r="G25" s="7">
        <f>Assumptions!$B20</f>
        <v>85</v>
      </c>
      <c r="H25" s="7">
        <f>Assumptions!$B20</f>
        <v>85</v>
      </c>
      <c r="I25" s="7">
        <f>Assumptions!$B20</f>
        <v>85</v>
      </c>
      <c r="J25" s="7">
        <f>Assumptions!$B20</f>
        <v>85</v>
      </c>
      <c r="K25" s="7">
        <f>Assumptions!$B20</f>
        <v>85</v>
      </c>
      <c r="L25" s="7">
        <f>Assumptions!$B20</f>
        <v>85</v>
      </c>
      <c r="M25" s="7">
        <f>Assumptions!$B20</f>
        <v>85</v>
      </c>
      <c r="N25" s="7">
        <f>Assumptions!$B20</f>
        <v>85</v>
      </c>
      <c r="O25" s="7">
        <f>Assumptions!$B20</f>
        <v>85</v>
      </c>
      <c r="P25" s="7">
        <f>Assumptions!$B20</f>
        <v>85</v>
      </c>
    </row>
    <row r="26">
      <c r="A26" s="7" t="str">
        <f>Assumptions!A30</f>
        <v>spieces</v>
      </c>
      <c r="B26" s="7">
        <f>Assumptions!$B21</f>
        <v>10</v>
      </c>
      <c r="C26" s="6">
        <v>0.0</v>
      </c>
      <c r="D26" s="7">
        <f>Assumptions!$B21</f>
        <v>10</v>
      </c>
      <c r="E26" s="6">
        <v>0.0</v>
      </c>
      <c r="F26" s="7">
        <f>Assumptions!$B21</f>
        <v>10</v>
      </c>
      <c r="G26" s="6">
        <v>0.0</v>
      </c>
      <c r="H26" s="7">
        <f>Assumptions!$B21</f>
        <v>10</v>
      </c>
      <c r="I26" s="6">
        <v>0.0</v>
      </c>
      <c r="J26" s="7">
        <f>Assumptions!$B21</f>
        <v>10</v>
      </c>
      <c r="K26" s="6">
        <v>0.0</v>
      </c>
      <c r="L26" s="7">
        <f>Assumptions!$B21</f>
        <v>10</v>
      </c>
      <c r="M26" s="6">
        <v>0.0</v>
      </c>
      <c r="N26" s="7">
        <f>Assumptions!$B21</f>
        <v>10</v>
      </c>
      <c r="O26" s="6">
        <v>0.0</v>
      </c>
      <c r="P26" s="7">
        <f>Assumptions!$B21</f>
        <v>10</v>
      </c>
      <c r="Q26" s="6"/>
    </row>
    <row r="27">
      <c r="A27" s="7" t="str">
        <f>Assumptions!A31</f>
        <v>sauces</v>
      </c>
      <c r="B27" s="7">
        <f>Assumptions!$B22</f>
        <v>50</v>
      </c>
      <c r="C27" s="6">
        <v>0.0</v>
      </c>
      <c r="D27" s="7">
        <f>Assumptions!$B22</f>
        <v>50</v>
      </c>
      <c r="E27" s="6">
        <v>0.0</v>
      </c>
      <c r="F27" s="7">
        <f>Assumptions!$B22</f>
        <v>50</v>
      </c>
      <c r="G27" s="6">
        <v>0.0</v>
      </c>
      <c r="H27" s="7">
        <f>Assumptions!$B22</f>
        <v>50</v>
      </c>
      <c r="I27" s="6">
        <v>0.0</v>
      </c>
      <c r="J27" s="7">
        <f>Assumptions!$B22</f>
        <v>50</v>
      </c>
      <c r="K27" s="6">
        <v>0.0</v>
      </c>
      <c r="L27" s="7">
        <f>Assumptions!$B22</f>
        <v>50</v>
      </c>
      <c r="M27" s="6">
        <v>0.0</v>
      </c>
      <c r="N27" s="7">
        <f>Assumptions!$B22</f>
        <v>50</v>
      </c>
      <c r="O27" s="6">
        <v>0.0</v>
      </c>
      <c r="P27" s="7">
        <f>Assumptions!$B22</f>
        <v>50</v>
      </c>
      <c r="Q27" s="6"/>
    </row>
    <row r="28">
      <c r="A28" s="7" t="str">
        <f>Assumptions!A32</f>
        <v>water bottles</v>
      </c>
      <c r="B28" s="7">
        <f>Assumptions!$B23</f>
        <v>700</v>
      </c>
      <c r="C28" s="6">
        <v>0.0</v>
      </c>
      <c r="D28" s="7">
        <f>Assumptions!$B23</f>
        <v>700</v>
      </c>
      <c r="E28" s="6">
        <v>0.0</v>
      </c>
      <c r="F28" s="7">
        <f>Assumptions!$B23</f>
        <v>700</v>
      </c>
      <c r="G28" s="6">
        <v>0.0</v>
      </c>
      <c r="H28" s="7">
        <f>Assumptions!$B23</f>
        <v>700</v>
      </c>
      <c r="I28" s="6">
        <v>0.0</v>
      </c>
      <c r="J28" s="7">
        <f>Assumptions!$B23</f>
        <v>700</v>
      </c>
      <c r="K28" s="6">
        <v>0.0</v>
      </c>
      <c r="L28" s="7">
        <f>Assumptions!$B23</f>
        <v>700</v>
      </c>
      <c r="M28" s="6">
        <v>0.0</v>
      </c>
      <c r="N28" s="7">
        <f>Assumptions!$B23</f>
        <v>700</v>
      </c>
      <c r="O28" s="6">
        <v>0.0</v>
      </c>
      <c r="P28" s="7">
        <f>Assumptions!$B23</f>
        <v>700</v>
      </c>
      <c r="Q28" s="6"/>
    </row>
    <row r="29">
      <c r="A29" s="7" t="str">
        <f>Assumptions!A33</f>
        <v>bowls</v>
      </c>
      <c r="B29" s="7">
        <f>Assumptions!$B24</f>
        <v>2500</v>
      </c>
      <c r="C29" s="6">
        <v>0.0</v>
      </c>
      <c r="D29" s="6">
        <v>0.0</v>
      </c>
      <c r="E29" s="6">
        <v>0.0</v>
      </c>
      <c r="F29" s="6">
        <v>0.0</v>
      </c>
      <c r="G29" s="7">
        <f>Assumptions!$B24</f>
        <v>2500</v>
      </c>
      <c r="H29" s="6">
        <v>0.0</v>
      </c>
      <c r="I29" s="6">
        <v>0.0</v>
      </c>
      <c r="J29" s="6">
        <v>0.0</v>
      </c>
      <c r="K29" s="6">
        <v>0.0</v>
      </c>
      <c r="L29" s="7">
        <f>Assumptions!$B24</f>
        <v>2500</v>
      </c>
      <c r="M29" s="6">
        <v>0.0</v>
      </c>
      <c r="N29" s="6">
        <v>0.0</v>
      </c>
      <c r="O29" s="6">
        <v>0.0</v>
      </c>
      <c r="P29" s="6">
        <v>0.0</v>
      </c>
    </row>
    <row r="31">
      <c r="A31" s="6" t="s">
        <v>31</v>
      </c>
    </row>
    <row r="32">
      <c r="A32" s="7" t="str">
        <f t="shared" ref="A32:A38" si="5">A23</f>
        <v>Oil</v>
      </c>
      <c r="B32" s="7">
        <f>Assumptions!$B27</f>
        <v>0</v>
      </c>
      <c r="C32" s="7">
        <f>Assumptions!$B27</f>
        <v>0</v>
      </c>
      <c r="D32" s="7">
        <f>Assumptions!$B27</f>
        <v>0</v>
      </c>
      <c r="E32" s="7">
        <f>Assumptions!$B27</f>
        <v>0</v>
      </c>
      <c r="F32" s="7">
        <f>Assumptions!$B27</f>
        <v>0</v>
      </c>
      <c r="G32" s="7">
        <f>Assumptions!$B27</f>
        <v>0</v>
      </c>
      <c r="H32" s="7">
        <f>Assumptions!$B27</f>
        <v>0</v>
      </c>
      <c r="I32" s="7">
        <f>Assumptions!$B27</f>
        <v>0</v>
      </c>
      <c r="J32" s="7">
        <f>Assumptions!$B27</f>
        <v>0</v>
      </c>
      <c r="K32" s="7">
        <f>Assumptions!$B27</f>
        <v>0</v>
      </c>
      <c r="L32" s="7">
        <f>Assumptions!$B27</f>
        <v>0</v>
      </c>
      <c r="M32" s="7">
        <f>Assumptions!$B27</f>
        <v>0</v>
      </c>
      <c r="N32" s="7">
        <f>Assumptions!$B27</f>
        <v>0</v>
      </c>
      <c r="O32" s="7">
        <f>Assumptions!$B27</f>
        <v>0</v>
      </c>
      <c r="P32" s="7">
        <f>Assumptions!$B27</f>
        <v>0</v>
      </c>
    </row>
    <row r="33">
      <c r="A33" s="7" t="str">
        <f t="shared" si="5"/>
        <v>flour</v>
      </c>
      <c r="B33" s="7">
        <f>Assumptions!$B28</f>
        <v>0</v>
      </c>
      <c r="C33" s="7">
        <f>Assumptions!$B28</f>
        <v>0</v>
      </c>
      <c r="D33" s="7">
        <f>Assumptions!$B28</f>
        <v>0</v>
      </c>
      <c r="E33" s="7">
        <f>Assumptions!$B28</f>
        <v>0</v>
      </c>
      <c r="F33" s="7">
        <f>Assumptions!$B28</f>
        <v>0</v>
      </c>
      <c r="G33" s="7">
        <f>Assumptions!$B28</f>
        <v>0</v>
      </c>
      <c r="H33" s="7">
        <f>Assumptions!$B28</f>
        <v>0</v>
      </c>
      <c r="I33" s="7">
        <f>Assumptions!$B28</f>
        <v>0</v>
      </c>
      <c r="J33" s="7">
        <f>Assumptions!$B28</f>
        <v>0</v>
      </c>
      <c r="K33" s="7">
        <f>Assumptions!$B28</f>
        <v>0</v>
      </c>
      <c r="L33" s="7">
        <f>Assumptions!$B28</f>
        <v>0</v>
      </c>
      <c r="M33" s="7">
        <f>Assumptions!$B28</f>
        <v>0</v>
      </c>
      <c r="N33" s="7">
        <f>Assumptions!$B28</f>
        <v>0</v>
      </c>
      <c r="O33" s="7">
        <f>Assumptions!$B28</f>
        <v>0</v>
      </c>
      <c r="P33" s="7">
        <f>Assumptions!$B28</f>
        <v>0</v>
      </c>
    </row>
    <row r="34">
      <c r="A34" s="7" t="str">
        <f t="shared" si="5"/>
        <v>vegetables</v>
      </c>
      <c r="B34" s="7">
        <f t="shared" ref="B34:P34" si="6">B25-B16</f>
        <v>11.5</v>
      </c>
      <c r="C34" s="7">
        <f t="shared" si="6"/>
        <v>11.5</v>
      </c>
      <c r="D34" s="7">
        <f t="shared" si="6"/>
        <v>11.5</v>
      </c>
      <c r="E34" s="7">
        <f t="shared" si="6"/>
        <v>11.5</v>
      </c>
      <c r="F34" s="7">
        <f t="shared" si="6"/>
        <v>11.5</v>
      </c>
      <c r="G34" s="7">
        <f t="shared" si="6"/>
        <v>11.5</v>
      </c>
      <c r="H34" s="7">
        <f t="shared" si="6"/>
        <v>11.5</v>
      </c>
      <c r="I34" s="7">
        <f t="shared" si="6"/>
        <v>11.5</v>
      </c>
      <c r="J34" s="7">
        <f t="shared" si="6"/>
        <v>11.5</v>
      </c>
      <c r="K34" s="7">
        <f t="shared" si="6"/>
        <v>11.5</v>
      </c>
      <c r="L34" s="7">
        <f t="shared" si="6"/>
        <v>11.5</v>
      </c>
      <c r="M34" s="7">
        <f t="shared" si="6"/>
        <v>11.5</v>
      </c>
      <c r="N34" s="7">
        <f t="shared" si="6"/>
        <v>11.5</v>
      </c>
      <c r="O34" s="7">
        <f t="shared" si="6"/>
        <v>11.5</v>
      </c>
      <c r="P34" s="7">
        <f t="shared" si="6"/>
        <v>11.5</v>
      </c>
    </row>
    <row r="35">
      <c r="A35" s="7" t="str">
        <f t="shared" si="5"/>
        <v>spieces</v>
      </c>
      <c r="B35" s="6">
        <v>0.0</v>
      </c>
      <c r="C35" s="6">
        <v>0.0</v>
      </c>
      <c r="D35" s="6">
        <v>0.0</v>
      </c>
      <c r="E35" s="6">
        <v>0.0</v>
      </c>
      <c r="F35" s="6">
        <v>0.0</v>
      </c>
      <c r="G35" s="6">
        <v>0.0</v>
      </c>
      <c r="H35" s="6">
        <v>0.0</v>
      </c>
      <c r="I35" s="6">
        <v>0.0</v>
      </c>
      <c r="J35" s="6">
        <v>0.0</v>
      </c>
      <c r="K35" s="6">
        <v>0.0</v>
      </c>
      <c r="L35" s="6">
        <v>0.0</v>
      </c>
      <c r="M35" s="6">
        <v>0.0</v>
      </c>
      <c r="N35" s="6">
        <v>0.0</v>
      </c>
      <c r="O35" s="6">
        <v>0.0</v>
      </c>
      <c r="P35" s="6">
        <v>0.0</v>
      </c>
    </row>
    <row r="36">
      <c r="A36" s="7" t="str">
        <f t="shared" si="5"/>
        <v>sauces</v>
      </c>
      <c r="B36" s="6">
        <v>0.0</v>
      </c>
      <c r="C36" s="6">
        <v>0.0</v>
      </c>
      <c r="D36" s="6">
        <v>0.0</v>
      </c>
      <c r="E36" s="6">
        <v>0.0</v>
      </c>
      <c r="F36" s="6">
        <v>0.0</v>
      </c>
      <c r="G36" s="6">
        <v>0.0</v>
      </c>
      <c r="H36" s="6">
        <v>0.0</v>
      </c>
      <c r="I36" s="6">
        <v>0.0</v>
      </c>
      <c r="J36" s="6">
        <v>0.0</v>
      </c>
      <c r="K36" s="6">
        <v>0.0</v>
      </c>
      <c r="L36" s="6">
        <v>0.0</v>
      </c>
      <c r="M36" s="6">
        <v>0.0</v>
      </c>
      <c r="N36" s="6">
        <v>0.0</v>
      </c>
      <c r="O36" s="6">
        <v>0.0</v>
      </c>
      <c r="P36" s="6">
        <v>0.0</v>
      </c>
    </row>
    <row r="37">
      <c r="A37" s="7" t="str">
        <f t="shared" si="5"/>
        <v>water bottles</v>
      </c>
      <c r="B37" s="6">
        <v>0.0</v>
      </c>
      <c r="C37" s="6">
        <v>0.0</v>
      </c>
      <c r="D37" s="6">
        <v>0.0</v>
      </c>
      <c r="E37" s="6">
        <v>0.0</v>
      </c>
      <c r="F37" s="6">
        <v>0.0</v>
      </c>
      <c r="G37" s="6">
        <v>0.0</v>
      </c>
      <c r="H37" s="6">
        <v>0.0</v>
      </c>
      <c r="I37" s="6">
        <v>0.0</v>
      </c>
      <c r="J37" s="6">
        <v>0.0</v>
      </c>
      <c r="K37" s="6">
        <v>0.0</v>
      </c>
      <c r="L37" s="6">
        <v>0.0</v>
      </c>
      <c r="M37" s="6">
        <v>0.0</v>
      </c>
      <c r="N37" s="6">
        <v>0.0</v>
      </c>
      <c r="O37" s="6">
        <v>0.0</v>
      </c>
      <c r="P37" s="6">
        <v>0.0</v>
      </c>
    </row>
    <row r="38">
      <c r="A38" s="7" t="str">
        <f t="shared" si="5"/>
        <v>bowls</v>
      </c>
      <c r="B38" s="7">
        <f>Assumptions!$B33</f>
        <v>10</v>
      </c>
      <c r="C38" s="7">
        <f>Assumptions!$B33</f>
        <v>10</v>
      </c>
      <c r="D38" s="7">
        <f>Assumptions!$B33</f>
        <v>10</v>
      </c>
      <c r="E38" s="7">
        <f>Assumptions!$B33</f>
        <v>10</v>
      </c>
      <c r="F38" s="7">
        <f>Assumptions!$B33</f>
        <v>10</v>
      </c>
      <c r="G38" s="7">
        <f>Assumptions!$B33</f>
        <v>10</v>
      </c>
      <c r="H38" s="7">
        <f>Assumptions!$B33</f>
        <v>10</v>
      </c>
      <c r="I38" s="7">
        <f>Assumptions!$B33</f>
        <v>10</v>
      </c>
      <c r="J38" s="7">
        <f>Assumptions!$B33</f>
        <v>10</v>
      </c>
      <c r="K38" s="7">
        <f>Assumptions!$B33</f>
        <v>10</v>
      </c>
      <c r="L38" s="7">
        <f>Assumptions!$B33</f>
        <v>10</v>
      </c>
      <c r="M38" s="7">
        <f>Assumptions!$B33</f>
        <v>10</v>
      </c>
      <c r="N38" s="7">
        <f>Assumptions!$B33</f>
        <v>10</v>
      </c>
      <c r="O38" s="7">
        <f>Assumptions!$B33</f>
        <v>10</v>
      </c>
      <c r="P38" s="7">
        <f>Assumptions!$B33</f>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5"/>
  </cols>
  <sheetData>
    <row r="1">
      <c r="B1" s="6" t="s">
        <v>48</v>
      </c>
      <c r="C1" s="6" t="s">
        <v>49</v>
      </c>
      <c r="D1" s="6" t="s">
        <v>50</v>
      </c>
      <c r="E1" s="6" t="s">
        <v>51</v>
      </c>
      <c r="F1" s="6" t="s">
        <v>52</v>
      </c>
      <c r="G1" s="6" t="s">
        <v>53</v>
      </c>
      <c r="H1" s="6" t="s">
        <v>54</v>
      </c>
      <c r="I1" s="6" t="s">
        <v>55</v>
      </c>
      <c r="J1" s="6" t="s">
        <v>56</v>
      </c>
      <c r="K1" s="6" t="s">
        <v>57</v>
      </c>
      <c r="L1" s="6" t="s">
        <v>58</v>
      </c>
      <c r="M1" s="6" t="s">
        <v>59</v>
      </c>
      <c r="N1" s="6" t="s">
        <v>60</v>
      </c>
      <c r="O1" s="6" t="s">
        <v>61</v>
      </c>
      <c r="P1" s="6" t="s">
        <v>62</v>
      </c>
    </row>
    <row r="2">
      <c r="A2" s="6" t="s">
        <v>69</v>
      </c>
    </row>
    <row r="3">
      <c r="A3" s="6" t="s">
        <v>39</v>
      </c>
    </row>
    <row r="4">
      <c r="A4" s="6" t="s">
        <v>34</v>
      </c>
      <c r="B4" s="7">
        <f>'Calcs-1'!$B4*Assumptions!$C37</f>
        <v>20000</v>
      </c>
      <c r="C4" s="7">
        <f>'Calcs-1'!$B4*Assumptions!$C37</f>
        <v>20000</v>
      </c>
      <c r="D4" s="7">
        <f>'Calcs-1'!$B4*Assumptions!$C37</f>
        <v>20000</v>
      </c>
      <c r="E4" s="7">
        <f>'Calcs-1'!$B4*Assumptions!$C37</f>
        <v>20000</v>
      </c>
      <c r="F4" s="7">
        <f>'Calcs-1'!$B4*Assumptions!$C37</f>
        <v>20000</v>
      </c>
      <c r="G4" s="7">
        <f>'Calcs-1'!$B4*Assumptions!$C37</f>
        <v>20000</v>
      </c>
      <c r="H4" s="7">
        <f>'Calcs-1'!$B4*Assumptions!$C37</f>
        <v>20000</v>
      </c>
      <c r="I4" s="7">
        <f>'Calcs-1'!$B4*Assumptions!$C37</f>
        <v>20000</v>
      </c>
      <c r="J4" s="7">
        <f>'Calcs-1'!$B4*Assumptions!$C37</f>
        <v>20000</v>
      </c>
      <c r="K4" s="7">
        <f>'Calcs-1'!$B4*Assumptions!$C37</f>
        <v>20000</v>
      </c>
      <c r="L4" s="7">
        <f>'Calcs-1'!$B4*Assumptions!$C37</f>
        <v>20000</v>
      </c>
      <c r="M4" s="7">
        <f>'Calcs-1'!$B4*Assumptions!$C37</f>
        <v>20000</v>
      </c>
      <c r="N4" s="7">
        <f>'Calcs-1'!$B4*Assumptions!$C37</f>
        <v>20000</v>
      </c>
      <c r="O4" s="7">
        <f>'Calcs-1'!$B4*Assumptions!$C37</f>
        <v>20000</v>
      </c>
      <c r="P4" s="7">
        <f>'Calcs-1'!$B4*Assumptions!$C37</f>
        <v>20000</v>
      </c>
    </row>
    <row r="5">
      <c r="A5" s="6" t="s">
        <v>35</v>
      </c>
      <c r="B5" s="7">
        <f>'Calcs-1'!$B5*Assumptions!$E37</f>
        <v>18000</v>
      </c>
      <c r="C5" s="7">
        <f>'Calcs-1'!$B5*Assumptions!$E37</f>
        <v>18000</v>
      </c>
      <c r="D5" s="7">
        <f>'Calcs-1'!$B5*Assumptions!$E37</f>
        <v>18000</v>
      </c>
      <c r="E5" s="7">
        <f>'Calcs-1'!$B5*Assumptions!$E37</f>
        <v>18000</v>
      </c>
      <c r="F5" s="7">
        <f>'Calcs-1'!$B5*Assumptions!$E37</f>
        <v>18000</v>
      </c>
      <c r="G5" s="7">
        <f>'Calcs-1'!$B5*Assumptions!$E37</f>
        <v>18000</v>
      </c>
      <c r="H5" s="7">
        <f>'Calcs-1'!$B5*Assumptions!$E37</f>
        <v>18000</v>
      </c>
      <c r="I5" s="7">
        <f>'Calcs-1'!$B5*Assumptions!$E37</f>
        <v>18000</v>
      </c>
      <c r="J5" s="7">
        <f>'Calcs-1'!$B5*Assumptions!$E37</f>
        <v>18000</v>
      </c>
      <c r="K5" s="7">
        <f>'Calcs-1'!$B5*Assumptions!$E37</f>
        <v>18000</v>
      </c>
      <c r="L5" s="7">
        <f>'Calcs-1'!$B5*Assumptions!$E37</f>
        <v>18000</v>
      </c>
      <c r="M5" s="7">
        <f>'Calcs-1'!$B5*Assumptions!$E37</f>
        <v>18000</v>
      </c>
      <c r="N5" s="7">
        <f>'Calcs-1'!$B5*Assumptions!$E37</f>
        <v>18000</v>
      </c>
      <c r="O5" s="7">
        <f>'Calcs-1'!$B5*Assumptions!$E37</f>
        <v>18000</v>
      </c>
      <c r="P5" s="7">
        <f>'Calcs-1'!$B5*Assumptions!$E37</f>
        <v>18000</v>
      </c>
    </row>
    <row r="6">
      <c r="A6" s="6" t="s">
        <v>36</v>
      </c>
      <c r="B6" s="7">
        <f>'Calcs-1'!$B6*Assumptions!$G37</f>
        <v>16800</v>
      </c>
      <c r="C6" s="7">
        <f>'Calcs-1'!$B6*Assumptions!$G37</f>
        <v>16800</v>
      </c>
      <c r="D6" s="7">
        <f>'Calcs-1'!$B6*Assumptions!$G37</f>
        <v>16800</v>
      </c>
      <c r="E6" s="7">
        <f>'Calcs-1'!$B6*Assumptions!$G37</f>
        <v>16800</v>
      </c>
      <c r="F6" s="7">
        <f>'Calcs-1'!$B6*Assumptions!$G37</f>
        <v>16800</v>
      </c>
      <c r="G6" s="7">
        <f>'Calcs-1'!$B6*Assumptions!$G37</f>
        <v>16800</v>
      </c>
      <c r="H6" s="7">
        <f>'Calcs-1'!$B6*Assumptions!$G37</f>
        <v>16800</v>
      </c>
      <c r="I6" s="7">
        <f>'Calcs-1'!$B6*Assumptions!$G37</f>
        <v>16800</v>
      </c>
      <c r="J6" s="7">
        <f>'Calcs-1'!$B6*Assumptions!$G37</f>
        <v>16800</v>
      </c>
      <c r="K6" s="7">
        <f>'Calcs-1'!$B6*Assumptions!$G37</f>
        <v>16800</v>
      </c>
      <c r="L6" s="7">
        <f>'Calcs-1'!$B6*Assumptions!$G37</f>
        <v>16800</v>
      </c>
      <c r="M6" s="7">
        <f>'Calcs-1'!$B6*Assumptions!$G37</f>
        <v>16800</v>
      </c>
      <c r="N6" s="7">
        <f>'Calcs-1'!$B6*Assumptions!$G37</f>
        <v>16800</v>
      </c>
      <c r="O6" s="7">
        <f>'Calcs-1'!$B6*Assumptions!$G37</f>
        <v>16800</v>
      </c>
      <c r="P6" s="7">
        <f>'Calcs-1'!$B6*Assumptions!$G37</f>
        <v>16800</v>
      </c>
    </row>
    <row r="7">
      <c r="A7" s="6" t="s">
        <v>70</v>
      </c>
      <c r="B7" s="7">
        <f t="shared" ref="B7:P7" si="1">SUM(B4:B6)</f>
        <v>54800</v>
      </c>
      <c r="C7" s="7">
        <f t="shared" si="1"/>
        <v>54800</v>
      </c>
      <c r="D7" s="7">
        <f t="shared" si="1"/>
        <v>54800</v>
      </c>
      <c r="E7" s="7">
        <f t="shared" si="1"/>
        <v>54800</v>
      </c>
      <c r="F7" s="7">
        <f t="shared" si="1"/>
        <v>54800</v>
      </c>
      <c r="G7" s="7">
        <f t="shared" si="1"/>
        <v>54800</v>
      </c>
      <c r="H7" s="7">
        <f t="shared" si="1"/>
        <v>54800</v>
      </c>
      <c r="I7" s="7">
        <f t="shared" si="1"/>
        <v>54800</v>
      </c>
      <c r="J7" s="7">
        <f t="shared" si="1"/>
        <v>54800</v>
      </c>
      <c r="K7" s="7">
        <f t="shared" si="1"/>
        <v>54800</v>
      </c>
      <c r="L7" s="7">
        <f t="shared" si="1"/>
        <v>54800</v>
      </c>
      <c r="M7" s="7">
        <f t="shared" si="1"/>
        <v>54800</v>
      </c>
      <c r="N7" s="7">
        <f t="shared" si="1"/>
        <v>54800</v>
      </c>
      <c r="O7" s="7">
        <f t="shared" si="1"/>
        <v>54800</v>
      </c>
      <c r="P7" s="7">
        <f t="shared" si="1"/>
        <v>54800</v>
      </c>
    </row>
    <row r="9">
      <c r="A9" s="6" t="s">
        <v>65</v>
      </c>
    </row>
    <row r="10">
      <c r="A10" s="6" t="s">
        <v>34</v>
      </c>
      <c r="B10" s="7">
        <f>'Calcs-1'!$B9*Assumptions!$C38</f>
        <v>2250</v>
      </c>
      <c r="C10" s="7">
        <f>'Calcs-1'!$B9*Assumptions!$C38</f>
        <v>2250</v>
      </c>
      <c r="D10" s="7">
        <f>'Calcs-1'!$B9*Assumptions!$C38</f>
        <v>2250</v>
      </c>
      <c r="E10" s="7">
        <f>'Calcs-1'!$B9*Assumptions!$C38</f>
        <v>2250</v>
      </c>
      <c r="F10" s="7">
        <f>'Calcs-1'!$B9*Assumptions!$C38</f>
        <v>2250</v>
      </c>
      <c r="G10" s="7">
        <f>'Calcs-1'!$B9*Assumptions!$C38</f>
        <v>2250</v>
      </c>
      <c r="H10" s="7">
        <f>'Calcs-1'!$B9*Assumptions!$C38</f>
        <v>2250</v>
      </c>
      <c r="I10" s="7">
        <f>'Calcs-1'!$B9*Assumptions!$C38</f>
        <v>2250</v>
      </c>
      <c r="J10" s="7">
        <f>'Calcs-1'!$B9*Assumptions!$C38</f>
        <v>2250</v>
      </c>
      <c r="K10" s="7">
        <f>'Calcs-1'!$B9*Assumptions!$C38</f>
        <v>2250</v>
      </c>
      <c r="L10" s="7">
        <f>'Calcs-1'!$B9*Assumptions!$C38</f>
        <v>2250</v>
      </c>
      <c r="M10" s="7">
        <f>'Calcs-1'!$B9*Assumptions!$C38</f>
        <v>2250</v>
      </c>
      <c r="N10" s="7">
        <f>'Calcs-1'!$B9*Assumptions!$C38</f>
        <v>2250</v>
      </c>
      <c r="O10" s="7">
        <f>'Calcs-1'!$B9*Assumptions!$C38</f>
        <v>2250</v>
      </c>
      <c r="P10" s="7">
        <f>'Calcs-1'!$B9*Assumptions!$C38</f>
        <v>2250</v>
      </c>
    </row>
    <row r="11">
      <c r="A11" s="6" t="s">
        <v>35</v>
      </c>
      <c r="B11" s="7">
        <f>'Calcs-1'!$B10*Assumptions!$E38</f>
        <v>2000</v>
      </c>
      <c r="C11" s="7">
        <f>'Calcs-1'!$B10*Assumptions!$E38</f>
        <v>2000</v>
      </c>
      <c r="D11" s="7">
        <f>'Calcs-1'!$B10*Assumptions!$E38</f>
        <v>2000</v>
      </c>
      <c r="E11" s="7">
        <f>'Calcs-1'!$B10*Assumptions!$E38</f>
        <v>2000</v>
      </c>
      <c r="F11" s="7">
        <f>'Calcs-1'!$B10*Assumptions!$E38</f>
        <v>2000</v>
      </c>
      <c r="G11" s="7">
        <f>'Calcs-1'!$B10*Assumptions!$E38</f>
        <v>2000</v>
      </c>
      <c r="H11" s="7">
        <f>'Calcs-1'!$B10*Assumptions!$E38</f>
        <v>2000</v>
      </c>
      <c r="I11" s="7">
        <f>'Calcs-1'!$B10*Assumptions!$E38</f>
        <v>2000</v>
      </c>
      <c r="J11" s="7">
        <f>'Calcs-1'!$B10*Assumptions!$E38</f>
        <v>2000</v>
      </c>
      <c r="K11" s="7">
        <f>'Calcs-1'!$B10*Assumptions!$E38</f>
        <v>2000</v>
      </c>
      <c r="L11" s="7">
        <f>'Calcs-1'!$B10*Assumptions!$E38</f>
        <v>2000</v>
      </c>
      <c r="M11" s="7">
        <f>'Calcs-1'!$B10*Assumptions!$E38</f>
        <v>2000</v>
      </c>
      <c r="N11" s="7">
        <f>'Calcs-1'!$B10*Assumptions!$E38</f>
        <v>2000</v>
      </c>
      <c r="O11" s="7">
        <f>'Calcs-1'!$B10*Assumptions!$E38</f>
        <v>2000</v>
      </c>
      <c r="P11" s="7">
        <f>'Calcs-1'!$B10*Assumptions!$E38</f>
        <v>2000</v>
      </c>
    </row>
    <row r="12">
      <c r="A12" s="6" t="s">
        <v>36</v>
      </c>
      <c r="B12" s="7">
        <f>'Calcs-1'!$B11*Assumptions!$G38</f>
        <v>2000</v>
      </c>
      <c r="C12" s="7">
        <f>'Calcs-1'!$B11*Assumptions!$G38</f>
        <v>2000</v>
      </c>
      <c r="D12" s="7">
        <f>'Calcs-1'!$B11*Assumptions!$G38</f>
        <v>2000</v>
      </c>
      <c r="E12" s="7">
        <f>'Calcs-1'!$B11*Assumptions!$G38</f>
        <v>2000</v>
      </c>
      <c r="F12" s="7">
        <f>'Calcs-1'!$B11*Assumptions!$G38</f>
        <v>2000</v>
      </c>
      <c r="G12" s="7">
        <f>'Calcs-1'!$B11*Assumptions!$G38</f>
        <v>2000</v>
      </c>
      <c r="H12" s="7">
        <f>'Calcs-1'!$B11*Assumptions!$G38</f>
        <v>2000</v>
      </c>
      <c r="I12" s="7">
        <f>'Calcs-1'!$B11*Assumptions!$G38</f>
        <v>2000</v>
      </c>
      <c r="J12" s="7">
        <f>'Calcs-1'!$B11*Assumptions!$G38</f>
        <v>2000</v>
      </c>
      <c r="K12" s="7">
        <f>'Calcs-1'!$B11*Assumptions!$G38</f>
        <v>2000</v>
      </c>
      <c r="L12" s="7">
        <f>'Calcs-1'!$B11*Assumptions!$G38</f>
        <v>2000</v>
      </c>
      <c r="M12" s="7">
        <f>'Calcs-1'!$B11*Assumptions!$G38</f>
        <v>2000</v>
      </c>
      <c r="N12" s="7">
        <f>'Calcs-1'!$B11*Assumptions!$G38</f>
        <v>2000</v>
      </c>
      <c r="O12" s="7">
        <f>'Calcs-1'!$B11*Assumptions!$G38</f>
        <v>2000</v>
      </c>
      <c r="P12" s="7">
        <f>'Calcs-1'!$B11*Assumptions!$G38</f>
        <v>2000</v>
      </c>
    </row>
    <row r="13">
      <c r="A13" s="6" t="s">
        <v>71</v>
      </c>
      <c r="B13" s="7">
        <f t="shared" ref="B13:P13" si="2">SUM(B10:B12)</f>
        <v>6250</v>
      </c>
      <c r="C13" s="7">
        <f t="shared" si="2"/>
        <v>6250</v>
      </c>
      <c r="D13" s="7">
        <f t="shared" si="2"/>
        <v>6250</v>
      </c>
      <c r="E13" s="7">
        <f t="shared" si="2"/>
        <v>6250</v>
      </c>
      <c r="F13" s="7">
        <f t="shared" si="2"/>
        <v>6250</v>
      </c>
      <c r="G13" s="7">
        <f t="shared" si="2"/>
        <v>6250</v>
      </c>
      <c r="H13" s="7">
        <f t="shared" si="2"/>
        <v>6250</v>
      </c>
      <c r="I13" s="7">
        <f t="shared" si="2"/>
        <v>6250</v>
      </c>
      <c r="J13" s="7">
        <f t="shared" si="2"/>
        <v>6250</v>
      </c>
      <c r="K13" s="7">
        <f t="shared" si="2"/>
        <v>6250</v>
      </c>
      <c r="L13" s="7">
        <f t="shared" si="2"/>
        <v>6250</v>
      </c>
      <c r="M13" s="7">
        <f t="shared" si="2"/>
        <v>6250</v>
      </c>
      <c r="N13" s="7">
        <f t="shared" si="2"/>
        <v>6250</v>
      </c>
      <c r="O13" s="7">
        <f t="shared" si="2"/>
        <v>6250</v>
      </c>
      <c r="P13" s="7">
        <f t="shared" si="2"/>
        <v>6250</v>
      </c>
    </row>
    <row r="14">
      <c r="A14" s="6" t="s">
        <v>72</v>
      </c>
      <c r="B14" s="7">
        <f t="shared" ref="B14:P14" si="3">B7+B13</f>
        <v>61050</v>
      </c>
      <c r="C14" s="7">
        <f t="shared" si="3"/>
        <v>61050</v>
      </c>
      <c r="D14" s="7">
        <f t="shared" si="3"/>
        <v>61050</v>
      </c>
      <c r="E14" s="7">
        <f t="shared" si="3"/>
        <v>61050</v>
      </c>
      <c r="F14" s="7">
        <f t="shared" si="3"/>
        <v>61050</v>
      </c>
      <c r="G14" s="7">
        <f t="shared" si="3"/>
        <v>61050</v>
      </c>
      <c r="H14" s="7">
        <f t="shared" si="3"/>
        <v>61050</v>
      </c>
      <c r="I14" s="7">
        <f t="shared" si="3"/>
        <v>61050</v>
      </c>
      <c r="J14" s="7">
        <f t="shared" si="3"/>
        <v>61050</v>
      </c>
      <c r="K14" s="7">
        <f t="shared" si="3"/>
        <v>61050</v>
      </c>
      <c r="L14" s="7">
        <f t="shared" si="3"/>
        <v>61050</v>
      </c>
      <c r="M14" s="7">
        <f t="shared" si="3"/>
        <v>61050</v>
      </c>
      <c r="N14" s="7">
        <f t="shared" si="3"/>
        <v>61050</v>
      </c>
      <c r="O14" s="7">
        <f t="shared" si="3"/>
        <v>61050</v>
      </c>
      <c r="P14" s="7">
        <f t="shared" si="3"/>
        <v>61050</v>
      </c>
    </row>
    <row r="15">
      <c r="A15" s="6"/>
    </row>
    <row r="16">
      <c r="A16" s="6" t="s">
        <v>73</v>
      </c>
    </row>
    <row r="17">
      <c r="A17" s="7" t="str">
        <f>Assumptions!A27</f>
        <v>Oil</v>
      </c>
      <c r="B17" s="7">
        <f>'Calcs-1'!$B14*Assumptions!$B9</f>
        <v>1764</v>
      </c>
      <c r="C17" s="7">
        <f>'Calcs-1'!$B14*Assumptions!$B9</f>
        <v>1764</v>
      </c>
      <c r="D17" s="7">
        <f>'Calcs-1'!$B14*Assumptions!$B9</f>
        <v>1764</v>
      </c>
      <c r="E17" s="7">
        <f>'Calcs-1'!$B14*Assumptions!$B9</f>
        <v>1764</v>
      </c>
      <c r="F17" s="7">
        <f>'Calcs-1'!$B14*Assumptions!$B9</f>
        <v>1764</v>
      </c>
      <c r="G17" s="7">
        <f>'Calcs-1'!$B14*Assumptions!$B9</f>
        <v>1764</v>
      </c>
      <c r="H17" s="7">
        <f>'Calcs-1'!$B14*Assumptions!$B9</f>
        <v>1764</v>
      </c>
      <c r="I17" s="7">
        <f>'Calcs-1'!$B14*Assumptions!$B9</f>
        <v>1764</v>
      </c>
      <c r="J17" s="7">
        <f>'Calcs-1'!$B14*Assumptions!$B9</f>
        <v>1764</v>
      </c>
      <c r="K17" s="7">
        <f>'Calcs-1'!$B14*Assumptions!$B9</f>
        <v>1764</v>
      </c>
      <c r="L17" s="7">
        <f>'Calcs-1'!$B14*Assumptions!$B9</f>
        <v>1764</v>
      </c>
      <c r="M17" s="7">
        <f>'Calcs-1'!$B14*Assumptions!$B9</f>
        <v>1764</v>
      </c>
      <c r="N17" s="7">
        <f>'Calcs-1'!$B14*Assumptions!$B9</f>
        <v>1764</v>
      </c>
      <c r="O17" s="7">
        <f>'Calcs-1'!$B14*Assumptions!$B9</f>
        <v>1764</v>
      </c>
      <c r="P17" s="7">
        <f>'Calcs-1'!$B14*Assumptions!$B9</f>
        <v>1764</v>
      </c>
    </row>
    <row r="18">
      <c r="A18" s="7" t="str">
        <f>Assumptions!A28</f>
        <v>flour</v>
      </c>
      <c r="B18" s="7">
        <f>'Calcs-1'!$B15*Assumptions!$B10</f>
        <v>5880</v>
      </c>
      <c r="C18" s="7">
        <f>'Calcs-1'!$B15*Assumptions!$B10</f>
        <v>5880</v>
      </c>
      <c r="D18" s="7">
        <f>'Calcs-1'!$B15*Assumptions!$B10</f>
        <v>5880</v>
      </c>
      <c r="E18" s="7">
        <f>'Calcs-1'!$B15*Assumptions!$B10</f>
        <v>5880</v>
      </c>
      <c r="F18" s="7">
        <f>'Calcs-1'!$B15*Assumptions!$B10</f>
        <v>5880</v>
      </c>
      <c r="G18" s="7">
        <f>'Calcs-1'!$B15*Assumptions!$B10</f>
        <v>5880</v>
      </c>
      <c r="H18" s="7">
        <f>'Calcs-1'!$B15*Assumptions!$B10</f>
        <v>5880</v>
      </c>
      <c r="I18" s="7">
        <f>'Calcs-1'!$B15*Assumptions!$B10</f>
        <v>5880</v>
      </c>
      <c r="J18" s="7">
        <f>'Calcs-1'!$B15*Assumptions!$B10</f>
        <v>5880</v>
      </c>
      <c r="K18" s="7">
        <f>'Calcs-1'!$B15*Assumptions!$B10</f>
        <v>5880</v>
      </c>
      <c r="L18" s="7">
        <f>'Calcs-1'!$B15*Assumptions!$B10</f>
        <v>5880</v>
      </c>
      <c r="M18" s="7">
        <f>'Calcs-1'!$B15*Assumptions!$B10</f>
        <v>5880</v>
      </c>
      <c r="N18" s="7">
        <f>'Calcs-1'!$B15*Assumptions!$B10</f>
        <v>5880</v>
      </c>
      <c r="O18" s="7">
        <f>'Calcs-1'!$B15*Assumptions!$B10</f>
        <v>5880</v>
      </c>
      <c r="P18" s="7">
        <f>'Calcs-1'!$B15*Assumptions!$B10</f>
        <v>5880</v>
      </c>
    </row>
    <row r="19">
      <c r="A19" s="7" t="str">
        <f>Assumptions!A29</f>
        <v>vegetables</v>
      </c>
      <c r="B19" s="7">
        <f>'Calcs-1'!$B16*Assumptions!$B11</f>
        <v>5880</v>
      </c>
      <c r="C19" s="7">
        <f>'Calcs-1'!$B16*Assumptions!$B11</f>
        <v>5880</v>
      </c>
      <c r="D19" s="7">
        <f>'Calcs-1'!$B16*Assumptions!$B11</f>
        <v>5880</v>
      </c>
      <c r="E19" s="7">
        <f>'Calcs-1'!$B16*Assumptions!$B11</f>
        <v>5880</v>
      </c>
      <c r="F19" s="7">
        <f>'Calcs-1'!$B16*Assumptions!$B11</f>
        <v>5880</v>
      </c>
      <c r="G19" s="7">
        <f>'Calcs-1'!$B16*Assumptions!$B11</f>
        <v>5880</v>
      </c>
      <c r="H19" s="7">
        <f>'Calcs-1'!$B16*Assumptions!$B11</f>
        <v>5880</v>
      </c>
      <c r="I19" s="7">
        <f>'Calcs-1'!$B16*Assumptions!$B11</f>
        <v>5880</v>
      </c>
      <c r="J19" s="7">
        <f>'Calcs-1'!$B16*Assumptions!$B11</f>
        <v>5880</v>
      </c>
      <c r="K19" s="7">
        <f>'Calcs-1'!$B16*Assumptions!$B11</f>
        <v>5880</v>
      </c>
      <c r="L19" s="7">
        <f>'Calcs-1'!$B16*Assumptions!$B11</f>
        <v>5880</v>
      </c>
      <c r="M19" s="7">
        <f>'Calcs-1'!$B16*Assumptions!$B11</f>
        <v>5880</v>
      </c>
      <c r="N19" s="7">
        <f>'Calcs-1'!$B16*Assumptions!$B11</f>
        <v>5880</v>
      </c>
      <c r="O19" s="7">
        <f>'Calcs-1'!$B16*Assumptions!$B11</f>
        <v>5880</v>
      </c>
      <c r="P19" s="7">
        <f>'Calcs-1'!$B16*Assumptions!$B11</f>
        <v>5880</v>
      </c>
    </row>
    <row r="20">
      <c r="A20" s="7" t="str">
        <f>Assumptions!A30</f>
        <v>spieces</v>
      </c>
      <c r="B20" s="7">
        <f>'Calcs-1'!$B17*Assumptions!$B12</f>
        <v>588</v>
      </c>
      <c r="C20" s="7">
        <f>'Calcs-1'!$B17*Assumptions!$B12</f>
        <v>588</v>
      </c>
      <c r="D20" s="7">
        <f>'Calcs-1'!$B17*Assumptions!$B12</f>
        <v>588</v>
      </c>
      <c r="E20" s="7">
        <f>'Calcs-1'!$B17*Assumptions!$B12</f>
        <v>588</v>
      </c>
      <c r="F20" s="7">
        <f>'Calcs-1'!$B17*Assumptions!$B12</f>
        <v>588</v>
      </c>
      <c r="G20" s="7">
        <f>'Calcs-1'!$B17*Assumptions!$B12</f>
        <v>588</v>
      </c>
      <c r="H20" s="7">
        <f>'Calcs-1'!$B17*Assumptions!$B12</f>
        <v>588</v>
      </c>
      <c r="I20" s="7">
        <f>'Calcs-1'!$B17*Assumptions!$B12</f>
        <v>588</v>
      </c>
      <c r="J20" s="7">
        <f>'Calcs-1'!$B17*Assumptions!$B12</f>
        <v>588</v>
      </c>
      <c r="K20" s="7">
        <f>'Calcs-1'!$B17*Assumptions!$B12</f>
        <v>588</v>
      </c>
      <c r="L20" s="7">
        <f>'Calcs-1'!$B17*Assumptions!$B12</f>
        <v>588</v>
      </c>
      <c r="M20" s="7">
        <f>'Calcs-1'!$B17*Assumptions!$B12</f>
        <v>588</v>
      </c>
      <c r="N20" s="7">
        <f>'Calcs-1'!$B17*Assumptions!$B12</f>
        <v>588</v>
      </c>
      <c r="O20" s="7">
        <f>'Calcs-1'!$B17*Assumptions!$B12</f>
        <v>588</v>
      </c>
      <c r="P20" s="7">
        <f>'Calcs-1'!$B17*Assumptions!$B12</f>
        <v>588</v>
      </c>
    </row>
    <row r="21">
      <c r="A21" s="7" t="str">
        <f>Assumptions!A31</f>
        <v>sauces</v>
      </c>
      <c r="B21" s="7">
        <f>'Calcs-1'!$B18*Assumptions!$B13</f>
        <v>4900</v>
      </c>
      <c r="C21" s="7">
        <f>'Calcs-1'!$B18*Assumptions!$B13</f>
        <v>4900</v>
      </c>
      <c r="D21" s="7">
        <f>'Calcs-1'!$B18*Assumptions!$B13</f>
        <v>4900</v>
      </c>
      <c r="E21" s="7">
        <f>'Calcs-1'!$B18*Assumptions!$B13</f>
        <v>4900</v>
      </c>
      <c r="F21" s="7">
        <f>'Calcs-1'!$B18*Assumptions!$B13</f>
        <v>4900</v>
      </c>
      <c r="G21" s="7">
        <f>'Calcs-1'!$B18*Assumptions!$B13</f>
        <v>4900</v>
      </c>
      <c r="H21" s="7">
        <f>'Calcs-1'!$B18*Assumptions!$B13</f>
        <v>4900</v>
      </c>
      <c r="I21" s="7">
        <f>'Calcs-1'!$B18*Assumptions!$B13</f>
        <v>4900</v>
      </c>
      <c r="J21" s="7">
        <f>'Calcs-1'!$B18*Assumptions!$B13</f>
        <v>4900</v>
      </c>
      <c r="K21" s="7">
        <f>'Calcs-1'!$B18*Assumptions!$B13</f>
        <v>4900</v>
      </c>
      <c r="L21" s="7">
        <f>'Calcs-1'!$B18*Assumptions!$B13</f>
        <v>4900</v>
      </c>
      <c r="M21" s="7">
        <f>'Calcs-1'!$B18*Assumptions!$B13</f>
        <v>4900</v>
      </c>
      <c r="N21" s="7">
        <f>'Calcs-1'!$B18*Assumptions!$B13</f>
        <v>4900</v>
      </c>
      <c r="O21" s="7">
        <f>'Calcs-1'!$B18*Assumptions!$B13</f>
        <v>4900</v>
      </c>
      <c r="P21" s="7">
        <f>'Calcs-1'!$B18*Assumptions!$B13</f>
        <v>4900</v>
      </c>
    </row>
    <row r="22">
      <c r="A22" s="7" t="str">
        <f>Assumptions!A32</f>
        <v>water bottles</v>
      </c>
      <c r="B22" s="7">
        <f>'Calcs-1'!$B19*Assumptions!$B14</f>
        <v>3500</v>
      </c>
      <c r="C22" s="7">
        <f>'Calcs-1'!$B19*Assumptions!$B14</f>
        <v>3500</v>
      </c>
      <c r="D22" s="7">
        <f>'Calcs-1'!$B19*Assumptions!$B14</f>
        <v>3500</v>
      </c>
      <c r="E22" s="7">
        <f>'Calcs-1'!$B19*Assumptions!$B14</f>
        <v>3500</v>
      </c>
      <c r="F22" s="7">
        <f>'Calcs-1'!$B19*Assumptions!$B14</f>
        <v>3500</v>
      </c>
      <c r="G22" s="7">
        <f>'Calcs-1'!$B19*Assumptions!$B14</f>
        <v>3500</v>
      </c>
      <c r="H22" s="7">
        <f>'Calcs-1'!$B19*Assumptions!$B14</f>
        <v>3500</v>
      </c>
      <c r="I22" s="7">
        <f>'Calcs-1'!$B19*Assumptions!$B14</f>
        <v>3500</v>
      </c>
      <c r="J22" s="7">
        <f>'Calcs-1'!$B19*Assumptions!$B14</f>
        <v>3500</v>
      </c>
      <c r="K22" s="7">
        <f>'Calcs-1'!$B19*Assumptions!$B14</f>
        <v>3500</v>
      </c>
      <c r="L22" s="7">
        <f>'Calcs-1'!$B19*Assumptions!$B14</f>
        <v>3500</v>
      </c>
      <c r="M22" s="7">
        <f>'Calcs-1'!$B19*Assumptions!$B14</f>
        <v>3500</v>
      </c>
      <c r="N22" s="7">
        <f>'Calcs-1'!$B19*Assumptions!$B14</f>
        <v>3500</v>
      </c>
      <c r="O22" s="7">
        <f>'Calcs-1'!$B19*Assumptions!$B14</f>
        <v>3500</v>
      </c>
      <c r="P22" s="7">
        <f>'Calcs-1'!$B19*Assumptions!$B14</f>
        <v>3500</v>
      </c>
    </row>
    <row r="23">
      <c r="A23" s="7" t="str">
        <f>Assumptions!A33</f>
        <v>bowls</v>
      </c>
      <c r="B23" s="7">
        <f>'Calcs-1'!$B20*Assumptions!$B15</f>
        <v>5880</v>
      </c>
      <c r="C23" s="7">
        <f>'Calcs-1'!$B20*Assumptions!$B15</f>
        <v>5880</v>
      </c>
      <c r="D23" s="7">
        <f>'Calcs-1'!$B20*Assumptions!$B15</f>
        <v>5880</v>
      </c>
      <c r="E23" s="7">
        <f>'Calcs-1'!$B20*Assumptions!$B15</f>
        <v>5880</v>
      </c>
      <c r="F23" s="7">
        <f>'Calcs-1'!$B20*Assumptions!$B15</f>
        <v>5880</v>
      </c>
      <c r="G23" s="7">
        <f>'Calcs-1'!$B20*Assumptions!$B15</f>
        <v>5880</v>
      </c>
      <c r="H23" s="7">
        <f>'Calcs-1'!$B20*Assumptions!$B15</f>
        <v>5880</v>
      </c>
      <c r="I23" s="7">
        <f>'Calcs-1'!$B20*Assumptions!$B15</f>
        <v>5880</v>
      </c>
      <c r="J23" s="7">
        <f>'Calcs-1'!$B20*Assumptions!$B15</f>
        <v>5880</v>
      </c>
      <c r="K23" s="7">
        <f>'Calcs-1'!$B20*Assumptions!$B15</f>
        <v>5880</v>
      </c>
      <c r="L23" s="7">
        <f>'Calcs-1'!$B20*Assumptions!$B15</f>
        <v>5880</v>
      </c>
      <c r="M23" s="7">
        <f>'Calcs-1'!$B20*Assumptions!$B15</f>
        <v>5880</v>
      </c>
      <c r="N23" s="7">
        <f>'Calcs-1'!$B20*Assumptions!$B15</f>
        <v>5880</v>
      </c>
      <c r="O23" s="7">
        <f>'Calcs-1'!$B20*Assumptions!$B15</f>
        <v>5880</v>
      </c>
      <c r="P23" s="7">
        <f>'Calcs-1'!$B20*Assumptions!$B15</f>
        <v>5880</v>
      </c>
    </row>
    <row r="24">
      <c r="A24" s="6" t="s">
        <v>74</v>
      </c>
      <c r="B24" s="7">
        <f t="shared" ref="B24:P24" si="4">SUM(B17:B23)</f>
        <v>28392</v>
      </c>
      <c r="C24" s="7">
        <f t="shared" si="4"/>
        <v>28392</v>
      </c>
      <c r="D24" s="7">
        <f t="shared" si="4"/>
        <v>28392</v>
      </c>
      <c r="E24" s="7">
        <f t="shared" si="4"/>
        <v>28392</v>
      </c>
      <c r="F24" s="7">
        <f t="shared" si="4"/>
        <v>28392</v>
      </c>
      <c r="G24" s="7">
        <f t="shared" si="4"/>
        <v>28392</v>
      </c>
      <c r="H24" s="7">
        <f t="shared" si="4"/>
        <v>28392</v>
      </c>
      <c r="I24" s="7">
        <f t="shared" si="4"/>
        <v>28392</v>
      </c>
      <c r="J24" s="7">
        <f t="shared" si="4"/>
        <v>28392</v>
      </c>
      <c r="K24" s="7">
        <f t="shared" si="4"/>
        <v>28392</v>
      </c>
      <c r="L24" s="7">
        <f t="shared" si="4"/>
        <v>28392</v>
      </c>
      <c r="M24" s="7">
        <f t="shared" si="4"/>
        <v>28392</v>
      </c>
      <c r="N24" s="7">
        <f t="shared" si="4"/>
        <v>28392</v>
      </c>
      <c r="O24" s="7">
        <f t="shared" si="4"/>
        <v>28392</v>
      </c>
      <c r="P24" s="7">
        <f t="shared" si="4"/>
        <v>28392</v>
      </c>
    </row>
    <row r="26">
      <c r="A26" s="6" t="s">
        <v>75</v>
      </c>
    </row>
    <row r="27">
      <c r="A27" s="7" t="str">
        <f t="shared" ref="A27:A33" si="5">A17</f>
        <v>Oil</v>
      </c>
      <c r="B27" s="7">
        <f>'Calcs-1'!$B32*Assumptions!$B9</f>
        <v>0</v>
      </c>
      <c r="C27" s="7">
        <f>'Calcs-1'!$B32*Assumptions!$B9</f>
        <v>0</v>
      </c>
      <c r="D27" s="7">
        <f>'Calcs-1'!$B32*Assumptions!$B9</f>
        <v>0</v>
      </c>
      <c r="E27" s="7">
        <f>'Calcs-1'!$B32*Assumptions!$B9</f>
        <v>0</v>
      </c>
      <c r="F27" s="7">
        <f>'Calcs-1'!$B32*Assumptions!$B9</f>
        <v>0</v>
      </c>
      <c r="G27" s="7">
        <f>'Calcs-1'!$B32*Assumptions!$B9</f>
        <v>0</v>
      </c>
      <c r="H27" s="7">
        <f>'Calcs-1'!$B32*Assumptions!$B9</f>
        <v>0</v>
      </c>
      <c r="I27" s="7">
        <f>'Calcs-1'!$B32*Assumptions!$B9</f>
        <v>0</v>
      </c>
      <c r="J27" s="7">
        <f>'Calcs-1'!$B32*Assumptions!$B9</f>
        <v>0</v>
      </c>
      <c r="K27" s="7">
        <f>'Calcs-1'!$B32*Assumptions!$B9</f>
        <v>0</v>
      </c>
      <c r="L27" s="7">
        <f>'Calcs-1'!$B32*Assumptions!$B9</f>
        <v>0</v>
      </c>
      <c r="M27" s="7">
        <f>'Calcs-1'!$B32*Assumptions!$B9</f>
        <v>0</v>
      </c>
      <c r="N27" s="7">
        <f>'Calcs-1'!$B32*Assumptions!$B9</f>
        <v>0</v>
      </c>
      <c r="O27" s="7">
        <f>'Calcs-1'!$B32*Assumptions!$B9</f>
        <v>0</v>
      </c>
      <c r="P27" s="7">
        <f>'Calcs-1'!$B32*Assumptions!$B9</f>
        <v>0</v>
      </c>
    </row>
    <row r="28">
      <c r="A28" s="7" t="str">
        <f t="shared" si="5"/>
        <v>flour</v>
      </c>
      <c r="B28" s="7">
        <f>'Calcs-1'!$B33*Assumptions!$B10</f>
        <v>0</v>
      </c>
      <c r="C28" s="7">
        <f>'Calcs-1'!$B33*Assumptions!$B10</f>
        <v>0</v>
      </c>
      <c r="D28" s="7">
        <f>'Calcs-1'!$B33*Assumptions!$B10</f>
        <v>0</v>
      </c>
      <c r="E28" s="7">
        <f>'Calcs-1'!$B33*Assumptions!$B10</f>
        <v>0</v>
      </c>
      <c r="F28" s="7">
        <f>'Calcs-1'!$B33*Assumptions!$B10</f>
        <v>0</v>
      </c>
      <c r="G28" s="7">
        <f>'Calcs-1'!$B33*Assumptions!$B10</f>
        <v>0</v>
      </c>
      <c r="H28" s="7">
        <f>'Calcs-1'!$B33*Assumptions!$B10</f>
        <v>0</v>
      </c>
      <c r="I28" s="7">
        <f>'Calcs-1'!$B33*Assumptions!$B10</f>
        <v>0</v>
      </c>
      <c r="J28" s="7">
        <f>'Calcs-1'!$B33*Assumptions!$B10</f>
        <v>0</v>
      </c>
      <c r="K28" s="7">
        <f>'Calcs-1'!$B33*Assumptions!$B10</f>
        <v>0</v>
      </c>
      <c r="L28" s="7">
        <f>'Calcs-1'!$B33*Assumptions!$B10</f>
        <v>0</v>
      </c>
      <c r="M28" s="7">
        <f>'Calcs-1'!$B33*Assumptions!$B10</f>
        <v>0</v>
      </c>
      <c r="N28" s="7">
        <f>'Calcs-1'!$B33*Assumptions!$B10</f>
        <v>0</v>
      </c>
      <c r="O28" s="7">
        <f>'Calcs-1'!$B33*Assumptions!$B10</f>
        <v>0</v>
      </c>
      <c r="P28" s="7">
        <f>'Calcs-1'!$B33*Assumptions!$B10</f>
        <v>0</v>
      </c>
    </row>
    <row r="29">
      <c r="A29" s="7" t="str">
        <f t="shared" si="5"/>
        <v>vegetables</v>
      </c>
      <c r="B29" s="7">
        <f>'Calcs-1'!$B34*Assumptions!$B11</f>
        <v>920</v>
      </c>
      <c r="C29" s="7">
        <f>'Calcs-1'!$B34*Assumptions!$B11</f>
        <v>920</v>
      </c>
      <c r="D29" s="7">
        <f>'Calcs-1'!$B34*Assumptions!$B11</f>
        <v>920</v>
      </c>
      <c r="E29" s="7">
        <f>'Calcs-1'!$B34*Assumptions!$B11</f>
        <v>920</v>
      </c>
      <c r="F29" s="7">
        <f>'Calcs-1'!$B34*Assumptions!$B11</f>
        <v>920</v>
      </c>
      <c r="G29" s="7">
        <f>'Calcs-1'!$B34*Assumptions!$B11</f>
        <v>920</v>
      </c>
      <c r="H29" s="7">
        <f>'Calcs-1'!$B34*Assumptions!$B11</f>
        <v>920</v>
      </c>
      <c r="I29" s="7">
        <f>'Calcs-1'!$B34*Assumptions!$B11</f>
        <v>920</v>
      </c>
      <c r="J29" s="7">
        <f>'Calcs-1'!$B34*Assumptions!$B11</f>
        <v>920</v>
      </c>
      <c r="K29" s="7">
        <f>'Calcs-1'!$B34*Assumptions!$B11</f>
        <v>920</v>
      </c>
      <c r="L29" s="7">
        <f>'Calcs-1'!$B34*Assumptions!$B11</f>
        <v>920</v>
      </c>
      <c r="M29" s="7">
        <f>'Calcs-1'!$B34*Assumptions!$B11</f>
        <v>920</v>
      </c>
      <c r="N29" s="7">
        <f>'Calcs-1'!$B34*Assumptions!$B11</f>
        <v>920</v>
      </c>
      <c r="O29" s="7">
        <f>'Calcs-1'!$B34*Assumptions!$B11</f>
        <v>920</v>
      </c>
      <c r="P29" s="7">
        <f>'Calcs-1'!$B34*Assumptions!$B11</f>
        <v>920</v>
      </c>
    </row>
    <row r="30">
      <c r="A30" s="7" t="str">
        <f t="shared" si="5"/>
        <v>spieces</v>
      </c>
      <c r="B30" s="7">
        <f>'Calcs-1'!$B35*Assumptions!$B12</f>
        <v>0</v>
      </c>
      <c r="C30" s="7">
        <f>'Calcs-1'!$B35*Assumptions!$B12</f>
        <v>0</v>
      </c>
      <c r="D30" s="7">
        <f>'Calcs-1'!$B35*Assumptions!$B12</f>
        <v>0</v>
      </c>
      <c r="E30" s="7">
        <f>'Calcs-1'!$B35*Assumptions!$B12</f>
        <v>0</v>
      </c>
      <c r="F30" s="7">
        <f>'Calcs-1'!$B35*Assumptions!$B12</f>
        <v>0</v>
      </c>
      <c r="G30" s="7">
        <f>'Calcs-1'!$B35*Assumptions!$B12</f>
        <v>0</v>
      </c>
      <c r="H30" s="7">
        <f>'Calcs-1'!$B35*Assumptions!$B12</f>
        <v>0</v>
      </c>
      <c r="I30" s="7">
        <f>'Calcs-1'!$B35*Assumptions!$B12</f>
        <v>0</v>
      </c>
      <c r="J30" s="7">
        <f>'Calcs-1'!$B35*Assumptions!$B12</f>
        <v>0</v>
      </c>
      <c r="K30" s="7">
        <f>'Calcs-1'!$B35*Assumptions!$B12</f>
        <v>0</v>
      </c>
      <c r="L30" s="7">
        <f>'Calcs-1'!$B35*Assumptions!$B12</f>
        <v>0</v>
      </c>
      <c r="M30" s="7">
        <f>'Calcs-1'!$B35*Assumptions!$B12</f>
        <v>0</v>
      </c>
      <c r="N30" s="7">
        <f>'Calcs-1'!$B35*Assumptions!$B12</f>
        <v>0</v>
      </c>
      <c r="O30" s="7">
        <f>'Calcs-1'!$B35*Assumptions!$B12</f>
        <v>0</v>
      </c>
      <c r="P30" s="7">
        <f>'Calcs-1'!$B35*Assumptions!$B12</f>
        <v>0</v>
      </c>
    </row>
    <row r="31">
      <c r="A31" s="7" t="str">
        <f t="shared" si="5"/>
        <v>sauces</v>
      </c>
      <c r="B31" s="7">
        <f>'Calcs-1'!$B36*Assumptions!$B13</f>
        <v>0</v>
      </c>
      <c r="C31" s="7">
        <f>'Calcs-1'!$B36*Assumptions!$B13</f>
        <v>0</v>
      </c>
      <c r="D31" s="7">
        <f>'Calcs-1'!$B36*Assumptions!$B13</f>
        <v>0</v>
      </c>
      <c r="E31" s="7">
        <f>'Calcs-1'!$B36*Assumptions!$B13</f>
        <v>0</v>
      </c>
      <c r="F31" s="7">
        <f>'Calcs-1'!$B36*Assumptions!$B13</f>
        <v>0</v>
      </c>
      <c r="G31" s="7">
        <f>'Calcs-1'!$B36*Assumptions!$B13</f>
        <v>0</v>
      </c>
      <c r="H31" s="7">
        <f>'Calcs-1'!$B36*Assumptions!$B13</f>
        <v>0</v>
      </c>
      <c r="I31" s="7">
        <f>'Calcs-1'!$B36*Assumptions!$B13</f>
        <v>0</v>
      </c>
      <c r="J31" s="7">
        <f>'Calcs-1'!$B36*Assumptions!$B13</f>
        <v>0</v>
      </c>
      <c r="K31" s="7">
        <f>'Calcs-1'!$B36*Assumptions!$B13</f>
        <v>0</v>
      </c>
      <c r="L31" s="7">
        <f>'Calcs-1'!$B36*Assumptions!$B13</f>
        <v>0</v>
      </c>
      <c r="M31" s="7">
        <f>'Calcs-1'!$B36*Assumptions!$B13</f>
        <v>0</v>
      </c>
      <c r="N31" s="7">
        <f>'Calcs-1'!$B36*Assumptions!$B13</f>
        <v>0</v>
      </c>
      <c r="O31" s="7">
        <f>'Calcs-1'!$B36*Assumptions!$B13</f>
        <v>0</v>
      </c>
      <c r="P31" s="7">
        <f>'Calcs-1'!$B36*Assumptions!$B13</f>
        <v>0</v>
      </c>
    </row>
    <row r="32">
      <c r="A32" s="7" t="str">
        <f t="shared" si="5"/>
        <v>water bottles</v>
      </c>
      <c r="B32" s="7">
        <f>'Calcs-1'!$B37*Assumptions!$B14</f>
        <v>0</v>
      </c>
      <c r="C32" s="7">
        <f>'Calcs-1'!$B37*Assumptions!$B14</f>
        <v>0</v>
      </c>
      <c r="D32" s="7">
        <f>'Calcs-1'!$B37*Assumptions!$B14</f>
        <v>0</v>
      </c>
      <c r="E32" s="7">
        <f>'Calcs-1'!$B37*Assumptions!$B14</f>
        <v>0</v>
      </c>
      <c r="F32" s="7">
        <f>'Calcs-1'!$B37*Assumptions!$B14</f>
        <v>0</v>
      </c>
      <c r="G32" s="7">
        <f>'Calcs-1'!$B37*Assumptions!$B14</f>
        <v>0</v>
      </c>
      <c r="H32" s="7">
        <f>'Calcs-1'!$B37*Assumptions!$B14</f>
        <v>0</v>
      </c>
      <c r="I32" s="7">
        <f>'Calcs-1'!$B37*Assumptions!$B14</f>
        <v>0</v>
      </c>
      <c r="J32" s="7">
        <f>'Calcs-1'!$B37*Assumptions!$B14</f>
        <v>0</v>
      </c>
      <c r="K32" s="7">
        <f>'Calcs-1'!$B37*Assumptions!$B14</f>
        <v>0</v>
      </c>
      <c r="L32" s="7">
        <f>'Calcs-1'!$B37*Assumptions!$B14</f>
        <v>0</v>
      </c>
      <c r="M32" s="7">
        <f>'Calcs-1'!$B37*Assumptions!$B14</f>
        <v>0</v>
      </c>
      <c r="N32" s="7">
        <f>'Calcs-1'!$B37*Assumptions!$B14</f>
        <v>0</v>
      </c>
      <c r="O32" s="7">
        <f>'Calcs-1'!$B37*Assumptions!$B14</f>
        <v>0</v>
      </c>
      <c r="P32" s="7">
        <f>'Calcs-1'!$B37*Assumptions!$B14</f>
        <v>0</v>
      </c>
    </row>
    <row r="33">
      <c r="A33" s="7" t="str">
        <f t="shared" si="5"/>
        <v>bowls</v>
      </c>
      <c r="B33" s="7">
        <f>'Calcs-1'!$B38*Assumptions!$B15</f>
        <v>120</v>
      </c>
      <c r="C33" s="7">
        <f>'Calcs-1'!$B38*Assumptions!$B15</f>
        <v>120</v>
      </c>
      <c r="D33" s="7">
        <f>'Calcs-1'!$B38*Assumptions!$B15</f>
        <v>120</v>
      </c>
      <c r="E33" s="7">
        <f>'Calcs-1'!$B38*Assumptions!$B15</f>
        <v>120</v>
      </c>
      <c r="F33" s="7">
        <f>'Calcs-1'!$B38*Assumptions!$B15</f>
        <v>120</v>
      </c>
      <c r="G33" s="7">
        <f>'Calcs-1'!$B38*Assumptions!$B15</f>
        <v>120</v>
      </c>
      <c r="H33" s="7">
        <f>'Calcs-1'!$B38*Assumptions!$B15</f>
        <v>120</v>
      </c>
      <c r="I33" s="7">
        <f>'Calcs-1'!$B38*Assumptions!$B15</f>
        <v>120</v>
      </c>
      <c r="J33" s="7">
        <f>'Calcs-1'!$B38*Assumptions!$B15</f>
        <v>120</v>
      </c>
      <c r="K33" s="7">
        <f>'Calcs-1'!$B38*Assumptions!$B15</f>
        <v>120</v>
      </c>
      <c r="L33" s="7">
        <f>'Calcs-1'!$B38*Assumptions!$B15</f>
        <v>120</v>
      </c>
      <c r="M33" s="7">
        <f>'Calcs-1'!$B38*Assumptions!$B15</f>
        <v>120</v>
      </c>
      <c r="N33" s="7">
        <f>'Calcs-1'!$B38*Assumptions!$B15</f>
        <v>120</v>
      </c>
      <c r="O33" s="7">
        <f>'Calcs-1'!$B38*Assumptions!$B15</f>
        <v>120</v>
      </c>
      <c r="P33" s="7">
        <f>'Calcs-1'!$B38*Assumptions!$B15</f>
        <v>120</v>
      </c>
    </row>
    <row r="34">
      <c r="A34" s="6" t="s">
        <v>76</v>
      </c>
      <c r="B34" s="7">
        <f t="shared" ref="B34:P34" si="6">SUM(B27:B33)</f>
        <v>1040</v>
      </c>
      <c r="C34" s="7">
        <f t="shared" si="6"/>
        <v>1040</v>
      </c>
      <c r="D34" s="7">
        <f t="shared" si="6"/>
        <v>1040</v>
      </c>
      <c r="E34" s="7">
        <f t="shared" si="6"/>
        <v>1040</v>
      </c>
      <c r="F34" s="7">
        <f t="shared" si="6"/>
        <v>1040</v>
      </c>
      <c r="G34" s="7">
        <f t="shared" si="6"/>
        <v>1040</v>
      </c>
      <c r="H34" s="7">
        <f t="shared" si="6"/>
        <v>1040</v>
      </c>
      <c r="I34" s="7">
        <f t="shared" si="6"/>
        <v>1040</v>
      </c>
      <c r="J34" s="7">
        <f t="shared" si="6"/>
        <v>1040</v>
      </c>
      <c r="K34" s="7">
        <f t="shared" si="6"/>
        <v>1040</v>
      </c>
      <c r="L34" s="7">
        <f t="shared" si="6"/>
        <v>1040</v>
      </c>
      <c r="M34" s="7">
        <f t="shared" si="6"/>
        <v>1040</v>
      </c>
      <c r="N34" s="7">
        <f t="shared" si="6"/>
        <v>1040</v>
      </c>
      <c r="O34" s="7">
        <f t="shared" si="6"/>
        <v>1040</v>
      </c>
      <c r="P34" s="7">
        <f t="shared" si="6"/>
        <v>1040</v>
      </c>
    </row>
    <row r="36">
      <c r="A36" s="6" t="s">
        <v>77</v>
      </c>
    </row>
    <row r="37">
      <c r="A37" s="6" t="s">
        <v>78</v>
      </c>
      <c r="B37" s="7">
        <f>Assumptions!$B42</f>
        <v>250</v>
      </c>
      <c r="C37" s="7">
        <f>Assumptions!$B42</f>
        <v>250</v>
      </c>
      <c r="D37" s="7">
        <f>Assumptions!$B42</f>
        <v>250</v>
      </c>
      <c r="E37" s="7">
        <f>Assumptions!$B42</f>
        <v>250</v>
      </c>
      <c r="F37" s="7">
        <f>Assumptions!$B42</f>
        <v>250</v>
      </c>
      <c r="G37" s="7">
        <f>Assumptions!$B42</f>
        <v>250</v>
      </c>
      <c r="H37" s="7">
        <f>Assumptions!$B42</f>
        <v>250</v>
      </c>
      <c r="I37" s="7">
        <f>Assumptions!$B42</f>
        <v>250</v>
      </c>
      <c r="J37" s="7">
        <f>Assumptions!$B42</f>
        <v>250</v>
      </c>
      <c r="K37" s="7">
        <f>Assumptions!$B42</f>
        <v>250</v>
      </c>
      <c r="L37" s="7">
        <f>Assumptions!$B42</f>
        <v>250</v>
      </c>
      <c r="M37" s="7">
        <f>Assumptions!$B42</f>
        <v>250</v>
      </c>
      <c r="N37" s="7">
        <f>Assumptions!$B42</f>
        <v>250</v>
      </c>
      <c r="O37" s="7">
        <f>Assumptions!$B42</f>
        <v>250</v>
      </c>
      <c r="P37" s="7">
        <f>Assumptions!$B42</f>
        <v>250</v>
      </c>
    </row>
    <row r="38">
      <c r="A38" s="6" t="s">
        <v>47</v>
      </c>
      <c r="B38" s="7">
        <f>Assumptions!$B43</f>
        <v>200</v>
      </c>
      <c r="C38" s="7">
        <f>Assumptions!$B43</f>
        <v>200</v>
      </c>
      <c r="D38" s="7">
        <f>Assumptions!$B43</f>
        <v>200</v>
      </c>
      <c r="E38" s="7">
        <f>Assumptions!$B43</f>
        <v>200</v>
      </c>
      <c r="F38" s="7">
        <f>Assumptions!$B43</f>
        <v>200</v>
      </c>
      <c r="G38" s="7">
        <f>Assumptions!$B43</f>
        <v>200</v>
      </c>
      <c r="H38" s="7">
        <f>Assumptions!$B43</f>
        <v>200</v>
      </c>
      <c r="I38" s="7">
        <f>Assumptions!$B43</f>
        <v>200</v>
      </c>
      <c r="J38" s="7">
        <f>Assumptions!$B43</f>
        <v>200</v>
      </c>
      <c r="K38" s="7">
        <f>Assumptions!$B43</f>
        <v>200</v>
      </c>
      <c r="L38" s="7">
        <f>Assumptions!$B43</f>
        <v>200</v>
      </c>
      <c r="M38" s="7">
        <f>Assumptions!$B43</f>
        <v>200</v>
      </c>
      <c r="N38" s="7">
        <f>Assumptions!$B43</f>
        <v>200</v>
      </c>
      <c r="O38" s="7">
        <f>Assumptions!$B43</f>
        <v>200</v>
      </c>
      <c r="P38" s="7">
        <f>Assumptions!$B43</f>
        <v>200</v>
      </c>
    </row>
    <row r="40">
      <c r="A40" s="6" t="s">
        <v>79</v>
      </c>
      <c r="B40" s="7">
        <f t="shared" ref="B40:P40" si="7">B24+B34+B37+B38</f>
        <v>29882</v>
      </c>
      <c r="C40" s="7">
        <f t="shared" si="7"/>
        <v>29882</v>
      </c>
      <c r="D40" s="7">
        <f t="shared" si="7"/>
        <v>29882</v>
      </c>
      <c r="E40" s="7">
        <f t="shared" si="7"/>
        <v>29882</v>
      </c>
      <c r="F40" s="7">
        <f t="shared" si="7"/>
        <v>29882</v>
      </c>
      <c r="G40" s="7">
        <f t="shared" si="7"/>
        <v>29882</v>
      </c>
      <c r="H40" s="7">
        <f t="shared" si="7"/>
        <v>29882</v>
      </c>
      <c r="I40" s="7">
        <f t="shared" si="7"/>
        <v>29882</v>
      </c>
      <c r="J40" s="7">
        <f t="shared" si="7"/>
        <v>29882</v>
      </c>
      <c r="K40" s="7">
        <f t="shared" si="7"/>
        <v>29882</v>
      </c>
      <c r="L40" s="7">
        <f t="shared" si="7"/>
        <v>29882</v>
      </c>
      <c r="M40" s="7">
        <f t="shared" si="7"/>
        <v>29882</v>
      </c>
      <c r="N40" s="7">
        <f t="shared" si="7"/>
        <v>29882</v>
      </c>
      <c r="O40" s="7">
        <f t="shared" si="7"/>
        <v>29882</v>
      </c>
      <c r="P40" s="7">
        <f t="shared" si="7"/>
        <v>29882</v>
      </c>
    </row>
    <row r="42">
      <c r="A42" s="6" t="s">
        <v>80</v>
      </c>
      <c r="B42" s="7">
        <f t="shared" ref="B42:P42" si="8">B14-B40</f>
        <v>31168</v>
      </c>
      <c r="C42" s="7">
        <f t="shared" si="8"/>
        <v>31168</v>
      </c>
      <c r="D42" s="7">
        <f t="shared" si="8"/>
        <v>31168</v>
      </c>
      <c r="E42" s="7">
        <f t="shared" si="8"/>
        <v>31168</v>
      </c>
      <c r="F42" s="7">
        <f t="shared" si="8"/>
        <v>31168</v>
      </c>
      <c r="G42" s="7">
        <f t="shared" si="8"/>
        <v>31168</v>
      </c>
      <c r="H42" s="7">
        <f t="shared" si="8"/>
        <v>31168</v>
      </c>
      <c r="I42" s="7">
        <f t="shared" si="8"/>
        <v>31168</v>
      </c>
      <c r="J42" s="7">
        <f t="shared" si="8"/>
        <v>31168</v>
      </c>
      <c r="K42" s="7">
        <f t="shared" si="8"/>
        <v>31168</v>
      </c>
      <c r="L42" s="7">
        <f t="shared" si="8"/>
        <v>31168</v>
      </c>
      <c r="M42" s="7">
        <f t="shared" si="8"/>
        <v>31168</v>
      </c>
      <c r="N42" s="7">
        <f t="shared" si="8"/>
        <v>31168</v>
      </c>
      <c r="O42" s="7">
        <f t="shared" si="8"/>
        <v>31168</v>
      </c>
      <c r="P42" s="7">
        <f t="shared" si="8"/>
        <v>31168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25"/>
  </cols>
  <sheetData>
    <row r="1">
      <c r="B1" s="6" t="s">
        <v>48</v>
      </c>
      <c r="C1" s="6" t="s">
        <v>49</v>
      </c>
      <c r="D1" s="6" t="s">
        <v>50</v>
      </c>
      <c r="E1" s="6" t="s">
        <v>51</v>
      </c>
      <c r="F1" s="6" t="s">
        <v>52</v>
      </c>
      <c r="G1" s="6" t="s">
        <v>53</v>
      </c>
      <c r="H1" s="6" t="s">
        <v>54</v>
      </c>
      <c r="I1" s="6" t="s">
        <v>55</v>
      </c>
      <c r="J1" s="6" t="s">
        <v>56</v>
      </c>
      <c r="K1" s="6" t="s">
        <v>57</v>
      </c>
      <c r="L1" s="6" t="s">
        <v>58</v>
      </c>
      <c r="M1" s="6" t="s">
        <v>59</v>
      </c>
      <c r="N1" s="6" t="s">
        <v>60</v>
      </c>
      <c r="O1" s="6" t="s">
        <v>61</v>
      </c>
      <c r="P1" s="6" t="s">
        <v>62</v>
      </c>
    </row>
    <row r="2">
      <c r="A2" s="6" t="s">
        <v>81</v>
      </c>
    </row>
    <row r="3">
      <c r="A3" s="7" t="str">
        <f>Assumptions!A18</f>
        <v>Oil</v>
      </c>
      <c r="B3" s="7">
        <f>'Calcs-1'!$B23*Assumptions!$B9</f>
        <v>5400</v>
      </c>
      <c r="C3" s="6">
        <v>0.0</v>
      </c>
      <c r="D3" s="6">
        <v>0.0</v>
      </c>
      <c r="E3" s="7">
        <f>'Calcs-1'!$B23*Assumptions!$B9</f>
        <v>5400</v>
      </c>
      <c r="F3" s="6">
        <v>0.0</v>
      </c>
      <c r="G3" s="6">
        <v>0.0</v>
      </c>
      <c r="H3" s="7">
        <f>'Calcs-1'!$B23*Assumptions!$B9</f>
        <v>5400</v>
      </c>
      <c r="I3" s="6">
        <v>0.0</v>
      </c>
      <c r="J3" s="6">
        <v>0.0</v>
      </c>
      <c r="K3" s="7">
        <f>'Calcs-1'!$B23*Assumptions!$B9</f>
        <v>5400</v>
      </c>
      <c r="L3" s="6">
        <v>0.0</v>
      </c>
      <c r="M3" s="6">
        <v>0.0</v>
      </c>
      <c r="N3" s="7">
        <f>'Calcs-1'!$B23*Assumptions!$B9</f>
        <v>5400</v>
      </c>
      <c r="O3" s="6">
        <v>0.0</v>
      </c>
      <c r="P3" s="6">
        <v>0.0</v>
      </c>
    </row>
    <row r="4">
      <c r="A4" s="7" t="str">
        <f>Assumptions!A19</f>
        <v>flour</v>
      </c>
      <c r="B4" s="7">
        <f>'Calcs-1'!$B24*Assumptions!$B10</f>
        <v>18400</v>
      </c>
      <c r="C4" s="6">
        <v>0.0</v>
      </c>
      <c r="D4" s="6">
        <v>0.0</v>
      </c>
      <c r="E4" s="7">
        <f>'Calcs-1'!$B24*Assumptions!$B10</f>
        <v>18400</v>
      </c>
      <c r="F4" s="6">
        <v>0.0</v>
      </c>
      <c r="G4" s="6">
        <v>0.0</v>
      </c>
      <c r="H4" s="7">
        <f>'Calcs-1'!$B24*Assumptions!$B10</f>
        <v>18400</v>
      </c>
      <c r="I4" s="6">
        <v>0.0</v>
      </c>
      <c r="J4" s="6">
        <v>0.0</v>
      </c>
      <c r="K4" s="7">
        <f>'Calcs-1'!$B24*Assumptions!$B10</f>
        <v>18400</v>
      </c>
      <c r="L4" s="6">
        <v>0.0</v>
      </c>
      <c r="M4" s="6">
        <v>0.0</v>
      </c>
      <c r="N4" s="7">
        <f>'Calcs-1'!$B24*Assumptions!$B10</f>
        <v>18400</v>
      </c>
      <c r="O4" s="6">
        <v>0.0</v>
      </c>
      <c r="P4" s="6">
        <v>0.0</v>
      </c>
    </row>
    <row r="5">
      <c r="A5" s="7" t="str">
        <f>Assumptions!A20</f>
        <v>vegetables</v>
      </c>
      <c r="B5" s="7">
        <f>'Calcs-1'!$B25*Assumptions!$B11</f>
        <v>6800</v>
      </c>
      <c r="C5" s="7">
        <f>'Calcs-1'!$B25*Assumptions!$B11</f>
        <v>6800</v>
      </c>
      <c r="D5" s="7">
        <f>'Calcs-1'!$B25*Assumptions!$B11</f>
        <v>6800</v>
      </c>
      <c r="E5" s="7">
        <f>'Calcs-1'!$B25*Assumptions!$B11</f>
        <v>6800</v>
      </c>
      <c r="F5" s="7">
        <f>'Calcs-1'!$B25*Assumptions!$B11</f>
        <v>6800</v>
      </c>
      <c r="G5" s="7">
        <f>'Calcs-1'!$B25*Assumptions!$B11</f>
        <v>6800</v>
      </c>
      <c r="H5" s="7">
        <f>'Calcs-1'!$B25*Assumptions!$B11</f>
        <v>6800</v>
      </c>
      <c r="I5" s="7">
        <f>'Calcs-1'!$B25*Assumptions!$B11</f>
        <v>6800</v>
      </c>
      <c r="J5" s="7">
        <f>'Calcs-1'!$B25*Assumptions!$B11</f>
        <v>6800</v>
      </c>
      <c r="K5" s="7">
        <f>'Calcs-1'!$B25*Assumptions!$B11</f>
        <v>6800</v>
      </c>
      <c r="L5" s="7">
        <f>'Calcs-1'!$B25*Assumptions!$B11</f>
        <v>6800</v>
      </c>
      <c r="M5" s="7">
        <f>'Calcs-1'!$B25*Assumptions!$B11</f>
        <v>6800</v>
      </c>
      <c r="N5" s="7">
        <f>'Calcs-1'!$B25*Assumptions!$B11</f>
        <v>6800</v>
      </c>
      <c r="O5" s="7">
        <f>'Calcs-1'!$B25*Assumptions!$B11</f>
        <v>6800</v>
      </c>
      <c r="P5" s="7">
        <f>'Calcs-1'!$B25*Assumptions!$B11</f>
        <v>6800</v>
      </c>
    </row>
    <row r="6">
      <c r="A6" s="7" t="str">
        <f>Assumptions!A21</f>
        <v>spieces</v>
      </c>
      <c r="B6" s="7">
        <f>'Calcs-1'!$B26*Assumptions!$B12</f>
        <v>1200</v>
      </c>
      <c r="C6" s="6">
        <v>0.0</v>
      </c>
      <c r="D6" s="7">
        <f>'Calcs-1'!$B26*Assumptions!$B12</f>
        <v>1200</v>
      </c>
      <c r="E6" s="6">
        <v>0.0</v>
      </c>
      <c r="F6" s="7">
        <f>'Calcs-1'!$B26*Assumptions!$B12</f>
        <v>1200</v>
      </c>
      <c r="G6" s="6">
        <v>0.0</v>
      </c>
      <c r="H6" s="7">
        <f>'Calcs-1'!$B26*Assumptions!$B12</f>
        <v>1200</v>
      </c>
      <c r="I6" s="6">
        <v>0.0</v>
      </c>
      <c r="J6" s="7">
        <f>'Calcs-1'!$B26*Assumptions!$B12</f>
        <v>1200</v>
      </c>
      <c r="K6" s="6">
        <v>0.0</v>
      </c>
      <c r="L6" s="7">
        <f>'Calcs-1'!$B26*Assumptions!$B12</f>
        <v>1200</v>
      </c>
      <c r="M6" s="6">
        <v>0.0</v>
      </c>
      <c r="N6" s="7">
        <f>'Calcs-1'!$B26*Assumptions!$B12</f>
        <v>1200</v>
      </c>
      <c r="O6" s="6">
        <v>0.0</v>
      </c>
      <c r="P6" s="7">
        <f>'Calcs-1'!$B26*Assumptions!$B12</f>
        <v>1200</v>
      </c>
      <c r="Q6" s="6"/>
    </row>
    <row r="7">
      <c r="A7" s="7" t="str">
        <f>Assumptions!A22</f>
        <v>sauces</v>
      </c>
      <c r="B7" s="7">
        <f>'Calcs-1'!$B27*Assumptions!$B13</f>
        <v>10000</v>
      </c>
      <c r="C7" s="6">
        <v>0.0</v>
      </c>
      <c r="D7" s="7">
        <f>'Calcs-1'!$B27*Assumptions!$B13</f>
        <v>10000</v>
      </c>
      <c r="E7" s="6">
        <v>0.0</v>
      </c>
      <c r="F7" s="7">
        <f>'Calcs-1'!$B27*Assumptions!$B13</f>
        <v>10000</v>
      </c>
      <c r="G7" s="6">
        <v>0.0</v>
      </c>
      <c r="H7" s="7">
        <f>'Calcs-1'!$B27*Assumptions!$B13</f>
        <v>10000</v>
      </c>
      <c r="I7" s="6">
        <v>0.0</v>
      </c>
      <c r="J7" s="7">
        <f>'Calcs-1'!$B27*Assumptions!$B13</f>
        <v>10000</v>
      </c>
      <c r="K7" s="6">
        <v>0.0</v>
      </c>
      <c r="L7" s="7">
        <f>'Calcs-1'!$B27*Assumptions!$B13</f>
        <v>10000</v>
      </c>
      <c r="M7" s="6">
        <v>0.0</v>
      </c>
      <c r="N7" s="7">
        <f>'Calcs-1'!$B27*Assumptions!$B13</f>
        <v>10000</v>
      </c>
      <c r="O7" s="6">
        <v>0.0</v>
      </c>
      <c r="P7" s="7">
        <f>'Calcs-1'!$B27*Assumptions!$B13</f>
        <v>10000</v>
      </c>
      <c r="Q7" s="6"/>
    </row>
    <row r="8">
      <c r="A8" s="7" t="str">
        <f>Assumptions!A23</f>
        <v>water bottles</v>
      </c>
      <c r="B8" s="7">
        <f>'Calcs-1'!$B28*Assumptions!$B14</f>
        <v>7000</v>
      </c>
      <c r="C8" s="6">
        <v>0.0</v>
      </c>
      <c r="D8" s="7">
        <f>'Calcs-1'!$B28*Assumptions!$B14</f>
        <v>7000</v>
      </c>
      <c r="E8" s="6">
        <v>0.0</v>
      </c>
      <c r="F8" s="7">
        <f>'Calcs-1'!$B28*Assumptions!$B14</f>
        <v>7000</v>
      </c>
      <c r="G8" s="6">
        <v>0.0</v>
      </c>
      <c r="H8" s="7">
        <f>'Calcs-1'!$B28*Assumptions!$B14</f>
        <v>7000</v>
      </c>
      <c r="I8" s="6">
        <v>0.0</v>
      </c>
      <c r="J8" s="7">
        <f>'Calcs-1'!$B28*Assumptions!$B14</f>
        <v>7000</v>
      </c>
      <c r="K8" s="6">
        <v>0.0</v>
      </c>
      <c r="L8" s="7">
        <f>'Calcs-1'!$B28*Assumptions!$B14</f>
        <v>7000</v>
      </c>
      <c r="M8" s="6">
        <v>0.0</v>
      </c>
      <c r="N8" s="7">
        <f>'Calcs-1'!$B28*Assumptions!$B14</f>
        <v>7000</v>
      </c>
      <c r="O8" s="6">
        <v>0.0</v>
      </c>
      <c r="P8" s="7">
        <f>'Calcs-1'!$B28*Assumptions!$B14</f>
        <v>7000</v>
      </c>
      <c r="Q8" s="6"/>
    </row>
    <row r="9">
      <c r="A9" s="7" t="str">
        <f>Assumptions!A24</f>
        <v>bowls</v>
      </c>
      <c r="B9" s="7">
        <f>'Calcs-1'!$B29*Assumptions!$B15</f>
        <v>30000</v>
      </c>
      <c r="C9" s="6">
        <v>0.0</v>
      </c>
      <c r="D9" s="6">
        <v>0.0</v>
      </c>
      <c r="E9" s="6">
        <v>0.0</v>
      </c>
      <c r="F9" s="6">
        <v>0.0</v>
      </c>
      <c r="G9" s="7">
        <f>'Calcs-1'!$B29*Assumptions!$B15</f>
        <v>30000</v>
      </c>
      <c r="H9" s="6">
        <v>0.0</v>
      </c>
      <c r="I9" s="6">
        <v>0.0</v>
      </c>
      <c r="J9" s="6">
        <v>0.0</v>
      </c>
      <c r="K9" s="6">
        <v>0.0</v>
      </c>
      <c r="L9" s="7">
        <f>'Calcs-1'!$B29*Assumptions!$B15</f>
        <v>30000</v>
      </c>
      <c r="M9" s="6">
        <v>0.0</v>
      </c>
      <c r="N9" s="6">
        <v>0.0</v>
      </c>
      <c r="O9" s="6">
        <v>0.0</v>
      </c>
      <c r="P9" s="6">
        <v>0.0</v>
      </c>
    </row>
    <row r="10">
      <c r="A10" s="6" t="s">
        <v>82</v>
      </c>
      <c r="B10" s="7">
        <f t="shared" ref="B10:P10" si="1">SUM(B3:B9)</f>
        <v>78800</v>
      </c>
      <c r="C10" s="7">
        <f t="shared" si="1"/>
        <v>6800</v>
      </c>
      <c r="D10" s="7">
        <f t="shared" si="1"/>
        <v>25000</v>
      </c>
      <c r="E10" s="7">
        <f t="shared" si="1"/>
        <v>30600</v>
      </c>
      <c r="F10" s="7">
        <f t="shared" si="1"/>
        <v>25000</v>
      </c>
      <c r="G10" s="7">
        <f t="shared" si="1"/>
        <v>36800</v>
      </c>
      <c r="H10" s="7">
        <f t="shared" si="1"/>
        <v>48800</v>
      </c>
      <c r="I10" s="7">
        <f t="shared" si="1"/>
        <v>6800</v>
      </c>
      <c r="J10" s="7">
        <f t="shared" si="1"/>
        <v>25000</v>
      </c>
      <c r="K10" s="7">
        <f t="shared" si="1"/>
        <v>30600</v>
      </c>
      <c r="L10" s="7">
        <f t="shared" si="1"/>
        <v>55000</v>
      </c>
      <c r="M10" s="7">
        <f t="shared" si="1"/>
        <v>6800</v>
      </c>
      <c r="N10" s="7">
        <f t="shared" si="1"/>
        <v>48800</v>
      </c>
      <c r="O10" s="7">
        <f t="shared" si="1"/>
        <v>6800</v>
      </c>
      <c r="P10" s="7">
        <f t="shared" si="1"/>
        <v>25000</v>
      </c>
    </row>
    <row r="11">
      <c r="A11" s="6"/>
    </row>
    <row r="12">
      <c r="A12" s="6" t="s">
        <v>83</v>
      </c>
    </row>
    <row r="13">
      <c r="A13" s="7" t="str">
        <f>Assumptions!A27</f>
        <v>Oil</v>
      </c>
      <c r="B13" s="6">
        <v>0.0</v>
      </c>
      <c r="C13" s="6">
        <v>0.0</v>
      </c>
      <c r="D13" s="7">
        <f t="shared" ref="D13:P13" si="2">B3</f>
        <v>5400</v>
      </c>
      <c r="E13" s="7">
        <f t="shared" si="2"/>
        <v>0</v>
      </c>
      <c r="F13" s="7">
        <f t="shared" si="2"/>
        <v>0</v>
      </c>
      <c r="G13" s="7">
        <f t="shared" si="2"/>
        <v>5400</v>
      </c>
      <c r="H13" s="7">
        <f t="shared" si="2"/>
        <v>0</v>
      </c>
      <c r="I13" s="7">
        <f t="shared" si="2"/>
        <v>0</v>
      </c>
      <c r="J13" s="7">
        <f t="shared" si="2"/>
        <v>5400</v>
      </c>
      <c r="K13" s="7">
        <f t="shared" si="2"/>
        <v>0</v>
      </c>
      <c r="L13" s="7">
        <f t="shared" si="2"/>
        <v>0</v>
      </c>
      <c r="M13" s="7">
        <f t="shared" si="2"/>
        <v>5400</v>
      </c>
      <c r="N13" s="7">
        <f t="shared" si="2"/>
        <v>0</v>
      </c>
      <c r="O13" s="7">
        <f t="shared" si="2"/>
        <v>0</v>
      </c>
      <c r="P13" s="7">
        <f t="shared" si="2"/>
        <v>5400</v>
      </c>
    </row>
    <row r="14">
      <c r="A14" s="7" t="str">
        <f>Assumptions!A28</f>
        <v>flour</v>
      </c>
      <c r="B14" s="6">
        <v>0.0</v>
      </c>
      <c r="C14" s="6">
        <v>0.0</v>
      </c>
      <c r="D14" s="7">
        <f t="shared" ref="D14:P14" si="3">B4</f>
        <v>18400</v>
      </c>
      <c r="E14" s="7">
        <f t="shared" si="3"/>
        <v>0</v>
      </c>
      <c r="F14" s="7">
        <f t="shared" si="3"/>
        <v>0</v>
      </c>
      <c r="G14" s="7">
        <f t="shared" si="3"/>
        <v>18400</v>
      </c>
      <c r="H14" s="7">
        <f t="shared" si="3"/>
        <v>0</v>
      </c>
      <c r="I14" s="7">
        <f t="shared" si="3"/>
        <v>0</v>
      </c>
      <c r="J14" s="7">
        <f t="shared" si="3"/>
        <v>18400</v>
      </c>
      <c r="K14" s="7">
        <f t="shared" si="3"/>
        <v>0</v>
      </c>
      <c r="L14" s="7">
        <f t="shared" si="3"/>
        <v>0</v>
      </c>
      <c r="M14" s="7">
        <f t="shared" si="3"/>
        <v>18400</v>
      </c>
      <c r="N14" s="7">
        <f t="shared" si="3"/>
        <v>0</v>
      </c>
      <c r="O14" s="7">
        <f t="shared" si="3"/>
        <v>0</v>
      </c>
      <c r="P14" s="7">
        <f t="shared" si="3"/>
        <v>18400</v>
      </c>
    </row>
    <row r="15">
      <c r="A15" s="7" t="str">
        <f>Assumptions!A29</f>
        <v>vegetables</v>
      </c>
      <c r="B15" s="7">
        <f t="shared" ref="B15:P15" si="4">B5</f>
        <v>6800</v>
      </c>
      <c r="C15" s="7">
        <f t="shared" si="4"/>
        <v>6800</v>
      </c>
      <c r="D15" s="7">
        <f t="shared" si="4"/>
        <v>6800</v>
      </c>
      <c r="E15" s="7">
        <f t="shared" si="4"/>
        <v>6800</v>
      </c>
      <c r="F15" s="7">
        <f t="shared" si="4"/>
        <v>6800</v>
      </c>
      <c r="G15" s="7">
        <f t="shared" si="4"/>
        <v>6800</v>
      </c>
      <c r="H15" s="7">
        <f t="shared" si="4"/>
        <v>6800</v>
      </c>
      <c r="I15" s="7">
        <f t="shared" si="4"/>
        <v>6800</v>
      </c>
      <c r="J15" s="7">
        <f t="shared" si="4"/>
        <v>6800</v>
      </c>
      <c r="K15" s="7">
        <f t="shared" si="4"/>
        <v>6800</v>
      </c>
      <c r="L15" s="7">
        <f t="shared" si="4"/>
        <v>6800</v>
      </c>
      <c r="M15" s="7">
        <f t="shared" si="4"/>
        <v>6800</v>
      </c>
      <c r="N15" s="7">
        <f t="shared" si="4"/>
        <v>6800</v>
      </c>
      <c r="O15" s="7">
        <f t="shared" si="4"/>
        <v>6800</v>
      </c>
      <c r="P15" s="7">
        <f t="shared" si="4"/>
        <v>6800</v>
      </c>
    </row>
    <row r="16">
      <c r="A16" s="7" t="str">
        <f>Assumptions!A30</f>
        <v>spieces</v>
      </c>
      <c r="B16" s="6">
        <v>0.0</v>
      </c>
      <c r="C16" s="7">
        <f t="shared" ref="C16:P16" si="5">B6</f>
        <v>1200</v>
      </c>
      <c r="D16" s="7">
        <f t="shared" si="5"/>
        <v>0</v>
      </c>
      <c r="E16" s="7">
        <f t="shared" si="5"/>
        <v>1200</v>
      </c>
      <c r="F16" s="7">
        <f t="shared" si="5"/>
        <v>0</v>
      </c>
      <c r="G16" s="7">
        <f t="shared" si="5"/>
        <v>1200</v>
      </c>
      <c r="H16" s="7">
        <f t="shared" si="5"/>
        <v>0</v>
      </c>
      <c r="I16" s="7">
        <f t="shared" si="5"/>
        <v>1200</v>
      </c>
      <c r="J16" s="7">
        <f t="shared" si="5"/>
        <v>0</v>
      </c>
      <c r="K16" s="7">
        <f t="shared" si="5"/>
        <v>1200</v>
      </c>
      <c r="L16" s="7">
        <f t="shared" si="5"/>
        <v>0</v>
      </c>
      <c r="M16" s="7">
        <f t="shared" si="5"/>
        <v>1200</v>
      </c>
      <c r="N16" s="7">
        <f t="shared" si="5"/>
        <v>0</v>
      </c>
      <c r="O16" s="7">
        <f t="shared" si="5"/>
        <v>1200</v>
      </c>
      <c r="P16" s="7">
        <f t="shared" si="5"/>
        <v>0</v>
      </c>
    </row>
    <row r="17">
      <c r="A17" s="7" t="str">
        <f>Assumptions!A31</f>
        <v>sauces</v>
      </c>
      <c r="B17" s="6">
        <v>0.0</v>
      </c>
      <c r="C17" s="6">
        <v>0.0</v>
      </c>
      <c r="D17" s="6">
        <v>0.0</v>
      </c>
      <c r="E17" s="7">
        <f t="shared" ref="E17:P17" si="6">B7</f>
        <v>10000</v>
      </c>
      <c r="F17" s="7">
        <f t="shared" si="6"/>
        <v>0</v>
      </c>
      <c r="G17" s="7">
        <f t="shared" si="6"/>
        <v>10000</v>
      </c>
      <c r="H17" s="7">
        <f t="shared" si="6"/>
        <v>0</v>
      </c>
      <c r="I17" s="7">
        <f t="shared" si="6"/>
        <v>10000</v>
      </c>
      <c r="J17" s="7">
        <f t="shared" si="6"/>
        <v>0</v>
      </c>
      <c r="K17" s="7">
        <f t="shared" si="6"/>
        <v>10000</v>
      </c>
      <c r="L17" s="7">
        <f t="shared" si="6"/>
        <v>0</v>
      </c>
      <c r="M17" s="7">
        <f t="shared" si="6"/>
        <v>10000</v>
      </c>
      <c r="N17" s="7">
        <f t="shared" si="6"/>
        <v>0</v>
      </c>
      <c r="O17" s="7">
        <f t="shared" si="6"/>
        <v>10000</v>
      </c>
      <c r="P17" s="7">
        <f t="shared" si="6"/>
        <v>0</v>
      </c>
    </row>
    <row r="18">
      <c r="A18" s="7" t="str">
        <f>Assumptions!A32</f>
        <v>water bottles</v>
      </c>
      <c r="B18" s="6">
        <v>0.0</v>
      </c>
      <c r="C18" s="7">
        <f t="shared" ref="C18:P18" si="7">B8</f>
        <v>7000</v>
      </c>
      <c r="D18" s="7">
        <f t="shared" si="7"/>
        <v>0</v>
      </c>
      <c r="E18" s="7">
        <f t="shared" si="7"/>
        <v>7000</v>
      </c>
      <c r="F18" s="7">
        <f t="shared" si="7"/>
        <v>0</v>
      </c>
      <c r="G18" s="7">
        <f t="shared" si="7"/>
        <v>7000</v>
      </c>
      <c r="H18" s="7">
        <f t="shared" si="7"/>
        <v>0</v>
      </c>
      <c r="I18" s="7">
        <f t="shared" si="7"/>
        <v>7000</v>
      </c>
      <c r="J18" s="7">
        <f t="shared" si="7"/>
        <v>0</v>
      </c>
      <c r="K18" s="7">
        <f t="shared" si="7"/>
        <v>7000</v>
      </c>
      <c r="L18" s="7">
        <f t="shared" si="7"/>
        <v>0</v>
      </c>
      <c r="M18" s="7">
        <f t="shared" si="7"/>
        <v>7000</v>
      </c>
      <c r="N18" s="7">
        <f t="shared" si="7"/>
        <v>0</v>
      </c>
      <c r="O18" s="7">
        <f t="shared" si="7"/>
        <v>7000</v>
      </c>
      <c r="P18" s="7">
        <f t="shared" si="7"/>
        <v>0</v>
      </c>
    </row>
    <row r="19">
      <c r="A19" s="7" t="str">
        <f>Assumptions!A33</f>
        <v>bowls</v>
      </c>
      <c r="B19" s="6">
        <v>0.0</v>
      </c>
      <c r="C19" s="6">
        <v>0.0</v>
      </c>
      <c r="D19" s="6">
        <v>0.0</v>
      </c>
      <c r="E19" s="7">
        <f t="shared" ref="E19:P19" si="8">B9</f>
        <v>30000</v>
      </c>
      <c r="F19" s="7">
        <f t="shared" si="8"/>
        <v>0</v>
      </c>
      <c r="G19" s="7">
        <f t="shared" si="8"/>
        <v>0</v>
      </c>
      <c r="H19" s="7">
        <f t="shared" si="8"/>
        <v>0</v>
      </c>
      <c r="I19" s="7">
        <f t="shared" si="8"/>
        <v>0</v>
      </c>
      <c r="J19" s="7">
        <f t="shared" si="8"/>
        <v>30000</v>
      </c>
      <c r="K19" s="7">
        <f t="shared" si="8"/>
        <v>0</v>
      </c>
      <c r="L19" s="7">
        <f t="shared" si="8"/>
        <v>0</v>
      </c>
      <c r="M19" s="7">
        <f t="shared" si="8"/>
        <v>0</v>
      </c>
      <c r="N19" s="7">
        <f t="shared" si="8"/>
        <v>0</v>
      </c>
      <c r="O19" s="7">
        <f t="shared" si="8"/>
        <v>30000</v>
      </c>
      <c r="P19" s="7">
        <f t="shared" si="8"/>
        <v>0</v>
      </c>
    </row>
    <row r="20">
      <c r="A20" s="6" t="s">
        <v>84</v>
      </c>
      <c r="B20" s="7">
        <f t="shared" ref="B20:P20" si="9">SUM(B13:B19)</f>
        <v>6800</v>
      </c>
      <c r="C20" s="7">
        <f t="shared" si="9"/>
        <v>15000</v>
      </c>
      <c r="D20" s="7">
        <f t="shared" si="9"/>
        <v>30600</v>
      </c>
      <c r="E20" s="7">
        <f t="shared" si="9"/>
        <v>55000</v>
      </c>
      <c r="F20" s="7">
        <f t="shared" si="9"/>
        <v>6800</v>
      </c>
      <c r="G20" s="7">
        <f t="shared" si="9"/>
        <v>48800</v>
      </c>
      <c r="H20" s="7">
        <f t="shared" si="9"/>
        <v>6800</v>
      </c>
      <c r="I20" s="7">
        <f t="shared" si="9"/>
        <v>25000</v>
      </c>
      <c r="J20" s="7">
        <f t="shared" si="9"/>
        <v>60600</v>
      </c>
      <c r="K20" s="7">
        <f t="shared" si="9"/>
        <v>25000</v>
      </c>
      <c r="L20" s="7">
        <f t="shared" si="9"/>
        <v>6800</v>
      </c>
      <c r="M20" s="7">
        <f t="shared" si="9"/>
        <v>48800</v>
      </c>
      <c r="N20" s="7">
        <f t="shared" si="9"/>
        <v>6800</v>
      </c>
      <c r="O20" s="7">
        <f t="shared" si="9"/>
        <v>55000</v>
      </c>
      <c r="P20" s="7">
        <f t="shared" si="9"/>
        <v>30600</v>
      </c>
    </row>
    <row r="21">
      <c r="A21" s="6"/>
    </row>
    <row r="22">
      <c r="A22" s="6" t="s">
        <v>85</v>
      </c>
    </row>
    <row r="23">
      <c r="A23" s="7" t="str">
        <f t="shared" ref="A23:A29" si="11">A13</f>
        <v>Oil</v>
      </c>
      <c r="B23" s="7">
        <f t="shared" ref="B23:B29" si="12">B3-B13</f>
        <v>5400</v>
      </c>
      <c r="C23" s="7">
        <f t="shared" ref="C23:P23" si="10">B23+C3-C13</f>
        <v>5400</v>
      </c>
      <c r="D23" s="7">
        <f t="shared" si="10"/>
        <v>0</v>
      </c>
      <c r="E23" s="7">
        <f t="shared" si="10"/>
        <v>5400</v>
      </c>
      <c r="F23" s="7">
        <f t="shared" si="10"/>
        <v>5400</v>
      </c>
      <c r="G23" s="7">
        <f t="shared" si="10"/>
        <v>0</v>
      </c>
      <c r="H23" s="7">
        <f t="shared" si="10"/>
        <v>5400</v>
      </c>
      <c r="I23" s="7">
        <f t="shared" si="10"/>
        <v>5400</v>
      </c>
      <c r="J23" s="7">
        <f t="shared" si="10"/>
        <v>0</v>
      </c>
      <c r="K23" s="7">
        <f t="shared" si="10"/>
        <v>5400</v>
      </c>
      <c r="L23" s="7">
        <f t="shared" si="10"/>
        <v>5400</v>
      </c>
      <c r="M23" s="7">
        <f t="shared" si="10"/>
        <v>0</v>
      </c>
      <c r="N23" s="7">
        <f t="shared" si="10"/>
        <v>5400</v>
      </c>
      <c r="O23" s="7">
        <f t="shared" si="10"/>
        <v>5400</v>
      </c>
      <c r="P23" s="7">
        <f t="shared" si="10"/>
        <v>0</v>
      </c>
    </row>
    <row r="24">
      <c r="A24" s="7" t="str">
        <f t="shared" si="11"/>
        <v>flour</v>
      </c>
      <c r="B24" s="7">
        <f t="shared" si="12"/>
        <v>18400</v>
      </c>
      <c r="C24" s="7">
        <f t="shared" ref="C24:P24" si="13">B24+C4-C14</f>
        <v>18400</v>
      </c>
      <c r="D24" s="7">
        <f t="shared" si="13"/>
        <v>0</v>
      </c>
      <c r="E24" s="7">
        <f t="shared" si="13"/>
        <v>18400</v>
      </c>
      <c r="F24" s="7">
        <f t="shared" si="13"/>
        <v>18400</v>
      </c>
      <c r="G24" s="7">
        <f t="shared" si="13"/>
        <v>0</v>
      </c>
      <c r="H24" s="7">
        <f t="shared" si="13"/>
        <v>18400</v>
      </c>
      <c r="I24" s="7">
        <f t="shared" si="13"/>
        <v>18400</v>
      </c>
      <c r="J24" s="7">
        <f t="shared" si="13"/>
        <v>0</v>
      </c>
      <c r="K24" s="7">
        <f t="shared" si="13"/>
        <v>18400</v>
      </c>
      <c r="L24" s="7">
        <f t="shared" si="13"/>
        <v>18400</v>
      </c>
      <c r="M24" s="7">
        <f t="shared" si="13"/>
        <v>0</v>
      </c>
      <c r="N24" s="7">
        <f t="shared" si="13"/>
        <v>18400</v>
      </c>
      <c r="O24" s="7">
        <f t="shared" si="13"/>
        <v>18400</v>
      </c>
      <c r="P24" s="7">
        <f t="shared" si="13"/>
        <v>0</v>
      </c>
    </row>
    <row r="25">
      <c r="A25" s="7" t="str">
        <f t="shared" si="11"/>
        <v>vegetables</v>
      </c>
      <c r="B25" s="7">
        <f t="shared" si="12"/>
        <v>0</v>
      </c>
      <c r="C25" s="7">
        <f t="shared" ref="C25:P25" si="14">B25+C5-C15</f>
        <v>0</v>
      </c>
      <c r="D25" s="7">
        <f t="shared" si="14"/>
        <v>0</v>
      </c>
      <c r="E25" s="7">
        <f t="shared" si="14"/>
        <v>0</v>
      </c>
      <c r="F25" s="7">
        <f t="shared" si="14"/>
        <v>0</v>
      </c>
      <c r="G25" s="7">
        <f t="shared" si="14"/>
        <v>0</v>
      </c>
      <c r="H25" s="7">
        <f t="shared" si="14"/>
        <v>0</v>
      </c>
      <c r="I25" s="7">
        <f t="shared" si="14"/>
        <v>0</v>
      </c>
      <c r="J25" s="7">
        <f t="shared" si="14"/>
        <v>0</v>
      </c>
      <c r="K25" s="7">
        <f t="shared" si="14"/>
        <v>0</v>
      </c>
      <c r="L25" s="7">
        <f t="shared" si="14"/>
        <v>0</v>
      </c>
      <c r="M25" s="7">
        <f t="shared" si="14"/>
        <v>0</v>
      </c>
      <c r="N25" s="7">
        <f t="shared" si="14"/>
        <v>0</v>
      </c>
      <c r="O25" s="7">
        <f t="shared" si="14"/>
        <v>0</v>
      </c>
      <c r="P25" s="7">
        <f t="shared" si="14"/>
        <v>0</v>
      </c>
    </row>
    <row r="26">
      <c r="A26" s="7" t="str">
        <f t="shared" si="11"/>
        <v>spieces</v>
      </c>
      <c r="B26" s="7">
        <f t="shared" si="12"/>
        <v>1200</v>
      </c>
      <c r="C26" s="7">
        <f t="shared" ref="C26:P26" si="15">B26+C6-C16</f>
        <v>0</v>
      </c>
      <c r="D26" s="7">
        <f t="shared" si="15"/>
        <v>1200</v>
      </c>
      <c r="E26" s="7">
        <f t="shared" si="15"/>
        <v>0</v>
      </c>
      <c r="F26" s="7">
        <f t="shared" si="15"/>
        <v>1200</v>
      </c>
      <c r="G26" s="7">
        <f t="shared" si="15"/>
        <v>0</v>
      </c>
      <c r="H26" s="7">
        <f t="shared" si="15"/>
        <v>1200</v>
      </c>
      <c r="I26" s="7">
        <f t="shared" si="15"/>
        <v>0</v>
      </c>
      <c r="J26" s="7">
        <f t="shared" si="15"/>
        <v>1200</v>
      </c>
      <c r="K26" s="7">
        <f t="shared" si="15"/>
        <v>0</v>
      </c>
      <c r="L26" s="7">
        <f t="shared" si="15"/>
        <v>1200</v>
      </c>
      <c r="M26" s="7">
        <f t="shared" si="15"/>
        <v>0</v>
      </c>
      <c r="N26" s="7">
        <f t="shared" si="15"/>
        <v>1200</v>
      </c>
      <c r="O26" s="7">
        <f t="shared" si="15"/>
        <v>0</v>
      </c>
      <c r="P26" s="7">
        <f t="shared" si="15"/>
        <v>1200</v>
      </c>
    </row>
    <row r="27">
      <c r="A27" s="7" t="str">
        <f t="shared" si="11"/>
        <v>sauces</v>
      </c>
      <c r="B27" s="7">
        <f t="shared" si="12"/>
        <v>10000</v>
      </c>
      <c r="C27" s="7">
        <f t="shared" ref="C27:P27" si="16">B27+C7-C17</f>
        <v>10000</v>
      </c>
      <c r="D27" s="7">
        <f t="shared" si="16"/>
        <v>20000</v>
      </c>
      <c r="E27" s="7">
        <f t="shared" si="16"/>
        <v>10000</v>
      </c>
      <c r="F27" s="7">
        <f t="shared" si="16"/>
        <v>20000</v>
      </c>
      <c r="G27" s="7">
        <f t="shared" si="16"/>
        <v>10000</v>
      </c>
      <c r="H27" s="7">
        <f t="shared" si="16"/>
        <v>20000</v>
      </c>
      <c r="I27" s="7">
        <f t="shared" si="16"/>
        <v>10000</v>
      </c>
      <c r="J27" s="7">
        <f t="shared" si="16"/>
        <v>20000</v>
      </c>
      <c r="K27" s="7">
        <f t="shared" si="16"/>
        <v>10000</v>
      </c>
      <c r="L27" s="7">
        <f t="shared" si="16"/>
        <v>20000</v>
      </c>
      <c r="M27" s="7">
        <f t="shared" si="16"/>
        <v>10000</v>
      </c>
      <c r="N27" s="7">
        <f t="shared" si="16"/>
        <v>20000</v>
      </c>
      <c r="O27" s="7">
        <f t="shared" si="16"/>
        <v>10000</v>
      </c>
      <c r="P27" s="7">
        <f t="shared" si="16"/>
        <v>20000</v>
      </c>
    </row>
    <row r="28">
      <c r="A28" s="7" t="str">
        <f t="shared" si="11"/>
        <v>water bottles</v>
      </c>
      <c r="B28" s="7">
        <f t="shared" si="12"/>
        <v>7000</v>
      </c>
      <c r="C28" s="7">
        <f t="shared" ref="C28:P28" si="17">B28+C8-C18</f>
        <v>0</v>
      </c>
      <c r="D28" s="7">
        <f t="shared" si="17"/>
        <v>7000</v>
      </c>
      <c r="E28" s="7">
        <f t="shared" si="17"/>
        <v>0</v>
      </c>
      <c r="F28" s="7">
        <f t="shared" si="17"/>
        <v>7000</v>
      </c>
      <c r="G28" s="7">
        <f t="shared" si="17"/>
        <v>0</v>
      </c>
      <c r="H28" s="7">
        <f t="shared" si="17"/>
        <v>7000</v>
      </c>
      <c r="I28" s="7">
        <f t="shared" si="17"/>
        <v>0</v>
      </c>
      <c r="J28" s="7">
        <f t="shared" si="17"/>
        <v>7000</v>
      </c>
      <c r="K28" s="7">
        <f t="shared" si="17"/>
        <v>0</v>
      </c>
      <c r="L28" s="7">
        <f t="shared" si="17"/>
        <v>7000</v>
      </c>
      <c r="M28" s="7">
        <f t="shared" si="17"/>
        <v>0</v>
      </c>
      <c r="N28" s="7">
        <f t="shared" si="17"/>
        <v>7000</v>
      </c>
      <c r="O28" s="7">
        <f t="shared" si="17"/>
        <v>0</v>
      </c>
      <c r="P28" s="7">
        <f t="shared" si="17"/>
        <v>7000</v>
      </c>
    </row>
    <row r="29">
      <c r="A29" s="7" t="str">
        <f t="shared" si="11"/>
        <v>bowls</v>
      </c>
      <c r="B29" s="7">
        <f t="shared" si="12"/>
        <v>30000</v>
      </c>
      <c r="C29" s="7">
        <f t="shared" ref="C29:P29" si="18">B29+C9-C19</f>
        <v>30000</v>
      </c>
      <c r="D29" s="7">
        <f t="shared" si="18"/>
        <v>30000</v>
      </c>
      <c r="E29" s="7">
        <f t="shared" si="18"/>
        <v>0</v>
      </c>
      <c r="F29" s="7">
        <f t="shared" si="18"/>
        <v>0</v>
      </c>
      <c r="G29" s="7">
        <f t="shared" si="18"/>
        <v>30000</v>
      </c>
      <c r="H29" s="7">
        <f t="shared" si="18"/>
        <v>30000</v>
      </c>
      <c r="I29" s="7">
        <f t="shared" si="18"/>
        <v>30000</v>
      </c>
      <c r="J29" s="7">
        <f t="shared" si="18"/>
        <v>0</v>
      </c>
      <c r="K29" s="7">
        <f t="shared" si="18"/>
        <v>0</v>
      </c>
      <c r="L29" s="7">
        <f t="shared" si="18"/>
        <v>30000</v>
      </c>
      <c r="M29" s="7">
        <f t="shared" si="18"/>
        <v>30000</v>
      </c>
      <c r="N29" s="7">
        <f t="shared" si="18"/>
        <v>30000</v>
      </c>
      <c r="O29" s="7">
        <f t="shared" si="18"/>
        <v>0</v>
      </c>
      <c r="P29" s="7">
        <f t="shared" si="18"/>
        <v>0</v>
      </c>
    </row>
    <row r="30">
      <c r="A30" s="6" t="s">
        <v>86</v>
      </c>
      <c r="B30" s="7">
        <f t="shared" ref="B30:P30" si="19">SUM(B23:B29)</f>
        <v>72000</v>
      </c>
      <c r="C30" s="7">
        <f t="shared" si="19"/>
        <v>63800</v>
      </c>
      <c r="D30" s="7">
        <f t="shared" si="19"/>
        <v>58200</v>
      </c>
      <c r="E30" s="7">
        <f t="shared" si="19"/>
        <v>33800</v>
      </c>
      <c r="F30" s="7">
        <f t="shared" si="19"/>
        <v>52000</v>
      </c>
      <c r="G30" s="7">
        <f t="shared" si="19"/>
        <v>40000</v>
      </c>
      <c r="H30" s="7">
        <f t="shared" si="19"/>
        <v>82000</v>
      </c>
      <c r="I30" s="7">
        <f t="shared" si="19"/>
        <v>63800</v>
      </c>
      <c r="J30" s="7">
        <f t="shared" si="19"/>
        <v>28200</v>
      </c>
      <c r="K30" s="7">
        <f t="shared" si="19"/>
        <v>33800</v>
      </c>
      <c r="L30" s="7">
        <f t="shared" si="19"/>
        <v>82000</v>
      </c>
      <c r="M30" s="7">
        <f t="shared" si="19"/>
        <v>40000</v>
      </c>
      <c r="N30" s="7">
        <f t="shared" si="19"/>
        <v>82000</v>
      </c>
      <c r="O30" s="7">
        <f t="shared" si="19"/>
        <v>33800</v>
      </c>
      <c r="P30" s="7">
        <f t="shared" si="19"/>
        <v>28200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63"/>
  </cols>
  <sheetData>
    <row r="1">
      <c r="B1" s="6" t="s">
        <v>48</v>
      </c>
      <c r="C1" s="6" t="s">
        <v>49</v>
      </c>
      <c r="D1" s="6" t="s">
        <v>50</v>
      </c>
      <c r="E1" s="6" t="s">
        <v>51</v>
      </c>
      <c r="F1" s="6" t="s">
        <v>52</v>
      </c>
      <c r="G1" s="6" t="s">
        <v>53</v>
      </c>
      <c r="H1" s="6" t="s">
        <v>54</v>
      </c>
      <c r="I1" s="6" t="s">
        <v>55</v>
      </c>
      <c r="J1" s="6" t="s">
        <v>56</v>
      </c>
      <c r="K1" s="6" t="s">
        <v>57</v>
      </c>
      <c r="L1" s="6" t="s">
        <v>58</v>
      </c>
      <c r="M1" s="6" t="s">
        <v>59</v>
      </c>
      <c r="N1" s="6" t="s">
        <v>60</v>
      </c>
      <c r="O1" s="6" t="s">
        <v>61</v>
      </c>
      <c r="P1" s="6" t="s">
        <v>62</v>
      </c>
    </row>
    <row r="2">
      <c r="A2" s="6" t="s">
        <v>87</v>
      </c>
    </row>
    <row r="3">
      <c r="A3" s="6" t="s">
        <v>88</v>
      </c>
      <c r="B3" s="7">
        <f>'Sales and Costs'!B4+'Sales and Costs'!B10</f>
        <v>22250</v>
      </c>
      <c r="C3" s="7">
        <f>'Sales and Costs'!C4+'Sales and Costs'!C10</f>
        <v>22250</v>
      </c>
      <c r="D3" s="7">
        <f>'Sales and Costs'!D4+'Sales and Costs'!D10</f>
        <v>22250</v>
      </c>
      <c r="E3" s="7">
        <f>'Sales and Costs'!E4+'Sales and Costs'!E10</f>
        <v>22250</v>
      </c>
      <c r="F3" s="7">
        <f>'Sales and Costs'!F4+'Sales and Costs'!F10</f>
        <v>22250</v>
      </c>
      <c r="G3" s="7">
        <f>'Sales and Costs'!G4+'Sales and Costs'!G10</f>
        <v>22250</v>
      </c>
      <c r="H3" s="7">
        <f>'Sales and Costs'!H4+'Sales and Costs'!H10</f>
        <v>22250</v>
      </c>
      <c r="I3" s="7">
        <f>'Sales and Costs'!I4+'Sales and Costs'!I10</f>
        <v>22250</v>
      </c>
      <c r="J3" s="7">
        <f>'Sales and Costs'!J4+'Sales and Costs'!J10</f>
        <v>22250</v>
      </c>
      <c r="K3" s="7">
        <f>'Sales and Costs'!K4+'Sales and Costs'!K10</f>
        <v>22250</v>
      </c>
      <c r="L3" s="7">
        <f>'Sales and Costs'!L4+'Sales and Costs'!L10</f>
        <v>22250</v>
      </c>
      <c r="M3" s="7">
        <f>'Sales and Costs'!M4+'Sales and Costs'!M10</f>
        <v>22250</v>
      </c>
      <c r="N3" s="7">
        <f>'Sales and Costs'!N4+'Sales and Costs'!N10</f>
        <v>22250</v>
      </c>
      <c r="O3" s="7">
        <f>'Sales and Costs'!O4+'Sales and Costs'!O10</f>
        <v>22250</v>
      </c>
      <c r="P3" s="7">
        <f>'Sales and Costs'!P4+'Sales and Costs'!P10</f>
        <v>22250</v>
      </c>
    </row>
    <row r="4">
      <c r="A4" s="6" t="s">
        <v>35</v>
      </c>
      <c r="B4" s="7">
        <f>'Sales and Costs'!B5+'Sales and Costs'!B11</f>
        <v>20000</v>
      </c>
      <c r="C4" s="7">
        <f>'Sales and Costs'!C5+'Sales and Costs'!C11</f>
        <v>20000</v>
      </c>
      <c r="D4" s="7">
        <f>'Sales and Costs'!D5+'Sales and Costs'!D11</f>
        <v>20000</v>
      </c>
      <c r="E4" s="7">
        <f>'Sales and Costs'!E5+'Sales and Costs'!E11</f>
        <v>20000</v>
      </c>
      <c r="F4" s="7">
        <f>'Sales and Costs'!F5+'Sales and Costs'!F11</f>
        <v>20000</v>
      </c>
      <c r="G4" s="7">
        <f>'Sales and Costs'!G5+'Sales and Costs'!G11</f>
        <v>20000</v>
      </c>
      <c r="H4" s="7">
        <f>'Sales and Costs'!H5+'Sales and Costs'!H11</f>
        <v>20000</v>
      </c>
      <c r="I4" s="7">
        <f>'Sales and Costs'!I5+'Sales and Costs'!I11</f>
        <v>20000</v>
      </c>
      <c r="J4" s="7">
        <f>'Sales and Costs'!J5+'Sales and Costs'!J11</f>
        <v>20000</v>
      </c>
      <c r="K4" s="7">
        <f>'Sales and Costs'!K5+'Sales and Costs'!K11</f>
        <v>20000</v>
      </c>
      <c r="L4" s="7">
        <f>'Sales and Costs'!L5+'Sales and Costs'!L11</f>
        <v>20000</v>
      </c>
      <c r="M4" s="7">
        <f>'Sales and Costs'!M5+'Sales and Costs'!M11</f>
        <v>20000</v>
      </c>
      <c r="N4" s="7">
        <f>'Sales and Costs'!N5+'Sales and Costs'!N11</f>
        <v>20000</v>
      </c>
      <c r="O4" s="7">
        <f>'Sales and Costs'!O5+'Sales and Costs'!O11</f>
        <v>20000</v>
      </c>
      <c r="P4" s="7">
        <f>'Sales and Costs'!P5+'Sales and Costs'!P11</f>
        <v>20000</v>
      </c>
    </row>
    <row r="5">
      <c r="A5" s="6" t="s">
        <v>36</v>
      </c>
      <c r="B5" s="7">
        <f>'Sales and Costs'!B6+'Sales and Costs'!B12</f>
        <v>18800</v>
      </c>
      <c r="C5" s="7">
        <f>'Sales and Costs'!C6+'Sales and Costs'!C12</f>
        <v>18800</v>
      </c>
      <c r="D5" s="7">
        <f>'Sales and Costs'!D6+'Sales and Costs'!D12</f>
        <v>18800</v>
      </c>
      <c r="E5" s="7">
        <f>'Sales and Costs'!E6+'Sales and Costs'!E12</f>
        <v>18800</v>
      </c>
      <c r="F5" s="7">
        <f>'Sales and Costs'!F6+'Sales and Costs'!F12</f>
        <v>18800</v>
      </c>
      <c r="G5" s="7">
        <f>'Sales and Costs'!G6+'Sales and Costs'!G12</f>
        <v>18800</v>
      </c>
      <c r="H5" s="7">
        <f>'Sales and Costs'!H6+'Sales and Costs'!H12</f>
        <v>18800</v>
      </c>
      <c r="I5" s="7">
        <f>'Sales and Costs'!I6+'Sales and Costs'!I12</f>
        <v>18800</v>
      </c>
      <c r="J5" s="7">
        <f>'Sales and Costs'!J6+'Sales and Costs'!J12</f>
        <v>18800</v>
      </c>
      <c r="K5" s="7">
        <f>'Sales and Costs'!K6+'Sales and Costs'!K12</f>
        <v>18800</v>
      </c>
      <c r="L5" s="7">
        <f>'Sales and Costs'!L6+'Sales and Costs'!L12</f>
        <v>18800</v>
      </c>
      <c r="M5" s="7">
        <f>'Sales and Costs'!M6+'Sales and Costs'!M12</f>
        <v>18800</v>
      </c>
      <c r="N5" s="7">
        <f>'Sales and Costs'!N6+'Sales and Costs'!N12</f>
        <v>18800</v>
      </c>
      <c r="O5" s="7">
        <f>'Sales and Costs'!O6+'Sales and Costs'!O12</f>
        <v>18800</v>
      </c>
      <c r="P5" s="7">
        <f>'Sales and Costs'!P6+'Sales and Costs'!P12</f>
        <v>18800</v>
      </c>
    </row>
    <row r="6">
      <c r="A6" s="6" t="s">
        <v>72</v>
      </c>
      <c r="B6" s="7">
        <f>'Sales and Costs'!B7+'Sales and Costs'!B13</f>
        <v>61050</v>
      </c>
      <c r="C6" s="7">
        <f>'Sales and Costs'!C7+'Sales and Costs'!C13</f>
        <v>61050</v>
      </c>
      <c r="D6" s="7">
        <f>'Sales and Costs'!D7+'Sales and Costs'!D13</f>
        <v>61050</v>
      </c>
      <c r="E6" s="7">
        <f>'Sales and Costs'!E7+'Sales and Costs'!E13</f>
        <v>61050</v>
      </c>
      <c r="F6" s="7">
        <f>'Sales and Costs'!F7+'Sales and Costs'!F13</f>
        <v>61050</v>
      </c>
      <c r="G6" s="7">
        <f>'Sales and Costs'!G7+'Sales and Costs'!G13</f>
        <v>61050</v>
      </c>
      <c r="H6" s="7">
        <f>'Sales and Costs'!H7+'Sales and Costs'!H13</f>
        <v>61050</v>
      </c>
      <c r="I6" s="7">
        <f>'Sales and Costs'!I7+'Sales and Costs'!I13</f>
        <v>61050</v>
      </c>
      <c r="J6" s="7">
        <f>'Sales and Costs'!J7+'Sales and Costs'!J13</f>
        <v>61050</v>
      </c>
      <c r="K6" s="7">
        <f>'Sales and Costs'!K7+'Sales and Costs'!K13</f>
        <v>61050</v>
      </c>
      <c r="L6" s="7">
        <f>'Sales and Costs'!L7+'Sales and Costs'!L13</f>
        <v>61050</v>
      </c>
      <c r="M6" s="7">
        <f>'Sales and Costs'!M7+'Sales and Costs'!M13</f>
        <v>61050</v>
      </c>
      <c r="N6" s="7">
        <f>'Sales and Costs'!N7+'Sales and Costs'!N13</f>
        <v>61050</v>
      </c>
      <c r="O6" s="7">
        <f>'Sales and Costs'!O7+'Sales and Costs'!O13</f>
        <v>61050</v>
      </c>
      <c r="P6" s="7">
        <f>'Sales and Costs'!P7+'Sales and Costs'!P13</f>
        <v>61050</v>
      </c>
    </row>
    <row r="8">
      <c r="A8" s="6" t="s">
        <v>89</v>
      </c>
    </row>
    <row r="9">
      <c r="A9" s="6" t="s">
        <v>88</v>
      </c>
      <c r="B9" s="7">
        <f t="shared" ref="B9:P9" si="1">B3</f>
        <v>22250</v>
      </c>
      <c r="C9" s="7">
        <f t="shared" si="1"/>
        <v>22250</v>
      </c>
      <c r="D9" s="7">
        <f t="shared" si="1"/>
        <v>22250</v>
      </c>
      <c r="E9" s="7">
        <f t="shared" si="1"/>
        <v>22250</v>
      </c>
      <c r="F9" s="7">
        <f t="shared" si="1"/>
        <v>22250</v>
      </c>
      <c r="G9" s="7">
        <f t="shared" si="1"/>
        <v>22250</v>
      </c>
      <c r="H9" s="7">
        <f t="shared" si="1"/>
        <v>22250</v>
      </c>
      <c r="I9" s="7">
        <f t="shared" si="1"/>
        <v>22250</v>
      </c>
      <c r="J9" s="7">
        <f t="shared" si="1"/>
        <v>22250</v>
      </c>
      <c r="K9" s="7">
        <f t="shared" si="1"/>
        <v>22250</v>
      </c>
      <c r="L9" s="7">
        <f t="shared" si="1"/>
        <v>22250</v>
      </c>
      <c r="M9" s="7">
        <f t="shared" si="1"/>
        <v>22250</v>
      </c>
      <c r="N9" s="7">
        <f t="shared" si="1"/>
        <v>22250</v>
      </c>
      <c r="O9" s="7">
        <f t="shared" si="1"/>
        <v>22250</v>
      </c>
      <c r="P9" s="7">
        <f t="shared" si="1"/>
        <v>22250</v>
      </c>
    </row>
    <row r="10">
      <c r="A10" s="6" t="s">
        <v>35</v>
      </c>
      <c r="B10" s="6">
        <v>0.0</v>
      </c>
      <c r="C10" s="6">
        <v>0.0</v>
      </c>
      <c r="D10" s="6">
        <v>0.0</v>
      </c>
      <c r="E10" s="7">
        <f>SUM(B4:E4)</f>
        <v>80000</v>
      </c>
      <c r="F10" s="6">
        <v>0.0</v>
      </c>
      <c r="G10" s="6">
        <v>0.0</v>
      </c>
      <c r="H10" s="6">
        <v>0.0</v>
      </c>
      <c r="I10" s="7">
        <f>SUM(F4:I4)</f>
        <v>80000</v>
      </c>
      <c r="J10" s="6">
        <v>0.0</v>
      </c>
      <c r="K10" s="6">
        <v>0.0</v>
      </c>
      <c r="L10" s="6">
        <v>0.0</v>
      </c>
      <c r="M10" s="7">
        <f>SUM(J4:M4)</f>
        <v>80000</v>
      </c>
      <c r="N10" s="6">
        <v>0.0</v>
      </c>
      <c r="O10" s="6">
        <v>0.0</v>
      </c>
      <c r="P10" s="6">
        <v>0.0</v>
      </c>
    </row>
    <row r="11">
      <c r="A11" s="6" t="s">
        <v>36</v>
      </c>
      <c r="B11" s="6">
        <v>0.0</v>
      </c>
      <c r="C11" s="7">
        <f>SUM(B5:C5)</f>
        <v>37600</v>
      </c>
      <c r="D11" s="6">
        <v>0.0</v>
      </c>
      <c r="E11" s="7">
        <f>SUM(D5:E5)</f>
        <v>37600</v>
      </c>
      <c r="F11" s="6">
        <v>0.0</v>
      </c>
      <c r="G11" s="7">
        <f>SUM(F5:G5)</f>
        <v>37600</v>
      </c>
      <c r="H11" s="6">
        <v>0.0</v>
      </c>
      <c r="I11" s="7">
        <f>SUM(H5:I5)</f>
        <v>37600</v>
      </c>
      <c r="J11" s="6">
        <v>0.0</v>
      </c>
      <c r="K11" s="7">
        <f>SUM(J5:K5)</f>
        <v>37600</v>
      </c>
      <c r="L11" s="6">
        <v>0.0</v>
      </c>
      <c r="M11" s="7">
        <f>SUM(L5:M5)</f>
        <v>37600</v>
      </c>
      <c r="N11" s="6">
        <v>0.0</v>
      </c>
      <c r="O11" s="7">
        <f>SUM(N5:O5)</f>
        <v>37600</v>
      </c>
      <c r="P11" s="6">
        <v>0.0</v>
      </c>
    </row>
    <row r="12">
      <c r="A12" s="6" t="s">
        <v>90</v>
      </c>
      <c r="B12" s="7">
        <f t="shared" ref="B12:P12" si="2">SUM(B9:B11)</f>
        <v>22250</v>
      </c>
      <c r="C12" s="7">
        <f t="shared" si="2"/>
        <v>59850</v>
      </c>
      <c r="D12" s="7">
        <f t="shared" si="2"/>
        <v>22250</v>
      </c>
      <c r="E12" s="7">
        <f t="shared" si="2"/>
        <v>139850</v>
      </c>
      <c r="F12" s="7">
        <f t="shared" si="2"/>
        <v>22250</v>
      </c>
      <c r="G12" s="7">
        <f t="shared" si="2"/>
        <v>59850</v>
      </c>
      <c r="H12" s="7">
        <f t="shared" si="2"/>
        <v>22250</v>
      </c>
      <c r="I12" s="7">
        <f t="shared" si="2"/>
        <v>139850</v>
      </c>
      <c r="J12" s="7">
        <f t="shared" si="2"/>
        <v>22250</v>
      </c>
      <c r="K12" s="7">
        <f t="shared" si="2"/>
        <v>59850</v>
      </c>
      <c r="L12" s="7">
        <f t="shared" si="2"/>
        <v>22250</v>
      </c>
      <c r="M12" s="7">
        <f t="shared" si="2"/>
        <v>139850</v>
      </c>
      <c r="N12" s="7">
        <f t="shared" si="2"/>
        <v>22250</v>
      </c>
      <c r="O12" s="7">
        <f t="shared" si="2"/>
        <v>59850</v>
      </c>
      <c r="P12" s="7">
        <f t="shared" si="2"/>
        <v>22250</v>
      </c>
    </row>
    <row r="13">
      <c r="A13" s="6"/>
    </row>
    <row r="14">
      <c r="A14" s="6" t="s">
        <v>91</v>
      </c>
    </row>
    <row r="15">
      <c r="A15" s="6" t="s">
        <v>88</v>
      </c>
      <c r="B15" s="6">
        <v>0.0</v>
      </c>
      <c r="C15" s="7">
        <f t="shared" ref="C15:P15" si="3">B20</f>
        <v>0</v>
      </c>
      <c r="D15" s="7">
        <f t="shared" si="3"/>
        <v>0</v>
      </c>
      <c r="E15" s="7">
        <f t="shared" si="3"/>
        <v>0</v>
      </c>
      <c r="F15" s="7">
        <f t="shared" si="3"/>
        <v>0</v>
      </c>
      <c r="G15" s="7">
        <f t="shared" si="3"/>
        <v>0</v>
      </c>
      <c r="H15" s="7">
        <f t="shared" si="3"/>
        <v>0</v>
      </c>
      <c r="I15" s="7">
        <f t="shared" si="3"/>
        <v>0</v>
      </c>
      <c r="J15" s="7">
        <f t="shared" si="3"/>
        <v>0</v>
      </c>
      <c r="K15" s="7">
        <f t="shared" si="3"/>
        <v>0</v>
      </c>
      <c r="L15" s="7">
        <f t="shared" si="3"/>
        <v>0</v>
      </c>
      <c r="M15" s="7">
        <f t="shared" si="3"/>
        <v>0</v>
      </c>
      <c r="N15" s="7">
        <f t="shared" si="3"/>
        <v>0</v>
      </c>
      <c r="O15" s="7">
        <f t="shared" si="3"/>
        <v>0</v>
      </c>
      <c r="P15" s="7">
        <f t="shared" si="3"/>
        <v>0</v>
      </c>
    </row>
    <row r="16">
      <c r="A16" s="6" t="s">
        <v>35</v>
      </c>
      <c r="B16" s="6">
        <v>0.0</v>
      </c>
      <c r="C16" s="7">
        <f t="shared" ref="C16:P16" si="4">B21</f>
        <v>20000</v>
      </c>
      <c r="D16" s="7">
        <f t="shared" si="4"/>
        <v>40000</v>
      </c>
      <c r="E16" s="7">
        <f t="shared" si="4"/>
        <v>60000</v>
      </c>
      <c r="F16" s="7">
        <f t="shared" si="4"/>
        <v>0</v>
      </c>
      <c r="G16" s="7">
        <f t="shared" si="4"/>
        <v>20000</v>
      </c>
      <c r="H16" s="7">
        <f t="shared" si="4"/>
        <v>40000</v>
      </c>
      <c r="I16" s="7">
        <f t="shared" si="4"/>
        <v>60000</v>
      </c>
      <c r="J16" s="7">
        <f t="shared" si="4"/>
        <v>0</v>
      </c>
      <c r="K16" s="7">
        <f t="shared" si="4"/>
        <v>20000</v>
      </c>
      <c r="L16" s="7">
        <f t="shared" si="4"/>
        <v>40000</v>
      </c>
      <c r="M16" s="7">
        <f t="shared" si="4"/>
        <v>60000</v>
      </c>
      <c r="N16" s="7">
        <f t="shared" si="4"/>
        <v>0</v>
      </c>
      <c r="O16" s="7">
        <f t="shared" si="4"/>
        <v>20000</v>
      </c>
      <c r="P16" s="7">
        <f t="shared" si="4"/>
        <v>40000</v>
      </c>
    </row>
    <row r="17">
      <c r="A17" s="6" t="s">
        <v>36</v>
      </c>
      <c r="B17" s="6">
        <v>0.0</v>
      </c>
      <c r="C17" s="7">
        <f t="shared" ref="C17:P17" si="5">B22</f>
        <v>18800</v>
      </c>
      <c r="D17" s="7">
        <f t="shared" si="5"/>
        <v>0</v>
      </c>
      <c r="E17" s="7">
        <f t="shared" si="5"/>
        <v>18800</v>
      </c>
      <c r="F17" s="7">
        <f t="shared" si="5"/>
        <v>0</v>
      </c>
      <c r="G17" s="7">
        <f t="shared" si="5"/>
        <v>18800</v>
      </c>
      <c r="H17" s="7">
        <f t="shared" si="5"/>
        <v>0</v>
      </c>
      <c r="I17" s="7">
        <f t="shared" si="5"/>
        <v>18800</v>
      </c>
      <c r="J17" s="7">
        <f t="shared" si="5"/>
        <v>0</v>
      </c>
      <c r="K17" s="7">
        <f t="shared" si="5"/>
        <v>18800</v>
      </c>
      <c r="L17" s="7">
        <f t="shared" si="5"/>
        <v>0</v>
      </c>
      <c r="M17" s="7">
        <f t="shared" si="5"/>
        <v>18800</v>
      </c>
      <c r="N17" s="7">
        <f t="shared" si="5"/>
        <v>0</v>
      </c>
      <c r="O17" s="7">
        <f t="shared" si="5"/>
        <v>18800</v>
      </c>
      <c r="P17" s="7">
        <f t="shared" si="5"/>
        <v>0</v>
      </c>
    </row>
    <row r="19">
      <c r="A19" s="6" t="s">
        <v>92</v>
      </c>
    </row>
    <row r="20">
      <c r="A20" s="6" t="s">
        <v>88</v>
      </c>
      <c r="B20" s="7">
        <f t="shared" ref="B20:P20" si="6">B15+B3-B9</f>
        <v>0</v>
      </c>
      <c r="C20" s="7">
        <f t="shared" si="6"/>
        <v>0</v>
      </c>
      <c r="D20" s="7">
        <f t="shared" si="6"/>
        <v>0</v>
      </c>
      <c r="E20" s="7">
        <f t="shared" si="6"/>
        <v>0</v>
      </c>
      <c r="F20" s="7">
        <f t="shared" si="6"/>
        <v>0</v>
      </c>
      <c r="G20" s="7">
        <f t="shared" si="6"/>
        <v>0</v>
      </c>
      <c r="H20" s="7">
        <f t="shared" si="6"/>
        <v>0</v>
      </c>
      <c r="I20" s="7">
        <f t="shared" si="6"/>
        <v>0</v>
      </c>
      <c r="J20" s="7">
        <f t="shared" si="6"/>
        <v>0</v>
      </c>
      <c r="K20" s="7">
        <f t="shared" si="6"/>
        <v>0</v>
      </c>
      <c r="L20" s="7">
        <f t="shared" si="6"/>
        <v>0</v>
      </c>
      <c r="M20" s="7">
        <f t="shared" si="6"/>
        <v>0</v>
      </c>
      <c r="N20" s="7">
        <f t="shared" si="6"/>
        <v>0</v>
      </c>
      <c r="O20" s="7">
        <f t="shared" si="6"/>
        <v>0</v>
      </c>
      <c r="P20" s="7">
        <f t="shared" si="6"/>
        <v>0</v>
      </c>
    </row>
    <row r="21">
      <c r="A21" s="6" t="s">
        <v>35</v>
      </c>
      <c r="B21" s="7">
        <f t="shared" ref="B21:P21" si="7">B16+B4-B10</f>
        <v>20000</v>
      </c>
      <c r="C21" s="7">
        <f t="shared" si="7"/>
        <v>40000</v>
      </c>
      <c r="D21" s="7">
        <f t="shared" si="7"/>
        <v>60000</v>
      </c>
      <c r="E21" s="7">
        <f t="shared" si="7"/>
        <v>0</v>
      </c>
      <c r="F21" s="7">
        <f t="shared" si="7"/>
        <v>20000</v>
      </c>
      <c r="G21" s="7">
        <f t="shared" si="7"/>
        <v>40000</v>
      </c>
      <c r="H21" s="7">
        <f t="shared" si="7"/>
        <v>60000</v>
      </c>
      <c r="I21" s="7">
        <f t="shared" si="7"/>
        <v>0</v>
      </c>
      <c r="J21" s="7">
        <f t="shared" si="7"/>
        <v>20000</v>
      </c>
      <c r="K21" s="7">
        <f t="shared" si="7"/>
        <v>40000</v>
      </c>
      <c r="L21" s="7">
        <f t="shared" si="7"/>
        <v>60000</v>
      </c>
      <c r="M21" s="7">
        <f t="shared" si="7"/>
        <v>0</v>
      </c>
      <c r="N21" s="7">
        <f t="shared" si="7"/>
        <v>20000</v>
      </c>
      <c r="O21" s="7">
        <f t="shared" si="7"/>
        <v>40000</v>
      </c>
      <c r="P21" s="7">
        <f t="shared" si="7"/>
        <v>60000</v>
      </c>
    </row>
    <row r="22">
      <c r="A22" s="6" t="s">
        <v>36</v>
      </c>
      <c r="B22" s="7">
        <f t="shared" ref="B22:P22" si="8">B17+B5-B11</f>
        <v>18800</v>
      </c>
      <c r="C22" s="7">
        <f t="shared" si="8"/>
        <v>0</v>
      </c>
      <c r="D22" s="7">
        <f t="shared" si="8"/>
        <v>18800</v>
      </c>
      <c r="E22" s="7">
        <f t="shared" si="8"/>
        <v>0</v>
      </c>
      <c r="F22" s="7">
        <f t="shared" si="8"/>
        <v>18800</v>
      </c>
      <c r="G22" s="7">
        <f t="shared" si="8"/>
        <v>0</v>
      </c>
      <c r="H22" s="7">
        <f t="shared" si="8"/>
        <v>18800</v>
      </c>
      <c r="I22" s="7">
        <f t="shared" si="8"/>
        <v>0</v>
      </c>
      <c r="J22" s="7">
        <f t="shared" si="8"/>
        <v>18800</v>
      </c>
      <c r="K22" s="7">
        <f t="shared" si="8"/>
        <v>0</v>
      </c>
      <c r="L22" s="7">
        <f t="shared" si="8"/>
        <v>18800</v>
      </c>
      <c r="M22" s="7">
        <f t="shared" si="8"/>
        <v>0</v>
      </c>
      <c r="N22" s="7">
        <f t="shared" si="8"/>
        <v>18800</v>
      </c>
      <c r="O22" s="7">
        <f t="shared" si="8"/>
        <v>0</v>
      </c>
      <c r="P22" s="7">
        <f t="shared" si="8"/>
        <v>18800</v>
      </c>
    </row>
    <row r="23">
      <c r="A23" s="6" t="s">
        <v>93</v>
      </c>
      <c r="B23" s="7">
        <f t="shared" ref="B23:P23" si="9">SUM(B20:B22)</f>
        <v>38800</v>
      </c>
      <c r="C23" s="7">
        <f t="shared" si="9"/>
        <v>40000</v>
      </c>
      <c r="D23" s="7">
        <f t="shared" si="9"/>
        <v>78800</v>
      </c>
      <c r="E23" s="7">
        <f t="shared" si="9"/>
        <v>0</v>
      </c>
      <c r="F23" s="7">
        <f t="shared" si="9"/>
        <v>38800</v>
      </c>
      <c r="G23" s="7">
        <f t="shared" si="9"/>
        <v>40000</v>
      </c>
      <c r="H23" s="7">
        <f t="shared" si="9"/>
        <v>78800</v>
      </c>
      <c r="I23" s="7">
        <f t="shared" si="9"/>
        <v>0</v>
      </c>
      <c r="J23" s="7">
        <f t="shared" si="9"/>
        <v>38800</v>
      </c>
      <c r="K23" s="7">
        <f t="shared" si="9"/>
        <v>40000</v>
      </c>
      <c r="L23" s="7">
        <f t="shared" si="9"/>
        <v>78800</v>
      </c>
      <c r="M23" s="7">
        <f t="shared" si="9"/>
        <v>0</v>
      </c>
      <c r="N23" s="7">
        <f t="shared" si="9"/>
        <v>38800</v>
      </c>
      <c r="O23" s="7">
        <f t="shared" si="9"/>
        <v>40000</v>
      </c>
      <c r="P23" s="7">
        <f t="shared" si="9"/>
        <v>78800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16" width="8.75"/>
  </cols>
  <sheetData>
    <row r="1">
      <c r="A1" s="8"/>
      <c r="B1" s="6" t="s">
        <v>48</v>
      </c>
      <c r="C1" s="6" t="s">
        <v>49</v>
      </c>
      <c r="D1" s="6" t="s">
        <v>50</v>
      </c>
      <c r="E1" s="6" t="s">
        <v>51</v>
      </c>
      <c r="F1" s="6" t="s">
        <v>52</v>
      </c>
      <c r="G1" s="6" t="s">
        <v>53</v>
      </c>
      <c r="H1" s="6" t="s">
        <v>54</v>
      </c>
      <c r="I1" s="6" t="s">
        <v>55</v>
      </c>
      <c r="J1" s="6" t="s">
        <v>56</v>
      </c>
      <c r="K1" s="6" t="s">
        <v>57</v>
      </c>
      <c r="L1" s="6" t="s">
        <v>58</v>
      </c>
      <c r="M1" s="6" t="s">
        <v>59</v>
      </c>
      <c r="N1" s="6" t="s">
        <v>60</v>
      </c>
      <c r="O1" s="6" t="s">
        <v>61</v>
      </c>
      <c r="P1" s="6" t="s">
        <v>62</v>
      </c>
    </row>
    <row r="2">
      <c r="A2" s="8" t="s">
        <v>94</v>
      </c>
    </row>
    <row r="3">
      <c r="A3" s="8" t="s">
        <v>95</v>
      </c>
      <c r="B3" s="7">
        <f>Collections!B12</f>
        <v>22250</v>
      </c>
      <c r="C3" s="7">
        <f>Collections!C12</f>
        <v>59850</v>
      </c>
      <c r="D3" s="7">
        <f>Collections!D12</f>
        <v>22250</v>
      </c>
      <c r="E3" s="7">
        <f>Collections!E12</f>
        <v>139850</v>
      </c>
      <c r="F3" s="7">
        <f>Collections!F12</f>
        <v>22250</v>
      </c>
      <c r="G3" s="7">
        <f>Collections!G12</f>
        <v>59850</v>
      </c>
      <c r="H3" s="7">
        <f>Collections!H12</f>
        <v>22250</v>
      </c>
      <c r="I3" s="7">
        <f>Collections!I12</f>
        <v>139850</v>
      </c>
      <c r="J3" s="7">
        <f>Collections!J12</f>
        <v>22250</v>
      </c>
      <c r="K3" s="7">
        <f>Collections!K12</f>
        <v>59850</v>
      </c>
      <c r="L3" s="7">
        <f>Collections!L12</f>
        <v>22250</v>
      </c>
      <c r="M3" s="7">
        <f>Collections!M12</f>
        <v>139850</v>
      </c>
      <c r="N3" s="7">
        <f>Collections!N12</f>
        <v>22250</v>
      </c>
      <c r="O3" s="7">
        <f>Collections!O12</f>
        <v>59850</v>
      </c>
      <c r="P3" s="7">
        <f>Collections!P12</f>
        <v>22250</v>
      </c>
    </row>
    <row r="4">
      <c r="A4" s="8"/>
    </row>
    <row r="5">
      <c r="A5" s="8" t="s">
        <v>96</v>
      </c>
    </row>
    <row r="6">
      <c r="A6" s="8" t="s">
        <v>97</v>
      </c>
      <c r="B6" s="7">
        <f>Purchases!B20</f>
        <v>6800</v>
      </c>
      <c r="C6" s="7">
        <f>Purchases!C20</f>
        <v>15000</v>
      </c>
      <c r="D6" s="7">
        <f>Purchases!D20</f>
        <v>30600</v>
      </c>
      <c r="E6" s="7">
        <f>Purchases!E20</f>
        <v>55000</v>
      </c>
      <c r="F6" s="7">
        <f>Purchases!F20</f>
        <v>6800</v>
      </c>
      <c r="G6" s="7">
        <f>Purchases!G20</f>
        <v>48800</v>
      </c>
      <c r="H6" s="7">
        <f>Purchases!H20</f>
        <v>6800</v>
      </c>
      <c r="I6" s="7">
        <f>Purchases!I20</f>
        <v>25000</v>
      </c>
      <c r="J6" s="7">
        <f>Purchases!J20</f>
        <v>60600</v>
      </c>
      <c r="K6" s="7">
        <f>Purchases!K20</f>
        <v>25000</v>
      </c>
      <c r="L6" s="7">
        <f>Purchases!L20</f>
        <v>6800</v>
      </c>
      <c r="M6" s="7">
        <f>Purchases!M20</f>
        <v>48800</v>
      </c>
      <c r="N6" s="7">
        <f>Purchases!N20</f>
        <v>6800</v>
      </c>
      <c r="O6" s="7">
        <f>Purchases!O20</f>
        <v>55000</v>
      </c>
      <c r="P6" s="7">
        <f>Purchases!P20</f>
        <v>30600</v>
      </c>
    </row>
    <row r="7">
      <c r="A7" s="8" t="s">
        <v>45</v>
      </c>
      <c r="B7" s="7">
        <f>'Sales and Costs'!B37+'Sales and Costs'!B38</f>
        <v>450</v>
      </c>
      <c r="C7" s="7">
        <f>'Sales and Costs'!C37+'Sales and Costs'!C38</f>
        <v>450</v>
      </c>
      <c r="D7" s="7">
        <f>'Sales and Costs'!D37+'Sales and Costs'!D38</f>
        <v>450</v>
      </c>
      <c r="E7" s="7">
        <f>'Sales and Costs'!E37+'Sales and Costs'!E38</f>
        <v>450</v>
      </c>
      <c r="F7" s="7">
        <f>'Sales and Costs'!F37+'Sales and Costs'!F38</f>
        <v>450</v>
      </c>
      <c r="G7" s="7">
        <f>'Sales and Costs'!G37+'Sales and Costs'!G38</f>
        <v>450</v>
      </c>
      <c r="H7" s="7">
        <f>'Sales and Costs'!H37+'Sales and Costs'!H38</f>
        <v>450</v>
      </c>
      <c r="I7" s="7">
        <f>'Sales and Costs'!I37+'Sales and Costs'!I38</f>
        <v>450</v>
      </c>
      <c r="J7" s="7">
        <f>'Sales and Costs'!J37+'Sales and Costs'!J38</f>
        <v>450</v>
      </c>
      <c r="K7" s="7">
        <f>'Sales and Costs'!K37+'Sales and Costs'!K38</f>
        <v>450</v>
      </c>
      <c r="L7" s="7">
        <f>'Sales and Costs'!L37+'Sales and Costs'!L38</f>
        <v>450</v>
      </c>
      <c r="M7" s="7">
        <f>'Sales and Costs'!M37+'Sales and Costs'!M38</f>
        <v>450</v>
      </c>
      <c r="N7" s="7">
        <f>'Sales and Costs'!N37+'Sales and Costs'!N38</f>
        <v>450</v>
      </c>
      <c r="O7" s="7">
        <f>'Sales and Costs'!O37+'Sales and Costs'!O38</f>
        <v>450</v>
      </c>
      <c r="P7" s="7">
        <f>'Sales and Costs'!P37+'Sales and Costs'!P38</f>
        <v>450</v>
      </c>
    </row>
    <row r="8">
      <c r="A8" s="8" t="s">
        <v>98</v>
      </c>
      <c r="B8" s="7">
        <f t="shared" ref="B8:P8" si="1">B3-B6-B7</f>
        <v>15000</v>
      </c>
      <c r="C8" s="7">
        <f t="shared" si="1"/>
        <v>44400</v>
      </c>
      <c r="D8" s="7">
        <f t="shared" si="1"/>
        <v>-8800</v>
      </c>
      <c r="E8" s="7">
        <f t="shared" si="1"/>
        <v>84400</v>
      </c>
      <c r="F8" s="7">
        <f t="shared" si="1"/>
        <v>15000</v>
      </c>
      <c r="G8" s="7">
        <f t="shared" si="1"/>
        <v>10600</v>
      </c>
      <c r="H8" s="7">
        <f t="shared" si="1"/>
        <v>15000</v>
      </c>
      <c r="I8" s="7">
        <f t="shared" si="1"/>
        <v>114400</v>
      </c>
      <c r="J8" s="7">
        <f t="shared" si="1"/>
        <v>-38800</v>
      </c>
      <c r="K8" s="7">
        <f t="shared" si="1"/>
        <v>34400</v>
      </c>
      <c r="L8" s="7">
        <f t="shared" si="1"/>
        <v>15000</v>
      </c>
      <c r="M8" s="7">
        <f t="shared" si="1"/>
        <v>90600</v>
      </c>
      <c r="N8" s="7">
        <f t="shared" si="1"/>
        <v>15000</v>
      </c>
      <c r="O8" s="7">
        <f t="shared" si="1"/>
        <v>4400</v>
      </c>
      <c r="P8" s="7">
        <f t="shared" si="1"/>
        <v>-8800</v>
      </c>
    </row>
    <row r="9">
      <c r="A9" s="8"/>
    </row>
    <row r="10">
      <c r="A10" s="8" t="s">
        <v>92</v>
      </c>
    </row>
    <row r="11">
      <c r="A11" s="8" t="s">
        <v>99</v>
      </c>
      <c r="B11" s="6">
        <v>0.0</v>
      </c>
      <c r="C11" s="7">
        <f t="shared" ref="C11:P11" si="2">B13</f>
        <v>15000</v>
      </c>
      <c r="D11" s="7">
        <f t="shared" si="2"/>
        <v>59400</v>
      </c>
      <c r="E11" s="7">
        <f t="shared" si="2"/>
        <v>50600</v>
      </c>
      <c r="F11" s="7">
        <f t="shared" si="2"/>
        <v>135000</v>
      </c>
      <c r="G11" s="7">
        <f t="shared" si="2"/>
        <v>150000</v>
      </c>
      <c r="H11" s="7">
        <f t="shared" si="2"/>
        <v>160600</v>
      </c>
      <c r="I11" s="7">
        <f t="shared" si="2"/>
        <v>175600</v>
      </c>
      <c r="J11" s="7">
        <f t="shared" si="2"/>
        <v>290000</v>
      </c>
      <c r="K11" s="7">
        <f t="shared" si="2"/>
        <v>251200</v>
      </c>
      <c r="L11" s="7">
        <f t="shared" si="2"/>
        <v>285600</v>
      </c>
      <c r="M11" s="7">
        <f t="shared" si="2"/>
        <v>300600</v>
      </c>
      <c r="N11" s="7">
        <f t="shared" si="2"/>
        <v>391200</v>
      </c>
      <c r="O11" s="7">
        <f t="shared" si="2"/>
        <v>406200</v>
      </c>
      <c r="P11" s="7">
        <f t="shared" si="2"/>
        <v>410600</v>
      </c>
    </row>
    <row r="12">
      <c r="A12" s="8" t="s">
        <v>100</v>
      </c>
      <c r="B12" s="7">
        <f t="shared" ref="B12:P12" si="3">B8</f>
        <v>15000</v>
      </c>
      <c r="C12" s="7">
        <f t="shared" si="3"/>
        <v>44400</v>
      </c>
      <c r="D12" s="7">
        <f t="shared" si="3"/>
        <v>-8800</v>
      </c>
      <c r="E12" s="7">
        <f t="shared" si="3"/>
        <v>84400</v>
      </c>
      <c r="F12" s="7">
        <f t="shared" si="3"/>
        <v>15000</v>
      </c>
      <c r="G12" s="7">
        <f t="shared" si="3"/>
        <v>10600</v>
      </c>
      <c r="H12" s="7">
        <f t="shared" si="3"/>
        <v>15000</v>
      </c>
      <c r="I12" s="7">
        <f t="shared" si="3"/>
        <v>114400</v>
      </c>
      <c r="J12" s="7">
        <f t="shared" si="3"/>
        <v>-38800</v>
      </c>
      <c r="K12" s="7">
        <f t="shared" si="3"/>
        <v>34400</v>
      </c>
      <c r="L12" s="7">
        <f t="shared" si="3"/>
        <v>15000</v>
      </c>
      <c r="M12" s="7">
        <f t="shared" si="3"/>
        <v>90600</v>
      </c>
      <c r="N12" s="7">
        <f t="shared" si="3"/>
        <v>15000</v>
      </c>
      <c r="O12" s="7">
        <f t="shared" si="3"/>
        <v>4400</v>
      </c>
      <c r="P12" s="7">
        <f t="shared" si="3"/>
        <v>-8800</v>
      </c>
    </row>
    <row r="13">
      <c r="A13" s="8" t="s">
        <v>92</v>
      </c>
      <c r="B13" s="7">
        <f t="shared" ref="B13:P13" si="4">SUM(B11:B12)</f>
        <v>15000</v>
      </c>
      <c r="C13" s="7">
        <f t="shared" si="4"/>
        <v>59400</v>
      </c>
      <c r="D13" s="7">
        <f t="shared" si="4"/>
        <v>50600</v>
      </c>
      <c r="E13" s="7">
        <f t="shared" si="4"/>
        <v>135000</v>
      </c>
      <c r="F13" s="7">
        <f t="shared" si="4"/>
        <v>150000</v>
      </c>
      <c r="G13" s="7">
        <f t="shared" si="4"/>
        <v>160600</v>
      </c>
      <c r="H13" s="7">
        <f t="shared" si="4"/>
        <v>175600</v>
      </c>
      <c r="I13" s="7">
        <f t="shared" si="4"/>
        <v>290000</v>
      </c>
      <c r="J13" s="7">
        <f t="shared" si="4"/>
        <v>251200</v>
      </c>
      <c r="K13" s="7">
        <f t="shared" si="4"/>
        <v>285600</v>
      </c>
      <c r="L13" s="7">
        <f t="shared" si="4"/>
        <v>300600</v>
      </c>
      <c r="M13" s="7">
        <f t="shared" si="4"/>
        <v>391200</v>
      </c>
      <c r="N13" s="7">
        <f t="shared" si="4"/>
        <v>406200</v>
      </c>
      <c r="O13" s="7">
        <f t="shared" si="4"/>
        <v>410600</v>
      </c>
      <c r="P13" s="7">
        <f t="shared" si="4"/>
        <v>401800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75"/>
  </cols>
  <sheetData>
    <row r="1">
      <c r="A1" s="6"/>
      <c r="B1" s="6" t="s">
        <v>48</v>
      </c>
      <c r="C1" s="6" t="s">
        <v>49</v>
      </c>
      <c r="D1" s="6" t="s">
        <v>50</v>
      </c>
      <c r="E1" s="6" t="s">
        <v>51</v>
      </c>
      <c r="F1" s="6" t="s">
        <v>52</v>
      </c>
      <c r="G1" s="6" t="s">
        <v>53</v>
      </c>
      <c r="H1" s="6" t="s">
        <v>54</v>
      </c>
      <c r="I1" s="6" t="s">
        <v>55</v>
      </c>
      <c r="J1" s="6" t="s">
        <v>56</v>
      </c>
      <c r="K1" s="6" t="s">
        <v>57</v>
      </c>
      <c r="L1" s="6" t="s">
        <v>58</v>
      </c>
      <c r="M1" s="6" t="s">
        <v>59</v>
      </c>
      <c r="N1" s="6" t="s">
        <v>60</v>
      </c>
      <c r="O1" s="6" t="s">
        <v>61</v>
      </c>
      <c r="P1" s="6" t="s">
        <v>62</v>
      </c>
    </row>
    <row r="2">
      <c r="A2" s="6" t="s">
        <v>101</v>
      </c>
    </row>
    <row r="3">
      <c r="A3" s="6" t="s">
        <v>7</v>
      </c>
      <c r="B3" s="6">
        <v>0.0</v>
      </c>
      <c r="C3" s="7">
        <f t="shared" ref="C3:P3" si="1">B21</f>
        <v>20.2</v>
      </c>
      <c r="D3" s="7">
        <f t="shared" si="1"/>
        <v>10.4</v>
      </c>
      <c r="E3" s="7">
        <f t="shared" si="1"/>
        <v>0.6</v>
      </c>
      <c r="F3" s="7">
        <f t="shared" si="1"/>
        <v>20.8</v>
      </c>
      <c r="G3" s="7">
        <f t="shared" si="1"/>
        <v>11</v>
      </c>
      <c r="H3" s="7">
        <f t="shared" si="1"/>
        <v>1.2</v>
      </c>
      <c r="I3" s="7">
        <f t="shared" si="1"/>
        <v>21.4</v>
      </c>
      <c r="J3" s="7">
        <f t="shared" si="1"/>
        <v>11.6</v>
      </c>
      <c r="K3" s="7">
        <f t="shared" si="1"/>
        <v>1.8</v>
      </c>
      <c r="L3" s="7">
        <f t="shared" si="1"/>
        <v>22</v>
      </c>
      <c r="M3" s="7">
        <f t="shared" si="1"/>
        <v>12.2</v>
      </c>
      <c r="N3" s="7">
        <f t="shared" si="1"/>
        <v>2.4</v>
      </c>
      <c r="O3" s="7">
        <f t="shared" si="1"/>
        <v>22.6</v>
      </c>
      <c r="P3" s="7">
        <f t="shared" si="1"/>
        <v>12.8</v>
      </c>
    </row>
    <row r="4">
      <c r="A4" s="6" t="s">
        <v>9</v>
      </c>
      <c r="B4" s="6">
        <v>0.0</v>
      </c>
      <c r="C4" s="7">
        <f t="shared" ref="C4:P4" si="2">B22</f>
        <v>156.5</v>
      </c>
      <c r="D4" s="7">
        <f t="shared" si="2"/>
        <v>83</v>
      </c>
      <c r="E4" s="7">
        <f t="shared" si="2"/>
        <v>9.5</v>
      </c>
      <c r="F4" s="7">
        <f t="shared" si="2"/>
        <v>166</v>
      </c>
      <c r="G4" s="7">
        <f t="shared" si="2"/>
        <v>92.5</v>
      </c>
      <c r="H4" s="7">
        <f t="shared" si="2"/>
        <v>19</v>
      </c>
      <c r="I4" s="7">
        <f t="shared" si="2"/>
        <v>175.5</v>
      </c>
      <c r="J4" s="7">
        <f t="shared" si="2"/>
        <v>102</v>
      </c>
      <c r="K4" s="7">
        <f t="shared" si="2"/>
        <v>28.5</v>
      </c>
      <c r="L4" s="7">
        <f t="shared" si="2"/>
        <v>185</v>
      </c>
      <c r="M4" s="7">
        <f t="shared" si="2"/>
        <v>111.5</v>
      </c>
      <c r="N4" s="7">
        <f t="shared" si="2"/>
        <v>38</v>
      </c>
      <c r="O4" s="7">
        <f t="shared" si="2"/>
        <v>194.5</v>
      </c>
      <c r="P4" s="7">
        <f t="shared" si="2"/>
        <v>121</v>
      </c>
    </row>
    <row r="5">
      <c r="A5" s="6" t="s">
        <v>102</v>
      </c>
      <c r="B5" s="6">
        <v>0.0</v>
      </c>
      <c r="C5" s="7">
        <f t="shared" ref="C5:P5" si="3">B23</f>
        <v>0</v>
      </c>
      <c r="D5" s="7">
        <f t="shared" si="3"/>
        <v>0</v>
      </c>
      <c r="E5" s="7">
        <f t="shared" si="3"/>
        <v>0</v>
      </c>
      <c r="F5" s="7">
        <f t="shared" si="3"/>
        <v>0</v>
      </c>
      <c r="G5" s="7">
        <f t="shared" si="3"/>
        <v>0</v>
      </c>
      <c r="H5" s="7">
        <f t="shared" si="3"/>
        <v>0</v>
      </c>
      <c r="I5" s="7">
        <f t="shared" si="3"/>
        <v>0</v>
      </c>
      <c r="J5" s="7">
        <f t="shared" si="3"/>
        <v>0</v>
      </c>
      <c r="K5" s="7">
        <f t="shared" si="3"/>
        <v>0</v>
      </c>
      <c r="L5" s="7">
        <f t="shared" si="3"/>
        <v>0</v>
      </c>
      <c r="M5" s="7">
        <f t="shared" si="3"/>
        <v>0</v>
      </c>
      <c r="N5" s="7">
        <f t="shared" si="3"/>
        <v>0</v>
      </c>
      <c r="O5" s="7">
        <f t="shared" si="3"/>
        <v>0</v>
      </c>
      <c r="P5" s="7">
        <f t="shared" si="3"/>
        <v>0</v>
      </c>
    </row>
    <row r="6">
      <c r="A6" s="6" t="s">
        <v>103</v>
      </c>
      <c r="B6" s="6">
        <v>0.0</v>
      </c>
      <c r="C6" s="7">
        <f t="shared" ref="C6:P6" si="4">B24</f>
        <v>5.1</v>
      </c>
      <c r="D6" s="7">
        <f t="shared" si="4"/>
        <v>0.2</v>
      </c>
      <c r="E6" s="7">
        <f t="shared" si="4"/>
        <v>5.3</v>
      </c>
      <c r="F6" s="7">
        <f t="shared" si="4"/>
        <v>0.4</v>
      </c>
      <c r="G6" s="7">
        <f t="shared" si="4"/>
        <v>5.5</v>
      </c>
      <c r="H6" s="7">
        <f t="shared" si="4"/>
        <v>0.6</v>
      </c>
      <c r="I6" s="7">
        <f t="shared" si="4"/>
        <v>5.7</v>
      </c>
      <c r="J6" s="7">
        <f t="shared" si="4"/>
        <v>0.8</v>
      </c>
      <c r="K6" s="7">
        <f t="shared" si="4"/>
        <v>5.9</v>
      </c>
      <c r="L6" s="7">
        <f t="shared" si="4"/>
        <v>1</v>
      </c>
      <c r="M6" s="7">
        <f t="shared" si="4"/>
        <v>6.1</v>
      </c>
      <c r="N6" s="7">
        <f t="shared" si="4"/>
        <v>1.2</v>
      </c>
      <c r="O6" s="7">
        <f t="shared" si="4"/>
        <v>6.3</v>
      </c>
      <c r="P6" s="7">
        <f t="shared" si="4"/>
        <v>1.4</v>
      </c>
    </row>
    <row r="7">
      <c r="A7" s="6" t="s">
        <v>104</v>
      </c>
      <c r="B7" s="6">
        <v>0.0</v>
      </c>
      <c r="C7" s="7">
        <f t="shared" ref="C7:P7" si="5">B25</f>
        <v>25.5</v>
      </c>
      <c r="D7" s="7">
        <f t="shared" si="5"/>
        <v>1</v>
      </c>
      <c r="E7" s="7">
        <f t="shared" si="5"/>
        <v>26.5</v>
      </c>
      <c r="F7" s="7">
        <f t="shared" si="5"/>
        <v>2</v>
      </c>
      <c r="G7" s="7">
        <f t="shared" si="5"/>
        <v>27.5</v>
      </c>
      <c r="H7" s="7">
        <f t="shared" si="5"/>
        <v>3</v>
      </c>
      <c r="I7" s="7">
        <f t="shared" si="5"/>
        <v>28.5</v>
      </c>
      <c r="J7" s="7">
        <f t="shared" si="5"/>
        <v>4</v>
      </c>
      <c r="K7" s="7">
        <f t="shared" si="5"/>
        <v>29.5</v>
      </c>
      <c r="L7" s="7">
        <f t="shared" si="5"/>
        <v>5</v>
      </c>
      <c r="M7" s="7">
        <f t="shared" si="5"/>
        <v>30.5</v>
      </c>
      <c r="N7" s="7">
        <f t="shared" si="5"/>
        <v>6</v>
      </c>
      <c r="O7" s="7">
        <f t="shared" si="5"/>
        <v>31.5</v>
      </c>
      <c r="P7" s="7">
        <f t="shared" si="5"/>
        <v>7</v>
      </c>
    </row>
    <row r="8">
      <c r="A8" s="6" t="s">
        <v>40</v>
      </c>
      <c r="B8" s="6">
        <v>0.0</v>
      </c>
      <c r="C8" s="7">
        <f t="shared" ref="C8:P8" si="6">B26</f>
        <v>350</v>
      </c>
      <c r="D8" s="7">
        <f t="shared" si="6"/>
        <v>0</v>
      </c>
      <c r="E8" s="7">
        <f t="shared" si="6"/>
        <v>350</v>
      </c>
      <c r="F8" s="7">
        <f t="shared" si="6"/>
        <v>0</v>
      </c>
      <c r="G8" s="7">
        <f t="shared" si="6"/>
        <v>350</v>
      </c>
      <c r="H8" s="7">
        <f t="shared" si="6"/>
        <v>0</v>
      </c>
      <c r="I8" s="7">
        <f t="shared" si="6"/>
        <v>350</v>
      </c>
      <c r="J8" s="7">
        <f t="shared" si="6"/>
        <v>0</v>
      </c>
      <c r="K8" s="7">
        <f t="shared" si="6"/>
        <v>350</v>
      </c>
      <c r="L8" s="7">
        <f t="shared" si="6"/>
        <v>0</v>
      </c>
      <c r="M8" s="7">
        <f t="shared" si="6"/>
        <v>350</v>
      </c>
      <c r="N8" s="7">
        <f t="shared" si="6"/>
        <v>0</v>
      </c>
      <c r="O8" s="7">
        <f t="shared" si="6"/>
        <v>350</v>
      </c>
      <c r="P8" s="7">
        <f t="shared" si="6"/>
        <v>0</v>
      </c>
    </row>
    <row r="9">
      <c r="A9" s="6" t="s">
        <v>21</v>
      </c>
      <c r="B9" s="6">
        <v>0.0</v>
      </c>
      <c r="C9" s="7">
        <f t="shared" ref="C9:P9" si="7">B27</f>
        <v>2000</v>
      </c>
      <c r="D9" s="7">
        <f t="shared" si="7"/>
        <v>1500</v>
      </c>
      <c r="E9" s="7">
        <f t="shared" si="7"/>
        <v>1000</v>
      </c>
      <c r="F9" s="7">
        <f t="shared" si="7"/>
        <v>500</v>
      </c>
      <c r="G9" s="7">
        <f t="shared" si="7"/>
        <v>0</v>
      </c>
      <c r="H9" s="7">
        <f t="shared" si="7"/>
        <v>2000</v>
      </c>
      <c r="I9" s="7">
        <f t="shared" si="7"/>
        <v>1500</v>
      </c>
      <c r="J9" s="7">
        <f t="shared" si="7"/>
        <v>1000</v>
      </c>
      <c r="K9" s="7">
        <f t="shared" si="7"/>
        <v>500</v>
      </c>
      <c r="L9" s="7">
        <f t="shared" si="7"/>
        <v>0</v>
      </c>
      <c r="M9" s="7">
        <f t="shared" si="7"/>
        <v>2000</v>
      </c>
      <c r="N9" s="7">
        <f t="shared" si="7"/>
        <v>1500</v>
      </c>
      <c r="O9" s="7">
        <f t="shared" si="7"/>
        <v>1000</v>
      </c>
      <c r="P9" s="7">
        <f t="shared" si="7"/>
        <v>500</v>
      </c>
    </row>
    <row r="11">
      <c r="A11" s="6" t="s">
        <v>105</v>
      </c>
    </row>
    <row r="12">
      <c r="A12" s="7" t="str">
        <f t="shared" ref="A12:A18" si="8">A3</f>
        <v>Oil</v>
      </c>
      <c r="B12" s="7">
        <f>'Calcs-1'!B23-'Calcs-1'!B14-'Calcs-1'!B32</f>
        <v>20.2</v>
      </c>
      <c r="C12" s="7">
        <f>'Calcs-1'!C23-'Calcs-1'!C14-'Calcs-1'!C32</f>
        <v>-9.8</v>
      </c>
      <c r="D12" s="7">
        <f>'Calcs-1'!D23-'Calcs-1'!D14-'Calcs-1'!D32</f>
        <v>-9.8</v>
      </c>
      <c r="E12" s="7">
        <f>'Calcs-1'!E23-'Calcs-1'!E14-'Calcs-1'!E32</f>
        <v>20.2</v>
      </c>
      <c r="F12" s="7">
        <f>'Calcs-1'!F23-'Calcs-1'!F14-'Calcs-1'!F32</f>
        <v>-9.8</v>
      </c>
      <c r="G12" s="7">
        <f>'Calcs-1'!G23-'Calcs-1'!G14-'Calcs-1'!G32</f>
        <v>-9.8</v>
      </c>
      <c r="H12" s="7">
        <f>'Calcs-1'!H23-'Calcs-1'!H14-'Calcs-1'!H32</f>
        <v>20.2</v>
      </c>
      <c r="I12" s="7">
        <f>'Calcs-1'!I23-'Calcs-1'!I14-'Calcs-1'!I32</f>
        <v>-9.8</v>
      </c>
      <c r="J12" s="7">
        <f>'Calcs-1'!J23-'Calcs-1'!J14-'Calcs-1'!J32</f>
        <v>-9.8</v>
      </c>
      <c r="K12" s="7">
        <f>'Calcs-1'!K23-'Calcs-1'!K14-'Calcs-1'!K32</f>
        <v>20.2</v>
      </c>
      <c r="L12" s="7">
        <f>'Calcs-1'!L23-'Calcs-1'!L14-'Calcs-1'!L32</f>
        <v>-9.8</v>
      </c>
      <c r="M12" s="7">
        <f>'Calcs-1'!M23-'Calcs-1'!M14-'Calcs-1'!M32</f>
        <v>-9.8</v>
      </c>
      <c r="N12" s="7">
        <f>'Calcs-1'!N23-'Calcs-1'!N14-'Calcs-1'!N32</f>
        <v>20.2</v>
      </c>
      <c r="O12" s="7">
        <f>'Calcs-1'!O23-'Calcs-1'!O14-'Calcs-1'!O32</f>
        <v>-9.8</v>
      </c>
      <c r="P12" s="7">
        <f>'Calcs-1'!P23-'Calcs-1'!P14-'Calcs-1'!P32</f>
        <v>-9.8</v>
      </c>
    </row>
    <row r="13">
      <c r="A13" s="7" t="str">
        <f t="shared" si="8"/>
        <v>flour</v>
      </c>
      <c r="B13" s="7">
        <f>'Calcs-1'!B24-'Calcs-1'!B15-'Calcs-1'!B33</f>
        <v>156.5</v>
      </c>
      <c r="C13" s="7">
        <f>'Calcs-1'!C24-'Calcs-1'!C15-'Calcs-1'!C33</f>
        <v>-73.5</v>
      </c>
      <c r="D13" s="7">
        <f>'Calcs-1'!D24-'Calcs-1'!D15-'Calcs-1'!D33</f>
        <v>-73.5</v>
      </c>
      <c r="E13" s="7">
        <f>'Calcs-1'!E24-'Calcs-1'!E15-'Calcs-1'!E33</f>
        <v>156.5</v>
      </c>
      <c r="F13" s="7">
        <f>'Calcs-1'!F24-'Calcs-1'!F15-'Calcs-1'!F33</f>
        <v>-73.5</v>
      </c>
      <c r="G13" s="7">
        <f>'Calcs-1'!G24-'Calcs-1'!G15-'Calcs-1'!G33</f>
        <v>-73.5</v>
      </c>
      <c r="H13" s="7">
        <f>'Calcs-1'!H24-'Calcs-1'!H15-'Calcs-1'!H33</f>
        <v>156.5</v>
      </c>
      <c r="I13" s="7">
        <f>'Calcs-1'!I24-'Calcs-1'!I15-'Calcs-1'!I33</f>
        <v>-73.5</v>
      </c>
      <c r="J13" s="7">
        <f>'Calcs-1'!J24-'Calcs-1'!J15-'Calcs-1'!J33</f>
        <v>-73.5</v>
      </c>
      <c r="K13" s="7">
        <f>'Calcs-1'!K24-'Calcs-1'!K15-'Calcs-1'!K33</f>
        <v>156.5</v>
      </c>
      <c r="L13" s="7">
        <f>'Calcs-1'!L24-'Calcs-1'!L15-'Calcs-1'!L33</f>
        <v>-73.5</v>
      </c>
      <c r="M13" s="7">
        <f>'Calcs-1'!M24-'Calcs-1'!M15-'Calcs-1'!M33</f>
        <v>-73.5</v>
      </c>
      <c r="N13" s="7">
        <f>'Calcs-1'!N24-'Calcs-1'!N15-'Calcs-1'!N33</f>
        <v>156.5</v>
      </c>
      <c r="O13" s="7">
        <f>'Calcs-1'!O24-'Calcs-1'!O15-'Calcs-1'!O33</f>
        <v>-73.5</v>
      </c>
      <c r="P13" s="7">
        <f>'Calcs-1'!P24-'Calcs-1'!P15-'Calcs-1'!P33</f>
        <v>-73.5</v>
      </c>
    </row>
    <row r="14">
      <c r="A14" s="7" t="str">
        <f t="shared" si="8"/>
        <v>Vegetables</v>
      </c>
      <c r="B14" s="7">
        <f>'Calcs-1'!B25-'Calcs-1'!B16-'Calcs-1'!B34</f>
        <v>0</v>
      </c>
      <c r="C14" s="7">
        <f>'Calcs-1'!C25-'Calcs-1'!C16-'Calcs-1'!C34</f>
        <v>0</v>
      </c>
      <c r="D14" s="7">
        <f>'Calcs-1'!D25-'Calcs-1'!D16-'Calcs-1'!D34</f>
        <v>0</v>
      </c>
      <c r="E14" s="7">
        <f>'Calcs-1'!E25-'Calcs-1'!E16-'Calcs-1'!E34</f>
        <v>0</v>
      </c>
      <c r="F14" s="7">
        <f>'Calcs-1'!F25-'Calcs-1'!F16-'Calcs-1'!F34</f>
        <v>0</v>
      </c>
      <c r="G14" s="7">
        <f>'Calcs-1'!G25-'Calcs-1'!G16-'Calcs-1'!G34</f>
        <v>0</v>
      </c>
      <c r="H14" s="7">
        <f>'Calcs-1'!H25-'Calcs-1'!H16-'Calcs-1'!H34</f>
        <v>0</v>
      </c>
      <c r="I14" s="7">
        <f>'Calcs-1'!I25-'Calcs-1'!I16-'Calcs-1'!I34</f>
        <v>0</v>
      </c>
      <c r="J14" s="7">
        <f>'Calcs-1'!J25-'Calcs-1'!J16-'Calcs-1'!J34</f>
        <v>0</v>
      </c>
      <c r="K14" s="7">
        <f>'Calcs-1'!K25-'Calcs-1'!K16-'Calcs-1'!K34</f>
        <v>0</v>
      </c>
      <c r="L14" s="7">
        <f>'Calcs-1'!L25-'Calcs-1'!L16-'Calcs-1'!L34</f>
        <v>0</v>
      </c>
      <c r="M14" s="7">
        <f>'Calcs-1'!M25-'Calcs-1'!M16-'Calcs-1'!M34</f>
        <v>0</v>
      </c>
      <c r="N14" s="7">
        <f>'Calcs-1'!N25-'Calcs-1'!N16-'Calcs-1'!N34</f>
        <v>0</v>
      </c>
      <c r="O14" s="7">
        <f>'Calcs-1'!O25-'Calcs-1'!O16-'Calcs-1'!O34</f>
        <v>0</v>
      </c>
      <c r="P14" s="7">
        <f>'Calcs-1'!P25-'Calcs-1'!P16-'Calcs-1'!P34</f>
        <v>0</v>
      </c>
    </row>
    <row r="15">
      <c r="A15" s="7" t="str">
        <f t="shared" si="8"/>
        <v>spices</v>
      </c>
      <c r="B15" s="7">
        <f>'Calcs-1'!B26-'Calcs-1'!B17-'Calcs-1'!B35</f>
        <v>5.1</v>
      </c>
      <c r="C15" s="7">
        <f>'Calcs-1'!C26-'Calcs-1'!C17-'Calcs-1'!C35</f>
        <v>-4.9</v>
      </c>
      <c r="D15" s="7">
        <f>'Calcs-1'!D26-'Calcs-1'!D17-'Calcs-1'!D35</f>
        <v>5.1</v>
      </c>
      <c r="E15" s="7">
        <f>'Calcs-1'!E26-'Calcs-1'!E17-'Calcs-1'!E35</f>
        <v>-4.9</v>
      </c>
      <c r="F15" s="7">
        <f>'Calcs-1'!F26-'Calcs-1'!F17-'Calcs-1'!F35</f>
        <v>5.1</v>
      </c>
      <c r="G15" s="7">
        <f>'Calcs-1'!G26-'Calcs-1'!G17-'Calcs-1'!G35</f>
        <v>-4.9</v>
      </c>
      <c r="H15" s="7">
        <f>'Calcs-1'!H26-'Calcs-1'!H17-'Calcs-1'!H35</f>
        <v>5.1</v>
      </c>
      <c r="I15" s="7">
        <f>'Calcs-1'!I26-'Calcs-1'!I17-'Calcs-1'!I35</f>
        <v>-4.9</v>
      </c>
      <c r="J15" s="7">
        <f>'Calcs-1'!J26-'Calcs-1'!J17-'Calcs-1'!J35</f>
        <v>5.1</v>
      </c>
      <c r="K15" s="7">
        <f>'Calcs-1'!K26-'Calcs-1'!K17-'Calcs-1'!K35</f>
        <v>-4.9</v>
      </c>
      <c r="L15" s="7">
        <f>'Calcs-1'!L26-'Calcs-1'!L17-'Calcs-1'!L35</f>
        <v>5.1</v>
      </c>
      <c r="M15" s="7">
        <f>'Calcs-1'!M26-'Calcs-1'!M17-'Calcs-1'!M35</f>
        <v>-4.9</v>
      </c>
      <c r="N15" s="7">
        <f>'Calcs-1'!N26-'Calcs-1'!N17-'Calcs-1'!N35</f>
        <v>5.1</v>
      </c>
      <c r="O15" s="7">
        <f>'Calcs-1'!O26-'Calcs-1'!O17-'Calcs-1'!O35</f>
        <v>-4.9</v>
      </c>
      <c r="P15" s="7">
        <f>'Calcs-1'!P26-'Calcs-1'!P17-'Calcs-1'!P35</f>
        <v>5.1</v>
      </c>
    </row>
    <row r="16">
      <c r="A16" s="7" t="str">
        <f t="shared" si="8"/>
        <v>Sauces</v>
      </c>
      <c r="B16" s="7">
        <f>'Calcs-1'!B27-'Calcs-1'!B18-'Calcs-1'!B36</f>
        <v>25.5</v>
      </c>
      <c r="C16" s="7">
        <f>'Calcs-1'!C27-'Calcs-1'!C18-'Calcs-1'!C36</f>
        <v>-24.5</v>
      </c>
      <c r="D16" s="7">
        <f>'Calcs-1'!D27-'Calcs-1'!D18-'Calcs-1'!D36</f>
        <v>25.5</v>
      </c>
      <c r="E16" s="7">
        <f>'Calcs-1'!E27-'Calcs-1'!E18-'Calcs-1'!E36</f>
        <v>-24.5</v>
      </c>
      <c r="F16" s="7">
        <f>'Calcs-1'!F27-'Calcs-1'!F18-'Calcs-1'!F36</f>
        <v>25.5</v>
      </c>
      <c r="G16" s="7">
        <f>'Calcs-1'!G27-'Calcs-1'!G18-'Calcs-1'!G36</f>
        <v>-24.5</v>
      </c>
      <c r="H16" s="7">
        <f>'Calcs-1'!H27-'Calcs-1'!H18-'Calcs-1'!H36</f>
        <v>25.5</v>
      </c>
      <c r="I16" s="7">
        <f>'Calcs-1'!I27-'Calcs-1'!I18-'Calcs-1'!I36</f>
        <v>-24.5</v>
      </c>
      <c r="J16" s="7">
        <f>'Calcs-1'!J27-'Calcs-1'!J18-'Calcs-1'!J36</f>
        <v>25.5</v>
      </c>
      <c r="K16" s="7">
        <f>'Calcs-1'!K27-'Calcs-1'!K18-'Calcs-1'!K36</f>
        <v>-24.5</v>
      </c>
      <c r="L16" s="7">
        <f>'Calcs-1'!L27-'Calcs-1'!L18-'Calcs-1'!L36</f>
        <v>25.5</v>
      </c>
      <c r="M16" s="7">
        <f>'Calcs-1'!M27-'Calcs-1'!M18-'Calcs-1'!M36</f>
        <v>-24.5</v>
      </c>
      <c r="N16" s="7">
        <f>'Calcs-1'!N27-'Calcs-1'!N18-'Calcs-1'!N36</f>
        <v>25.5</v>
      </c>
      <c r="O16" s="7">
        <f>'Calcs-1'!O27-'Calcs-1'!O18-'Calcs-1'!O36</f>
        <v>-24.5</v>
      </c>
      <c r="P16" s="7">
        <f>'Calcs-1'!P27-'Calcs-1'!P18-'Calcs-1'!P36</f>
        <v>25.5</v>
      </c>
    </row>
    <row r="17">
      <c r="A17" s="7" t="str">
        <f t="shared" si="8"/>
        <v>Water bottles</v>
      </c>
      <c r="B17" s="7">
        <f>'Calcs-1'!B28-'Calcs-1'!B19-'Calcs-1'!B37</f>
        <v>350</v>
      </c>
      <c r="C17" s="7">
        <f>'Calcs-1'!C28-'Calcs-1'!C19-'Calcs-1'!C37</f>
        <v>-350</v>
      </c>
      <c r="D17" s="7">
        <f>'Calcs-1'!D28-'Calcs-1'!D19-'Calcs-1'!D37</f>
        <v>350</v>
      </c>
      <c r="E17" s="7">
        <f>'Calcs-1'!E28-'Calcs-1'!E19-'Calcs-1'!E37</f>
        <v>-350</v>
      </c>
      <c r="F17" s="7">
        <f>'Calcs-1'!F28-'Calcs-1'!F19-'Calcs-1'!F37</f>
        <v>350</v>
      </c>
      <c r="G17" s="7">
        <f>'Calcs-1'!G28-'Calcs-1'!G19-'Calcs-1'!G37</f>
        <v>-350</v>
      </c>
      <c r="H17" s="7">
        <f>'Calcs-1'!H28-'Calcs-1'!H19-'Calcs-1'!H37</f>
        <v>350</v>
      </c>
      <c r="I17" s="7">
        <f>'Calcs-1'!I28-'Calcs-1'!I19-'Calcs-1'!I37</f>
        <v>-350</v>
      </c>
      <c r="J17" s="7">
        <f>'Calcs-1'!J28-'Calcs-1'!J19-'Calcs-1'!J37</f>
        <v>350</v>
      </c>
      <c r="K17" s="7">
        <f>'Calcs-1'!K28-'Calcs-1'!K19-'Calcs-1'!K37</f>
        <v>-350</v>
      </c>
      <c r="L17" s="7">
        <f>'Calcs-1'!L28-'Calcs-1'!L19-'Calcs-1'!L37</f>
        <v>350</v>
      </c>
      <c r="M17" s="7">
        <f>'Calcs-1'!M28-'Calcs-1'!M19-'Calcs-1'!M37</f>
        <v>-350</v>
      </c>
      <c r="N17" s="7">
        <f>'Calcs-1'!N28-'Calcs-1'!N19-'Calcs-1'!N37</f>
        <v>350</v>
      </c>
      <c r="O17" s="7">
        <f>'Calcs-1'!O28-'Calcs-1'!O19-'Calcs-1'!O37</f>
        <v>-350</v>
      </c>
      <c r="P17" s="7">
        <f>'Calcs-1'!P28-'Calcs-1'!P19-'Calcs-1'!P37</f>
        <v>350</v>
      </c>
    </row>
    <row r="18">
      <c r="A18" s="7" t="str">
        <f t="shared" si="8"/>
        <v>bowls</v>
      </c>
      <c r="B18" s="7">
        <f>'Calcs-1'!B29-'Calcs-1'!B20-'Calcs-1'!B38</f>
        <v>2000</v>
      </c>
      <c r="C18" s="7">
        <f>'Calcs-1'!C29-'Calcs-1'!C20-'Calcs-1'!C38</f>
        <v>-500</v>
      </c>
      <c r="D18" s="7">
        <f>'Calcs-1'!D29-'Calcs-1'!D20-'Calcs-1'!D38</f>
        <v>-500</v>
      </c>
      <c r="E18" s="7">
        <f>'Calcs-1'!E29-'Calcs-1'!E20-'Calcs-1'!E38</f>
        <v>-500</v>
      </c>
      <c r="F18" s="7">
        <f>'Calcs-1'!F29-'Calcs-1'!F20-'Calcs-1'!F38</f>
        <v>-500</v>
      </c>
      <c r="G18" s="7">
        <f>'Calcs-1'!G29-'Calcs-1'!G20-'Calcs-1'!G38</f>
        <v>2000</v>
      </c>
      <c r="H18" s="7">
        <f>'Calcs-1'!H29-'Calcs-1'!H20-'Calcs-1'!H38</f>
        <v>-500</v>
      </c>
      <c r="I18" s="7">
        <f>'Calcs-1'!I29-'Calcs-1'!I20-'Calcs-1'!I38</f>
        <v>-500</v>
      </c>
      <c r="J18" s="7">
        <f>'Calcs-1'!J29-'Calcs-1'!J20-'Calcs-1'!J38</f>
        <v>-500</v>
      </c>
      <c r="K18" s="7">
        <f>'Calcs-1'!K29-'Calcs-1'!K20-'Calcs-1'!K38</f>
        <v>-500</v>
      </c>
      <c r="L18" s="7">
        <f>'Calcs-1'!L29-'Calcs-1'!L20-'Calcs-1'!L38</f>
        <v>2000</v>
      </c>
      <c r="M18" s="7">
        <f>'Calcs-1'!M29-'Calcs-1'!M20-'Calcs-1'!M38</f>
        <v>-500</v>
      </c>
      <c r="N18" s="7">
        <f>'Calcs-1'!N29-'Calcs-1'!N20-'Calcs-1'!N38</f>
        <v>-500</v>
      </c>
      <c r="O18" s="7">
        <f>'Calcs-1'!O29-'Calcs-1'!O20-'Calcs-1'!O38</f>
        <v>-500</v>
      </c>
      <c r="P18" s="7">
        <f>'Calcs-1'!P29-'Calcs-1'!P20-'Calcs-1'!P38</f>
        <v>-500</v>
      </c>
    </row>
    <row r="20">
      <c r="A20" s="6" t="s">
        <v>106</v>
      </c>
    </row>
    <row r="21">
      <c r="A21" s="7" t="str">
        <f t="shared" ref="A21:A27" si="10">A12</f>
        <v>Oil</v>
      </c>
      <c r="B21" s="7">
        <f t="shared" ref="B21:P21" si="9">B3+B12</f>
        <v>20.2</v>
      </c>
      <c r="C21" s="7">
        <f t="shared" si="9"/>
        <v>10.4</v>
      </c>
      <c r="D21" s="7">
        <f t="shared" si="9"/>
        <v>0.6</v>
      </c>
      <c r="E21" s="7">
        <f t="shared" si="9"/>
        <v>20.8</v>
      </c>
      <c r="F21" s="7">
        <f t="shared" si="9"/>
        <v>11</v>
      </c>
      <c r="G21" s="7">
        <f t="shared" si="9"/>
        <v>1.2</v>
      </c>
      <c r="H21" s="7">
        <f t="shared" si="9"/>
        <v>21.4</v>
      </c>
      <c r="I21" s="7">
        <f t="shared" si="9"/>
        <v>11.6</v>
      </c>
      <c r="J21" s="7">
        <f t="shared" si="9"/>
        <v>1.8</v>
      </c>
      <c r="K21" s="7">
        <f t="shared" si="9"/>
        <v>22</v>
      </c>
      <c r="L21" s="7">
        <f t="shared" si="9"/>
        <v>12.2</v>
      </c>
      <c r="M21" s="7">
        <f t="shared" si="9"/>
        <v>2.4</v>
      </c>
      <c r="N21" s="7">
        <f t="shared" si="9"/>
        <v>22.6</v>
      </c>
      <c r="O21" s="7">
        <f t="shared" si="9"/>
        <v>12.8</v>
      </c>
      <c r="P21" s="7">
        <f t="shared" si="9"/>
        <v>3</v>
      </c>
    </row>
    <row r="22">
      <c r="A22" s="7" t="str">
        <f t="shared" si="10"/>
        <v>flour</v>
      </c>
      <c r="B22" s="7">
        <f t="shared" ref="B22:P22" si="11">B4+B13</f>
        <v>156.5</v>
      </c>
      <c r="C22" s="7">
        <f t="shared" si="11"/>
        <v>83</v>
      </c>
      <c r="D22" s="7">
        <f t="shared" si="11"/>
        <v>9.5</v>
      </c>
      <c r="E22" s="7">
        <f t="shared" si="11"/>
        <v>166</v>
      </c>
      <c r="F22" s="7">
        <f t="shared" si="11"/>
        <v>92.5</v>
      </c>
      <c r="G22" s="7">
        <f t="shared" si="11"/>
        <v>19</v>
      </c>
      <c r="H22" s="7">
        <f t="shared" si="11"/>
        <v>175.5</v>
      </c>
      <c r="I22" s="7">
        <f t="shared" si="11"/>
        <v>102</v>
      </c>
      <c r="J22" s="7">
        <f t="shared" si="11"/>
        <v>28.5</v>
      </c>
      <c r="K22" s="7">
        <f t="shared" si="11"/>
        <v>185</v>
      </c>
      <c r="L22" s="7">
        <f t="shared" si="11"/>
        <v>111.5</v>
      </c>
      <c r="M22" s="7">
        <f t="shared" si="11"/>
        <v>38</v>
      </c>
      <c r="N22" s="7">
        <f t="shared" si="11"/>
        <v>194.5</v>
      </c>
      <c r="O22" s="7">
        <f t="shared" si="11"/>
        <v>121</v>
      </c>
      <c r="P22" s="7">
        <f t="shared" si="11"/>
        <v>47.5</v>
      </c>
    </row>
    <row r="23">
      <c r="A23" s="7" t="str">
        <f t="shared" si="10"/>
        <v>Vegetables</v>
      </c>
      <c r="B23" s="7">
        <f t="shared" ref="B23:P23" si="12">B5+B14</f>
        <v>0</v>
      </c>
      <c r="C23" s="7">
        <f t="shared" si="12"/>
        <v>0</v>
      </c>
      <c r="D23" s="7">
        <f t="shared" si="12"/>
        <v>0</v>
      </c>
      <c r="E23" s="7">
        <f t="shared" si="12"/>
        <v>0</v>
      </c>
      <c r="F23" s="7">
        <f t="shared" si="12"/>
        <v>0</v>
      </c>
      <c r="G23" s="7">
        <f t="shared" si="12"/>
        <v>0</v>
      </c>
      <c r="H23" s="7">
        <f t="shared" si="12"/>
        <v>0</v>
      </c>
      <c r="I23" s="7">
        <f t="shared" si="12"/>
        <v>0</v>
      </c>
      <c r="J23" s="7">
        <f t="shared" si="12"/>
        <v>0</v>
      </c>
      <c r="K23" s="7">
        <f t="shared" si="12"/>
        <v>0</v>
      </c>
      <c r="L23" s="7">
        <f t="shared" si="12"/>
        <v>0</v>
      </c>
      <c r="M23" s="7">
        <f t="shared" si="12"/>
        <v>0</v>
      </c>
      <c r="N23" s="7">
        <f t="shared" si="12"/>
        <v>0</v>
      </c>
      <c r="O23" s="7">
        <f t="shared" si="12"/>
        <v>0</v>
      </c>
      <c r="P23" s="7">
        <f t="shared" si="12"/>
        <v>0</v>
      </c>
    </row>
    <row r="24">
      <c r="A24" s="7" t="str">
        <f t="shared" si="10"/>
        <v>spices</v>
      </c>
      <c r="B24" s="7">
        <f t="shared" ref="B24:P24" si="13">B6+B15</f>
        <v>5.1</v>
      </c>
      <c r="C24" s="7">
        <f t="shared" si="13"/>
        <v>0.2</v>
      </c>
      <c r="D24" s="7">
        <f t="shared" si="13"/>
        <v>5.3</v>
      </c>
      <c r="E24" s="7">
        <f t="shared" si="13"/>
        <v>0.4</v>
      </c>
      <c r="F24" s="7">
        <f t="shared" si="13"/>
        <v>5.5</v>
      </c>
      <c r="G24" s="7">
        <f t="shared" si="13"/>
        <v>0.6</v>
      </c>
      <c r="H24" s="7">
        <f t="shared" si="13"/>
        <v>5.7</v>
      </c>
      <c r="I24" s="7">
        <f t="shared" si="13"/>
        <v>0.8</v>
      </c>
      <c r="J24" s="7">
        <f t="shared" si="13"/>
        <v>5.9</v>
      </c>
      <c r="K24" s="7">
        <f t="shared" si="13"/>
        <v>1</v>
      </c>
      <c r="L24" s="7">
        <f t="shared" si="13"/>
        <v>6.1</v>
      </c>
      <c r="M24" s="7">
        <f t="shared" si="13"/>
        <v>1.2</v>
      </c>
      <c r="N24" s="7">
        <f t="shared" si="13"/>
        <v>6.3</v>
      </c>
      <c r="O24" s="7">
        <f t="shared" si="13"/>
        <v>1.4</v>
      </c>
      <c r="P24" s="7">
        <f t="shared" si="13"/>
        <v>6.5</v>
      </c>
    </row>
    <row r="25">
      <c r="A25" s="7" t="str">
        <f t="shared" si="10"/>
        <v>Sauces</v>
      </c>
      <c r="B25" s="7">
        <f t="shared" ref="B25:P25" si="14">B7+B16</f>
        <v>25.5</v>
      </c>
      <c r="C25" s="7">
        <f t="shared" si="14"/>
        <v>1</v>
      </c>
      <c r="D25" s="7">
        <f t="shared" si="14"/>
        <v>26.5</v>
      </c>
      <c r="E25" s="7">
        <f t="shared" si="14"/>
        <v>2</v>
      </c>
      <c r="F25" s="7">
        <f t="shared" si="14"/>
        <v>27.5</v>
      </c>
      <c r="G25" s="7">
        <f t="shared" si="14"/>
        <v>3</v>
      </c>
      <c r="H25" s="7">
        <f t="shared" si="14"/>
        <v>28.5</v>
      </c>
      <c r="I25" s="7">
        <f t="shared" si="14"/>
        <v>4</v>
      </c>
      <c r="J25" s="7">
        <f t="shared" si="14"/>
        <v>29.5</v>
      </c>
      <c r="K25" s="7">
        <f t="shared" si="14"/>
        <v>5</v>
      </c>
      <c r="L25" s="7">
        <f t="shared" si="14"/>
        <v>30.5</v>
      </c>
      <c r="M25" s="7">
        <f t="shared" si="14"/>
        <v>6</v>
      </c>
      <c r="N25" s="7">
        <f t="shared" si="14"/>
        <v>31.5</v>
      </c>
      <c r="O25" s="7">
        <f t="shared" si="14"/>
        <v>7</v>
      </c>
      <c r="P25" s="7">
        <f t="shared" si="14"/>
        <v>32.5</v>
      </c>
    </row>
    <row r="26">
      <c r="A26" s="7" t="str">
        <f t="shared" si="10"/>
        <v>Water bottles</v>
      </c>
      <c r="B26" s="7">
        <f t="shared" ref="B26:P26" si="15">B8+B17</f>
        <v>350</v>
      </c>
      <c r="C26" s="7">
        <f t="shared" si="15"/>
        <v>0</v>
      </c>
      <c r="D26" s="7">
        <f t="shared" si="15"/>
        <v>350</v>
      </c>
      <c r="E26" s="7">
        <f t="shared" si="15"/>
        <v>0</v>
      </c>
      <c r="F26" s="7">
        <f t="shared" si="15"/>
        <v>350</v>
      </c>
      <c r="G26" s="7">
        <f t="shared" si="15"/>
        <v>0</v>
      </c>
      <c r="H26" s="7">
        <f t="shared" si="15"/>
        <v>350</v>
      </c>
      <c r="I26" s="7">
        <f t="shared" si="15"/>
        <v>0</v>
      </c>
      <c r="J26" s="7">
        <f t="shared" si="15"/>
        <v>350</v>
      </c>
      <c r="K26" s="7">
        <f t="shared" si="15"/>
        <v>0</v>
      </c>
      <c r="L26" s="7">
        <f t="shared" si="15"/>
        <v>350</v>
      </c>
      <c r="M26" s="7">
        <f t="shared" si="15"/>
        <v>0</v>
      </c>
      <c r="N26" s="7">
        <f t="shared" si="15"/>
        <v>350</v>
      </c>
      <c r="O26" s="7">
        <f t="shared" si="15"/>
        <v>0</v>
      </c>
      <c r="P26" s="7">
        <f t="shared" si="15"/>
        <v>350</v>
      </c>
    </row>
    <row r="27">
      <c r="A27" s="7" t="str">
        <f t="shared" si="10"/>
        <v>bowls</v>
      </c>
      <c r="B27" s="7">
        <f t="shared" ref="B27:P27" si="16">B9+B18</f>
        <v>2000</v>
      </c>
      <c r="C27" s="7">
        <f t="shared" si="16"/>
        <v>1500</v>
      </c>
      <c r="D27" s="7">
        <f t="shared" si="16"/>
        <v>1000</v>
      </c>
      <c r="E27" s="7">
        <f t="shared" si="16"/>
        <v>500</v>
      </c>
      <c r="F27" s="7">
        <f t="shared" si="16"/>
        <v>0</v>
      </c>
      <c r="G27" s="7">
        <f t="shared" si="16"/>
        <v>2000</v>
      </c>
      <c r="H27" s="7">
        <f t="shared" si="16"/>
        <v>1500</v>
      </c>
      <c r="I27" s="7">
        <f t="shared" si="16"/>
        <v>1000</v>
      </c>
      <c r="J27" s="7">
        <f t="shared" si="16"/>
        <v>500</v>
      </c>
      <c r="K27" s="7">
        <f t="shared" si="16"/>
        <v>0</v>
      </c>
      <c r="L27" s="7">
        <f t="shared" si="16"/>
        <v>2000</v>
      </c>
      <c r="M27" s="7">
        <f t="shared" si="16"/>
        <v>1500</v>
      </c>
      <c r="N27" s="7">
        <f t="shared" si="16"/>
        <v>1000</v>
      </c>
      <c r="O27" s="7">
        <f t="shared" si="16"/>
        <v>500</v>
      </c>
      <c r="P27" s="7">
        <f t="shared" si="16"/>
        <v>0</v>
      </c>
    </row>
    <row r="29">
      <c r="A29" s="6" t="s">
        <v>107</v>
      </c>
    </row>
    <row r="30">
      <c r="A30" s="7" t="str">
        <f t="shared" ref="A30:A36" si="17">A21</f>
        <v>Oil</v>
      </c>
      <c r="B30" s="7">
        <f>B21*Assumptions!$B9</f>
        <v>3636</v>
      </c>
      <c r="C30" s="7">
        <f>C21*Assumptions!$B9</f>
        <v>1872</v>
      </c>
      <c r="D30" s="7">
        <f>D21*Assumptions!$B9</f>
        <v>108</v>
      </c>
      <c r="E30" s="7">
        <f>E21*Assumptions!$B9</f>
        <v>3744</v>
      </c>
      <c r="F30" s="7">
        <f>F21*Assumptions!$B9</f>
        <v>1980</v>
      </c>
      <c r="G30" s="7">
        <f>G21*Assumptions!$B9</f>
        <v>216</v>
      </c>
      <c r="H30" s="7">
        <f>H21*Assumptions!$B9</f>
        <v>3852</v>
      </c>
      <c r="I30" s="7">
        <f>I21*Assumptions!$B9</f>
        <v>2088</v>
      </c>
      <c r="J30" s="7">
        <f>J21*Assumptions!$B9</f>
        <v>324</v>
      </c>
      <c r="K30" s="7">
        <f>K21*Assumptions!$B9</f>
        <v>3960</v>
      </c>
      <c r="L30" s="7">
        <f>L21*Assumptions!$B9</f>
        <v>2196</v>
      </c>
      <c r="M30" s="7">
        <f>M21*Assumptions!$B9</f>
        <v>432</v>
      </c>
      <c r="N30" s="7">
        <f>N21*Assumptions!$B9</f>
        <v>4068</v>
      </c>
      <c r="O30" s="7">
        <f>O21*Assumptions!$B9</f>
        <v>2304</v>
      </c>
      <c r="P30" s="7">
        <f>P21*Assumptions!$B9</f>
        <v>540</v>
      </c>
    </row>
    <row r="31">
      <c r="A31" s="7" t="str">
        <f t="shared" si="17"/>
        <v>flour</v>
      </c>
      <c r="B31" s="7">
        <f>B22*Assumptions!$B10</f>
        <v>12520</v>
      </c>
      <c r="C31" s="7">
        <f>C22*Assumptions!$B10</f>
        <v>6640</v>
      </c>
      <c r="D31" s="7">
        <f>D22*Assumptions!$B10</f>
        <v>760</v>
      </c>
      <c r="E31" s="7">
        <f>E22*Assumptions!$B10</f>
        <v>13280</v>
      </c>
      <c r="F31" s="7">
        <f>F22*Assumptions!$B10</f>
        <v>7400</v>
      </c>
      <c r="G31" s="7">
        <f>G22*Assumptions!$B10</f>
        <v>1520</v>
      </c>
      <c r="H31" s="7">
        <f>H22*Assumptions!$B10</f>
        <v>14040</v>
      </c>
      <c r="I31" s="7">
        <f>I22*Assumptions!$B10</f>
        <v>8160</v>
      </c>
      <c r="J31" s="7">
        <f>J22*Assumptions!$B10</f>
        <v>2280</v>
      </c>
      <c r="K31" s="7">
        <f>K22*Assumptions!$B10</f>
        <v>14800</v>
      </c>
      <c r="L31" s="7">
        <f>L22*Assumptions!$B10</f>
        <v>8920</v>
      </c>
      <c r="M31" s="7">
        <f>M22*Assumptions!$B10</f>
        <v>3040</v>
      </c>
      <c r="N31" s="7">
        <f>N22*Assumptions!$B10</f>
        <v>15560</v>
      </c>
      <c r="O31" s="7">
        <f>O22*Assumptions!$B10</f>
        <v>9680</v>
      </c>
      <c r="P31" s="7">
        <f>P22*Assumptions!$B10</f>
        <v>3800</v>
      </c>
    </row>
    <row r="32">
      <c r="A32" s="7" t="str">
        <f t="shared" si="17"/>
        <v>Vegetables</v>
      </c>
      <c r="B32" s="7">
        <f>B23*Assumptions!$B11</f>
        <v>0</v>
      </c>
      <c r="C32" s="7">
        <f>C23*Assumptions!$B11</f>
        <v>0</v>
      </c>
      <c r="D32" s="7">
        <f>D23*Assumptions!$B11</f>
        <v>0</v>
      </c>
      <c r="E32" s="7">
        <f>E23*Assumptions!$B11</f>
        <v>0</v>
      </c>
      <c r="F32" s="7">
        <f>F23*Assumptions!$B11</f>
        <v>0</v>
      </c>
      <c r="G32" s="7">
        <f>G23*Assumptions!$B11</f>
        <v>0</v>
      </c>
      <c r="H32" s="7">
        <f>H23*Assumptions!$B11</f>
        <v>0</v>
      </c>
      <c r="I32" s="7">
        <f>I23*Assumptions!$B11</f>
        <v>0</v>
      </c>
      <c r="J32" s="7">
        <f>J23*Assumptions!$B11</f>
        <v>0</v>
      </c>
      <c r="K32" s="7">
        <f>K23*Assumptions!$B11</f>
        <v>0</v>
      </c>
      <c r="L32" s="7">
        <f>L23*Assumptions!$B11</f>
        <v>0</v>
      </c>
      <c r="M32" s="7">
        <f>M23*Assumptions!$B11</f>
        <v>0</v>
      </c>
      <c r="N32" s="7">
        <f>N23*Assumptions!$B11</f>
        <v>0</v>
      </c>
      <c r="O32" s="7">
        <f>O23*Assumptions!$B11</f>
        <v>0</v>
      </c>
      <c r="P32" s="7">
        <f>P23*Assumptions!$B11</f>
        <v>0</v>
      </c>
    </row>
    <row r="33">
      <c r="A33" s="7" t="str">
        <f t="shared" si="17"/>
        <v>spices</v>
      </c>
      <c r="B33" s="7">
        <f>B24*Assumptions!$B12</f>
        <v>612</v>
      </c>
      <c r="C33" s="7">
        <f>C24*Assumptions!$B12</f>
        <v>24</v>
      </c>
      <c r="D33" s="7">
        <f>D24*Assumptions!$B12</f>
        <v>636</v>
      </c>
      <c r="E33" s="7">
        <f>E24*Assumptions!$B12</f>
        <v>48</v>
      </c>
      <c r="F33" s="7">
        <f>F24*Assumptions!$B12</f>
        <v>660</v>
      </c>
      <c r="G33" s="7">
        <f>G24*Assumptions!$B12</f>
        <v>72</v>
      </c>
      <c r="H33" s="7">
        <f>H24*Assumptions!$B12</f>
        <v>684</v>
      </c>
      <c r="I33" s="7">
        <f>I24*Assumptions!$B12</f>
        <v>96</v>
      </c>
      <c r="J33" s="7">
        <f>J24*Assumptions!$B12</f>
        <v>708</v>
      </c>
      <c r="K33" s="7">
        <f>K24*Assumptions!$B12</f>
        <v>120</v>
      </c>
      <c r="L33" s="7">
        <f>L24*Assumptions!$B12</f>
        <v>732</v>
      </c>
      <c r="M33" s="7">
        <f>M24*Assumptions!$B12</f>
        <v>144</v>
      </c>
      <c r="N33" s="7">
        <f>N24*Assumptions!$B12</f>
        <v>756</v>
      </c>
      <c r="O33" s="7">
        <f>O24*Assumptions!$B12</f>
        <v>168</v>
      </c>
      <c r="P33" s="7">
        <f>P24*Assumptions!$B12</f>
        <v>780</v>
      </c>
    </row>
    <row r="34">
      <c r="A34" s="7" t="str">
        <f t="shared" si="17"/>
        <v>Sauces</v>
      </c>
      <c r="B34" s="7">
        <f>B25*Assumptions!$B13</f>
        <v>5100</v>
      </c>
      <c r="C34" s="7">
        <f>C25*Assumptions!$B13</f>
        <v>200</v>
      </c>
      <c r="D34" s="7">
        <f>D25*Assumptions!$B13</f>
        <v>5300</v>
      </c>
      <c r="E34" s="7">
        <f>E25*Assumptions!$B13</f>
        <v>400</v>
      </c>
      <c r="F34" s="7">
        <f>F25*Assumptions!$B13</f>
        <v>5500</v>
      </c>
      <c r="G34" s="7">
        <f>G25*Assumptions!$B13</f>
        <v>600</v>
      </c>
      <c r="H34" s="7">
        <f>H25*Assumptions!$B13</f>
        <v>5700</v>
      </c>
      <c r="I34" s="7">
        <f>I25*Assumptions!$B13</f>
        <v>800</v>
      </c>
      <c r="J34" s="7">
        <f>J25*Assumptions!$B13</f>
        <v>5900</v>
      </c>
      <c r="K34" s="7">
        <f>K25*Assumptions!$B13</f>
        <v>1000</v>
      </c>
      <c r="L34" s="7">
        <f>L25*Assumptions!$B13</f>
        <v>6100</v>
      </c>
      <c r="M34" s="7">
        <f>M25*Assumptions!$B13</f>
        <v>1200</v>
      </c>
      <c r="N34" s="7">
        <f>N25*Assumptions!$B13</f>
        <v>6300</v>
      </c>
      <c r="O34" s="7">
        <f>O25*Assumptions!$B13</f>
        <v>1400</v>
      </c>
      <c r="P34" s="7">
        <f>P25*Assumptions!$B13</f>
        <v>6500</v>
      </c>
    </row>
    <row r="35">
      <c r="A35" s="7" t="str">
        <f t="shared" si="17"/>
        <v>Water bottles</v>
      </c>
      <c r="B35" s="7">
        <f>B26*Assumptions!$B14</f>
        <v>3500</v>
      </c>
      <c r="C35" s="7">
        <f>C26*Assumptions!$B14</f>
        <v>0</v>
      </c>
      <c r="D35" s="7">
        <f>D26*Assumptions!$B14</f>
        <v>3500</v>
      </c>
      <c r="E35" s="7">
        <f>E26*Assumptions!$B14</f>
        <v>0</v>
      </c>
      <c r="F35" s="7">
        <f>F26*Assumptions!$B14</f>
        <v>3500</v>
      </c>
      <c r="G35" s="7">
        <f>G26*Assumptions!$B14</f>
        <v>0</v>
      </c>
      <c r="H35" s="7">
        <f>H26*Assumptions!$B14</f>
        <v>3500</v>
      </c>
      <c r="I35" s="7">
        <f>I26*Assumptions!$B14</f>
        <v>0</v>
      </c>
      <c r="J35" s="7">
        <f>J26*Assumptions!$B14</f>
        <v>3500</v>
      </c>
      <c r="K35" s="7">
        <f>K26*Assumptions!$B14</f>
        <v>0</v>
      </c>
      <c r="L35" s="7">
        <f>L26*Assumptions!$B14</f>
        <v>3500</v>
      </c>
      <c r="M35" s="7">
        <f>M26*Assumptions!$B14</f>
        <v>0</v>
      </c>
      <c r="N35" s="7">
        <f>N26*Assumptions!$B14</f>
        <v>3500</v>
      </c>
      <c r="O35" s="7">
        <f>O26*Assumptions!$B14</f>
        <v>0</v>
      </c>
      <c r="P35" s="7">
        <f>P26*Assumptions!$B14</f>
        <v>3500</v>
      </c>
    </row>
    <row r="36">
      <c r="A36" s="7" t="str">
        <f t="shared" si="17"/>
        <v>bowls</v>
      </c>
      <c r="B36" s="7">
        <f>B27*Assumptions!$B15</f>
        <v>24000</v>
      </c>
      <c r="C36" s="7">
        <f>C27*Assumptions!$B15</f>
        <v>18000</v>
      </c>
      <c r="D36" s="7">
        <f>D27*Assumptions!$B15</f>
        <v>12000</v>
      </c>
      <c r="E36" s="7">
        <f>E27*Assumptions!$B15</f>
        <v>6000</v>
      </c>
      <c r="F36" s="7">
        <f>F27*Assumptions!$B15</f>
        <v>0</v>
      </c>
      <c r="G36" s="7">
        <f>G27*Assumptions!$B15</f>
        <v>24000</v>
      </c>
      <c r="H36" s="7">
        <f>H27*Assumptions!$B15</f>
        <v>18000</v>
      </c>
      <c r="I36" s="7">
        <f>I27*Assumptions!$B15</f>
        <v>12000</v>
      </c>
      <c r="J36" s="7">
        <f>J27*Assumptions!$B15</f>
        <v>6000</v>
      </c>
      <c r="K36" s="7">
        <f>K27*Assumptions!$B15</f>
        <v>0</v>
      </c>
      <c r="L36" s="7">
        <f>L27*Assumptions!$B15</f>
        <v>24000</v>
      </c>
      <c r="M36" s="7">
        <f>M27*Assumptions!$B15</f>
        <v>18000</v>
      </c>
      <c r="N36" s="7">
        <f>N27*Assumptions!$B15</f>
        <v>12000</v>
      </c>
      <c r="O36" s="7">
        <f>O27*Assumptions!$B15</f>
        <v>6000</v>
      </c>
      <c r="P36" s="7">
        <f>P27*Assumptions!$B15</f>
        <v>0</v>
      </c>
    </row>
    <row r="37">
      <c r="A37" s="6" t="s">
        <v>108</v>
      </c>
      <c r="B37" s="7">
        <f t="shared" ref="B37:P37" si="18">SUM(B30:B36)</f>
        <v>49368</v>
      </c>
      <c r="C37" s="7">
        <f t="shared" si="18"/>
        <v>26736</v>
      </c>
      <c r="D37" s="7">
        <f t="shared" si="18"/>
        <v>22304</v>
      </c>
      <c r="E37" s="7">
        <f t="shared" si="18"/>
        <v>23472</v>
      </c>
      <c r="F37" s="7">
        <f t="shared" si="18"/>
        <v>19040</v>
      </c>
      <c r="G37" s="7">
        <f t="shared" si="18"/>
        <v>26408</v>
      </c>
      <c r="H37" s="7">
        <f t="shared" si="18"/>
        <v>45776</v>
      </c>
      <c r="I37" s="7">
        <f t="shared" si="18"/>
        <v>23144</v>
      </c>
      <c r="J37" s="7">
        <f t="shared" si="18"/>
        <v>18712</v>
      </c>
      <c r="K37" s="7">
        <f t="shared" si="18"/>
        <v>19880</v>
      </c>
      <c r="L37" s="7">
        <f t="shared" si="18"/>
        <v>45448</v>
      </c>
      <c r="M37" s="7">
        <f t="shared" si="18"/>
        <v>22816</v>
      </c>
      <c r="N37" s="7">
        <f t="shared" si="18"/>
        <v>42184</v>
      </c>
      <c r="O37" s="7">
        <f t="shared" si="18"/>
        <v>19552</v>
      </c>
      <c r="P37" s="7">
        <f t="shared" si="18"/>
        <v>15120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9.13"/>
  </cols>
  <sheetData>
    <row r="1">
      <c r="A1" s="8"/>
      <c r="B1" s="6" t="s">
        <v>48</v>
      </c>
      <c r="C1" s="6" t="s">
        <v>49</v>
      </c>
      <c r="D1" s="6" t="s">
        <v>50</v>
      </c>
      <c r="E1" s="6" t="s">
        <v>51</v>
      </c>
      <c r="F1" s="6" t="s">
        <v>52</v>
      </c>
      <c r="G1" s="6" t="s">
        <v>53</v>
      </c>
      <c r="H1" s="6" t="s">
        <v>54</v>
      </c>
      <c r="I1" s="6" t="s">
        <v>55</v>
      </c>
      <c r="J1" s="6" t="s">
        <v>56</v>
      </c>
      <c r="K1" s="6" t="s">
        <v>57</v>
      </c>
      <c r="L1" s="6" t="s">
        <v>58</v>
      </c>
      <c r="M1" s="6" t="s">
        <v>59</v>
      </c>
      <c r="N1" s="6" t="s">
        <v>60</v>
      </c>
      <c r="O1" s="6" t="s">
        <v>61</v>
      </c>
      <c r="P1" s="6" t="s">
        <v>62</v>
      </c>
    </row>
    <row r="2">
      <c r="A2" s="9" t="s">
        <v>109</v>
      </c>
    </row>
    <row r="3">
      <c r="A3" s="8" t="s">
        <v>110</v>
      </c>
      <c r="B3" s="7">
        <f>Cash!B13</f>
        <v>15000</v>
      </c>
      <c r="C3" s="7">
        <f>Cash!C13</f>
        <v>59400</v>
      </c>
      <c r="D3" s="7">
        <f>Cash!D13</f>
        <v>50600</v>
      </c>
      <c r="E3" s="7">
        <f>Cash!E13</f>
        <v>135000</v>
      </c>
      <c r="F3" s="7">
        <f>Cash!F13</f>
        <v>150000</v>
      </c>
      <c r="G3" s="7">
        <f>Cash!G13</f>
        <v>160600</v>
      </c>
      <c r="H3" s="7">
        <f>Cash!H13</f>
        <v>175600</v>
      </c>
      <c r="I3" s="7">
        <f>Cash!I13</f>
        <v>290000</v>
      </c>
      <c r="J3" s="7">
        <f>Cash!J13</f>
        <v>251200</v>
      </c>
      <c r="K3" s="7">
        <f>Cash!K13</f>
        <v>285600</v>
      </c>
      <c r="L3" s="7">
        <f>Cash!L13</f>
        <v>300600</v>
      </c>
      <c r="M3" s="7">
        <f>Cash!M13</f>
        <v>391200</v>
      </c>
      <c r="N3" s="7">
        <f>Cash!N13</f>
        <v>406200</v>
      </c>
      <c r="O3" s="7">
        <f>Cash!O13</f>
        <v>410600</v>
      </c>
      <c r="P3" s="7">
        <f>Cash!P13</f>
        <v>401800</v>
      </c>
    </row>
    <row r="4">
      <c r="A4" s="8" t="s">
        <v>111</v>
      </c>
      <c r="B4" s="7">
        <f>Stocks!B37</f>
        <v>49368</v>
      </c>
      <c r="C4" s="7">
        <f>Stocks!C37</f>
        <v>26736</v>
      </c>
      <c r="D4" s="7">
        <f>Stocks!D37</f>
        <v>22304</v>
      </c>
      <c r="E4" s="7">
        <f>Stocks!E37</f>
        <v>23472</v>
      </c>
      <c r="F4" s="7">
        <f>Stocks!F37</f>
        <v>19040</v>
      </c>
      <c r="G4" s="7">
        <f>Stocks!G37</f>
        <v>26408</v>
      </c>
      <c r="H4" s="7">
        <f>Stocks!H37</f>
        <v>45776</v>
      </c>
      <c r="I4" s="7">
        <f>Stocks!I37</f>
        <v>23144</v>
      </c>
      <c r="J4" s="7">
        <f>Stocks!J37</f>
        <v>18712</v>
      </c>
      <c r="K4" s="7">
        <f>Stocks!K37</f>
        <v>19880</v>
      </c>
      <c r="L4" s="7">
        <f>Stocks!L37</f>
        <v>45448</v>
      </c>
      <c r="M4" s="7">
        <f>Stocks!M37</f>
        <v>22816</v>
      </c>
      <c r="N4" s="7">
        <f>Stocks!N37</f>
        <v>42184</v>
      </c>
      <c r="O4" s="7">
        <f>Stocks!O37</f>
        <v>19552</v>
      </c>
      <c r="P4" s="7">
        <f>Stocks!P37</f>
        <v>15120</v>
      </c>
    </row>
    <row r="5">
      <c r="A5" s="9" t="s">
        <v>112</v>
      </c>
      <c r="B5" s="7">
        <f>Collections!B23</f>
        <v>38800</v>
      </c>
      <c r="C5" s="7">
        <f>Collections!C23</f>
        <v>40000</v>
      </c>
      <c r="D5" s="7">
        <f>Collections!D23</f>
        <v>78800</v>
      </c>
      <c r="E5" s="7">
        <f>Collections!E23</f>
        <v>0</v>
      </c>
      <c r="F5" s="7">
        <f>Collections!F23</f>
        <v>38800</v>
      </c>
      <c r="G5" s="7">
        <f>Collections!G23</f>
        <v>40000</v>
      </c>
      <c r="H5" s="7">
        <f>Collections!H23</f>
        <v>78800</v>
      </c>
      <c r="I5" s="7">
        <f>Collections!I23</f>
        <v>0</v>
      </c>
      <c r="J5" s="7">
        <f>Collections!J23</f>
        <v>38800</v>
      </c>
      <c r="K5" s="7">
        <f>Collections!K23</f>
        <v>40000</v>
      </c>
      <c r="L5" s="7">
        <f>Collections!L23</f>
        <v>78800</v>
      </c>
      <c r="M5" s="7">
        <f>Collections!M23</f>
        <v>0</v>
      </c>
      <c r="N5" s="7">
        <f>Collections!N23</f>
        <v>38800</v>
      </c>
      <c r="O5" s="7">
        <f>Collections!O23</f>
        <v>40000</v>
      </c>
      <c r="P5" s="7">
        <f>Collections!P23</f>
        <v>78800</v>
      </c>
    </row>
    <row r="6">
      <c r="A6" s="9" t="s">
        <v>113</v>
      </c>
      <c r="B6" s="7">
        <f t="shared" ref="B6:P6" si="1">SUM(B3:B5)</f>
        <v>103168</v>
      </c>
      <c r="C6" s="7">
        <f t="shared" si="1"/>
        <v>126136</v>
      </c>
      <c r="D6" s="7">
        <f t="shared" si="1"/>
        <v>151704</v>
      </c>
      <c r="E6" s="7">
        <f t="shared" si="1"/>
        <v>158472</v>
      </c>
      <c r="F6" s="7">
        <f t="shared" si="1"/>
        <v>207840</v>
      </c>
      <c r="G6" s="7">
        <f t="shared" si="1"/>
        <v>227008</v>
      </c>
      <c r="H6" s="7">
        <f t="shared" si="1"/>
        <v>300176</v>
      </c>
      <c r="I6" s="7">
        <f t="shared" si="1"/>
        <v>313144</v>
      </c>
      <c r="J6" s="7">
        <f t="shared" si="1"/>
        <v>308712</v>
      </c>
      <c r="K6" s="7">
        <f t="shared" si="1"/>
        <v>345480</v>
      </c>
      <c r="L6" s="7">
        <f t="shared" si="1"/>
        <v>424848</v>
      </c>
      <c r="M6" s="7">
        <f t="shared" si="1"/>
        <v>414016</v>
      </c>
      <c r="N6" s="7">
        <f t="shared" si="1"/>
        <v>487184</v>
      </c>
      <c r="O6" s="7">
        <f t="shared" si="1"/>
        <v>470152</v>
      </c>
      <c r="P6" s="7">
        <f t="shared" si="1"/>
        <v>495720</v>
      </c>
    </row>
    <row r="7">
      <c r="A7" s="8"/>
    </row>
    <row r="8">
      <c r="A8" s="9" t="s">
        <v>114</v>
      </c>
    </row>
    <row r="9">
      <c r="A9" s="8" t="s">
        <v>115</v>
      </c>
      <c r="B9" s="7">
        <f>Purchases!B30</f>
        <v>72000</v>
      </c>
      <c r="C9" s="7">
        <f>Purchases!C30</f>
        <v>63800</v>
      </c>
      <c r="D9" s="7">
        <f>Purchases!D30</f>
        <v>58200</v>
      </c>
      <c r="E9" s="7">
        <f>Purchases!E30</f>
        <v>33800</v>
      </c>
      <c r="F9" s="7">
        <f>Purchases!F30</f>
        <v>52000</v>
      </c>
      <c r="G9" s="7">
        <f>Purchases!G30</f>
        <v>40000</v>
      </c>
      <c r="H9" s="7">
        <f>Purchases!H30</f>
        <v>82000</v>
      </c>
      <c r="I9" s="7">
        <f>Purchases!I30</f>
        <v>63800</v>
      </c>
      <c r="J9" s="7">
        <f>Purchases!J30</f>
        <v>28200</v>
      </c>
      <c r="K9" s="7">
        <f>Purchases!K30</f>
        <v>33800</v>
      </c>
      <c r="L9" s="7">
        <f>Purchases!L30</f>
        <v>82000</v>
      </c>
      <c r="M9" s="7">
        <f>Purchases!M30</f>
        <v>40000</v>
      </c>
      <c r="N9" s="7">
        <f>Purchases!N30</f>
        <v>82000</v>
      </c>
      <c r="O9" s="7">
        <f>Purchases!O30</f>
        <v>33800</v>
      </c>
      <c r="P9" s="7">
        <f>Purchases!P30</f>
        <v>28200</v>
      </c>
    </row>
    <row r="10">
      <c r="A10" s="9" t="s">
        <v>116</v>
      </c>
      <c r="B10" s="7">
        <f t="shared" ref="B10:P10" si="2">B9</f>
        <v>72000</v>
      </c>
      <c r="C10" s="7">
        <f t="shared" si="2"/>
        <v>63800</v>
      </c>
      <c r="D10" s="7">
        <f t="shared" si="2"/>
        <v>58200</v>
      </c>
      <c r="E10" s="7">
        <f t="shared" si="2"/>
        <v>33800</v>
      </c>
      <c r="F10" s="7">
        <f t="shared" si="2"/>
        <v>52000</v>
      </c>
      <c r="G10" s="7">
        <f t="shared" si="2"/>
        <v>40000</v>
      </c>
      <c r="H10" s="7">
        <f t="shared" si="2"/>
        <v>82000</v>
      </c>
      <c r="I10" s="7">
        <f t="shared" si="2"/>
        <v>63800</v>
      </c>
      <c r="J10" s="7">
        <f t="shared" si="2"/>
        <v>28200</v>
      </c>
      <c r="K10" s="7">
        <f t="shared" si="2"/>
        <v>33800</v>
      </c>
      <c r="L10" s="7">
        <f t="shared" si="2"/>
        <v>82000</v>
      </c>
      <c r="M10" s="7">
        <f t="shared" si="2"/>
        <v>40000</v>
      </c>
      <c r="N10" s="7">
        <f t="shared" si="2"/>
        <v>82000</v>
      </c>
      <c r="O10" s="7">
        <f t="shared" si="2"/>
        <v>33800</v>
      </c>
      <c r="P10" s="7">
        <f t="shared" si="2"/>
        <v>28200</v>
      </c>
    </row>
    <row r="11">
      <c r="A11" s="8"/>
    </row>
    <row r="12">
      <c r="A12" s="9" t="s">
        <v>117</v>
      </c>
      <c r="B12" s="7">
        <f t="shared" ref="B12:P12" si="3">B6-B10</f>
        <v>31168</v>
      </c>
      <c r="C12" s="7">
        <f t="shared" si="3"/>
        <v>62336</v>
      </c>
      <c r="D12" s="7">
        <f t="shared" si="3"/>
        <v>93504</v>
      </c>
      <c r="E12" s="7">
        <f t="shared" si="3"/>
        <v>124672</v>
      </c>
      <c r="F12" s="7">
        <f t="shared" si="3"/>
        <v>155840</v>
      </c>
      <c r="G12" s="7">
        <f t="shared" si="3"/>
        <v>187008</v>
      </c>
      <c r="H12" s="7">
        <f t="shared" si="3"/>
        <v>218176</v>
      </c>
      <c r="I12" s="7">
        <f t="shared" si="3"/>
        <v>249344</v>
      </c>
      <c r="J12" s="7">
        <f t="shared" si="3"/>
        <v>280512</v>
      </c>
      <c r="K12" s="7">
        <f t="shared" si="3"/>
        <v>311680</v>
      </c>
      <c r="L12" s="7">
        <f t="shared" si="3"/>
        <v>342848</v>
      </c>
      <c r="M12" s="7">
        <f t="shared" si="3"/>
        <v>374016</v>
      </c>
      <c r="N12" s="7">
        <f t="shared" si="3"/>
        <v>405184</v>
      </c>
      <c r="O12" s="7">
        <f t="shared" si="3"/>
        <v>436352</v>
      </c>
      <c r="P12" s="7">
        <f t="shared" si="3"/>
        <v>467520</v>
      </c>
    </row>
    <row r="13">
      <c r="A13" s="8"/>
    </row>
    <row r="14">
      <c r="A14" s="8" t="s">
        <v>118</v>
      </c>
      <c r="B14" s="6">
        <v>0.0</v>
      </c>
      <c r="C14" s="7">
        <f t="shared" ref="C14:P14" si="4">B16</f>
        <v>31168</v>
      </c>
      <c r="D14" s="7">
        <f t="shared" si="4"/>
        <v>62336</v>
      </c>
      <c r="E14" s="7">
        <f t="shared" si="4"/>
        <v>93504</v>
      </c>
      <c r="F14" s="7">
        <f t="shared" si="4"/>
        <v>124672</v>
      </c>
      <c r="G14" s="7">
        <f t="shared" si="4"/>
        <v>155840</v>
      </c>
      <c r="H14" s="7">
        <f t="shared" si="4"/>
        <v>187008</v>
      </c>
      <c r="I14" s="7">
        <f t="shared" si="4"/>
        <v>218176</v>
      </c>
      <c r="J14" s="7">
        <f t="shared" si="4"/>
        <v>249344</v>
      </c>
      <c r="K14" s="7">
        <f t="shared" si="4"/>
        <v>280512</v>
      </c>
      <c r="L14" s="7">
        <f t="shared" si="4"/>
        <v>311680</v>
      </c>
      <c r="M14" s="7">
        <f t="shared" si="4"/>
        <v>342848</v>
      </c>
      <c r="N14" s="7">
        <f t="shared" si="4"/>
        <v>374016</v>
      </c>
      <c r="O14" s="7">
        <f t="shared" si="4"/>
        <v>405184</v>
      </c>
      <c r="P14" s="7">
        <f t="shared" si="4"/>
        <v>436352</v>
      </c>
    </row>
    <row r="15">
      <c r="A15" s="8" t="s">
        <v>119</v>
      </c>
      <c r="B15" s="7">
        <f>'Sales and Costs'!B42</f>
        <v>31168</v>
      </c>
      <c r="C15" s="7">
        <f>'Sales and Costs'!C42</f>
        <v>31168</v>
      </c>
      <c r="D15" s="7">
        <f>'Sales and Costs'!D42</f>
        <v>31168</v>
      </c>
      <c r="E15" s="7">
        <f>'Sales and Costs'!E42</f>
        <v>31168</v>
      </c>
      <c r="F15" s="7">
        <f>'Sales and Costs'!F42</f>
        <v>31168</v>
      </c>
      <c r="G15" s="7">
        <f>'Sales and Costs'!G42</f>
        <v>31168</v>
      </c>
      <c r="H15" s="7">
        <f>'Sales and Costs'!H42</f>
        <v>31168</v>
      </c>
      <c r="I15" s="7">
        <f>'Sales and Costs'!I42</f>
        <v>31168</v>
      </c>
      <c r="J15" s="7">
        <f>'Sales and Costs'!J42</f>
        <v>31168</v>
      </c>
      <c r="K15" s="7">
        <f>'Sales and Costs'!K42</f>
        <v>31168</v>
      </c>
      <c r="L15" s="7">
        <f>'Sales and Costs'!L42</f>
        <v>31168</v>
      </c>
      <c r="M15" s="7">
        <f>'Sales and Costs'!M42</f>
        <v>31168</v>
      </c>
      <c r="N15" s="7">
        <f>'Sales and Costs'!N42</f>
        <v>31168</v>
      </c>
      <c r="O15" s="7">
        <f>'Sales and Costs'!O42</f>
        <v>31168</v>
      </c>
      <c r="P15" s="7">
        <f>'Sales and Costs'!P42</f>
        <v>31168</v>
      </c>
    </row>
    <row r="16">
      <c r="A16" s="8" t="s">
        <v>120</v>
      </c>
      <c r="B16" s="7">
        <f t="shared" ref="B16:P16" si="5">SUM(B14:B15)</f>
        <v>31168</v>
      </c>
      <c r="C16" s="7">
        <f t="shared" si="5"/>
        <v>62336</v>
      </c>
      <c r="D16" s="7">
        <f t="shared" si="5"/>
        <v>93504</v>
      </c>
      <c r="E16" s="7">
        <f t="shared" si="5"/>
        <v>124672</v>
      </c>
      <c r="F16" s="7">
        <f t="shared" si="5"/>
        <v>155840</v>
      </c>
      <c r="G16" s="7">
        <f t="shared" si="5"/>
        <v>187008</v>
      </c>
      <c r="H16" s="7">
        <f t="shared" si="5"/>
        <v>218176</v>
      </c>
      <c r="I16" s="7">
        <f t="shared" si="5"/>
        <v>249344</v>
      </c>
      <c r="J16" s="7">
        <f t="shared" si="5"/>
        <v>280512</v>
      </c>
      <c r="K16" s="7">
        <f t="shared" si="5"/>
        <v>311680</v>
      </c>
      <c r="L16" s="7">
        <f t="shared" si="5"/>
        <v>342848</v>
      </c>
      <c r="M16" s="7">
        <f t="shared" si="5"/>
        <v>374016</v>
      </c>
      <c r="N16" s="7">
        <f t="shared" si="5"/>
        <v>405184</v>
      </c>
      <c r="O16" s="7">
        <f t="shared" si="5"/>
        <v>436352</v>
      </c>
      <c r="P16" s="7">
        <f t="shared" si="5"/>
        <v>467520</v>
      </c>
    </row>
    <row r="17">
      <c r="A17" s="8"/>
    </row>
    <row r="18">
      <c r="A18" s="9" t="s">
        <v>121</v>
      </c>
      <c r="B18" s="7">
        <f t="shared" ref="B18:P18" si="6">B12-B16</f>
        <v>0</v>
      </c>
      <c r="C18" s="7">
        <f t="shared" si="6"/>
        <v>0</v>
      </c>
      <c r="D18" s="7">
        <f t="shared" si="6"/>
        <v>0</v>
      </c>
      <c r="E18" s="7">
        <f t="shared" si="6"/>
        <v>0</v>
      </c>
      <c r="F18" s="7">
        <f t="shared" si="6"/>
        <v>0</v>
      </c>
      <c r="G18" s="7">
        <f t="shared" si="6"/>
        <v>0</v>
      </c>
      <c r="H18" s="7">
        <f t="shared" si="6"/>
        <v>0</v>
      </c>
      <c r="I18" s="7">
        <f t="shared" si="6"/>
        <v>0</v>
      </c>
      <c r="J18" s="7">
        <f t="shared" si="6"/>
        <v>0</v>
      </c>
      <c r="K18" s="7">
        <f t="shared" si="6"/>
        <v>0</v>
      </c>
      <c r="L18" s="7">
        <f t="shared" si="6"/>
        <v>0</v>
      </c>
      <c r="M18" s="7">
        <f t="shared" si="6"/>
        <v>0</v>
      </c>
      <c r="N18" s="7">
        <f t="shared" si="6"/>
        <v>0</v>
      </c>
      <c r="O18" s="7">
        <f t="shared" si="6"/>
        <v>0</v>
      </c>
      <c r="P18" s="7">
        <f t="shared" si="6"/>
        <v>0</v>
      </c>
    </row>
  </sheetData>
  <drawing r:id="rId1"/>
</worksheet>
</file>