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ollections" sheetId="6" r:id="rId9"/>
    <sheet state="visible" name="Cash" sheetId="7" r:id="rId10"/>
    <sheet state="visible" name="Stocks" sheetId="8" r:id="rId11"/>
    <sheet state="visible" name="Balances" sheetId="9" r:id="rId12"/>
  </sheets>
  <definedNames/>
  <calcPr/>
</workbook>
</file>

<file path=xl/sharedStrings.xml><?xml version="1.0" encoding="utf-8"?>
<sst xmlns="http://schemas.openxmlformats.org/spreadsheetml/2006/main" count="323" uniqueCount="117">
  <si>
    <t>Description</t>
  </si>
  <si>
    <t>A pakora shop sells onion pakora and packed masala soda. It sells 150 plates of onion pakora and 100 bottles of masala soda every day. The selling price of a plate of onion pakora is Rs 60 and of a masala soda is Rs 18.</t>
  </si>
  <si>
    <t xml:space="preserve">To make 1 plate of onion pakora, 50 ml of oil, 100 gms of onion, 50 gm of gram flour and 20 gms of spices are required. The cost price of various items is </t>
  </si>
  <si>
    <t>- oil - Rs 180 per litre</t>
  </si>
  <si>
    <t>- onion - Rs 40 per kg</t>
  </si>
  <si>
    <t>- gram flour - Rs 90 per kg</t>
  </si>
  <si>
    <t>- spices - Rs 200 per kg</t>
  </si>
  <si>
    <t>- masala soda - Rs 12 per bottle</t>
  </si>
  <si>
    <t>- plate - Rs 1 per piece</t>
  </si>
  <si>
    <t>Compute the sales and costs of the store for 15 days.</t>
  </si>
  <si>
    <t>Also compute cash and other balances.</t>
  </si>
  <si>
    <t>The pakora shop sells onion pakora &amp; packed masala soda as follows:
- 100 plates of onion pakora and 50 bottles of masala soda to customer who visit to shop. It sells them a plate of onion pakora for Rs 60 and a masala soda for Rs 18.
- 30 plates of onion pakora and 30 bottles of masala soda to Office 1. It sells them a plate of pakora for Rs 50 and a masala soda for Rs 16.
- 20 plates of onion pakora and 20 bottles of masala soda to Office 2. It sells them a plate of onion pakora for Rs 55 and a masala soda for Rs 17.
Update the previous model to take care of this new data.</t>
  </si>
  <si>
    <t>The customer who visit the pakora shop pay cash.
Office 1 pays the pakora shop on the 4th day and makes it balance 0.
Office 2 pays the pakora shop on the 2nd day and makes it balance 0.
Update the previous model to take care of this new data.</t>
  </si>
  <si>
    <t>for 1 plate of pakora</t>
  </si>
  <si>
    <t>Oil</t>
  </si>
  <si>
    <t>ml</t>
  </si>
  <si>
    <t>Onion</t>
  </si>
  <si>
    <t>gms</t>
  </si>
  <si>
    <t>gram flour</t>
  </si>
  <si>
    <t>spices</t>
  </si>
  <si>
    <t>Cost Price</t>
  </si>
  <si>
    <t>(in Rs.)</t>
  </si>
  <si>
    <t>per litre</t>
  </si>
  <si>
    <t>per kg</t>
  </si>
  <si>
    <t>masala soda</t>
  </si>
  <si>
    <t>per bottle</t>
  </si>
  <si>
    <t>plate</t>
  </si>
  <si>
    <t>per plate</t>
  </si>
  <si>
    <t>Purchase details</t>
  </si>
  <si>
    <t>litres</t>
  </si>
  <si>
    <t>every 2 days</t>
  </si>
  <si>
    <t>kg</t>
  </si>
  <si>
    <t>every day</t>
  </si>
  <si>
    <t>every 3 days</t>
  </si>
  <si>
    <t xml:space="preserve">kg </t>
  </si>
  <si>
    <t>every 4 days</t>
  </si>
  <si>
    <t>bottle</t>
  </si>
  <si>
    <t>every 5 days</t>
  </si>
  <si>
    <t xml:space="preserve">plates </t>
  </si>
  <si>
    <t>Wastage Details</t>
  </si>
  <si>
    <t>left over is wastage</t>
  </si>
  <si>
    <t>Sales Details</t>
  </si>
  <si>
    <t>Walkin</t>
  </si>
  <si>
    <t>Office 1</t>
  </si>
  <si>
    <t>Office 2</t>
  </si>
  <si>
    <t>Qty</t>
  </si>
  <si>
    <t>Price</t>
  </si>
  <si>
    <t>Onion Pakora</t>
  </si>
  <si>
    <t>Masala Soda</t>
  </si>
  <si>
    <t>Payment</t>
  </si>
  <si>
    <t>Daily</t>
  </si>
  <si>
    <t>4th day</t>
  </si>
  <si>
    <t>2nd day</t>
  </si>
  <si>
    <t>D1</t>
  </si>
  <si>
    <t>D2</t>
  </si>
  <si>
    <t>D3</t>
  </si>
  <si>
    <t>D4</t>
  </si>
  <si>
    <t>D5</t>
  </si>
  <si>
    <t>D6</t>
  </si>
  <si>
    <t>D7</t>
  </si>
  <si>
    <t>D8</t>
  </si>
  <si>
    <t>D9</t>
  </si>
  <si>
    <t>D10</t>
  </si>
  <si>
    <t>D11</t>
  </si>
  <si>
    <t>D12</t>
  </si>
  <si>
    <t>D13</t>
  </si>
  <si>
    <t>D14</t>
  </si>
  <si>
    <t>D15</t>
  </si>
  <si>
    <t>Sales (Qty)</t>
  </si>
  <si>
    <t>Total</t>
  </si>
  <si>
    <t>Usage (Qty)</t>
  </si>
  <si>
    <t>Masala soda</t>
  </si>
  <si>
    <t>Purchase (Qty)</t>
  </si>
  <si>
    <t>Wastage (Qty)</t>
  </si>
  <si>
    <t>Sales (in Rs)</t>
  </si>
  <si>
    <t>Total Sales</t>
  </si>
  <si>
    <t>Costs of goods sold</t>
  </si>
  <si>
    <t>Total Cost of Goods</t>
  </si>
  <si>
    <t>Wastage (in Rs)</t>
  </si>
  <si>
    <t>Total Cost of Wastage</t>
  </si>
  <si>
    <t>Total Costs</t>
  </si>
  <si>
    <t>Profit</t>
  </si>
  <si>
    <t>Purchases (in Rs)</t>
  </si>
  <si>
    <t>Total Purchases</t>
  </si>
  <si>
    <t>Sales to different Parties</t>
  </si>
  <si>
    <t>Collections</t>
  </si>
  <si>
    <t>Hostel 1</t>
  </si>
  <si>
    <t>Hostel 2</t>
  </si>
  <si>
    <t>Total Collections</t>
  </si>
  <si>
    <t>Opening Cash to be collected</t>
  </si>
  <si>
    <t>Closing Cash to be collected</t>
  </si>
  <si>
    <t>Total Closing Cash</t>
  </si>
  <si>
    <t>Cash Inflow</t>
  </si>
  <si>
    <t>Cash Collected from Sales</t>
  </si>
  <si>
    <t>Cash Outflow</t>
  </si>
  <si>
    <t>Cash paid for purchase</t>
  </si>
  <si>
    <t>Net Cash for the Day</t>
  </si>
  <si>
    <t>Cash Inhand</t>
  </si>
  <si>
    <t>Opening Day</t>
  </si>
  <si>
    <t>Closing Cash</t>
  </si>
  <si>
    <t>Opening Stocks (Qty)</t>
  </si>
  <si>
    <t>Change in stocks (Qty)</t>
  </si>
  <si>
    <t>Closing Stocks (Qty)</t>
  </si>
  <si>
    <t>Closing Stocks (in Rs)</t>
  </si>
  <si>
    <t>Total Closing Stocks</t>
  </si>
  <si>
    <t>Assets</t>
  </si>
  <si>
    <t>Cash in hand</t>
  </si>
  <si>
    <t>Stocks</t>
  </si>
  <si>
    <t>Cash to be collected</t>
  </si>
  <si>
    <t>Total Assets (TA)</t>
  </si>
  <si>
    <t>Liabilities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</si>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</sst>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b/>
      <sz val="18.0"/>
      <color theme="1"/>
      <name val="Arial"/>
    </font>
    <font>
      <sz val="18.0"/>
      <color theme="1"/>
      <name val="Arial"/>
      <scheme val="minor"/>
    </font>
    <font>
      <sz val="18.0"/>
      <color theme="1"/>
      <name val="Arial"/>
    </font>
    <font>
      <color theme="1"/>
      <name val="Arial"/>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wrapText="1"/>
    </xf>
    <xf borderId="0" fillId="0" fontId="3" numFmtId="0" xfId="0" applyAlignment="1" applyFont="1">
      <alignment readingOrder="0"/>
    </xf>
    <xf borderId="0" fillId="0" fontId="2" numFmtId="9" xfId="0" applyAlignment="1" applyFont="1" applyNumberFormat="1">
      <alignment readingOrder="0"/>
    </xf>
    <xf borderId="0" fillId="0" fontId="3" numFmtId="0" xfId="0" applyAlignment="1" applyFont="1">
      <alignment readingOrder="0" vertical="bottom"/>
    </xf>
    <xf borderId="0" fillId="0" fontId="2" numFmtId="0" xfId="0" applyAlignment="1" applyFont="1">
      <alignmen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shrinkToFit="0" vertical="bottom" wrapText="0"/>
    </xf>
    <xf borderId="0" fillId="0" fontId="4" numFmtId="0" xfId="0" applyAlignment="1" applyFont="1">
      <alignment readingOrder="0" vertical="bottom"/>
    </xf>
    <xf borderId="0" fillId="2" fontId="4" numFmtId="0" xfId="0" applyAlignment="1" applyFill="1" applyFont="1">
      <alignment vertical="bottom"/>
    </xf>
    <xf borderId="0" fillId="2" fontId="5" numFmtId="0" xfId="0" applyAlignment="1" applyFont="1">
      <alignment vertical="bottom"/>
    </xf>
    <xf borderId="0" fillId="0" fontId="5" numFmtId="0" xfId="0" applyAlignment="1" applyFont="1">
      <alignment vertical="bottom"/>
    </xf>
    <xf borderId="0" fillId="0" fontId="4" numFmtId="164" xfId="0" applyAlignment="1" applyFont="1" applyNumberFormat="1">
      <alignment horizontal="right" vertical="bottom"/>
    </xf>
    <xf borderId="0" fillId="0" fontId="4" numFmtId="1" xfId="0" applyAlignment="1" applyFont="1" applyNumberFormat="1">
      <alignment vertical="bottom"/>
    </xf>
    <xf borderId="0" fillId="0" fontId="4" numFmtId="1" xfId="0" applyAlignment="1" applyFont="1" applyNumberFormat="1">
      <alignment horizontal="right" vertical="bottom"/>
    </xf>
    <xf borderId="0" fillId="2" fontId="4" numFmtId="3" xfId="0" applyAlignment="1" applyFont="1" applyNumberFormat="1">
      <alignment vertical="bottom"/>
    </xf>
    <xf borderId="0" fillId="2" fontId="5" numFmtId="3" xfId="0" applyAlignment="1" applyFont="1" applyNumberFormat="1">
      <alignment vertical="bottom"/>
    </xf>
    <xf borderId="0" fillId="0" fontId="5" numFmtId="3" xfId="0" applyAlignment="1" applyFont="1" applyNumberFormat="1">
      <alignment vertical="bottom"/>
    </xf>
    <xf borderId="0" fillId="0" fontId="4" numFmtId="3" xfId="0" applyAlignment="1" applyFont="1" applyNumberFormat="1">
      <alignment vertical="bottom"/>
    </xf>
    <xf borderId="0" fillId="0" fontId="4"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0"/>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4" t="s">
        <v>3</v>
      </c>
      <c r="B4" s="2"/>
      <c r="C4" s="2"/>
      <c r="D4" s="2"/>
      <c r="E4" s="2"/>
      <c r="F4" s="2"/>
      <c r="G4" s="2"/>
      <c r="H4" s="2"/>
      <c r="I4" s="2"/>
      <c r="J4" s="2"/>
      <c r="K4" s="2"/>
      <c r="L4" s="2"/>
      <c r="M4" s="2"/>
      <c r="N4" s="2"/>
      <c r="O4" s="2"/>
      <c r="P4" s="2"/>
      <c r="Q4" s="2"/>
      <c r="R4" s="2"/>
      <c r="S4" s="2"/>
      <c r="T4" s="2"/>
      <c r="U4" s="2"/>
      <c r="V4" s="2"/>
      <c r="W4" s="2"/>
      <c r="X4" s="2"/>
      <c r="Y4" s="2"/>
      <c r="Z4" s="2"/>
    </row>
    <row r="5" hidden="1">
      <c r="A5" s="4" t="s">
        <v>4</v>
      </c>
      <c r="B5" s="2"/>
      <c r="C5" s="5"/>
      <c r="D5" s="2"/>
      <c r="E5" s="2"/>
      <c r="F5" s="2"/>
      <c r="G5" s="2"/>
      <c r="H5" s="2"/>
      <c r="I5" s="2"/>
      <c r="J5" s="2"/>
      <c r="K5" s="2"/>
      <c r="L5" s="2"/>
      <c r="M5" s="2"/>
      <c r="N5" s="2"/>
      <c r="O5" s="2"/>
      <c r="P5" s="2"/>
      <c r="Q5" s="2"/>
      <c r="R5" s="2"/>
      <c r="S5" s="2"/>
      <c r="T5" s="2"/>
      <c r="U5" s="2"/>
      <c r="V5" s="2"/>
      <c r="W5" s="2"/>
      <c r="X5" s="2"/>
      <c r="Y5" s="2"/>
      <c r="Z5" s="2"/>
    </row>
    <row r="6" hidden="1">
      <c r="A6" s="4" t="s">
        <v>5</v>
      </c>
      <c r="B6" s="2"/>
      <c r="C6" s="2"/>
      <c r="D6" s="2"/>
      <c r="E6" s="2"/>
      <c r="F6" s="2"/>
      <c r="G6" s="2"/>
      <c r="H6" s="2"/>
      <c r="I6" s="2"/>
      <c r="J6" s="2"/>
      <c r="K6" s="2"/>
      <c r="L6" s="2"/>
      <c r="M6" s="2"/>
      <c r="N6" s="2"/>
      <c r="O6" s="2"/>
      <c r="P6" s="2"/>
      <c r="Q6" s="2"/>
      <c r="R6" s="2"/>
      <c r="S6" s="2"/>
      <c r="T6" s="2"/>
      <c r="U6" s="2"/>
      <c r="V6" s="2"/>
      <c r="W6" s="2"/>
      <c r="X6" s="2"/>
      <c r="Y6" s="2"/>
      <c r="Z6" s="2"/>
    </row>
    <row r="7" hidden="1">
      <c r="A7" s="4" t="s">
        <v>6</v>
      </c>
      <c r="B7" s="2"/>
      <c r="C7" s="2"/>
      <c r="D7" s="2"/>
      <c r="E7" s="2"/>
      <c r="F7" s="2"/>
      <c r="G7" s="2"/>
      <c r="H7" s="2"/>
      <c r="I7" s="2"/>
      <c r="J7" s="2"/>
      <c r="K7" s="2"/>
      <c r="L7" s="2"/>
      <c r="M7" s="2"/>
      <c r="N7" s="2"/>
      <c r="O7" s="2"/>
      <c r="P7" s="2"/>
      <c r="Q7" s="2"/>
      <c r="R7" s="2"/>
      <c r="S7" s="2"/>
      <c r="T7" s="2"/>
      <c r="U7" s="2"/>
      <c r="V7" s="2"/>
      <c r="W7" s="2"/>
      <c r="X7" s="2"/>
      <c r="Y7" s="2"/>
      <c r="Z7" s="2"/>
    </row>
    <row r="8" hidden="1">
      <c r="A8" s="4" t="s">
        <v>7</v>
      </c>
      <c r="B8" s="2"/>
      <c r="C8" s="2"/>
      <c r="D8" s="2"/>
      <c r="E8" s="2"/>
      <c r="F8" s="2"/>
      <c r="G8" s="2"/>
      <c r="H8" s="2"/>
      <c r="I8" s="2"/>
      <c r="J8" s="2"/>
      <c r="K8" s="2"/>
      <c r="L8" s="2"/>
      <c r="M8" s="2"/>
      <c r="N8" s="2"/>
      <c r="O8" s="2"/>
      <c r="P8" s="2"/>
      <c r="Q8" s="2"/>
      <c r="R8" s="2"/>
      <c r="S8" s="2"/>
      <c r="T8" s="2"/>
      <c r="U8" s="2"/>
      <c r="V8" s="2"/>
      <c r="W8" s="2"/>
      <c r="X8" s="2"/>
      <c r="Y8" s="2"/>
      <c r="Z8" s="2"/>
    </row>
    <row r="9" hidden="1">
      <c r="A9" s="4" t="s">
        <v>8</v>
      </c>
      <c r="B9" s="2"/>
      <c r="C9" s="2"/>
      <c r="D9" s="2"/>
      <c r="E9" s="2"/>
      <c r="F9" s="2"/>
      <c r="G9" s="2"/>
      <c r="H9" s="2"/>
      <c r="I9" s="2"/>
      <c r="J9" s="2"/>
      <c r="K9" s="2"/>
      <c r="L9" s="2"/>
      <c r="M9" s="2"/>
      <c r="N9" s="2"/>
      <c r="O9" s="2"/>
      <c r="P9" s="2"/>
      <c r="Q9" s="2"/>
      <c r="R9" s="2"/>
      <c r="S9" s="2"/>
      <c r="T9" s="2"/>
      <c r="U9" s="2"/>
      <c r="V9" s="2"/>
      <c r="W9" s="2"/>
      <c r="X9" s="2"/>
      <c r="Y9" s="2"/>
      <c r="Z9" s="2"/>
    </row>
    <row r="10" hidden="1">
      <c r="A10" s="6"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7"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7"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13</v>
      </c>
      <c r="C1" s="8"/>
      <c r="D1" s="8"/>
      <c r="E1" s="8"/>
      <c r="F1" s="8"/>
      <c r="G1" s="8"/>
    </row>
    <row r="2">
      <c r="A2" s="8" t="s">
        <v>14</v>
      </c>
      <c r="B2" s="9">
        <v>50.0</v>
      </c>
      <c r="C2" s="8" t="s">
        <v>15</v>
      </c>
      <c r="D2" s="8"/>
      <c r="E2" s="8"/>
      <c r="F2" s="8"/>
      <c r="G2" s="8"/>
    </row>
    <row r="3">
      <c r="A3" s="8" t="s">
        <v>16</v>
      </c>
      <c r="B3" s="9">
        <v>100.0</v>
      </c>
      <c r="C3" s="8" t="s">
        <v>17</v>
      </c>
      <c r="D3" s="8"/>
      <c r="E3" s="8"/>
      <c r="F3" s="8"/>
      <c r="G3" s="8"/>
    </row>
    <row r="4">
      <c r="A4" s="8" t="s">
        <v>18</v>
      </c>
      <c r="B4" s="9">
        <v>50.0</v>
      </c>
      <c r="C4" s="8" t="s">
        <v>17</v>
      </c>
      <c r="D4" s="8"/>
      <c r="E4" s="8"/>
      <c r="F4" s="8"/>
      <c r="G4" s="8"/>
    </row>
    <row r="5">
      <c r="A5" s="8" t="s">
        <v>19</v>
      </c>
      <c r="B5" s="9">
        <v>20.0</v>
      </c>
      <c r="C5" s="8" t="s">
        <v>17</v>
      </c>
      <c r="D5" s="8"/>
      <c r="E5" s="8"/>
      <c r="F5" s="8"/>
      <c r="G5" s="8"/>
    </row>
    <row r="6">
      <c r="A6" s="8"/>
      <c r="B6" s="8"/>
      <c r="C6" s="8"/>
      <c r="D6" s="8"/>
      <c r="E6" s="8"/>
      <c r="F6" s="8"/>
      <c r="G6" s="8"/>
    </row>
    <row r="7">
      <c r="A7" s="8" t="s">
        <v>20</v>
      </c>
      <c r="B7" s="8" t="s">
        <v>21</v>
      </c>
      <c r="C7" s="8"/>
      <c r="D7" s="8"/>
      <c r="E7" s="8"/>
      <c r="F7" s="8"/>
      <c r="G7" s="8"/>
    </row>
    <row r="8">
      <c r="A8" s="8" t="s">
        <v>14</v>
      </c>
      <c r="B8" s="9">
        <v>180.0</v>
      </c>
      <c r="C8" s="8" t="s">
        <v>22</v>
      </c>
      <c r="D8" s="8"/>
      <c r="E8" s="8"/>
      <c r="F8" s="8"/>
      <c r="G8" s="8"/>
    </row>
    <row r="9">
      <c r="A9" s="8" t="s">
        <v>16</v>
      </c>
      <c r="B9" s="9">
        <v>40.0</v>
      </c>
      <c r="C9" s="8" t="s">
        <v>23</v>
      </c>
      <c r="D9" s="8"/>
      <c r="E9" s="8"/>
      <c r="F9" s="8"/>
      <c r="G9" s="8"/>
    </row>
    <row r="10">
      <c r="A10" s="8" t="s">
        <v>18</v>
      </c>
      <c r="B10" s="9">
        <v>90.0</v>
      </c>
      <c r="C10" s="8" t="s">
        <v>23</v>
      </c>
      <c r="D10" s="8"/>
      <c r="E10" s="8"/>
      <c r="F10" s="8"/>
      <c r="G10" s="8"/>
    </row>
    <row r="11">
      <c r="A11" s="8" t="s">
        <v>19</v>
      </c>
      <c r="B11" s="9">
        <v>200.0</v>
      </c>
      <c r="C11" s="8" t="s">
        <v>23</v>
      </c>
      <c r="D11" s="8"/>
      <c r="E11" s="8"/>
      <c r="F11" s="8"/>
      <c r="G11" s="8"/>
    </row>
    <row r="12">
      <c r="A12" s="8" t="s">
        <v>24</v>
      </c>
      <c r="B12" s="9">
        <v>12.0</v>
      </c>
      <c r="C12" s="8" t="s">
        <v>25</v>
      </c>
      <c r="D12" s="8"/>
      <c r="E12" s="8"/>
      <c r="F12" s="8"/>
      <c r="G12" s="8"/>
    </row>
    <row r="13">
      <c r="A13" s="8" t="s">
        <v>26</v>
      </c>
      <c r="B13" s="9">
        <v>1.0</v>
      </c>
      <c r="C13" s="8" t="s">
        <v>27</v>
      </c>
      <c r="D13" s="8"/>
      <c r="E13" s="8"/>
      <c r="F13" s="8"/>
      <c r="G13" s="8"/>
    </row>
    <row r="14">
      <c r="A14" s="8"/>
      <c r="B14" s="8"/>
      <c r="C14" s="8"/>
      <c r="D14" s="8"/>
      <c r="E14" s="8"/>
      <c r="F14" s="8"/>
      <c r="G14" s="8"/>
    </row>
    <row r="15">
      <c r="A15" s="8"/>
      <c r="B15" s="8"/>
      <c r="C15" s="8"/>
      <c r="D15" s="8"/>
      <c r="E15" s="8"/>
      <c r="F15" s="8"/>
      <c r="G15" s="8"/>
    </row>
    <row r="16">
      <c r="A16" s="10" t="s">
        <v>28</v>
      </c>
      <c r="B16" s="8"/>
      <c r="C16" s="8"/>
      <c r="D16" s="8"/>
      <c r="E16" s="8"/>
      <c r="F16" s="8"/>
      <c r="G16" s="8"/>
    </row>
    <row r="17">
      <c r="A17" s="8" t="s">
        <v>14</v>
      </c>
      <c r="B17" s="9">
        <v>20.0</v>
      </c>
      <c r="C17" s="8" t="s">
        <v>29</v>
      </c>
      <c r="D17" s="8" t="s">
        <v>30</v>
      </c>
      <c r="E17" s="8"/>
      <c r="F17" s="8"/>
      <c r="G17" s="8"/>
    </row>
    <row r="18">
      <c r="A18" s="8" t="s">
        <v>16</v>
      </c>
      <c r="B18" s="9">
        <v>18.0</v>
      </c>
      <c r="C18" s="8" t="s">
        <v>31</v>
      </c>
      <c r="D18" s="8" t="s">
        <v>32</v>
      </c>
      <c r="E18" s="8"/>
      <c r="F18" s="8"/>
      <c r="G18" s="8"/>
    </row>
    <row r="19">
      <c r="A19" s="8" t="s">
        <v>18</v>
      </c>
      <c r="B19" s="9">
        <v>25.0</v>
      </c>
      <c r="C19" s="8" t="s">
        <v>31</v>
      </c>
      <c r="D19" s="8" t="s">
        <v>33</v>
      </c>
      <c r="E19" s="8"/>
      <c r="F19" s="8"/>
      <c r="G19" s="8"/>
    </row>
    <row r="20">
      <c r="A20" s="8" t="s">
        <v>19</v>
      </c>
      <c r="B20" s="9">
        <v>15.0</v>
      </c>
      <c r="C20" s="8" t="s">
        <v>34</v>
      </c>
      <c r="D20" s="8" t="s">
        <v>35</v>
      </c>
      <c r="E20" s="8"/>
      <c r="F20" s="8"/>
      <c r="G20" s="8"/>
    </row>
    <row r="21">
      <c r="A21" s="8" t="s">
        <v>24</v>
      </c>
      <c r="B21" s="9">
        <v>600.0</v>
      </c>
      <c r="C21" s="8" t="s">
        <v>36</v>
      </c>
      <c r="D21" s="8" t="s">
        <v>37</v>
      </c>
      <c r="E21" s="8"/>
      <c r="F21" s="8"/>
      <c r="G21" s="8"/>
    </row>
    <row r="22">
      <c r="A22" s="8" t="s">
        <v>26</v>
      </c>
      <c r="B22" s="9">
        <v>750.0</v>
      </c>
      <c r="C22" s="8" t="s">
        <v>38</v>
      </c>
      <c r="D22" s="8" t="s">
        <v>35</v>
      </c>
      <c r="E22" s="8"/>
      <c r="F22" s="8"/>
      <c r="G22" s="8"/>
    </row>
    <row r="23">
      <c r="A23" s="8"/>
      <c r="B23" s="8"/>
      <c r="C23" s="8"/>
      <c r="D23" s="8"/>
      <c r="E23" s="8"/>
      <c r="F23" s="8"/>
      <c r="G23" s="8"/>
    </row>
    <row r="24">
      <c r="A24" s="8" t="s">
        <v>39</v>
      </c>
      <c r="B24" s="8"/>
      <c r="C24" s="8"/>
      <c r="D24" s="8"/>
      <c r="E24" s="8"/>
      <c r="F24" s="8"/>
      <c r="G24" s="8"/>
    </row>
    <row r="25">
      <c r="A25" s="8" t="s">
        <v>14</v>
      </c>
      <c r="B25" s="9">
        <v>0.0</v>
      </c>
      <c r="C25" s="8"/>
      <c r="D25" s="8"/>
      <c r="E25" s="8"/>
      <c r="F25" s="8"/>
      <c r="G25" s="8"/>
    </row>
    <row r="26">
      <c r="A26" s="8" t="s">
        <v>16</v>
      </c>
      <c r="B26" s="8" t="s">
        <v>40</v>
      </c>
      <c r="C26" s="8"/>
      <c r="D26" s="8"/>
      <c r="E26" s="8"/>
      <c r="F26" s="8"/>
      <c r="G26" s="8"/>
    </row>
    <row r="27">
      <c r="A27" s="8" t="s">
        <v>18</v>
      </c>
      <c r="B27" s="9">
        <v>0.0</v>
      </c>
      <c r="C27" s="8"/>
      <c r="D27" s="8"/>
      <c r="E27" s="8"/>
      <c r="F27" s="8"/>
      <c r="G27" s="8"/>
    </row>
    <row r="28">
      <c r="A28" s="8" t="s">
        <v>19</v>
      </c>
      <c r="B28" s="9">
        <v>0.0</v>
      </c>
      <c r="C28" s="8"/>
      <c r="D28" s="8"/>
      <c r="E28" s="8"/>
      <c r="F28" s="8"/>
      <c r="G28" s="8"/>
    </row>
    <row r="29">
      <c r="A29" s="8" t="s">
        <v>24</v>
      </c>
      <c r="B29" s="9">
        <v>0.0</v>
      </c>
      <c r="C29" s="8"/>
      <c r="D29" s="8"/>
      <c r="E29" s="8"/>
      <c r="F29" s="8"/>
      <c r="G29" s="8"/>
    </row>
    <row r="30">
      <c r="A30" s="8" t="s">
        <v>26</v>
      </c>
      <c r="B30" s="9">
        <v>25.0</v>
      </c>
      <c r="C30" s="8"/>
      <c r="D30" s="8"/>
      <c r="E30" s="8"/>
      <c r="F30" s="8"/>
      <c r="G30" s="8"/>
    </row>
    <row r="31">
      <c r="A31" s="8"/>
      <c r="B31" s="8"/>
      <c r="C31" s="8"/>
      <c r="D31" s="8"/>
      <c r="E31" s="8"/>
      <c r="F31" s="8"/>
      <c r="G31" s="8"/>
    </row>
    <row r="32">
      <c r="A32" s="8" t="s">
        <v>41</v>
      </c>
      <c r="B32" s="8" t="s">
        <v>42</v>
      </c>
      <c r="C32" s="8"/>
      <c r="D32" s="8" t="s">
        <v>43</v>
      </c>
      <c r="E32" s="8"/>
      <c r="F32" s="8" t="s">
        <v>44</v>
      </c>
      <c r="G32" s="8"/>
    </row>
    <row r="33">
      <c r="A33" s="8"/>
      <c r="B33" s="8" t="s">
        <v>45</v>
      </c>
      <c r="C33" s="8" t="s">
        <v>46</v>
      </c>
      <c r="D33" s="8" t="s">
        <v>45</v>
      </c>
      <c r="E33" s="8" t="s">
        <v>46</v>
      </c>
      <c r="F33" s="8" t="s">
        <v>45</v>
      </c>
      <c r="G33" s="8" t="s">
        <v>46</v>
      </c>
    </row>
    <row r="34">
      <c r="A34" s="8" t="s">
        <v>47</v>
      </c>
      <c r="B34" s="9">
        <v>100.0</v>
      </c>
      <c r="C34" s="9">
        <v>60.0</v>
      </c>
      <c r="D34" s="9">
        <v>30.0</v>
      </c>
      <c r="E34" s="9">
        <v>50.0</v>
      </c>
      <c r="F34" s="9">
        <v>20.0</v>
      </c>
      <c r="G34" s="9">
        <v>55.0</v>
      </c>
    </row>
    <row r="35">
      <c r="A35" s="8" t="s">
        <v>48</v>
      </c>
      <c r="B35" s="9">
        <v>50.0</v>
      </c>
      <c r="C35" s="9">
        <v>18.0</v>
      </c>
      <c r="D35" s="9">
        <v>30.0</v>
      </c>
      <c r="E35" s="9">
        <v>16.0</v>
      </c>
      <c r="F35" s="9">
        <v>20.0</v>
      </c>
      <c r="G35" s="9">
        <v>17.0</v>
      </c>
    </row>
    <row r="36">
      <c r="A36" s="11" t="s">
        <v>49</v>
      </c>
      <c r="B36" s="8"/>
      <c r="C36" s="11" t="s">
        <v>50</v>
      </c>
      <c r="D36" s="8"/>
      <c r="E36" s="11" t="s">
        <v>51</v>
      </c>
      <c r="F36" s="8"/>
      <c r="G36" s="11" t="s">
        <v>52</v>
      </c>
    </row>
    <row r="37">
      <c r="A37" s="8"/>
      <c r="B37" s="8"/>
      <c r="C37" s="8"/>
      <c r="D37" s="8"/>
      <c r="E37"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13" t="s">
        <v>53</v>
      </c>
      <c r="C1" s="13" t="s">
        <v>54</v>
      </c>
      <c r="D1" s="13" t="s">
        <v>55</v>
      </c>
      <c r="E1" s="13" t="s">
        <v>56</v>
      </c>
      <c r="F1" s="13" t="s">
        <v>57</v>
      </c>
      <c r="G1" s="13" t="s">
        <v>58</v>
      </c>
      <c r="H1" s="13" t="s">
        <v>59</v>
      </c>
      <c r="I1" s="13" t="s">
        <v>60</v>
      </c>
      <c r="J1" s="13" t="s">
        <v>61</v>
      </c>
      <c r="K1" s="13" t="s">
        <v>62</v>
      </c>
      <c r="L1" s="13" t="s">
        <v>63</v>
      </c>
      <c r="M1" s="13" t="s">
        <v>64</v>
      </c>
      <c r="N1" s="13" t="s">
        <v>65</v>
      </c>
      <c r="O1" s="13" t="s">
        <v>66</v>
      </c>
      <c r="P1" s="13" t="s">
        <v>67</v>
      </c>
    </row>
    <row r="2">
      <c r="A2" s="14" t="s">
        <v>68</v>
      </c>
      <c r="B2" s="8"/>
      <c r="C2" s="8"/>
      <c r="D2" s="8"/>
      <c r="E2" s="8"/>
      <c r="F2" s="8"/>
      <c r="G2" s="8"/>
      <c r="H2" s="8"/>
      <c r="I2" s="8"/>
      <c r="J2" s="8"/>
      <c r="K2" s="8"/>
      <c r="L2" s="8"/>
      <c r="M2" s="8"/>
      <c r="N2" s="8"/>
      <c r="O2" s="8"/>
      <c r="P2" s="8"/>
    </row>
    <row r="3">
      <c r="A3" s="8" t="s">
        <v>47</v>
      </c>
      <c r="B3" s="8"/>
      <c r="C3" s="8"/>
      <c r="D3" s="8"/>
      <c r="E3" s="8"/>
      <c r="F3" s="8"/>
      <c r="G3" s="8"/>
      <c r="H3" s="8"/>
      <c r="I3" s="8"/>
      <c r="J3" s="8"/>
      <c r="K3" s="8"/>
      <c r="L3" s="8"/>
      <c r="M3" s="8"/>
      <c r="N3" s="8"/>
      <c r="O3" s="8"/>
      <c r="P3" s="8"/>
    </row>
    <row r="4">
      <c r="A4" s="8" t="s">
        <v>42</v>
      </c>
      <c r="B4" s="9">
        <f>Assumptions!$B34</f>
        <v>100</v>
      </c>
      <c r="C4" s="9">
        <f>Assumptions!$B34</f>
        <v>100</v>
      </c>
      <c r="D4" s="9">
        <f>Assumptions!$B34</f>
        <v>100</v>
      </c>
      <c r="E4" s="9">
        <f>Assumptions!$B34</f>
        <v>100</v>
      </c>
      <c r="F4" s="9">
        <f>Assumptions!$B34</f>
        <v>100</v>
      </c>
      <c r="G4" s="9">
        <f>Assumptions!$B34</f>
        <v>100</v>
      </c>
      <c r="H4" s="9">
        <f>Assumptions!$B34</f>
        <v>100</v>
      </c>
      <c r="I4" s="9">
        <f>Assumptions!$B34</f>
        <v>100</v>
      </c>
      <c r="J4" s="9">
        <f>Assumptions!$B34</f>
        <v>100</v>
      </c>
      <c r="K4" s="9">
        <f>Assumptions!$B34</f>
        <v>100</v>
      </c>
      <c r="L4" s="9">
        <f>Assumptions!$B34</f>
        <v>100</v>
      </c>
      <c r="M4" s="9">
        <f>Assumptions!$B34</f>
        <v>100</v>
      </c>
      <c r="N4" s="9">
        <f>Assumptions!$B34</f>
        <v>100</v>
      </c>
      <c r="O4" s="9">
        <f>Assumptions!$B34</f>
        <v>100</v>
      </c>
      <c r="P4" s="9">
        <f>Assumptions!$B34</f>
        <v>100</v>
      </c>
    </row>
    <row r="5">
      <c r="A5" s="8" t="s">
        <v>43</v>
      </c>
      <c r="B5" s="9">
        <f>Assumptions!$D34</f>
        <v>30</v>
      </c>
      <c r="C5" s="9">
        <f>Assumptions!$D34</f>
        <v>30</v>
      </c>
      <c r="D5" s="9">
        <f>Assumptions!$D34</f>
        <v>30</v>
      </c>
      <c r="E5" s="9">
        <f>Assumptions!$D34</f>
        <v>30</v>
      </c>
      <c r="F5" s="9">
        <f>Assumptions!$D34</f>
        <v>30</v>
      </c>
      <c r="G5" s="9">
        <f>Assumptions!$D34</f>
        <v>30</v>
      </c>
      <c r="H5" s="9">
        <f>Assumptions!$D34</f>
        <v>30</v>
      </c>
      <c r="I5" s="9">
        <f>Assumptions!$D34</f>
        <v>30</v>
      </c>
      <c r="J5" s="9">
        <f>Assumptions!$D34</f>
        <v>30</v>
      </c>
      <c r="K5" s="9">
        <f>Assumptions!$D34</f>
        <v>30</v>
      </c>
      <c r="L5" s="9">
        <f>Assumptions!$D34</f>
        <v>30</v>
      </c>
      <c r="M5" s="9">
        <f>Assumptions!$D34</f>
        <v>30</v>
      </c>
      <c r="N5" s="9">
        <f>Assumptions!$D34</f>
        <v>30</v>
      </c>
      <c r="O5" s="9">
        <f>Assumptions!$D34</f>
        <v>30</v>
      </c>
      <c r="P5" s="9">
        <f>Assumptions!$D34</f>
        <v>30</v>
      </c>
    </row>
    <row r="6">
      <c r="A6" s="8" t="s">
        <v>44</v>
      </c>
      <c r="B6" s="9">
        <f>Assumptions!$F34</f>
        <v>20</v>
      </c>
      <c r="C6" s="9">
        <f>Assumptions!$F34</f>
        <v>20</v>
      </c>
      <c r="D6" s="9">
        <f>Assumptions!$F34</f>
        <v>20</v>
      </c>
      <c r="E6" s="9">
        <f>Assumptions!$F34</f>
        <v>20</v>
      </c>
      <c r="F6" s="9">
        <f>Assumptions!$F34</f>
        <v>20</v>
      </c>
      <c r="G6" s="9">
        <f>Assumptions!$F34</f>
        <v>20</v>
      </c>
      <c r="H6" s="9">
        <f>Assumptions!$F34</f>
        <v>20</v>
      </c>
      <c r="I6" s="9">
        <f>Assumptions!$F34</f>
        <v>20</v>
      </c>
      <c r="J6" s="9">
        <f>Assumptions!$F34</f>
        <v>20</v>
      </c>
      <c r="K6" s="9">
        <f>Assumptions!$F34</f>
        <v>20</v>
      </c>
      <c r="L6" s="9">
        <f>Assumptions!$F34</f>
        <v>20</v>
      </c>
      <c r="M6" s="9">
        <f>Assumptions!$F34</f>
        <v>20</v>
      </c>
      <c r="N6" s="9">
        <f>Assumptions!$F34</f>
        <v>20</v>
      </c>
      <c r="O6" s="9">
        <f>Assumptions!$F34</f>
        <v>20</v>
      </c>
      <c r="P6" s="9">
        <f>Assumptions!$F34</f>
        <v>20</v>
      </c>
    </row>
    <row r="7">
      <c r="A7" s="8" t="s">
        <v>69</v>
      </c>
      <c r="B7" s="15">
        <f t="shared" ref="B7:P7" si="1">sum(B4:B6)</f>
        <v>150</v>
      </c>
      <c r="C7" s="9">
        <f t="shared" si="1"/>
        <v>150</v>
      </c>
      <c r="D7" s="9">
        <f t="shared" si="1"/>
        <v>150</v>
      </c>
      <c r="E7" s="9">
        <f t="shared" si="1"/>
        <v>150</v>
      </c>
      <c r="F7" s="9">
        <f t="shared" si="1"/>
        <v>150</v>
      </c>
      <c r="G7" s="9">
        <f t="shared" si="1"/>
        <v>150</v>
      </c>
      <c r="H7" s="9">
        <f t="shared" si="1"/>
        <v>150</v>
      </c>
      <c r="I7" s="9">
        <f t="shared" si="1"/>
        <v>150</v>
      </c>
      <c r="J7" s="9">
        <f t="shared" si="1"/>
        <v>150</v>
      </c>
      <c r="K7" s="9">
        <f t="shared" si="1"/>
        <v>150</v>
      </c>
      <c r="L7" s="9">
        <f t="shared" si="1"/>
        <v>150</v>
      </c>
      <c r="M7" s="9">
        <f t="shared" si="1"/>
        <v>150</v>
      </c>
      <c r="N7" s="9">
        <f t="shared" si="1"/>
        <v>150</v>
      </c>
      <c r="O7" s="9">
        <f t="shared" si="1"/>
        <v>150</v>
      </c>
      <c r="P7" s="9">
        <f t="shared" si="1"/>
        <v>150</v>
      </c>
    </row>
    <row r="8">
      <c r="A8" s="8" t="s">
        <v>48</v>
      </c>
      <c r="B8" s="16"/>
      <c r="C8" s="8"/>
      <c r="D8" s="8"/>
      <c r="E8" s="8"/>
      <c r="F8" s="8"/>
      <c r="G8" s="8"/>
      <c r="H8" s="8"/>
      <c r="I8" s="8"/>
      <c r="J8" s="8"/>
      <c r="K8" s="8"/>
      <c r="L8" s="8"/>
      <c r="M8" s="8"/>
      <c r="N8" s="8"/>
      <c r="O8" s="8"/>
      <c r="P8" s="8"/>
    </row>
    <row r="9">
      <c r="A9" s="8" t="s">
        <v>42</v>
      </c>
      <c r="B9" s="9">
        <f>Assumptions!$B35</f>
        <v>50</v>
      </c>
      <c r="C9" s="9">
        <f>Assumptions!$B35</f>
        <v>50</v>
      </c>
      <c r="D9" s="9">
        <f>Assumptions!$B35</f>
        <v>50</v>
      </c>
      <c r="E9" s="9">
        <f>Assumptions!$B35</f>
        <v>50</v>
      </c>
      <c r="F9" s="9">
        <f>Assumptions!$B35</f>
        <v>50</v>
      </c>
      <c r="G9" s="9">
        <f>Assumptions!$B35</f>
        <v>50</v>
      </c>
      <c r="H9" s="9">
        <f>Assumptions!$B35</f>
        <v>50</v>
      </c>
      <c r="I9" s="9">
        <f>Assumptions!$B35</f>
        <v>50</v>
      </c>
      <c r="J9" s="9">
        <f>Assumptions!$B35</f>
        <v>50</v>
      </c>
      <c r="K9" s="9">
        <f>Assumptions!$B35</f>
        <v>50</v>
      </c>
      <c r="L9" s="9">
        <f>Assumptions!$B35</f>
        <v>50</v>
      </c>
      <c r="M9" s="9">
        <f>Assumptions!$B35</f>
        <v>50</v>
      </c>
      <c r="N9" s="9">
        <f>Assumptions!$B35</f>
        <v>50</v>
      </c>
      <c r="O9" s="9">
        <f>Assumptions!$B35</f>
        <v>50</v>
      </c>
      <c r="P9" s="9">
        <f>Assumptions!$B35</f>
        <v>50</v>
      </c>
    </row>
    <row r="10">
      <c r="A10" s="8" t="s">
        <v>43</v>
      </c>
      <c r="B10" s="9">
        <f>Assumptions!$D35</f>
        <v>30</v>
      </c>
      <c r="C10" s="9">
        <f>Assumptions!$D35</f>
        <v>30</v>
      </c>
      <c r="D10" s="9">
        <f>Assumptions!$D35</f>
        <v>30</v>
      </c>
      <c r="E10" s="9">
        <f>Assumptions!$D35</f>
        <v>30</v>
      </c>
      <c r="F10" s="9">
        <f>Assumptions!$D35</f>
        <v>30</v>
      </c>
      <c r="G10" s="9">
        <f>Assumptions!$D35</f>
        <v>30</v>
      </c>
      <c r="H10" s="9">
        <f>Assumptions!$D35</f>
        <v>30</v>
      </c>
      <c r="I10" s="9">
        <f>Assumptions!$D35</f>
        <v>30</v>
      </c>
      <c r="J10" s="9">
        <f>Assumptions!$D35</f>
        <v>30</v>
      </c>
      <c r="K10" s="9">
        <f>Assumptions!$D35</f>
        <v>30</v>
      </c>
      <c r="L10" s="9">
        <f>Assumptions!$D35</f>
        <v>30</v>
      </c>
      <c r="M10" s="9">
        <f>Assumptions!$D35</f>
        <v>30</v>
      </c>
      <c r="N10" s="9">
        <f>Assumptions!$D35</f>
        <v>30</v>
      </c>
      <c r="O10" s="9">
        <f>Assumptions!$D35</f>
        <v>30</v>
      </c>
      <c r="P10" s="9">
        <f>Assumptions!$D35</f>
        <v>30</v>
      </c>
    </row>
    <row r="11">
      <c r="A11" s="8" t="s">
        <v>44</v>
      </c>
      <c r="B11" s="9">
        <f>Assumptions!$F35</f>
        <v>20</v>
      </c>
      <c r="C11" s="9">
        <f>Assumptions!$F35</f>
        <v>20</v>
      </c>
      <c r="D11" s="9">
        <f>Assumptions!$F35</f>
        <v>20</v>
      </c>
      <c r="E11" s="9">
        <f>Assumptions!$F35</f>
        <v>20</v>
      </c>
      <c r="F11" s="9">
        <f>Assumptions!$F35</f>
        <v>20</v>
      </c>
      <c r="G11" s="9">
        <f>Assumptions!$F35</f>
        <v>20</v>
      </c>
      <c r="H11" s="9">
        <f>Assumptions!$F35</f>
        <v>20</v>
      </c>
      <c r="I11" s="9">
        <f>Assumptions!$F35</f>
        <v>20</v>
      </c>
      <c r="J11" s="9">
        <f>Assumptions!$F35</f>
        <v>20</v>
      </c>
      <c r="K11" s="9">
        <f>Assumptions!$F35</f>
        <v>20</v>
      </c>
      <c r="L11" s="9">
        <f>Assumptions!$F35</f>
        <v>20</v>
      </c>
      <c r="M11" s="9">
        <f>Assumptions!$F35</f>
        <v>20</v>
      </c>
      <c r="N11" s="9">
        <f>Assumptions!$F35</f>
        <v>20</v>
      </c>
      <c r="O11" s="9">
        <f>Assumptions!$F35</f>
        <v>20</v>
      </c>
      <c r="P11" s="9">
        <f>Assumptions!$F35</f>
        <v>20</v>
      </c>
    </row>
    <row r="12">
      <c r="A12" s="8" t="s">
        <v>69</v>
      </c>
      <c r="B12" s="9">
        <f t="shared" ref="B12:P12" si="2">SUM(B9:B11)</f>
        <v>100</v>
      </c>
      <c r="C12" s="9">
        <f t="shared" si="2"/>
        <v>100</v>
      </c>
      <c r="D12" s="9">
        <f t="shared" si="2"/>
        <v>100</v>
      </c>
      <c r="E12" s="9">
        <f t="shared" si="2"/>
        <v>100</v>
      </c>
      <c r="F12" s="9">
        <f t="shared" si="2"/>
        <v>100</v>
      </c>
      <c r="G12" s="9">
        <f t="shared" si="2"/>
        <v>100</v>
      </c>
      <c r="H12" s="9">
        <f t="shared" si="2"/>
        <v>100</v>
      </c>
      <c r="I12" s="9">
        <f t="shared" si="2"/>
        <v>100</v>
      </c>
      <c r="J12" s="9">
        <f t="shared" si="2"/>
        <v>100</v>
      </c>
      <c r="K12" s="9">
        <f t="shared" si="2"/>
        <v>100</v>
      </c>
      <c r="L12" s="9">
        <f t="shared" si="2"/>
        <v>100</v>
      </c>
      <c r="M12" s="9">
        <f t="shared" si="2"/>
        <v>100</v>
      </c>
      <c r="N12" s="9">
        <f t="shared" si="2"/>
        <v>100</v>
      </c>
      <c r="O12" s="9">
        <f t="shared" si="2"/>
        <v>100</v>
      </c>
      <c r="P12" s="9">
        <f t="shared" si="2"/>
        <v>100</v>
      </c>
    </row>
    <row r="13">
      <c r="A13" s="8"/>
      <c r="B13" s="8"/>
      <c r="C13" s="8"/>
      <c r="D13" s="8"/>
      <c r="E13" s="8"/>
      <c r="F13" s="8"/>
      <c r="G13" s="8"/>
      <c r="H13" s="8"/>
      <c r="I13" s="8"/>
      <c r="J13" s="8"/>
      <c r="K13" s="8"/>
      <c r="L13" s="8"/>
      <c r="M13" s="8"/>
      <c r="N13" s="8"/>
      <c r="O13" s="8"/>
      <c r="P13" s="8"/>
    </row>
    <row r="14">
      <c r="A14" s="14" t="s">
        <v>70</v>
      </c>
      <c r="B14" s="8"/>
      <c r="C14" s="8"/>
      <c r="D14" s="8"/>
      <c r="E14" s="8"/>
      <c r="F14" s="8"/>
      <c r="G14" s="8"/>
      <c r="H14" s="8"/>
      <c r="I14" s="8"/>
      <c r="J14" s="8"/>
      <c r="K14" s="8"/>
      <c r="L14" s="8"/>
      <c r="M14" s="8"/>
      <c r="N14" s="8"/>
      <c r="O14" s="8"/>
      <c r="P14" s="8"/>
    </row>
    <row r="15">
      <c r="A15" s="8" t="s">
        <v>14</v>
      </c>
      <c r="B15" s="15">
        <f>B7*Assumptions!$B2/1000</f>
        <v>7.5</v>
      </c>
      <c r="C15" s="15">
        <f>C7*Assumptions!$B2/1000</f>
        <v>7.5</v>
      </c>
      <c r="D15" s="15">
        <f>D7*Assumptions!$B2/1000</f>
        <v>7.5</v>
      </c>
      <c r="E15" s="15">
        <f>E7*Assumptions!$B2/1000</f>
        <v>7.5</v>
      </c>
      <c r="F15" s="15">
        <f>F7*Assumptions!$B2/1000</f>
        <v>7.5</v>
      </c>
      <c r="G15" s="15">
        <f>G7*Assumptions!$B2/1000</f>
        <v>7.5</v>
      </c>
      <c r="H15" s="15">
        <f>H7*Assumptions!$B2/1000</f>
        <v>7.5</v>
      </c>
      <c r="I15" s="15">
        <f>I7*Assumptions!$B2/1000</f>
        <v>7.5</v>
      </c>
      <c r="J15" s="15">
        <f>J7*Assumptions!$B2/1000</f>
        <v>7.5</v>
      </c>
      <c r="K15" s="15">
        <f>K7*Assumptions!$B2/1000</f>
        <v>7.5</v>
      </c>
      <c r="L15" s="15">
        <f>L7*Assumptions!$B2/1000</f>
        <v>7.5</v>
      </c>
      <c r="M15" s="15">
        <f>M7*Assumptions!$B2/1000</f>
        <v>7.5</v>
      </c>
      <c r="N15" s="15">
        <f>N7*Assumptions!$B2/1000</f>
        <v>7.5</v>
      </c>
      <c r="O15" s="15">
        <f>O7*Assumptions!$B2/1000</f>
        <v>7.5</v>
      </c>
      <c r="P15" s="15">
        <f>P7*Assumptions!$B2/1000</f>
        <v>7.5</v>
      </c>
    </row>
    <row r="16">
      <c r="A16" s="8" t="s">
        <v>16</v>
      </c>
      <c r="B16" s="17">
        <f>B7*Assumptions!$B3/1000</f>
        <v>15</v>
      </c>
      <c r="C16" s="17">
        <f>C7*Assumptions!$B3/1000</f>
        <v>15</v>
      </c>
      <c r="D16" s="17">
        <f>D7*Assumptions!$B3/1000</f>
        <v>15</v>
      </c>
      <c r="E16" s="17">
        <f>E7*Assumptions!$B3/1000</f>
        <v>15</v>
      </c>
      <c r="F16" s="17">
        <f>F7*Assumptions!$B3/1000</f>
        <v>15</v>
      </c>
      <c r="G16" s="17">
        <f>G7*Assumptions!$B3/1000</f>
        <v>15</v>
      </c>
      <c r="H16" s="17">
        <f>H7*Assumptions!$B3/1000</f>
        <v>15</v>
      </c>
      <c r="I16" s="17">
        <f>I7*Assumptions!$B3/1000</f>
        <v>15</v>
      </c>
      <c r="J16" s="17">
        <f>J7*Assumptions!$B3/1000</f>
        <v>15</v>
      </c>
      <c r="K16" s="17">
        <f>K7*Assumptions!$B3/1000</f>
        <v>15</v>
      </c>
      <c r="L16" s="17">
        <f>L7*Assumptions!$B3/1000</f>
        <v>15</v>
      </c>
      <c r="M16" s="17">
        <f>M7*Assumptions!$B3/1000</f>
        <v>15</v>
      </c>
      <c r="N16" s="17">
        <f>N7*Assumptions!$B3/1000</f>
        <v>15</v>
      </c>
      <c r="O16" s="17">
        <f>O7*Assumptions!$B3/1000</f>
        <v>15</v>
      </c>
      <c r="P16" s="17">
        <f>P7*Assumptions!$B3/1000</f>
        <v>15</v>
      </c>
    </row>
    <row r="17">
      <c r="A17" s="8" t="s">
        <v>18</v>
      </c>
      <c r="B17" s="17">
        <f>B7*Assumptions!$B4/1000</f>
        <v>7.5</v>
      </c>
      <c r="C17" s="9">
        <f>C7*Assumptions!$B4/1000</f>
        <v>7.5</v>
      </c>
      <c r="D17" s="9">
        <f>D7*Assumptions!$B4/1000</f>
        <v>7.5</v>
      </c>
      <c r="E17" s="9">
        <f>E7*Assumptions!$B4/1000</f>
        <v>7.5</v>
      </c>
      <c r="F17" s="9">
        <f>F7*Assumptions!$B4/1000</f>
        <v>7.5</v>
      </c>
      <c r="G17" s="9">
        <f>G7*Assumptions!$B4/1000</f>
        <v>7.5</v>
      </c>
      <c r="H17" s="9">
        <f>H7*Assumptions!$B4/1000</f>
        <v>7.5</v>
      </c>
      <c r="I17" s="9">
        <f>I7*Assumptions!$B4/1000</f>
        <v>7.5</v>
      </c>
      <c r="J17" s="9">
        <f>J7*Assumptions!$B4/1000</f>
        <v>7.5</v>
      </c>
      <c r="K17" s="9">
        <f>K7*Assumptions!$B4/1000</f>
        <v>7.5</v>
      </c>
      <c r="L17" s="9">
        <f>L7*Assumptions!$B4/1000</f>
        <v>7.5</v>
      </c>
      <c r="M17" s="9">
        <f>M7*Assumptions!$B4/1000</f>
        <v>7.5</v>
      </c>
      <c r="N17" s="9">
        <f>N7*Assumptions!$B4/1000</f>
        <v>7.5</v>
      </c>
      <c r="O17" s="9">
        <f>O7*Assumptions!$B4/1000</f>
        <v>7.5</v>
      </c>
      <c r="P17" s="9">
        <f>P7*Assumptions!$B4/1000</f>
        <v>7.5</v>
      </c>
    </row>
    <row r="18">
      <c r="A18" s="8" t="s">
        <v>19</v>
      </c>
      <c r="B18" s="9">
        <f>B7*Assumptions!$B5/1000</f>
        <v>3</v>
      </c>
      <c r="C18" s="9">
        <f>C7*Assumptions!$B5/1000</f>
        <v>3</v>
      </c>
      <c r="D18" s="9">
        <f>D7*Assumptions!$B5/1000</f>
        <v>3</v>
      </c>
      <c r="E18" s="9">
        <f>E7*Assumptions!$B5/1000</f>
        <v>3</v>
      </c>
      <c r="F18" s="9">
        <f>F7*Assumptions!$B5/1000</f>
        <v>3</v>
      </c>
      <c r="G18" s="9">
        <f>G7*Assumptions!$B5/1000</f>
        <v>3</v>
      </c>
      <c r="H18" s="9">
        <f>H7*Assumptions!$B5/1000</f>
        <v>3</v>
      </c>
      <c r="I18" s="9">
        <f>I7*Assumptions!$B5/1000</f>
        <v>3</v>
      </c>
      <c r="J18" s="9">
        <f>J7*Assumptions!$B5/1000</f>
        <v>3</v>
      </c>
      <c r="K18" s="9">
        <f>K7*Assumptions!$B5/1000</f>
        <v>3</v>
      </c>
      <c r="L18" s="9">
        <f>L7*Assumptions!$B5/1000</f>
        <v>3</v>
      </c>
      <c r="M18" s="9">
        <f>M7*Assumptions!$B5/1000</f>
        <v>3</v>
      </c>
      <c r="N18" s="9">
        <f>N7*Assumptions!$B5/1000</f>
        <v>3</v>
      </c>
      <c r="O18" s="9">
        <f>O7*Assumptions!$B5/1000</f>
        <v>3</v>
      </c>
      <c r="P18" s="9">
        <f>P7*Assumptions!$B5/1000</f>
        <v>3</v>
      </c>
    </row>
    <row r="19">
      <c r="A19" s="8" t="s">
        <v>71</v>
      </c>
      <c r="B19" s="9">
        <f t="shared" ref="B19:P19" si="3">B12</f>
        <v>100</v>
      </c>
      <c r="C19" s="9">
        <f t="shared" si="3"/>
        <v>100</v>
      </c>
      <c r="D19" s="9">
        <f t="shared" si="3"/>
        <v>100</v>
      </c>
      <c r="E19" s="9">
        <f t="shared" si="3"/>
        <v>100</v>
      </c>
      <c r="F19" s="9">
        <f t="shared" si="3"/>
        <v>100</v>
      </c>
      <c r="G19" s="9">
        <f t="shared" si="3"/>
        <v>100</v>
      </c>
      <c r="H19" s="9">
        <f t="shared" si="3"/>
        <v>100</v>
      </c>
      <c r="I19" s="9">
        <f t="shared" si="3"/>
        <v>100</v>
      </c>
      <c r="J19" s="9">
        <f t="shared" si="3"/>
        <v>100</v>
      </c>
      <c r="K19" s="9">
        <f t="shared" si="3"/>
        <v>100</v>
      </c>
      <c r="L19" s="9">
        <f t="shared" si="3"/>
        <v>100</v>
      </c>
      <c r="M19" s="9">
        <f t="shared" si="3"/>
        <v>100</v>
      </c>
      <c r="N19" s="9">
        <f t="shared" si="3"/>
        <v>100</v>
      </c>
      <c r="O19" s="9">
        <f t="shared" si="3"/>
        <v>100</v>
      </c>
      <c r="P19" s="9">
        <f t="shared" si="3"/>
        <v>100</v>
      </c>
    </row>
    <row r="20">
      <c r="A20" s="8" t="s">
        <v>26</v>
      </c>
      <c r="B20" s="15">
        <f t="shared" ref="B20:P20" si="4">B7</f>
        <v>150</v>
      </c>
      <c r="C20" s="9">
        <f t="shared" si="4"/>
        <v>150</v>
      </c>
      <c r="D20" s="9">
        <f t="shared" si="4"/>
        <v>150</v>
      </c>
      <c r="E20" s="9">
        <f t="shared" si="4"/>
        <v>150</v>
      </c>
      <c r="F20" s="9">
        <f t="shared" si="4"/>
        <v>150</v>
      </c>
      <c r="G20" s="9">
        <f t="shared" si="4"/>
        <v>150</v>
      </c>
      <c r="H20" s="9">
        <f t="shared" si="4"/>
        <v>150</v>
      </c>
      <c r="I20" s="9">
        <f t="shared" si="4"/>
        <v>150</v>
      </c>
      <c r="J20" s="9">
        <f t="shared" si="4"/>
        <v>150</v>
      </c>
      <c r="K20" s="9">
        <f t="shared" si="4"/>
        <v>150</v>
      </c>
      <c r="L20" s="9">
        <f t="shared" si="4"/>
        <v>150</v>
      </c>
      <c r="M20" s="9">
        <f t="shared" si="4"/>
        <v>150</v>
      </c>
      <c r="N20" s="9">
        <f t="shared" si="4"/>
        <v>150</v>
      </c>
      <c r="O20" s="9">
        <f t="shared" si="4"/>
        <v>150</v>
      </c>
      <c r="P20" s="9">
        <f t="shared" si="4"/>
        <v>150</v>
      </c>
    </row>
    <row r="21">
      <c r="A21" s="8"/>
      <c r="B21" s="8"/>
      <c r="C21" s="8"/>
      <c r="D21" s="8"/>
      <c r="E21" s="8"/>
      <c r="F21" s="8"/>
      <c r="G21" s="8"/>
      <c r="H21" s="8"/>
      <c r="I21" s="8"/>
      <c r="J21" s="8"/>
      <c r="K21" s="8"/>
      <c r="L21" s="8"/>
      <c r="M21" s="8"/>
      <c r="N21" s="8"/>
      <c r="O21" s="8"/>
      <c r="P21" s="8"/>
    </row>
    <row r="22">
      <c r="A22" s="8"/>
      <c r="B22" s="8"/>
      <c r="C22" s="8"/>
      <c r="D22" s="8"/>
      <c r="E22" s="8"/>
      <c r="F22" s="8"/>
      <c r="G22" s="8"/>
      <c r="H22" s="8"/>
      <c r="I22" s="8"/>
      <c r="J22" s="8"/>
      <c r="K22" s="8"/>
      <c r="L22" s="8"/>
      <c r="M22" s="8"/>
      <c r="N22" s="8"/>
      <c r="O22" s="8"/>
      <c r="P22" s="8"/>
    </row>
    <row r="23">
      <c r="A23" s="14" t="s">
        <v>72</v>
      </c>
      <c r="B23" s="8"/>
      <c r="C23" s="8"/>
      <c r="D23" s="8"/>
      <c r="E23" s="8"/>
      <c r="F23" s="8"/>
      <c r="G23" s="8"/>
      <c r="H23" s="8"/>
      <c r="I23" s="8"/>
      <c r="J23" s="8"/>
      <c r="K23" s="8"/>
      <c r="L23" s="8"/>
      <c r="M23" s="8"/>
      <c r="N23" s="8"/>
      <c r="O23" s="8"/>
      <c r="P23" s="8"/>
    </row>
    <row r="24">
      <c r="A24" s="8" t="s">
        <v>14</v>
      </c>
      <c r="B24" s="9">
        <f>Assumptions!$B17</f>
        <v>20</v>
      </c>
      <c r="C24" s="9">
        <v>0.0</v>
      </c>
      <c r="D24" s="9">
        <f>Assumptions!$B17</f>
        <v>20</v>
      </c>
      <c r="E24" s="9">
        <v>0.0</v>
      </c>
      <c r="F24" s="9">
        <f>Assumptions!$B17</f>
        <v>20</v>
      </c>
      <c r="G24" s="9">
        <v>0.0</v>
      </c>
      <c r="H24" s="9">
        <f>Assumptions!$B17</f>
        <v>20</v>
      </c>
      <c r="I24" s="9">
        <v>0.0</v>
      </c>
      <c r="J24" s="9">
        <f>Assumptions!$B17</f>
        <v>20</v>
      </c>
      <c r="K24" s="9">
        <v>0.0</v>
      </c>
      <c r="L24" s="9">
        <f>Assumptions!$B17</f>
        <v>20</v>
      </c>
      <c r="M24" s="9">
        <v>0.0</v>
      </c>
      <c r="N24" s="9">
        <f>Assumptions!$B17</f>
        <v>20</v>
      </c>
      <c r="O24" s="9">
        <v>0.0</v>
      </c>
      <c r="P24" s="9">
        <f>Assumptions!$B17</f>
        <v>20</v>
      </c>
    </row>
    <row r="25">
      <c r="A25" s="8" t="s">
        <v>16</v>
      </c>
      <c r="B25" s="17">
        <f>Assumptions!$B18</f>
        <v>18</v>
      </c>
      <c r="C25" s="9">
        <f>Assumptions!$B18</f>
        <v>18</v>
      </c>
      <c r="D25" s="9">
        <f>Assumptions!$B18</f>
        <v>18</v>
      </c>
      <c r="E25" s="9">
        <f>Assumptions!$B18</f>
        <v>18</v>
      </c>
      <c r="F25" s="9">
        <f>Assumptions!$B18</f>
        <v>18</v>
      </c>
      <c r="G25" s="9">
        <f>Assumptions!$B18</f>
        <v>18</v>
      </c>
      <c r="H25" s="9">
        <f>Assumptions!$B18</f>
        <v>18</v>
      </c>
      <c r="I25" s="9">
        <f>Assumptions!$B18</f>
        <v>18</v>
      </c>
      <c r="J25" s="9">
        <f>Assumptions!$B18</f>
        <v>18</v>
      </c>
      <c r="K25" s="9">
        <f>Assumptions!$B18</f>
        <v>18</v>
      </c>
      <c r="L25" s="9">
        <f>Assumptions!$B18</f>
        <v>18</v>
      </c>
      <c r="M25" s="9">
        <f>Assumptions!$B18</f>
        <v>18</v>
      </c>
      <c r="N25" s="9">
        <f>Assumptions!$B18</f>
        <v>18</v>
      </c>
      <c r="O25" s="9">
        <f>Assumptions!$B18</f>
        <v>18</v>
      </c>
      <c r="P25" s="9">
        <f>Assumptions!$B18</f>
        <v>18</v>
      </c>
    </row>
    <row r="26">
      <c r="A26" s="8" t="s">
        <v>18</v>
      </c>
      <c r="B26" s="9">
        <f>Assumptions!$B19</f>
        <v>25</v>
      </c>
      <c r="C26" s="9">
        <v>0.0</v>
      </c>
      <c r="D26" s="9">
        <v>0.0</v>
      </c>
      <c r="E26" s="9">
        <f>Assumptions!$B19</f>
        <v>25</v>
      </c>
      <c r="F26" s="9">
        <v>0.0</v>
      </c>
      <c r="G26" s="9">
        <v>0.0</v>
      </c>
      <c r="H26" s="9">
        <f>Assumptions!$B19</f>
        <v>25</v>
      </c>
      <c r="I26" s="9">
        <v>0.0</v>
      </c>
      <c r="J26" s="9">
        <v>0.0</v>
      </c>
      <c r="K26" s="9">
        <f>Assumptions!$B19</f>
        <v>25</v>
      </c>
      <c r="L26" s="9">
        <v>0.0</v>
      </c>
      <c r="M26" s="9">
        <v>0.0</v>
      </c>
      <c r="N26" s="9">
        <f>Assumptions!$B19</f>
        <v>25</v>
      </c>
      <c r="O26" s="9">
        <v>0.0</v>
      </c>
      <c r="P26" s="9">
        <v>0.0</v>
      </c>
    </row>
    <row r="27">
      <c r="A27" s="8" t="s">
        <v>19</v>
      </c>
      <c r="B27" s="9">
        <f>Assumptions!$B20</f>
        <v>15</v>
      </c>
      <c r="C27" s="9">
        <v>0.0</v>
      </c>
      <c r="D27" s="9">
        <v>0.0</v>
      </c>
      <c r="E27" s="9">
        <v>0.0</v>
      </c>
      <c r="F27" s="9">
        <f>Assumptions!$B20</f>
        <v>15</v>
      </c>
      <c r="G27" s="9">
        <v>0.0</v>
      </c>
      <c r="H27" s="9">
        <v>0.0</v>
      </c>
      <c r="I27" s="9">
        <v>0.0</v>
      </c>
      <c r="J27" s="9">
        <f>Assumptions!$B20</f>
        <v>15</v>
      </c>
      <c r="K27" s="9">
        <v>0.0</v>
      </c>
      <c r="L27" s="9">
        <v>0.0</v>
      </c>
      <c r="M27" s="9">
        <v>0.0</v>
      </c>
      <c r="N27" s="9">
        <f>Assumptions!$B20</f>
        <v>15</v>
      </c>
      <c r="O27" s="9">
        <v>0.0</v>
      </c>
      <c r="P27" s="9">
        <v>0.0</v>
      </c>
    </row>
    <row r="28">
      <c r="A28" s="8" t="s">
        <v>71</v>
      </c>
      <c r="B28" s="9">
        <f>Assumptions!$B21</f>
        <v>600</v>
      </c>
      <c r="C28" s="9">
        <v>0.0</v>
      </c>
      <c r="D28" s="9">
        <v>0.0</v>
      </c>
      <c r="E28" s="9">
        <v>0.0</v>
      </c>
      <c r="F28" s="9">
        <v>0.0</v>
      </c>
      <c r="G28" s="9">
        <f>Assumptions!$B21</f>
        <v>600</v>
      </c>
      <c r="H28" s="9">
        <v>0.0</v>
      </c>
      <c r="I28" s="9">
        <v>0.0</v>
      </c>
      <c r="J28" s="9">
        <v>0.0</v>
      </c>
      <c r="K28" s="9">
        <v>0.0</v>
      </c>
      <c r="L28" s="9">
        <f>Assumptions!$B21</f>
        <v>600</v>
      </c>
      <c r="M28" s="9">
        <v>0.0</v>
      </c>
      <c r="N28" s="9">
        <v>0.0</v>
      </c>
      <c r="O28" s="9">
        <v>0.0</v>
      </c>
      <c r="P28" s="9">
        <v>0.0</v>
      </c>
    </row>
    <row r="29">
      <c r="A29" s="8" t="s">
        <v>26</v>
      </c>
      <c r="B29" s="9">
        <f>Assumptions!$B22</f>
        <v>750</v>
      </c>
      <c r="C29" s="9">
        <v>0.0</v>
      </c>
      <c r="D29" s="9">
        <v>0.0</v>
      </c>
      <c r="E29" s="9">
        <v>0.0</v>
      </c>
      <c r="F29" s="9">
        <f>Assumptions!$B22</f>
        <v>750</v>
      </c>
      <c r="G29" s="9">
        <v>0.0</v>
      </c>
      <c r="H29" s="9">
        <v>0.0</v>
      </c>
      <c r="I29" s="9">
        <v>0.0</v>
      </c>
      <c r="J29" s="9">
        <f>Assumptions!$B22</f>
        <v>750</v>
      </c>
      <c r="K29" s="9">
        <v>0.0</v>
      </c>
      <c r="L29" s="9">
        <v>0.0</v>
      </c>
      <c r="M29" s="9">
        <v>0.0</v>
      </c>
      <c r="N29" s="9">
        <f>Assumptions!$B22</f>
        <v>750</v>
      </c>
      <c r="O29" s="9">
        <v>0.0</v>
      </c>
      <c r="P29" s="9">
        <v>0.0</v>
      </c>
    </row>
    <row r="30">
      <c r="A30" s="8"/>
      <c r="B30" s="8"/>
      <c r="C30" s="8"/>
      <c r="D30" s="8"/>
      <c r="E30" s="8"/>
      <c r="F30" s="8"/>
      <c r="G30" s="8"/>
      <c r="H30" s="8"/>
      <c r="I30" s="8"/>
      <c r="J30" s="8"/>
      <c r="K30" s="8"/>
      <c r="L30" s="8"/>
      <c r="M30" s="8"/>
      <c r="N30" s="8"/>
      <c r="O30" s="8"/>
      <c r="P30" s="8"/>
    </row>
    <row r="31">
      <c r="A31" s="8" t="s">
        <v>73</v>
      </c>
      <c r="B31" s="8"/>
      <c r="C31" s="8"/>
      <c r="D31" s="8"/>
      <c r="E31" s="8"/>
      <c r="F31" s="8"/>
      <c r="G31" s="8"/>
      <c r="H31" s="8"/>
      <c r="I31" s="8"/>
      <c r="J31" s="8"/>
      <c r="K31" s="8"/>
      <c r="L31" s="8"/>
      <c r="M31" s="8"/>
      <c r="N31" s="8"/>
      <c r="O31" s="8"/>
      <c r="P31" s="8"/>
    </row>
    <row r="32">
      <c r="A32" s="8" t="s">
        <v>14</v>
      </c>
      <c r="B32" s="9">
        <f>Assumptions!$B25</f>
        <v>0</v>
      </c>
      <c r="C32" s="9">
        <f>Assumptions!$B25</f>
        <v>0</v>
      </c>
      <c r="D32" s="9">
        <f>Assumptions!$B25</f>
        <v>0</v>
      </c>
      <c r="E32" s="9">
        <f>Assumptions!$B25</f>
        <v>0</v>
      </c>
      <c r="F32" s="9">
        <f>Assumptions!$B25</f>
        <v>0</v>
      </c>
      <c r="G32" s="9">
        <f>Assumptions!$B25</f>
        <v>0</v>
      </c>
      <c r="H32" s="9">
        <f>Assumptions!$B25</f>
        <v>0</v>
      </c>
      <c r="I32" s="9">
        <f>Assumptions!$B25</f>
        <v>0</v>
      </c>
      <c r="J32" s="9">
        <f>Assumptions!$B25</f>
        <v>0</v>
      </c>
      <c r="K32" s="9">
        <f>Assumptions!$B25</f>
        <v>0</v>
      </c>
      <c r="L32" s="9">
        <f>Assumptions!$B25</f>
        <v>0</v>
      </c>
      <c r="M32" s="9">
        <f>Assumptions!$B25</f>
        <v>0</v>
      </c>
      <c r="N32" s="9">
        <f>Assumptions!$B25</f>
        <v>0</v>
      </c>
      <c r="O32" s="9">
        <f>Assumptions!$B25</f>
        <v>0</v>
      </c>
      <c r="P32" s="9">
        <f>Assumptions!$B25</f>
        <v>0</v>
      </c>
    </row>
    <row r="33">
      <c r="A33" s="8" t="s">
        <v>16</v>
      </c>
      <c r="B33" s="17">
        <f t="shared" ref="B33:P33" si="5">B25-B16</f>
        <v>3</v>
      </c>
      <c r="C33" s="17">
        <f t="shared" si="5"/>
        <v>3</v>
      </c>
      <c r="D33" s="17">
        <f t="shared" si="5"/>
        <v>3</v>
      </c>
      <c r="E33" s="17">
        <f t="shared" si="5"/>
        <v>3</v>
      </c>
      <c r="F33" s="17">
        <f t="shared" si="5"/>
        <v>3</v>
      </c>
      <c r="G33" s="17">
        <f t="shared" si="5"/>
        <v>3</v>
      </c>
      <c r="H33" s="17">
        <f t="shared" si="5"/>
        <v>3</v>
      </c>
      <c r="I33" s="17">
        <f t="shared" si="5"/>
        <v>3</v>
      </c>
      <c r="J33" s="17">
        <f t="shared" si="5"/>
        <v>3</v>
      </c>
      <c r="K33" s="17">
        <f t="shared" si="5"/>
        <v>3</v>
      </c>
      <c r="L33" s="17">
        <f t="shared" si="5"/>
        <v>3</v>
      </c>
      <c r="M33" s="17">
        <f t="shared" si="5"/>
        <v>3</v>
      </c>
      <c r="N33" s="17">
        <f t="shared" si="5"/>
        <v>3</v>
      </c>
      <c r="O33" s="17">
        <f t="shared" si="5"/>
        <v>3</v>
      </c>
      <c r="P33" s="17">
        <f t="shared" si="5"/>
        <v>3</v>
      </c>
    </row>
    <row r="34">
      <c r="A34" s="8" t="s">
        <v>18</v>
      </c>
      <c r="B34" s="9">
        <f>Assumptions!$B27</f>
        <v>0</v>
      </c>
      <c r="C34" s="9">
        <f>Assumptions!$B27</f>
        <v>0</v>
      </c>
      <c r="D34" s="9">
        <f>Assumptions!$B27</f>
        <v>0</v>
      </c>
      <c r="E34" s="9">
        <f>Assumptions!$B27</f>
        <v>0</v>
      </c>
      <c r="F34" s="9">
        <f>Assumptions!$B27</f>
        <v>0</v>
      </c>
      <c r="G34" s="9">
        <f>Assumptions!$B27</f>
        <v>0</v>
      </c>
      <c r="H34" s="9">
        <f>Assumptions!$B27</f>
        <v>0</v>
      </c>
      <c r="I34" s="9">
        <f>Assumptions!$B27</f>
        <v>0</v>
      </c>
      <c r="J34" s="9">
        <f>Assumptions!$B27</f>
        <v>0</v>
      </c>
      <c r="K34" s="9">
        <f>Assumptions!$B27</f>
        <v>0</v>
      </c>
      <c r="L34" s="9">
        <f>Assumptions!$B27</f>
        <v>0</v>
      </c>
      <c r="M34" s="9">
        <f>Assumptions!$B27</f>
        <v>0</v>
      </c>
      <c r="N34" s="9">
        <f>Assumptions!$B27</f>
        <v>0</v>
      </c>
      <c r="O34" s="9">
        <f>Assumptions!$B27</f>
        <v>0</v>
      </c>
      <c r="P34" s="9">
        <f>Assumptions!$B27</f>
        <v>0</v>
      </c>
    </row>
    <row r="35">
      <c r="A35" s="8" t="s">
        <v>19</v>
      </c>
      <c r="B35" s="9">
        <f>Assumptions!$B28</f>
        <v>0</v>
      </c>
      <c r="C35" s="9">
        <f>Assumptions!$B28</f>
        <v>0</v>
      </c>
      <c r="D35" s="9">
        <f>Assumptions!$B28</f>
        <v>0</v>
      </c>
      <c r="E35" s="9">
        <f>Assumptions!$B28</f>
        <v>0</v>
      </c>
      <c r="F35" s="9">
        <f>Assumptions!$B28</f>
        <v>0</v>
      </c>
      <c r="G35" s="9">
        <f>Assumptions!$B28</f>
        <v>0</v>
      </c>
      <c r="H35" s="9">
        <f>Assumptions!$B28</f>
        <v>0</v>
      </c>
      <c r="I35" s="9">
        <f>Assumptions!$B28</f>
        <v>0</v>
      </c>
      <c r="J35" s="9">
        <f>Assumptions!$B28</f>
        <v>0</v>
      </c>
      <c r="K35" s="9">
        <f>Assumptions!$B28</f>
        <v>0</v>
      </c>
      <c r="L35" s="9">
        <f>Assumptions!$B28</f>
        <v>0</v>
      </c>
      <c r="M35" s="9">
        <f>Assumptions!$B28</f>
        <v>0</v>
      </c>
      <c r="N35" s="9">
        <f>Assumptions!$B28</f>
        <v>0</v>
      </c>
      <c r="O35" s="9">
        <f>Assumptions!$B28</f>
        <v>0</v>
      </c>
      <c r="P35" s="9">
        <f>Assumptions!$B28</f>
        <v>0</v>
      </c>
    </row>
    <row r="36">
      <c r="A36" s="8" t="s">
        <v>71</v>
      </c>
      <c r="B36" s="9">
        <f>Assumptions!$B29</f>
        <v>0</v>
      </c>
      <c r="C36" s="9">
        <f>Assumptions!$B29</f>
        <v>0</v>
      </c>
      <c r="D36" s="9">
        <f>Assumptions!$B29</f>
        <v>0</v>
      </c>
      <c r="E36" s="9">
        <f>Assumptions!$B29</f>
        <v>0</v>
      </c>
      <c r="F36" s="9">
        <f>Assumptions!$B29</f>
        <v>0</v>
      </c>
      <c r="G36" s="9">
        <f>Assumptions!$B29</f>
        <v>0</v>
      </c>
      <c r="H36" s="9">
        <f>Assumptions!$B29</f>
        <v>0</v>
      </c>
      <c r="I36" s="9">
        <f>Assumptions!$B29</f>
        <v>0</v>
      </c>
      <c r="J36" s="9">
        <f>Assumptions!$B29</f>
        <v>0</v>
      </c>
      <c r="K36" s="9">
        <f>Assumptions!$B29</f>
        <v>0</v>
      </c>
      <c r="L36" s="9">
        <f>Assumptions!$B29</f>
        <v>0</v>
      </c>
      <c r="M36" s="9">
        <f>Assumptions!$B29</f>
        <v>0</v>
      </c>
      <c r="N36" s="9">
        <f>Assumptions!$B29</f>
        <v>0</v>
      </c>
      <c r="O36" s="9">
        <f>Assumptions!$B29</f>
        <v>0</v>
      </c>
      <c r="P36" s="9">
        <f>Assumptions!$B29</f>
        <v>0</v>
      </c>
    </row>
    <row r="37">
      <c r="A37" s="8" t="s">
        <v>26</v>
      </c>
      <c r="B37" s="9">
        <f>Assumptions!$B30</f>
        <v>25</v>
      </c>
      <c r="C37" s="9">
        <f>Assumptions!$B30</f>
        <v>25</v>
      </c>
      <c r="D37" s="9">
        <f>Assumptions!$B30</f>
        <v>25</v>
      </c>
      <c r="E37" s="9">
        <f>Assumptions!$B30</f>
        <v>25</v>
      </c>
      <c r="F37" s="9">
        <f>Assumptions!$B30</f>
        <v>25</v>
      </c>
      <c r="G37" s="9">
        <f>Assumptions!$B30</f>
        <v>25</v>
      </c>
      <c r="H37" s="9">
        <f>Assumptions!$B30</f>
        <v>25</v>
      </c>
      <c r="I37" s="9">
        <f>Assumptions!$B30</f>
        <v>25</v>
      </c>
      <c r="J37" s="9">
        <f>Assumptions!$B30</f>
        <v>25</v>
      </c>
      <c r="K37" s="9">
        <f>Assumptions!$B30</f>
        <v>25</v>
      </c>
      <c r="L37" s="9">
        <f>Assumptions!$B30</f>
        <v>25</v>
      </c>
      <c r="M37" s="9">
        <f>Assumptions!$B30</f>
        <v>25</v>
      </c>
      <c r="N37" s="9">
        <f>Assumptions!$B30</f>
        <v>25</v>
      </c>
      <c r="O37" s="9">
        <f>Assumptions!$B30</f>
        <v>25</v>
      </c>
      <c r="P37" s="9">
        <f>Assumptions!$B30</f>
        <v>25</v>
      </c>
    </row>
    <row r="38">
      <c r="A38" s="8"/>
      <c r="B38" s="8"/>
      <c r="C38" s="8"/>
      <c r="D38" s="8"/>
      <c r="E38" s="8"/>
      <c r="F38" s="8"/>
      <c r="G38" s="8"/>
      <c r="H38" s="8"/>
      <c r="I38" s="8"/>
      <c r="J38" s="8"/>
      <c r="K38" s="8"/>
      <c r="L38" s="8"/>
      <c r="M38" s="8"/>
      <c r="N38" s="8"/>
      <c r="O38" s="8"/>
      <c r="P38" s="8"/>
    </row>
    <row r="39">
      <c r="A39" s="8"/>
      <c r="B39" s="8"/>
      <c r="C39" s="8"/>
      <c r="D39" s="8"/>
      <c r="E39" s="8"/>
      <c r="F39" s="8"/>
      <c r="G39" s="8"/>
      <c r="H39" s="8"/>
      <c r="I39" s="8"/>
      <c r="J39" s="8"/>
      <c r="K39" s="8"/>
      <c r="L39" s="8"/>
      <c r="M39" s="8"/>
      <c r="N39" s="8"/>
      <c r="O39" s="8"/>
      <c r="P39" s="8"/>
    </row>
    <row r="40">
      <c r="A40" s="8"/>
      <c r="B40" s="8"/>
      <c r="C40" s="8"/>
      <c r="D40" s="8"/>
      <c r="E40" s="8"/>
      <c r="F40" s="8"/>
      <c r="G40" s="8"/>
      <c r="H40" s="8"/>
      <c r="I40" s="8"/>
      <c r="J40" s="8"/>
      <c r="K40" s="8"/>
      <c r="L40" s="8"/>
      <c r="M40" s="8"/>
      <c r="N40" s="8"/>
      <c r="O40" s="8"/>
      <c r="P4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53</v>
      </c>
      <c r="C1" s="19" t="s">
        <v>54</v>
      </c>
      <c r="D1" s="19" t="s">
        <v>55</v>
      </c>
      <c r="E1" s="19" t="s">
        <v>56</v>
      </c>
      <c r="F1" s="19" t="s">
        <v>57</v>
      </c>
      <c r="G1" s="19" t="s">
        <v>58</v>
      </c>
      <c r="H1" s="19" t="s">
        <v>59</v>
      </c>
      <c r="I1" s="19" t="s">
        <v>60</v>
      </c>
      <c r="J1" s="19" t="s">
        <v>61</v>
      </c>
      <c r="K1" s="19" t="s">
        <v>62</v>
      </c>
      <c r="L1" s="19" t="s">
        <v>63</v>
      </c>
      <c r="M1" s="19" t="s">
        <v>64</v>
      </c>
      <c r="N1" s="19" t="s">
        <v>65</v>
      </c>
      <c r="O1" s="19" t="s">
        <v>66</v>
      </c>
      <c r="P1" s="19" t="s">
        <v>67</v>
      </c>
      <c r="Q1" s="8"/>
    </row>
    <row r="2">
      <c r="A2" s="20" t="s">
        <v>74</v>
      </c>
      <c r="B2" s="21"/>
      <c r="C2" s="21"/>
      <c r="D2" s="21"/>
      <c r="E2" s="21"/>
      <c r="F2" s="21"/>
      <c r="G2" s="21"/>
      <c r="H2" s="21"/>
      <c r="I2" s="21"/>
      <c r="J2" s="21"/>
      <c r="K2" s="21"/>
      <c r="L2" s="21"/>
      <c r="M2" s="21"/>
      <c r="N2" s="21"/>
      <c r="O2" s="21"/>
      <c r="P2" s="21"/>
      <c r="Q2" s="8"/>
    </row>
    <row r="3">
      <c r="A3" s="21" t="s">
        <v>47</v>
      </c>
      <c r="B3" s="21"/>
      <c r="C3" s="21"/>
      <c r="D3" s="21"/>
      <c r="E3" s="21"/>
      <c r="F3" s="21"/>
      <c r="G3" s="21"/>
      <c r="H3" s="21"/>
      <c r="I3" s="21"/>
      <c r="J3" s="21"/>
      <c r="K3" s="21"/>
      <c r="L3" s="21"/>
      <c r="M3" s="21"/>
      <c r="N3" s="21"/>
      <c r="O3" s="21"/>
      <c r="P3" s="21"/>
      <c r="Q3" s="8"/>
    </row>
    <row r="4">
      <c r="A4" s="21" t="s">
        <v>42</v>
      </c>
      <c r="B4" s="22">
        <f>'Calcs-1'!B4*Assumptions!$C34</f>
        <v>6000</v>
      </c>
      <c r="C4" s="22">
        <f>'Calcs-1'!C4*Assumptions!$C34</f>
        <v>6000</v>
      </c>
      <c r="D4" s="22">
        <f>'Calcs-1'!D4*Assumptions!$C34</f>
        <v>6000</v>
      </c>
      <c r="E4" s="22">
        <f>'Calcs-1'!E4*Assumptions!$C34</f>
        <v>6000</v>
      </c>
      <c r="F4" s="22">
        <f>'Calcs-1'!F4*Assumptions!$C34</f>
        <v>6000</v>
      </c>
      <c r="G4" s="22">
        <f>'Calcs-1'!G4*Assumptions!$C34</f>
        <v>6000</v>
      </c>
      <c r="H4" s="22">
        <f>'Calcs-1'!H4*Assumptions!$C34</f>
        <v>6000</v>
      </c>
      <c r="I4" s="22">
        <f>'Calcs-1'!I4*Assumptions!$C34</f>
        <v>6000</v>
      </c>
      <c r="J4" s="22">
        <f>'Calcs-1'!J4*Assumptions!$C34</f>
        <v>6000</v>
      </c>
      <c r="K4" s="22">
        <f>'Calcs-1'!K4*Assumptions!$C34</f>
        <v>6000</v>
      </c>
      <c r="L4" s="22">
        <f>'Calcs-1'!L4*Assumptions!$C34</f>
        <v>6000</v>
      </c>
      <c r="M4" s="22">
        <f>'Calcs-1'!M4*Assumptions!$C34</f>
        <v>6000</v>
      </c>
      <c r="N4" s="22">
        <f>'Calcs-1'!N4*Assumptions!$C34</f>
        <v>6000</v>
      </c>
      <c r="O4" s="22">
        <f>'Calcs-1'!O4*Assumptions!$C34</f>
        <v>6000</v>
      </c>
      <c r="P4" s="22">
        <f>'Calcs-1'!P4*Assumptions!$C34</f>
        <v>6000</v>
      </c>
      <c r="Q4" s="8"/>
    </row>
    <row r="5">
      <c r="A5" s="21" t="s">
        <v>43</v>
      </c>
      <c r="B5" s="22">
        <f>'Calcs-1'!B5*Assumptions!$E34</f>
        <v>1500</v>
      </c>
      <c r="C5" s="22">
        <f>'Calcs-1'!C5*Assumptions!$E34</f>
        <v>1500</v>
      </c>
      <c r="D5" s="22">
        <f>'Calcs-1'!D5*Assumptions!$E34</f>
        <v>1500</v>
      </c>
      <c r="E5" s="22">
        <f>'Calcs-1'!E5*Assumptions!$E34</f>
        <v>1500</v>
      </c>
      <c r="F5" s="22">
        <f>'Calcs-1'!F5*Assumptions!$E34</f>
        <v>1500</v>
      </c>
      <c r="G5" s="22">
        <f>'Calcs-1'!G5*Assumptions!$E34</f>
        <v>1500</v>
      </c>
      <c r="H5" s="22">
        <f>'Calcs-1'!H5*Assumptions!$E34</f>
        <v>1500</v>
      </c>
      <c r="I5" s="22">
        <f>'Calcs-1'!I5*Assumptions!$E34</f>
        <v>1500</v>
      </c>
      <c r="J5" s="22">
        <f>'Calcs-1'!J5*Assumptions!$E34</f>
        <v>1500</v>
      </c>
      <c r="K5" s="22">
        <f>'Calcs-1'!K5*Assumptions!$E34</f>
        <v>1500</v>
      </c>
      <c r="L5" s="22">
        <f>'Calcs-1'!L5*Assumptions!$E34</f>
        <v>1500</v>
      </c>
      <c r="M5" s="22">
        <f>'Calcs-1'!M5*Assumptions!$E34</f>
        <v>1500</v>
      </c>
      <c r="N5" s="22">
        <f>'Calcs-1'!N5*Assumptions!$E34</f>
        <v>1500</v>
      </c>
      <c r="O5" s="22">
        <f>'Calcs-1'!O5*Assumptions!$E34</f>
        <v>1500</v>
      </c>
      <c r="P5" s="22">
        <f>'Calcs-1'!P5*Assumptions!$E34</f>
        <v>1500</v>
      </c>
      <c r="Q5" s="8"/>
    </row>
    <row r="6">
      <c r="A6" s="8" t="s">
        <v>44</v>
      </c>
      <c r="B6" s="22">
        <f>'Calcs-1'!B6*Assumptions!$G34</f>
        <v>1100</v>
      </c>
      <c r="C6" s="22">
        <f>'Calcs-1'!C6*Assumptions!$G34</f>
        <v>1100</v>
      </c>
      <c r="D6" s="22">
        <f>'Calcs-1'!D6*Assumptions!$G34</f>
        <v>1100</v>
      </c>
      <c r="E6" s="22">
        <f>'Calcs-1'!E6*Assumptions!$G34</f>
        <v>1100</v>
      </c>
      <c r="F6" s="22">
        <f>'Calcs-1'!F6*Assumptions!$G34</f>
        <v>1100</v>
      </c>
      <c r="G6" s="22">
        <f>'Calcs-1'!G6*Assumptions!$G34</f>
        <v>1100</v>
      </c>
      <c r="H6" s="22">
        <f>'Calcs-1'!H6*Assumptions!$G34</f>
        <v>1100</v>
      </c>
      <c r="I6" s="22">
        <f>'Calcs-1'!I6*Assumptions!$G34</f>
        <v>1100</v>
      </c>
      <c r="J6" s="22">
        <f>'Calcs-1'!J6*Assumptions!$G34</f>
        <v>1100</v>
      </c>
      <c r="K6" s="22">
        <f>'Calcs-1'!K6*Assumptions!$G34</f>
        <v>1100</v>
      </c>
      <c r="L6" s="22">
        <f>'Calcs-1'!L6*Assumptions!$G34</f>
        <v>1100</v>
      </c>
      <c r="M6" s="22">
        <f>'Calcs-1'!M6*Assumptions!$G34</f>
        <v>1100</v>
      </c>
      <c r="N6" s="22">
        <f>'Calcs-1'!N6*Assumptions!$G34</f>
        <v>1100</v>
      </c>
      <c r="O6" s="22">
        <f>'Calcs-1'!O6*Assumptions!$G34</f>
        <v>1100</v>
      </c>
      <c r="P6" s="22">
        <f>'Calcs-1'!P6*Assumptions!$G34</f>
        <v>1100</v>
      </c>
      <c r="Q6" s="8"/>
    </row>
    <row r="7">
      <c r="A7" s="21" t="s">
        <v>69</v>
      </c>
      <c r="B7" s="22">
        <f t="shared" ref="B7:P7" si="1">SUM(B4:B6)</f>
        <v>8600</v>
      </c>
      <c r="C7" s="22">
        <f t="shared" si="1"/>
        <v>8600</v>
      </c>
      <c r="D7" s="22">
        <f t="shared" si="1"/>
        <v>8600</v>
      </c>
      <c r="E7" s="22">
        <f t="shared" si="1"/>
        <v>8600</v>
      </c>
      <c r="F7" s="22">
        <f t="shared" si="1"/>
        <v>8600</v>
      </c>
      <c r="G7" s="22">
        <f t="shared" si="1"/>
        <v>8600</v>
      </c>
      <c r="H7" s="22">
        <f t="shared" si="1"/>
        <v>8600</v>
      </c>
      <c r="I7" s="22">
        <f t="shared" si="1"/>
        <v>8600</v>
      </c>
      <c r="J7" s="22">
        <f t="shared" si="1"/>
        <v>8600</v>
      </c>
      <c r="K7" s="22">
        <f t="shared" si="1"/>
        <v>8600</v>
      </c>
      <c r="L7" s="22">
        <f t="shared" si="1"/>
        <v>8600</v>
      </c>
      <c r="M7" s="22">
        <f t="shared" si="1"/>
        <v>8600</v>
      </c>
      <c r="N7" s="22">
        <f t="shared" si="1"/>
        <v>8600</v>
      </c>
      <c r="O7" s="22">
        <f t="shared" si="1"/>
        <v>8600</v>
      </c>
      <c r="P7" s="22">
        <f t="shared" si="1"/>
        <v>8600</v>
      </c>
      <c r="Q7" s="8"/>
    </row>
    <row r="8">
      <c r="A8" s="21"/>
      <c r="B8" s="21"/>
      <c r="C8" s="21"/>
      <c r="D8" s="21"/>
      <c r="E8" s="21"/>
      <c r="F8" s="21"/>
      <c r="G8" s="21"/>
      <c r="H8" s="21"/>
      <c r="I8" s="21"/>
      <c r="J8" s="21"/>
      <c r="K8" s="21"/>
      <c r="L8" s="21"/>
      <c r="M8" s="21"/>
      <c r="N8" s="21"/>
      <c r="O8" s="21"/>
      <c r="P8" s="21"/>
      <c r="Q8" s="8"/>
    </row>
    <row r="9">
      <c r="A9" s="21" t="s">
        <v>48</v>
      </c>
      <c r="B9" s="21"/>
      <c r="C9" s="21"/>
      <c r="D9" s="21"/>
      <c r="E9" s="21"/>
      <c r="F9" s="21"/>
      <c r="G9" s="21"/>
      <c r="H9" s="21"/>
      <c r="I9" s="21"/>
      <c r="J9" s="21"/>
      <c r="K9" s="21"/>
      <c r="L9" s="21"/>
      <c r="M9" s="21"/>
      <c r="N9" s="21"/>
      <c r="O9" s="21"/>
      <c r="P9" s="21"/>
      <c r="Q9" s="8"/>
    </row>
    <row r="10">
      <c r="A10" s="21" t="s">
        <v>42</v>
      </c>
      <c r="B10" s="22">
        <f>'Calcs-1'!B9*Assumptions!$C35</f>
        <v>900</v>
      </c>
      <c r="C10" s="22">
        <f>'Calcs-1'!C9*Assumptions!$C35</f>
        <v>900</v>
      </c>
      <c r="D10" s="22">
        <f>'Calcs-1'!D9*Assumptions!$C35</f>
        <v>900</v>
      </c>
      <c r="E10" s="22">
        <f>'Calcs-1'!E9*Assumptions!$C35</f>
        <v>900</v>
      </c>
      <c r="F10" s="22">
        <f>'Calcs-1'!F9*Assumptions!$C35</f>
        <v>900</v>
      </c>
      <c r="G10" s="22">
        <f>'Calcs-1'!G9*Assumptions!$C35</f>
        <v>900</v>
      </c>
      <c r="H10" s="22">
        <f>'Calcs-1'!H9*Assumptions!$C35</f>
        <v>900</v>
      </c>
      <c r="I10" s="22">
        <f>'Calcs-1'!I9*Assumptions!$C35</f>
        <v>900</v>
      </c>
      <c r="J10" s="22">
        <f>'Calcs-1'!J9*Assumptions!$C35</f>
        <v>900</v>
      </c>
      <c r="K10" s="22">
        <f>'Calcs-1'!K9*Assumptions!$C35</f>
        <v>900</v>
      </c>
      <c r="L10" s="22">
        <f>'Calcs-1'!L9*Assumptions!$C35</f>
        <v>900</v>
      </c>
      <c r="M10" s="22">
        <f>'Calcs-1'!M9*Assumptions!$C35</f>
        <v>900</v>
      </c>
      <c r="N10" s="22">
        <f>'Calcs-1'!N9*Assumptions!$C35</f>
        <v>900</v>
      </c>
      <c r="O10" s="22">
        <f>'Calcs-1'!O9*Assumptions!$C35</f>
        <v>900</v>
      </c>
      <c r="P10" s="22">
        <f>'Calcs-1'!P9*Assumptions!$C35</f>
        <v>900</v>
      </c>
      <c r="Q10" s="8"/>
    </row>
    <row r="11">
      <c r="A11" s="21" t="s">
        <v>43</v>
      </c>
      <c r="B11" s="22">
        <f>'Calcs-1'!B10*Assumptions!$E35</f>
        <v>480</v>
      </c>
      <c r="C11" s="22">
        <f>'Calcs-1'!C10*Assumptions!$E35</f>
        <v>480</v>
      </c>
      <c r="D11" s="22">
        <f>'Calcs-1'!D10*Assumptions!$E35</f>
        <v>480</v>
      </c>
      <c r="E11" s="22">
        <f>'Calcs-1'!E10*Assumptions!$E35</f>
        <v>480</v>
      </c>
      <c r="F11" s="22">
        <f>'Calcs-1'!F10*Assumptions!$E35</f>
        <v>480</v>
      </c>
      <c r="G11" s="22">
        <f>'Calcs-1'!G10*Assumptions!$E35</f>
        <v>480</v>
      </c>
      <c r="H11" s="22">
        <f>'Calcs-1'!H10*Assumptions!$E35</f>
        <v>480</v>
      </c>
      <c r="I11" s="22">
        <f>'Calcs-1'!I10*Assumptions!$E35</f>
        <v>480</v>
      </c>
      <c r="J11" s="22">
        <f>'Calcs-1'!J10*Assumptions!$E35</f>
        <v>480</v>
      </c>
      <c r="K11" s="22">
        <f>'Calcs-1'!K10*Assumptions!$E35</f>
        <v>480</v>
      </c>
      <c r="L11" s="22">
        <f>'Calcs-1'!L10*Assumptions!$E35</f>
        <v>480</v>
      </c>
      <c r="M11" s="22">
        <f>'Calcs-1'!M10*Assumptions!$E35</f>
        <v>480</v>
      </c>
      <c r="N11" s="22">
        <f>'Calcs-1'!N10*Assumptions!$E35</f>
        <v>480</v>
      </c>
      <c r="O11" s="22">
        <f>'Calcs-1'!O10*Assumptions!$E35</f>
        <v>480</v>
      </c>
      <c r="P11" s="22">
        <f>'Calcs-1'!P10*Assumptions!$E35</f>
        <v>480</v>
      </c>
      <c r="Q11" s="8"/>
    </row>
    <row r="12">
      <c r="A12" s="21" t="s">
        <v>44</v>
      </c>
      <c r="B12" s="22">
        <f>'Calcs-1'!B11*Assumptions!$G35</f>
        <v>340</v>
      </c>
      <c r="C12" s="22">
        <f>'Calcs-1'!C11*Assumptions!$G35</f>
        <v>340</v>
      </c>
      <c r="D12" s="22">
        <f>'Calcs-1'!D11*Assumptions!$G35</f>
        <v>340</v>
      </c>
      <c r="E12" s="22">
        <f>'Calcs-1'!E11*Assumptions!$G35</f>
        <v>340</v>
      </c>
      <c r="F12" s="22">
        <f>'Calcs-1'!F11*Assumptions!$G35</f>
        <v>340</v>
      </c>
      <c r="G12" s="22">
        <f>'Calcs-1'!G11*Assumptions!$G35</f>
        <v>340</v>
      </c>
      <c r="H12" s="22">
        <f>'Calcs-1'!H11*Assumptions!$G35</f>
        <v>340</v>
      </c>
      <c r="I12" s="22">
        <f>'Calcs-1'!I11*Assumptions!$G35</f>
        <v>340</v>
      </c>
      <c r="J12" s="22">
        <f>'Calcs-1'!J11*Assumptions!$G35</f>
        <v>340</v>
      </c>
      <c r="K12" s="22">
        <f>'Calcs-1'!K11*Assumptions!$G35</f>
        <v>340</v>
      </c>
      <c r="L12" s="22">
        <f>'Calcs-1'!L11*Assumptions!$G35</f>
        <v>340</v>
      </c>
      <c r="M12" s="22">
        <f>'Calcs-1'!M11*Assumptions!$G35</f>
        <v>340</v>
      </c>
      <c r="N12" s="22">
        <f>'Calcs-1'!N11*Assumptions!$G35</f>
        <v>340</v>
      </c>
      <c r="O12" s="22">
        <f>'Calcs-1'!O11*Assumptions!$G35</f>
        <v>340</v>
      </c>
      <c r="P12" s="22">
        <f>'Calcs-1'!P11*Assumptions!$G35</f>
        <v>340</v>
      </c>
      <c r="Q12" s="8"/>
    </row>
    <row r="13">
      <c r="A13" s="21" t="s">
        <v>69</v>
      </c>
      <c r="B13" s="22">
        <f t="shared" ref="B13:P13" si="2">SUM(B10:B12)</f>
        <v>1720</v>
      </c>
      <c r="C13" s="22">
        <f t="shared" si="2"/>
        <v>1720</v>
      </c>
      <c r="D13" s="22">
        <f t="shared" si="2"/>
        <v>1720</v>
      </c>
      <c r="E13" s="22">
        <f t="shared" si="2"/>
        <v>1720</v>
      </c>
      <c r="F13" s="22">
        <f t="shared" si="2"/>
        <v>1720</v>
      </c>
      <c r="G13" s="22">
        <f t="shared" si="2"/>
        <v>1720</v>
      </c>
      <c r="H13" s="22">
        <f t="shared" si="2"/>
        <v>1720</v>
      </c>
      <c r="I13" s="22">
        <f t="shared" si="2"/>
        <v>1720</v>
      </c>
      <c r="J13" s="22">
        <f t="shared" si="2"/>
        <v>1720</v>
      </c>
      <c r="K13" s="22">
        <f t="shared" si="2"/>
        <v>1720</v>
      </c>
      <c r="L13" s="22">
        <f t="shared" si="2"/>
        <v>1720</v>
      </c>
      <c r="M13" s="22">
        <f t="shared" si="2"/>
        <v>1720</v>
      </c>
      <c r="N13" s="22">
        <f t="shared" si="2"/>
        <v>1720</v>
      </c>
      <c r="O13" s="22">
        <f t="shared" si="2"/>
        <v>1720</v>
      </c>
      <c r="P13" s="22">
        <f t="shared" si="2"/>
        <v>1720</v>
      </c>
      <c r="Q13" s="8"/>
    </row>
    <row r="14">
      <c r="A14" s="21" t="s">
        <v>75</v>
      </c>
      <c r="B14" s="22">
        <f t="shared" ref="B14:P14" si="3">B7+B13</f>
        <v>10320</v>
      </c>
      <c r="C14" s="22">
        <f t="shared" si="3"/>
        <v>10320</v>
      </c>
      <c r="D14" s="22">
        <f t="shared" si="3"/>
        <v>10320</v>
      </c>
      <c r="E14" s="22">
        <f t="shared" si="3"/>
        <v>10320</v>
      </c>
      <c r="F14" s="22">
        <f t="shared" si="3"/>
        <v>10320</v>
      </c>
      <c r="G14" s="22">
        <f t="shared" si="3"/>
        <v>10320</v>
      </c>
      <c r="H14" s="22">
        <f t="shared" si="3"/>
        <v>10320</v>
      </c>
      <c r="I14" s="22">
        <f t="shared" si="3"/>
        <v>10320</v>
      </c>
      <c r="J14" s="22">
        <f t="shared" si="3"/>
        <v>10320</v>
      </c>
      <c r="K14" s="22">
        <f t="shared" si="3"/>
        <v>10320</v>
      </c>
      <c r="L14" s="22">
        <f t="shared" si="3"/>
        <v>10320</v>
      </c>
      <c r="M14" s="22">
        <f t="shared" si="3"/>
        <v>10320</v>
      </c>
      <c r="N14" s="22">
        <f t="shared" si="3"/>
        <v>10320</v>
      </c>
      <c r="O14" s="22">
        <f t="shared" si="3"/>
        <v>10320</v>
      </c>
      <c r="P14" s="22">
        <f t="shared" si="3"/>
        <v>10320</v>
      </c>
      <c r="Q14" s="8"/>
    </row>
    <row r="15">
      <c r="A15" s="8"/>
      <c r="B15" s="8"/>
      <c r="C15" s="8"/>
      <c r="D15" s="8"/>
      <c r="E15" s="8"/>
      <c r="F15" s="8"/>
      <c r="G15" s="8"/>
      <c r="H15" s="8"/>
      <c r="I15" s="8"/>
      <c r="J15" s="8"/>
      <c r="K15" s="8"/>
      <c r="L15" s="8"/>
      <c r="M15" s="8"/>
      <c r="N15" s="8"/>
      <c r="O15" s="8"/>
      <c r="P15" s="8"/>
      <c r="Q15" s="8"/>
    </row>
    <row r="16">
      <c r="A16" s="20" t="s">
        <v>76</v>
      </c>
      <c r="B16" s="21"/>
      <c r="C16" s="21"/>
      <c r="D16" s="21"/>
      <c r="E16" s="21"/>
      <c r="F16" s="21"/>
      <c r="G16" s="21"/>
      <c r="H16" s="21"/>
      <c r="I16" s="21"/>
      <c r="J16" s="21"/>
      <c r="K16" s="21"/>
      <c r="L16" s="21"/>
      <c r="M16" s="21"/>
      <c r="N16" s="21"/>
      <c r="O16" s="21"/>
      <c r="P16" s="21"/>
      <c r="Q16" s="8"/>
    </row>
    <row r="17">
      <c r="A17" s="21" t="s">
        <v>14</v>
      </c>
      <c r="B17" s="22">
        <f>'Calcs-1'!B15*Assumptions!$B8</f>
        <v>1350</v>
      </c>
      <c r="C17" s="22">
        <f>'Calcs-1'!C15*Assumptions!$B8</f>
        <v>1350</v>
      </c>
      <c r="D17" s="22">
        <f>'Calcs-1'!D15*Assumptions!$B8</f>
        <v>1350</v>
      </c>
      <c r="E17" s="22">
        <f>'Calcs-1'!E15*Assumptions!$B8</f>
        <v>1350</v>
      </c>
      <c r="F17" s="22">
        <f>'Calcs-1'!F15*Assumptions!$B8</f>
        <v>1350</v>
      </c>
      <c r="G17" s="22">
        <f>'Calcs-1'!G15*Assumptions!$B8</f>
        <v>1350</v>
      </c>
      <c r="H17" s="22">
        <f>'Calcs-1'!H15*Assumptions!$B8</f>
        <v>1350</v>
      </c>
      <c r="I17" s="22">
        <f>'Calcs-1'!I15*Assumptions!$B8</f>
        <v>1350</v>
      </c>
      <c r="J17" s="22">
        <f>'Calcs-1'!J15*Assumptions!$B8</f>
        <v>1350</v>
      </c>
      <c r="K17" s="22">
        <f>'Calcs-1'!K15*Assumptions!$B8</f>
        <v>1350</v>
      </c>
      <c r="L17" s="22">
        <f>'Calcs-1'!L15*Assumptions!$B8</f>
        <v>1350</v>
      </c>
      <c r="M17" s="22">
        <f>'Calcs-1'!M15*Assumptions!$B8</f>
        <v>1350</v>
      </c>
      <c r="N17" s="22">
        <f>'Calcs-1'!N15*Assumptions!$B8</f>
        <v>1350</v>
      </c>
      <c r="O17" s="22">
        <f>'Calcs-1'!O15*Assumptions!$B8</f>
        <v>1350</v>
      </c>
      <c r="P17" s="22">
        <f>'Calcs-1'!P15*Assumptions!$B8</f>
        <v>1350</v>
      </c>
      <c r="Q17" s="8"/>
    </row>
    <row r="18">
      <c r="A18" s="21" t="s">
        <v>16</v>
      </c>
      <c r="B18" s="22">
        <f>'Calcs-1'!B16*Assumptions!$B9</f>
        <v>600</v>
      </c>
      <c r="C18" s="22">
        <f>'Calcs-1'!C16*Assumptions!$B9</f>
        <v>600</v>
      </c>
      <c r="D18" s="22">
        <f>'Calcs-1'!D16*Assumptions!$B9</f>
        <v>600</v>
      </c>
      <c r="E18" s="22">
        <f>'Calcs-1'!E16*Assumptions!$B9</f>
        <v>600</v>
      </c>
      <c r="F18" s="22">
        <f>'Calcs-1'!F16*Assumptions!$B9</f>
        <v>600</v>
      </c>
      <c r="G18" s="22">
        <f>'Calcs-1'!G16*Assumptions!$B9</f>
        <v>600</v>
      </c>
      <c r="H18" s="22">
        <f>'Calcs-1'!H16*Assumptions!$B9</f>
        <v>600</v>
      </c>
      <c r="I18" s="22">
        <f>'Calcs-1'!I16*Assumptions!$B9</f>
        <v>600</v>
      </c>
      <c r="J18" s="22">
        <f>'Calcs-1'!J16*Assumptions!$B9</f>
        <v>600</v>
      </c>
      <c r="K18" s="22">
        <f>'Calcs-1'!K16*Assumptions!$B9</f>
        <v>600</v>
      </c>
      <c r="L18" s="22">
        <f>'Calcs-1'!L16*Assumptions!$B9</f>
        <v>600</v>
      </c>
      <c r="M18" s="22">
        <f>'Calcs-1'!M16*Assumptions!$B9</f>
        <v>600</v>
      </c>
      <c r="N18" s="22">
        <f>'Calcs-1'!N16*Assumptions!$B9</f>
        <v>600</v>
      </c>
      <c r="O18" s="22">
        <f>'Calcs-1'!O16*Assumptions!$B9</f>
        <v>600</v>
      </c>
      <c r="P18" s="22">
        <f>'Calcs-1'!P16*Assumptions!$B9</f>
        <v>600</v>
      </c>
      <c r="Q18" s="8"/>
    </row>
    <row r="19">
      <c r="A19" s="21" t="s">
        <v>18</v>
      </c>
      <c r="B19" s="22">
        <f>'Calcs-1'!B17*Assumptions!$B10</f>
        <v>675</v>
      </c>
      <c r="C19" s="22">
        <f>'Calcs-1'!C17*Assumptions!$B10</f>
        <v>675</v>
      </c>
      <c r="D19" s="22">
        <f>'Calcs-1'!D17*Assumptions!$B10</f>
        <v>675</v>
      </c>
      <c r="E19" s="22">
        <f>'Calcs-1'!E17*Assumptions!$B10</f>
        <v>675</v>
      </c>
      <c r="F19" s="22">
        <f>'Calcs-1'!F17*Assumptions!$B10</f>
        <v>675</v>
      </c>
      <c r="G19" s="22">
        <f>'Calcs-1'!G17*Assumptions!$B10</f>
        <v>675</v>
      </c>
      <c r="H19" s="22">
        <f>'Calcs-1'!H17*Assumptions!$B10</f>
        <v>675</v>
      </c>
      <c r="I19" s="22">
        <f>'Calcs-1'!I17*Assumptions!$B10</f>
        <v>675</v>
      </c>
      <c r="J19" s="22">
        <f>'Calcs-1'!J17*Assumptions!$B10</f>
        <v>675</v>
      </c>
      <c r="K19" s="22">
        <f>'Calcs-1'!K17*Assumptions!$B10</f>
        <v>675</v>
      </c>
      <c r="L19" s="22">
        <f>'Calcs-1'!L17*Assumptions!$B10</f>
        <v>675</v>
      </c>
      <c r="M19" s="22">
        <f>'Calcs-1'!M17*Assumptions!$B10</f>
        <v>675</v>
      </c>
      <c r="N19" s="22">
        <f>'Calcs-1'!N17*Assumptions!$B10</f>
        <v>675</v>
      </c>
      <c r="O19" s="22">
        <f>'Calcs-1'!O17*Assumptions!$B10</f>
        <v>675</v>
      </c>
      <c r="P19" s="22">
        <f>'Calcs-1'!P17*Assumptions!$B10</f>
        <v>675</v>
      </c>
      <c r="Q19" s="8"/>
    </row>
    <row r="20">
      <c r="A20" s="21" t="s">
        <v>19</v>
      </c>
      <c r="B20" s="22">
        <f>'Calcs-1'!B18*Assumptions!$B11</f>
        <v>600</v>
      </c>
      <c r="C20" s="22">
        <f>'Calcs-1'!C18*Assumptions!$B11</f>
        <v>600</v>
      </c>
      <c r="D20" s="22">
        <f>'Calcs-1'!D18*Assumptions!$B11</f>
        <v>600</v>
      </c>
      <c r="E20" s="22">
        <f>'Calcs-1'!E18*Assumptions!$B11</f>
        <v>600</v>
      </c>
      <c r="F20" s="22">
        <f>'Calcs-1'!F18*Assumptions!$B11</f>
        <v>600</v>
      </c>
      <c r="G20" s="22">
        <f>'Calcs-1'!G18*Assumptions!$B11</f>
        <v>600</v>
      </c>
      <c r="H20" s="22">
        <f>'Calcs-1'!H18*Assumptions!$B11</f>
        <v>600</v>
      </c>
      <c r="I20" s="22">
        <f>'Calcs-1'!I18*Assumptions!$B11</f>
        <v>600</v>
      </c>
      <c r="J20" s="22">
        <f>'Calcs-1'!J18*Assumptions!$B11</f>
        <v>600</v>
      </c>
      <c r="K20" s="22">
        <f>'Calcs-1'!K18*Assumptions!$B11</f>
        <v>600</v>
      </c>
      <c r="L20" s="22">
        <f>'Calcs-1'!L18*Assumptions!$B11</f>
        <v>600</v>
      </c>
      <c r="M20" s="22">
        <f>'Calcs-1'!M18*Assumptions!$B11</f>
        <v>600</v>
      </c>
      <c r="N20" s="22">
        <f>'Calcs-1'!N18*Assumptions!$B11</f>
        <v>600</v>
      </c>
      <c r="O20" s="22">
        <f>'Calcs-1'!O18*Assumptions!$B11</f>
        <v>600</v>
      </c>
      <c r="P20" s="22">
        <f>'Calcs-1'!P18*Assumptions!$B11</f>
        <v>600</v>
      </c>
      <c r="Q20" s="8"/>
    </row>
    <row r="21">
      <c r="A21" s="21" t="s">
        <v>71</v>
      </c>
      <c r="B21" s="22">
        <f>'Calcs-1'!B19*Assumptions!$B12</f>
        <v>1200</v>
      </c>
      <c r="C21" s="22">
        <f>'Calcs-1'!C19*Assumptions!$B12</f>
        <v>1200</v>
      </c>
      <c r="D21" s="22">
        <f>'Calcs-1'!D19*Assumptions!$B12</f>
        <v>1200</v>
      </c>
      <c r="E21" s="22">
        <f>'Calcs-1'!E19*Assumptions!$B12</f>
        <v>1200</v>
      </c>
      <c r="F21" s="22">
        <f>'Calcs-1'!F19*Assumptions!$B12</f>
        <v>1200</v>
      </c>
      <c r="G21" s="22">
        <f>'Calcs-1'!G19*Assumptions!$B12</f>
        <v>1200</v>
      </c>
      <c r="H21" s="22">
        <f>'Calcs-1'!H19*Assumptions!$B12</f>
        <v>1200</v>
      </c>
      <c r="I21" s="22">
        <f>'Calcs-1'!I19*Assumptions!$B12</f>
        <v>1200</v>
      </c>
      <c r="J21" s="22">
        <f>'Calcs-1'!J19*Assumptions!$B12</f>
        <v>1200</v>
      </c>
      <c r="K21" s="22">
        <f>'Calcs-1'!K19*Assumptions!$B12</f>
        <v>1200</v>
      </c>
      <c r="L21" s="22">
        <f>'Calcs-1'!L19*Assumptions!$B12</f>
        <v>1200</v>
      </c>
      <c r="M21" s="22">
        <f>'Calcs-1'!M19*Assumptions!$B12</f>
        <v>1200</v>
      </c>
      <c r="N21" s="22">
        <f>'Calcs-1'!N19*Assumptions!$B12</f>
        <v>1200</v>
      </c>
      <c r="O21" s="22">
        <f>'Calcs-1'!O19*Assumptions!$B12</f>
        <v>1200</v>
      </c>
      <c r="P21" s="22">
        <f>'Calcs-1'!P19*Assumptions!$B12</f>
        <v>1200</v>
      </c>
      <c r="Q21" s="8"/>
    </row>
    <row r="22">
      <c r="A22" s="21" t="s">
        <v>26</v>
      </c>
      <c r="B22" s="22">
        <f>'Calcs-1'!B20*Assumptions!$B13</f>
        <v>150</v>
      </c>
      <c r="C22" s="22">
        <f>'Calcs-1'!C20*Assumptions!$B13</f>
        <v>150</v>
      </c>
      <c r="D22" s="22">
        <f>'Calcs-1'!D20*Assumptions!$B13</f>
        <v>150</v>
      </c>
      <c r="E22" s="22">
        <f>'Calcs-1'!E20*Assumptions!$B13</f>
        <v>150</v>
      </c>
      <c r="F22" s="22">
        <f>'Calcs-1'!F20*Assumptions!$B13</f>
        <v>150</v>
      </c>
      <c r="G22" s="22">
        <f>'Calcs-1'!G20*Assumptions!$B13</f>
        <v>150</v>
      </c>
      <c r="H22" s="22">
        <f>'Calcs-1'!H20*Assumptions!$B13</f>
        <v>150</v>
      </c>
      <c r="I22" s="22">
        <f>'Calcs-1'!I20*Assumptions!$B13</f>
        <v>150</v>
      </c>
      <c r="J22" s="22">
        <f>'Calcs-1'!J20*Assumptions!$B13</f>
        <v>150</v>
      </c>
      <c r="K22" s="22">
        <f>'Calcs-1'!K20*Assumptions!$B13</f>
        <v>150</v>
      </c>
      <c r="L22" s="22">
        <f>'Calcs-1'!L20*Assumptions!$B13</f>
        <v>150</v>
      </c>
      <c r="M22" s="22">
        <f>'Calcs-1'!M20*Assumptions!$B13</f>
        <v>150</v>
      </c>
      <c r="N22" s="22">
        <f>'Calcs-1'!N20*Assumptions!$B13</f>
        <v>150</v>
      </c>
      <c r="O22" s="22">
        <f>'Calcs-1'!O20*Assumptions!$B13</f>
        <v>150</v>
      </c>
      <c r="P22" s="22">
        <f>'Calcs-1'!P20*Assumptions!$B13</f>
        <v>150</v>
      </c>
      <c r="Q22" s="8"/>
    </row>
    <row r="23">
      <c r="A23" s="20" t="s">
        <v>77</v>
      </c>
      <c r="B23" s="22">
        <f t="shared" ref="B23:P23" si="4">SUM(B17:B22)</f>
        <v>4575</v>
      </c>
      <c r="C23" s="22">
        <f t="shared" si="4"/>
        <v>4575</v>
      </c>
      <c r="D23" s="22">
        <f t="shared" si="4"/>
        <v>4575</v>
      </c>
      <c r="E23" s="22">
        <f t="shared" si="4"/>
        <v>4575</v>
      </c>
      <c r="F23" s="22">
        <f t="shared" si="4"/>
        <v>4575</v>
      </c>
      <c r="G23" s="22">
        <f t="shared" si="4"/>
        <v>4575</v>
      </c>
      <c r="H23" s="22">
        <f t="shared" si="4"/>
        <v>4575</v>
      </c>
      <c r="I23" s="22">
        <f t="shared" si="4"/>
        <v>4575</v>
      </c>
      <c r="J23" s="22">
        <f t="shared" si="4"/>
        <v>4575</v>
      </c>
      <c r="K23" s="22">
        <f t="shared" si="4"/>
        <v>4575</v>
      </c>
      <c r="L23" s="22">
        <f t="shared" si="4"/>
        <v>4575</v>
      </c>
      <c r="M23" s="22">
        <f t="shared" si="4"/>
        <v>4575</v>
      </c>
      <c r="N23" s="22">
        <f t="shared" si="4"/>
        <v>4575</v>
      </c>
      <c r="O23" s="22">
        <f t="shared" si="4"/>
        <v>4575</v>
      </c>
      <c r="P23" s="22">
        <f t="shared" si="4"/>
        <v>4575</v>
      </c>
      <c r="Q23" s="8"/>
    </row>
    <row r="24">
      <c r="A24" s="8"/>
      <c r="B24" s="21"/>
      <c r="C24" s="21"/>
      <c r="D24" s="21"/>
      <c r="E24" s="21"/>
      <c r="F24" s="21"/>
      <c r="G24" s="21"/>
      <c r="H24" s="21"/>
      <c r="I24" s="21"/>
      <c r="J24" s="21"/>
      <c r="K24" s="21"/>
      <c r="L24" s="21"/>
      <c r="M24" s="21"/>
      <c r="N24" s="21"/>
      <c r="O24" s="21"/>
      <c r="P24" s="21"/>
      <c r="Q24" s="8"/>
    </row>
    <row r="25">
      <c r="A25" s="14" t="s">
        <v>78</v>
      </c>
      <c r="B25" s="8"/>
      <c r="C25" s="8"/>
      <c r="D25" s="8"/>
      <c r="E25" s="8"/>
      <c r="F25" s="8"/>
      <c r="G25" s="8"/>
      <c r="H25" s="8"/>
      <c r="I25" s="8"/>
      <c r="J25" s="8"/>
      <c r="K25" s="8"/>
      <c r="L25" s="8"/>
      <c r="M25" s="8"/>
      <c r="N25" s="8"/>
      <c r="O25" s="8"/>
      <c r="P25" s="8"/>
      <c r="Q25" s="8"/>
    </row>
    <row r="26">
      <c r="A26" s="21" t="s">
        <v>14</v>
      </c>
      <c r="B26" s="22">
        <f>'Calcs-1'!B32*Assumptions!$B8</f>
        <v>0</v>
      </c>
      <c r="C26" s="22">
        <f>'Calcs-1'!C32*Assumptions!$B8</f>
        <v>0</v>
      </c>
      <c r="D26" s="22">
        <f>'Calcs-1'!D32*Assumptions!$B8</f>
        <v>0</v>
      </c>
      <c r="E26" s="22">
        <f>'Calcs-1'!E32*Assumptions!$B8</f>
        <v>0</v>
      </c>
      <c r="F26" s="22">
        <f>'Calcs-1'!F32*Assumptions!$B8</f>
        <v>0</v>
      </c>
      <c r="G26" s="22">
        <f>'Calcs-1'!G32*Assumptions!$B8</f>
        <v>0</v>
      </c>
      <c r="H26" s="22">
        <f>'Calcs-1'!H32*Assumptions!$B8</f>
        <v>0</v>
      </c>
      <c r="I26" s="22">
        <f>'Calcs-1'!I32*Assumptions!$B8</f>
        <v>0</v>
      </c>
      <c r="J26" s="22">
        <f>'Calcs-1'!J32*Assumptions!$B8</f>
        <v>0</v>
      </c>
      <c r="K26" s="22">
        <f>'Calcs-1'!K32*Assumptions!$B8</f>
        <v>0</v>
      </c>
      <c r="L26" s="22">
        <f>'Calcs-1'!L32*Assumptions!$B8</f>
        <v>0</v>
      </c>
      <c r="M26" s="22">
        <f>'Calcs-1'!M32*Assumptions!$B8</f>
        <v>0</v>
      </c>
      <c r="N26" s="22">
        <f>'Calcs-1'!N32*Assumptions!$B8</f>
        <v>0</v>
      </c>
      <c r="O26" s="22">
        <f>'Calcs-1'!O32*Assumptions!$B8</f>
        <v>0</v>
      </c>
      <c r="P26" s="22">
        <f>'Calcs-1'!P32*Assumptions!$B8</f>
        <v>0</v>
      </c>
      <c r="Q26" s="8"/>
    </row>
    <row r="27">
      <c r="A27" s="21" t="s">
        <v>16</v>
      </c>
      <c r="B27" s="9">
        <f>'Calcs-1'!B33*Assumptions!$B9</f>
        <v>120</v>
      </c>
      <c r="C27" s="9">
        <f>'Calcs-1'!C33*Assumptions!$B9</f>
        <v>120</v>
      </c>
      <c r="D27" s="9">
        <f>'Calcs-1'!D33*Assumptions!$B9</f>
        <v>120</v>
      </c>
      <c r="E27" s="9">
        <f>'Calcs-1'!E33*Assumptions!$B9</f>
        <v>120</v>
      </c>
      <c r="F27" s="9">
        <f>'Calcs-1'!F33*Assumptions!$B9</f>
        <v>120</v>
      </c>
      <c r="G27" s="9">
        <f>'Calcs-1'!G33*Assumptions!$B9</f>
        <v>120</v>
      </c>
      <c r="H27" s="9">
        <f>'Calcs-1'!H33*Assumptions!$B9</f>
        <v>120</v>
      </c>
      <c r="I27" s="9">
        <f>'Calcs-1'!I33*Assumptions!$B9</f>
        <v>120</v>
      </c>
      <c r="J27" s="9">
        <f>'Calcs-1'!J33*Assumptions!$B9</f>
        <v>120</v>
      </c>
      <c r="K27" s="9">
        <f>'Calcs-1'!K33*Assumptions!$B9</f>
        <v>120</v>
      </c>
      <c r="L27" s="9">
        <f>'Calcs-1'!L33*Assumptions!$B9</f>
        <v>120</v>
      </c>
      <c r="M27" s="9">
        <f>'Calcs-1'!M33*Assumptions!$B9</f>
        <v>120</v>
      </c>
      <c r="N27" s="9">
        <f>'Calcs-1'!N33*Assumptions!$B9</f>
        <v>120</v>
      </c>
      <c r="O27" s="9">
        <f>'Calcs-1'!O33*Assumptions!$B9</f>
        <v>120</v>
      </c>
      <c r="P27" s="9">
        <f>'Calcs-1'!P33*Assumptions!$B9</f>
        <v>120</v>
      </c>
      <c r="Q27" s="8"/>
    </row>
    <row r="28">
      <c r="A28" s="21" t="s">
        <v>18</v>
      </c>
      <c r="B28" s="9">
        <f>'Calcs-1'!B34*Assumptions!$B10</f>
        <v>0</v>
      </c>
      <c r="C28" s="9">
        <f>'Calcs-1'!C34*Assumptions!$B10</f>
        <v>0</v>
      </c>
      <c r="D28" s="9">
        <f>'Calcs-1'!D34*Assumptions!$B10</f>
        <v>0</v>
      </c>
      <c r="E28" s="9">
        <f>'Calcs-1'!E34*Assumptions!$B10</f>
        <v>0</v>
      </c>
      <c r="F28" s="9">
        <f>'Calcs-1'!F34*Assumptions!$B10</f>
        <v>0</v>
      </c>
      <c r="G28" s="9">
        <f>'Calcs-1'!G34*Assumptions!$B10</f>
        <v>0</v>
      </c>
      <c r="H28" s="9">
        <f>'Calcs-1'!H34*Assumptions!$B10</f>
        <v>0</v>
      </c>
      <c r="I28" s="9">
        <f>'Calcs-1'!I34*Assumptions!$B10</f>
        <v>0</v>
      </c>
      <c r="J28" s="9">
        <f>'Calcs-1'!J34*Assumptions!$B10</f>
        <v>0</v>
      </c>
      <c r="K28" s="9">
        <f>'Calcs-1'!K34*Assumptions!$B10</f>
        <v>0</v>
      </c>
      <c r="L28" s="9">
        <f>'Calcs-1'!L34*Assumptions!$B10</f>
        <v>0</v>
      </c>
      <c r="M28" s="9">
        <f>'Calcs-1'!M34*Assumptions!$B10</f>
        <v>0</v>
      </c>
      <c r="N28" s="9">
        <f>'Calcs-1'!N34*Assumptions!$B10</f>
        <v>0</v>
      </c>
      <c r="O28" s="9">
        <f>'Calcs-1'!O34*Assumptions!$B10</f>
        <v>0</v>
      </c>
      <c r="P28" s="9">
        <f>'Calcs-1'!P34*Assumptions!$B10</f>
        <v>0</v>
      </c>
      <c r="Q28" s="8"/>
    </row>
    <row r="29">
      <c r="A29" s="21" t="s">
        <v>19</v>
      </c>
      <c r="B29" s="9">
        <f>'Calcs-1'!B35*Assumptions!$B11</f>
        <v>0</v>
      </c>
      <c r="C29" s="9">
        <f>'Calcs-1'!C35*Assumptions!$B11</f>
        <v>0</v>
      </c>
      <c r="D29" s="9">
        <f>'Calcs-1'!D35*Assumptions!$B11</f>
        <v>0</v>
      </c>
      <c r="E29" s="9">
        <f>'Calcs-1'!E35*Assumptions!$B11</f>
        <v>0</v>
      </c>
      <c r="F29" s="9">
        <f>'Calcs-1'!F35*Assumptions!$B11</f>
        <v>0</v>
      </c>
      <c r="G29" s="9">
        <f>'Calcs-1'!G35*Assumptions!$B11</f>
        <v>0</v>
      </c>
      <c r="H29" s="9">
        <f>'Calcs-1'!H35*Assumptions!$B11</f>
        <v>0</v>
      </c>
      <c r="I29" s="9">
        <f>'Calcs-1'!I35*Assumptions!$B11</f>
        <v>0</v>
      </c>
      <c r="J29" s="9">
        <f>'Calcs-1'!J35*Assumptions!$B11</f>
        <v>0</v>
      </c>
      <c r="K29" s="9">
        <f>'Calcs-1'!K35*Assumptions!$B11</f>
        <v>0</v>
      </c>
      <c r="L29" s="9">
        <f>'Calcs-1'!L35*Assumptions!$B11</f>
        <v>0</v>
      </c>
      <c r="M29" s="9">
        <f>'Calcs-1'!M35*Assumptions!$B11</f>
        <v>0</v>
      </c>
      <c r="N29" s="9">
        <f>'Calcs-1'!N35*Assumptions!$B11</f>
        <v>0</v>
      </c>
      <c r="O29" s="9">
        <f>'Calcs-1'!O35*Assumptions!$B11</f>
        <v>0</v>
      </c>
      <c r="P29" s="9">
        <f>'Calcs-1'!P35*Assumptions!$B11</f>
        <v>0</v>
      </c>
      <c r="Q29" s="8"/>
    </row>
    <row r="30">
      <c r="A30" s="21" t="s">
        <v>71</v>
      </c>
      <c r="B30" s="9">
        <f>'Calcs-1'!B36*Assumptions!$B12</f>
        <v>0</v>
      </c>
      <c r="C30" s="9">
        <f>'Calcs-1'!C36*Assumptions!$B12</f>
        <v>0</v>
      </c>
      <c r="D30" s="9">
        <f>'Calcs-1'!D36*Assumptions!$B12</f>
        <v>0</v>
      </c>
      <c r="E30" s="9">
        <f>'Calcs-1'!E36*Assumptions!$B12</f>
        <v>0</v>
      </c>
      <c r="F30" s="9">
        <f>'Calcs-1'!F36*Assumptions!$B12</f>
        <v>0</v>
      </c>
      <c r="G30" s="9">
        <f>'Calcs-1'!G36*Assumptions!$B12</f>
        <v>0</v>
      </c>
      <c r="H30" s="9">
        <f>'Calcs-1'!H36*Assumptions!$B12</f>
        <v>0</v>
      </c>
      <c r="I30" s="9">
        <f>'Calcs-1'!I36*Assumptions!$B12</f>
        <v>0</v>
      </c>
      <c r="J30" s="9">
        <f>'Calcs-1'!J36*Assumptions!$B12</f>
        <v>0</v>
      </c>
      <c r="K30" s="9">
        <f>'Calcs-1'!K36*Assumptions!$B12</f>
        <v>0</v>
      </c>
      <c r="L30" s="9">
        <f>'Calcs-1'!L36*Assumptions!$B12</f>
        <v>0</v>
      </c>
      <c r="M30" s="9">
        <f>'Calcs-1'!M36*Assumptions!$B12</f>
        <v>0</v>
      </c>
      <c r="N30" s="9">
        <f>'Calcs-1'!N36*Assumptions!$B12</f>
        <v>0</v>
      </c>
      <c r="O30" s="9">
        <f>'Calcs-1'!O36*Assumptions!$B12</f>
        <v>0</v>
      </c>
      <c r="P30" s="9">
        <f>'Calcs-1'!P36*Assumptions!$B12</f>
        <v>0</v>
      </c>
      <c r="Q30" s="8"/>
    </row>
    <row r="31">
      <c r="A31" s="21" t="s">
        <v>26</v>
      </c>
      <c r="B31" s="9">
        <f>'Calcs-1'!B37*Assumptions!$B13</f>
        <v>25</v>
      </c>
      <c r="C31" s="9">
        <f>'Calcs-1'!C37*Assumptions!$B13</f>
        <v>25</v>
      </c>
      <c r="D31" s="9">
        <f>'Calcs-1'!D37*Assumptions!$B13</f>
        <v>25</v>
      </c>
      <c r="E31" s="9">
        <f>'Calcs-1'!E37*Assumptions!$B13</f>
        <v>25</v>
      </c>
      <c r="F31" s="9">
        <f>'Calcs-1'!F37*Assumptions!$B13</f>
        <v>25</v>
      </c>
      <c r="G31" s="9">
        <f>'Calcs-1'!G37*Assumptions!$B13</f>
        <v>25</v>
      </c>
      <c r="H31" s="9">
        <f>'Calcs-1'!H37*Assumptions!$B13</f>
        <v>25</v>
      </c>
      <c r="I31" s="9">
        <f>'Calcs-1'!I37*Assumptions!$B13</f>
        <v>25</v>
      </c>
      <c r="J31" s="9">
        <f>'Calcs-1'!J37*Assumptions!$B13</f>
        <v>25</v>
      </c>
      <c r="K31" s="9">
        <f>'Calcs-1'!K37*Assumptions!$B13</f>
        <v>25</v>
      </c>
      <c r="L31" s="9">
        <f>'Calcs-1'!L37*Assumptions!$B13</f>
        <v>25</v>
      </c>
      <c r="M31" s="9">
        <f>'Calcs-1'!M37*Assumptions!$B13</f>
        <v>25</v>
      </c>
      <c r="N31" s="9">
        <f>'Calcs-1'!N37*Assumptions!$B13</f>
        <v>25</v>
      </c>
      <c r="O31" s="9">
        <f>'Calcs-1'!O37*Assumptions!$B13</f>
        <v>25</v>
      </c>
      <c r="P31" s="9">
        <f>'Calcs-1'!P37*Assumptions!$B13</f>
        <v>25</v>
      </c>
      <c r="Q31" s="8"/>
    </row>
    <row r="32">
      <c r="A32" s="14" t="s">
        <v>79</v>
      </c>
      <c r="B32" s="22">
        <f t="shared" ref="B32:P32" si="5">SUM(B26:B31)</f>
        <v>145</v>
      </c>
      <c r="C32" s="22">
        <f t="shared" si="5"/>
        <v>145</v>
      </c>
      <c r="D32" s="22">
        <f t="shared" si="5"/>
        <v>145</v>
      </c>
      <c r="E32" s="22">
        <f t="shared" si="5"/>
        <v>145</v>
      </c>
      <c r="F32" s="22">
        <f t="shared" si="5"/>
        <v>145</v>
      </c>
      <c r="G32" s="22">
        <f t="shared" si="5"/>
        <v>145</v>
      </c>
      <c r="H32" s="22">
        <f t="shared" si="5"/>
        <v>145</v>
      </c>
      <c r="I32" s="22">
        <f t="shared" si="5"/>
        <v>145</v>
      </c>
      <c r="J32" s="22">
        <f t="shared" si="5"/>
        <v>145</v>
      </c>
      <c r="K32" s="22">
        <f t="shared" si="5"/>
        <v>145</v>
      </c>
      <c r="L32" s="22">
        <f t="shared" si="5"/>
        <v>145</v>
      </c>
      <c r="M32" s="22">
        <f t="shared" si="5"/>
        <v>145</v>
      </c>
      <c r="N32" s="22">
        <f t="shared" si="5"/>
        <v>145</v>
      </c>
      <c r="O32" s="22">
        <f t="shared" si="5"/>
        <v>145</v>
      </c>
      <c r="P32" s="22">
        <f t="shared" si="5"/>
        <v>145</v>
      </c>
      <c r="Q32" s="8"/>
    </row>
    <row r="33">
      <c r="A33" s="14" t="s">
        <v>80</v>
      </c>
      <c r="B33" s="22">
        <f t="shared" ref="B33:P33" si="6">B23+B32</f>
        <v>4720</v>
      </c>
      <c r="C33" s="22">
        <f t="shared" si="6"/>
        <v>4720</v>
      </c>
      <c r="D33" s="22">
        <f t="shared" si="6"/>
        <v>4720</v>
      </c>
      <c r="E33" s="22">
        <f t="shared" si="6"/>
        <v>4720</v>
      </c>
      <c r="F33" s="22">
        <f t="shared" si="6"/>
        <v>4720</v>
      </c>
      <c r="G33" s="22">
        <f t="shared" si="6"/>
        <v>4720</v>
      </c>
      <c r="H33" s="22">
        <f t="shared" si="6"/>
        <v>4720</v>
      </c>
      <c r="I33" s="22">
        <f t="shared" si="6"/>
        <v>4720</v>
      </c>
      <c r="J33" s="22">
        <f t="shared" si="6"/>
        <v>4720</v>
      </c>
      <c r="K33" s="22">
        <f t="shared" si="6"/>
        <v>4720</v>
      </c>
      <c r="L33" s="22">
        <f t="shared" si="6"/>
        <v>4720</v>
      </c>
      <c r="M33" s="22">
        <f t="shared" si="6"/>
        <v>4720</v>
      </c>
      <c r="N33" s="22">
        <f t="shared" si="6"/>
        <v>4720</v>
      </c>
      <c r="O33" s="22">
        <f t="shared" si="6"/>
        <v>4720</v>
      </c>
      <c r="P33" s="22">
        <f t="shared" si="6"/>
        <v>4720</v>
      </c>
      <c r="Q33" s="8"/>
    </row>
    <row r="34">
      <c r="A34" s="8"/>
      <c r="B34" s="8"/>
      <c r="C34" s="8"/>
      <c r="D34" s="8"/>
      <c r="E34" s="8"/>
      <c r="F34" s="8"/>
      <c r="G34" s="8"/>
      <c r="H34" s="8"/>
      <c r="I34" s="8"/>
      <c r="J34" s="8"/>
      <c r="K34" s="8"/>
      <c r="L34" s="8"/>
      <c r="M34" s="8"/>
      <c r="N34" s="8"/>
      <c r="O34" s="8"/>
      <c r="P34" s="8"/>
      <c r="Q34" s="8"/>
    </row>
    <row r="35">
      <c r="A35" s="14" t="s">
        <v>81</v>
      </c>
      <c r="B35" s="22">
        <f t="shared" ref="B35:P35" si="7">B14-B33</f>
        <v>5600</v>
      </c>
      <c r="C35" s="22">
        <f t="shared" si="7"/>
        <v>5600</v>
      </c>
      <c r="D35" s="22">
        <f t="shared" si="7"/>
        <v>5600</v>
      </c>
      <c r="E35" s="22">
        <f t="shared" si="7"/>
        <v>5600</v>
      </c>
      <c r="F35" s="22">
        <f t="shared" si="7"/>
        <v>5600</v>
      </c>
      <c r="G35" s="22">
        <f t="shared" si="7"/>
        <v>5600</v>
      </c>
      <c r="H35" s="22">
        <f t="shared" si="7"/>
        <v>5600</v>
      </c>
      <c r="I35" s="22">
        <f t="shared" si="7"/>
        <v>5600</v>
      </c>
      <c r="J35" s="22">
        <f t="shared" si="7"/>
        <v>5600</v>
      </c>
      <c r="K35" s="22">
        <f t="shared" si="7"/>
        <v>5600</v>
      </c>
      <c r="L35" s="22">
        <f t="shared" si="7"/>
        <v>5600</v>
      </c>
      <c r="M35" s="22">
        <f t="shared" si="7"/>
        <v>5600</v>
      </c>
      <c r="N35" s="22">
        <f t="shared" si="7"/>
        <v>5600</v>
      </c>
      <c r="O35" s="22">
        <f t="shared" si="7"/>
        <v>5600</v>
      </c>
      <c r="P35" s="22">
        <f t="shared" si="7"/>
        <v>5600</v>
      </c>
      <c r="Q35" s="8"/>
    </row>
    <row r="36">
      <c r="A36" s="8"/>
      <c r="B36" s="8"/>
      <c r="C36" s="8"/>
      <c r="D36" s="8"/>
      <c r="E36" s="8"/>
      <c r="F36" s="8"/>
      <c r="G36" s="8"/>
      <c r="H36" s="8"/>
      <c r="I36" s="8"/>
      <c r="J36" s="8"/>
      <c r="K36" s="8"/>
      <c r="L36" s="8"/>
      <c r="M36" s="8"/>
      <c r="N36" s="8"/>
      <c r="O36" s="8"/>
      <c r="P36" s="8"/>
      <c r="Q36" s="8"/>
    </row>
    <row r="37">
      <c r="A37" s="8"/>
      <c r="B37" s="8"/>
      <c r="C37" s="8"/>
      <c r="D37" s="8"/>
      <c r="E37" s="8"/>
      <c r="F37" s="8"/>
      <c r="G37" s="8"/>
      <c r="H37" s="8"/>
      <c r="I37" s="8"/>
      <c r="J37" s="8"/>
      <c r="K37" s="8"/>
      <c r="L37" s="8"/>
      <c r="M37" s="8"/>
      <c r="N37" s="8"/>
      <c r="O37" s="8"/>
      <c r="P37" s="8"/>
      <c r="Q37"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53</v>
      </c>
      <c r="C1" s="19" t="s">
        <v>54</v>
      </c>
      <c r="D1" s="19" t="s">
        <v>55</v>
      </c>
      <c r="E1" s="19" t="s">
        <v>56</v>
      </c>
      <c r="F1" s="19" t="s">
        <v>57</v>
      </c>
      <c r="G1" s="19" t="s">
        <v>58</v>
      </c>
      <c r="H1" s="19" t="s">
        <v>59</v>
      </c>
      <c r="I1" s="19" t="s">
        <v>60</v>
      </c>
      <c r="J1" s="19" t="s">
        <v>61</v>
      </c>
      <c r="K1" s="19" t="s">
        <v>62</v>
      </c>
      <c r="L1" s="19" t="s">
        <v>63</v>
      </c>
      <c r="M1" s="19" t="s">
        <v>64</v>
      </c>
      <c r="N1" s="19" t="s">
        <v>65</v>
      </c>
      <c r="O1" s="19" t="s">
        <v>66</v>
      </c>
      <c r="P1" s="19" t="s">
        <v>67</v>
      </c>
    </row>
    <row r="2">
      <c r="A2" s="20" t="s">
        <v>82</v>
      </c>
      <c r="B2" s="21"/>
      <c r="C2" s="21"/>
      <c r="D2" s="21"/>
      <c r="E2" s="21"/>
      <c r="F2" s="21"/>
      <c r="G2" s="21"/>
      <c r="H2" s="21"/>
      <c r="I2" s="21"/>
      <c r="J2" s="21"/>
      <c r="K2" s="21"/>
      <c r="L2" s="21"/>
      <c r="M2" s="21"/>
      <c r="N2" s="21"/>
      <c r="O2" s="21"/>
      <c r="P2" s="21"/>
    </row>
    <row r="3">
      <c r="A3" s="21" t="s">
        <v>14</v>
      </c>
      <c r="B3" s="22">
        <f>'Calcs-1'!B24*Assumptions!$B8</f>
        <v>3600</v>
      </c>
      <c r="C3" s="22">
        <f>'Calcs-1'!C24*Assumptions!$B8</f>
        <v>0</v>
      </c>
      <c r="D3" s="22">
        <f>'Calcs-1'!D24*Assumptions!$B8</f>
        <v>3600</v>
      </c>
      <c r="E3" s="22">
        <f>'Calcs-1'!E24*Assumptions!$B8</f>
        <v>0</v>
      </c>
      <c r="F3" s="22">
        <f>'Calcs-1'!F24*Assumptions!$B8</f>
        <v>3600</v>
      </c>
      <c r="G3" s="22">
        <f>'Calcs-1'!G24*Assumptions!$B8</f>
        <v>0</v>
      </c>
      <c r="H3" s="22">
        <f>'Calcs-1'!H24*Assumptions!$B8</f>
        <v>3600</v>
      </c>
      <c r="I3" s="22">
        <f>'Calcs-1'!I24*Assumptions!$B8</f>
        <v>0</v>
      </c>
      <c r="J3" s="22">
        <f>'Calcs-1'!J24*Assumptions!$B8</f>
        <v>3600</v>
      </c>
      <c r="K3" s="22">
        <f>'Calcs-1'!K24*Assumptions!$B8</f>
        <v>0</v>
      </c>
      <c r="L3" s="22">
        <f>'Calcs-1'!L24*Assumptions!$B8</f>
        <v>3600</v>
      </c>
      <c r="M3" s="22">
        <f>'Calcs-1'!M24*Assumptions!$B8</f>
        <v>0</v>
      </c>
      <c r="N3" s="22">
        <f>'Calcs-1'!N24*Assumptions!$B8</f>
        <v>3600</v>
      </c>
      <c r="O3" s="22">
        <f>'Calcs-1'!O24*Assumptions!$B8</f>
        <v>0</v>
      </c>
      <c r="P3" s="22">
        <f>'Calcs-1'!P24*Assumptions!$B8</f>
        <v>3600</v>
      </c>
    </row>
    <row r="4">
      <c r="A4" s="21" t="s">
        <v>16</v>
      </c>
      <c r="B4" s="22">
        <f>'Calcs-1'!B25*Assumptions!$B9</f>
        <v>720</v>
      </c>
      <c r="C4" s="22">
        <f>'Calcs-1'!C25*Assumptions!$B9</f>
        <v>720</v>
      </c>
      <c r="D4" s="22">
        <f>'Calcs-1'!D25*Assumptions!$B9</f>
        <v>720</v>
      </c>
      <c r="E4" s="22">
        <f>'Calcs-1'!E25*Assumptions!$B9</f>
        <v>720</v>
      </c>
      <c r="F4" s="22">
        <f>'Calcs-1'!F25*Assumptions!$B9</f>
        <v>720</v>
      </c>
      <c r="G4" s="22">
        <f>'Calcs-1'!G25*Assumptions!$B9</f>
        <v>720</v>
      </c>
      <c r="H4" s="22">
        <f>'Calcs-1'!H25*Assumptions!$B9</f>
        <v>720</v>
      </c>
      <c r="I4" s="22">
        <f>'Calcs-1'!I25*Assumptions!$B9</f>
        <v>720</v>
      </c>
      <c r="J4" s="22">
        <f>'Calcs-1'!J25*Assumptions!$B9</f>
        <v>720</v>
      </c>
      <c r="K4" s="22">
        <f>'Calcs-1'!K25*Assumptions!$B9</f>
        <v>720</v>
      </c>
      <c r="L4" s="22">
        <f>'Calcs-1'!L25*Assumptions!$B9</f>
        <v>720</v>
      </c>
      <c r="M4" s="22">
        <f>'Calcs-1'!M25*Assumptions!$B9</f>
        <v>720</v>
      </c>
      <c r="N4" s="22">
        <f>'Calcs-1'!N25*Assumptions!$B9</f>
        <v>720</v>
      </c>
      <c r="O4" s="22">
        <f>'Calcs-1'!O25*Assumptions!$B9</f>
        <v>720</v>
      </c>
      <c r="P4" s="22">
        <f>'Calcs-1'!P25*Assumptions!$B9</f>
        <v>720</v>
      </c>
    </row>
    <row r="5">
      <c r="A5" s="21" t="s">
        <v>18</v>
      </c>
      <c r="B5" s="22">
        <f>'Calcs-1'!B26*Assumptions!$B10</f>
        <v>2250</v>
      </c>
      <c r="C5" s="22">
        <f>'Calcs-1'!C26*Assumptions!$B10</f>
        <v>0</v>
      </c>
      <c r="D5" s="22">
        <f>'Calcs-1'!D26*Assumptions!$B10</f>
        <v>0</v>
      </c>
      <c r="E5" s="22">
        <f>'Calcs-1'!E26*Assumptions!$B10</f>
        <v>2250</v>
      </c>
      <c r="F5" s="22">
        <f>'Calcs-1'!F26*Assumptions!$B10</f>
        <v>0</v>
      </c>
      <c r="G5" s="22">
        <f>'Calcs-1'!G26*Assumptions!$B10</f>
        <v>0</v>
      </c>
      <c r="H5" s="22">
        <f>'Calcs-1'!H26*Assumptions!$B10</f>
        <v>2250</v>
      </c>
      <c r="I5" s="22">
        <f>'Calcs-1'!I26*Assumptions!$B10</f>
        <v>0</v>
      </c>
      <c r="J5" s="22">
        <f>'Calcs-1'!J26*Assumptions!$B10</f>
        <v>0</v>
      </c>
      <c r="K5" s="22">
        <f>'Calcs-1'!K26*Assumptions!$B10</f>
        <v>2250</v>
      </c>
      <c r="L5" s="22">
        <f>'Calcs-1'!L26*Assumptions!$B10</f>
        <v>0</v>
      </c>
      <c r="M5" s="22">
        <f>'Calcs-1'!M26*Assumptions!$B10</f>
        <v>0</v>
      </c>
      <c r="N5" s="22">
        <f>'Calcs-1'!N26*Assumptions!$B10</f>
        <v>2250</v>
      </c>
      <c r="O5" s="22">
        <f>'Calcs-1'!O26*Assumptions!$B10</f>
        <v>0</v>
      </c>
      <c r="P5" s="22">
        <f>'Calcs-1'!P26*Assumptions!$B10</f>
        <v>0</v>
      </c>
    </row>
    <row r="6">
      <c r="A6" s="21" t="s">
        <v>19</v>
      </c>
      <c r="B6" s="22">
        <f>'Calcs-1'!B27*Assumptions!$B11</f>
        <v>3000</v>
      </c>
      <c r="C6" s="22">
        <f>'Calcs-1'!C27*Assumptions!$B11</f>
        <v>0</v>
      </c>
      <c r="D6" s="22">
        <f>'Calcs-1'!D27*Assumptions!$B11</f>
        <v>0</v>
      </c>
      <c r="E6" s="22">
        <f>'Calcs-1'!E27*Assumptions!$B11</f>
        <v>0</v>
      </c>
      <c r="F6" s="22">
        <f>'Calcs-1'!F27*Assumptions!$B11</f>
        <v>3000</v>
      </c>
      <c r="G6" s="22">
        <f>'Calcs-1'!G27*Assumptions!$B11</f>
        <v>0</v>
      </c>
      <c r="H6" s="22">
        <f>'Calcs-1'!H27*Assumptions!$B11</f>
        <v>0</v>
      </c>
      <c r="I6" s="22">
        <f>'Calcs-1'!I27*Assumptions!$B11</f>
        <v>0</v>
      </c>
      <c r="J6" s="22">
        <f>'Calcs-1'!J27*Assumptions!$B11</f>
        <v>3000</v>
      </c>
      <c r="K6" s="22">
        <f>'Calcs-1'!K27*Assumptions!$B11</f>
        <v>0</v>
      </c>
      <c r="L6" s="22">
        <f>'Calcs-1'!L27*Assumptions!$B11</f>
        <v>0</v>
      </c>
      <c r="M6" s="22">
        <f>'Calcs-1'!M27*Assumptions!$B11</f>
        <v>0</v>
      </c>
      <c r="N6" s="22">
        <f>'Calcs-1'!N27*Assumptions!$B11</f>
        <v>3000</v>
      </c>
      <c r="O6" s="22">
        <f>'Calcs-1'!O27*Assumptions!$B11</f>
        <v>0</v>
      </c>
      <c r="P6" s="22">
        <f>'Calcs-1'!P27*Assumptions!$B11</f>
        <v>0</v>
      </c>
    </row>
    <row r="7">
      <c r="A7" s="21" t="s">
        <v>71</v>
      </c>
      <c r="B7" s="22">
        <f>'Calcs-1'!B28*Assumptions!$B12</f>
        <v>7200</v>
      </c>
      <c r="C7" s="22">
        <f>'Calcs-1'!C28*Assumptions!$B12</f>
        <v>0</v>
      </c>
      <c r="D7" s="22">
        <f>'Calcs-1'!D28*Assumptions!$B12</f>
        <v>0</v>
      </c>
      <c r="E7" s="22">
        <f>'Calcs-1'!E28*Assumptions!$B12</f>
        <v>0</v>
      </c>
      <c r="F7" s="22">
        <f>'Calcs-1'!F28*Assumptions!$B12</f>
        <v>0</v>
      </c>
      <c r="G7" s="22">
        <f>'Calcs-1'!G28*Assumptions!$B12</f>
        <v>7200</v>
      </c>
      <c r="H7" s="22">
        <f>'Calcs-1'!H28*Assumptions!$B12</f>
        <v>0</v>
      </c>
      <c r="I7" s="22">
        <f>'Calcs-1'!I28*Assumptions!$B12</f>
        <v>0</v>
      </c>
      <c r="J7" s="22">
        <f>'Calcs-1'!J28*Assumptions!$B12</f>
        <v>0</v>
      </c>
      <c r="K7" s="22">
        <f>'Calcs-1'!K28*Assumptions!$B12</f>
        <v>0</v>
      </c>
      <c r="L7" s="22">
        <f>'Calcs-1'!L28*Assumptions!$B12</f>
        <v>7200</v>
      </c>
      <c r="M7" s="22">
        <f>'Calcs-1'!M28*Assumptions!$B12</f>
        <v>0</v>
      </c>
      <c r="N7" s="22">
        <f>'Calcs-1'!N28*Assumptions!$B12</f>
        <v>0</v>
      </c>
      <c r="O7" s="22">
        <f>'Calcs-1'!O28*Assumptions!$B12</f>
        <v>0</v>
      </c>
      <c r="P7" s="22">
        <f>'Calcs-1'!P28*Assumptions!$B12</f>
        <v>0</v>
      </c>
    </row>
    <row r="8">
      <c r="A8" s="21" t="s">
        <v>26</v>
      </c>
      <c r="B8" s="22">
        <f>'Calcs-1'!B29*Assumptions!$B13</f>
        <v>750</v>
      </c>
      <c r="C8" s="22">
        <f>'Calcs-1'!C29*Assumptions!$B13</f>
        <v>0</v>
      </c>
      <c r="D8" s="22">
        <f>'Calcs-1'!D29*Assumptions!$B13</f>
        <v>0</v>
      </c>
      <c r="E8" s="22">
        <f>'Calcs-1'!E29*Assumptions!$B13</f>
        <v>0</v>
      </c>
      <c r="F8" s="22">
        <f>'Calcs-1'!F29*Assumptions!$B13</f>
        <v>750</v>
      </c>
      <c r="G8" s="22">
        <f>'Calcs-1'!G29*Assumptions!$B13</f>
        <v>0</v>
      </c>
      <c r="H8" s="22">
        <f>'Calcs-1'!H29*Assumptions!$B13</f>
        <v>0</v>
      </c>
      <c r="I8" s="22">
        <f>'Calcs-1'!I29*Assumptions!$B13</f>
        <v>0</v>
      </c>
      <c r="J8" s="22">
        <f>'Calcs-1'!J29*Assumptions!$B13</f>
        <v>750</v>
      </c>
      <c r="K8" s="22">
        <f>'Calcs-1'!K29*Assumptions!$B13</f>
        <v>0</v>
      </c>
      <c r="L8" s="22">
        <f>'Calcs-1'!L29*Assumptions!$B13</f>
        <v>0</v>
      </c>
      <c r="M8" s="22">
        <f>'Calcs-1'!M29*Assumptions!$B13</f>
        <v>0</v>
      </c>
      <c r="N8" s="22">
        <f>'Calcs-1'!N29*Assumptions!$B13</f>
        <v>750</v>
      </c>
      <c r="O8" s="22">
        <f>'Calcs-1'!O29*Assumptions!$B13</f>
        <v>0</v>
      </c>
      <c r="P8" s="22">
        <f>'Calcs-1'!P29*Assumptions!$B13</f>
        <v>0</v>
      </c>
    </row>
    <row r="9">
      <c r="A9" s="20" t="s">
        <v>83</v>
      </c>
      <c r="B9" s="22">
        <f t="shared" ref="B9:P9" si="1">SUM(B3:B8)</f>
        <v>17520</v>
      </c>
      <c r="C9" s="22">
        <f t="shared" si="1"/>
        <v>720</v>
      </c>
      <c r="D9" s="22">
        <f t="shared" si="1"/>
        <v>4320</v>
      </c>
      <c r="E9" s="22">
        <f t="shared" si="1"/>
        <v>2970</v>
      </c>
      <c r="F9" s="22">
        <f t="shared" si="1"/>
        <v>8070</v>
      </c>
      <c r="G9" s="22">
        <f t="shared" si="1"/>
        <v>7920</v>
      </c>
      <c r="H9" s="22">
        <f t="shared" si="1"/>
        <v>6570</v>
      </c>
      <c r="I9" s="22">
        <f t="shared" si="1"/>
        <v>720</v>
      </c>
      <c r="J9" s="22">
        <f t="shared" si="1"/>
        <v>8070</v>
      </c>
      <c r="K9" s="22">
        <f t="shared" si="1"/>
        <v>2970</v>
      </c>
      <c r="L9" s="22">
        <f t="shared" si="1"/>
        <v>11520</v>
      </c>
      <c r="M9" s="22">
        <f t="shared" si="1"/>
        <v>720</v>
      </c>
      <c r="N9" s="22">
        <f t="shared" si="1"/>
        <v>10320</v>
      </c>
      <c r="O9" s="22">
        <f t="shared" si="1"/>
        <v>720</v>
      </c>
      <c r="P9" s="22">
        <f t="shared" si="1"/>
        <v>4320</v>
      </c>
    </row>
    <row r="10">
      <c r="A10" s="8"/>
      <c r="B10" s="8"/>
      <c r="C10" s="8"/>
      <c r="D10" s="8"/>
      <c r="E10" s="8"/>
      <c r="F10" s="8"/>
      <c r="G10" s="8"/>
      <c r="H10" s="8"/>
      <c r="I10" s="8"/>
      <c r="J10" s="8"/>
      <c r="K10" s="8"/>
      <c r="L10" s="8"/>
      <c r="M10" s="8"/>
      <c r="N10" s="8"/>
      <c r="O10" s="8"/>
      <c r="P10"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5"/>
  </cols>
  <sheetData>
    <row r="1">
      <c r="A1" s="8"/>
      <c r="B1" s="8" t="s">
        <v>53</v>
      </c>
      <c r="C1" s="8" t="s">
        <v>54</v>
      </c>
      <c r="D1" s="8" t="s">
        <v>55</v>
      </c>
      <c r="E1" s="8" t="s">
        <v>56</v>
      </c>
      <c r="F1" s="8" t="s">
        <v>57</v>
      </c>
      <c r="G1" s="8" t="s">
        <v>58</v>
      </c>
      <c r="H1" s="8" t="s">
        <v>59</v>
      </c>
      <c r="I1" s="8" t="s">
        <v>60</v>
      </c>
      <c r="J1" s="8" t="s">
        <v>61</v>
      </c>
      <c r="K1" s="8" t="s">
        <v>62</v>
      </c>
      <c r="L1" s="8" t="s">
        <v>63</v>
      </c>
      <c r="M1" s="8" t="s">
        <v>64</v>
      </c>
      <c r="N1" s="8" t="s">
        <v>65</v>
      </c>
      <c r="O1" s="8" t="s">
        <v>66</v>
      </c>
      <c r="P1" s="8" t="s">
        <v>67</v>
      </c>
    </row>
    <row r="2">
      <c r="A2" s="8" t="s">
        <v>84</v>
      </c>
      <c r="B2" s="8"/>
      <c r="C2" s="8"/>
      <c r="D2" s="8"/>
      <c r="E2" s="8"/>
      <c r="F2" s="8"/>
      <c r="G2" s="8"/>
      <c r="H2" s="8"/>
      <c r="I2" s="8"/>
      <c r="J2" s="8"/>
      <c r="K2" s="8"/>
      <c r="L2" s="8"/>
      <c r="M2" s="8"/>
      <c r="N2" s="8"/>
      <c r="O2" s="8"/>
      <c r="P2" s="8"/>
    </row>
    <row r="3">
      <c r="A3" s="8" t="s">
        <v>42</v>
      </c>
      <c r="B3" s="22">
        <f>'Sales and Costs'!B4+'Sales and Costs'!B10</f>
        <v>6900</v>
      </c>
      <c r="C3" s="22">
        <f>'Sales and Costs'!C4+'Sales and Costs'!C10</f>
        <v>6900</v>
      </c>
      <c r="D3" s="22">
        <f>'Sales and Costs'!D4+'Sales and Costs'!D10</f>
        <v>6900</v>
      </c>
      <c r="E3" s="22">
        <f>'Sales and Costs'!E4+'Sales and Costs'!E10</f>
        <v>6900</v>
      </c>
      <c r="F3" s="22">
        <f>'Sales and Costs'!F4+'Sales and Costs'!F10</f>
        <v>6900</v>
      </c>
      <c r="G3" s="22">
        <f>'Sales and Costs'!G4+'Sales and Costs'!G10</f>
        <v>6900</v>
      </c>
      <c r="H3" s="22">
        <f>'Sales and Costs'!H4+'Sales and Costs'!H10</f>
        <v>6900</v>
      </c>
      <c r="I3" s="22">
        <f>'Sales and Costs'!I4+'Sales and Costs'!I10</f>
        <v>6900</v>
      </c>
      <c r="J3" s="22">
        <f>'Sales and Costs'!J4+'Sales and Costs'!J10</f>
        <v>6900</v>
      </c>
      <c r="K3" s="22">
        <f>'Sales and Costs'!K4+'Sales and Costs'!K10</f>
        <v>6900</v>
      </c>
      <c r="L3" s="22">
        <f>'Sales and Costs'!L4+'Sales and Costs'!L10</f>
        <v>6900</v>
      </c>
      <c r="M3" s="22">
        <f>'Sales and Costs'!M4+'Sales and Costs'!M10</f>
        <v>6900</v>
      </c>
      <c r="N3" s="22">
        <f>'Sales and Costs'!N4+'Sales and Costs'!N10</f>
        <v>6900</v>
      </c>
      <c r="O3" s="22">
        <f>'Sales and Costs'!O4+'Sales and Costs'!O10</f>
        <v>6900</v>
      </c>
      <c r="P3" s="22">
        <f>'Sales and Costs'!P4+'Sales and Costs'!P10</f>
        <v>6900</v>
      </c>
    </row>
    <row r="4">
      <c r="A4" s="8" t="s">
        <v>43</v>
      </c>
      <c r="B4" s="22">
        <f>'Sales and Costs'!B5+'Sales and Costs'!B11</f>
        <v>1980</v>
      </c>
      <c r="C4" s="22">
        <f>'Sales and Costs'!C5+'Sales and Costs'!C11</f>
        <v>1980</v>
      </c>
      <c r="D4" s="22">
        <f>'Sales and Costs'!D5+'Sales and Costs'!D11</f>
        <v>1980</v>
      </c>
      <c r="E4" s="22">
        <f>'Sales and Costs'!E5+'Sales and Costs'!E11</f>
        <v>1980</v>
      </c>
      <c r="F4" s="22">
        <f>'Sales and Costs'!F5+'Sales and Costs'!F11</f>
        <v>1980</v>
      </c>
      <c r="G4" s="22">
        <f>'Sales and Costs'!G5+'Sales and Costs'!G11</f>
        <v>1980</v>
      </c>
      <c r="H4" s="22">
        <f>'Sales and Costs'!H5+'Sales and Costs'!H11</f>
        <v>1980</v>
      </c>
      <c r="I4" s="22">
        <f>'Sales and Costs'!I5+'Sales and Costs'!I11</f>
        <v>1980</v>
      </c>
      <c r="J4" s="22">
        <f>'Sales and Costs'!J5+'Sales and Costs'!J11</f>
        <v>1980</v>
      </c>
      <c r="K4" s="22">
        <f>'Sales and Costs'!K5+'Sales and Costs'!K11</f>
        <v>1980</v>
      </c>
      <c r="L4" s="22">
        <f>'Sales and Costs'!L5+'Sales and Costs'!L11</f>
        <v>1980</v>
      </c>
      <c r="M4" s="22">
        <f>'Sales and Costs'!M5+'Sales and Costs'!M11</f>
        <v>1980</v>
      </c>
      <c r="N4" s="22">
        <f>'Sales and Costs'!N5+'Sales and Costs'!N11</f>
        <v>1980</v>
      </c>
      <c r="O4" s="22">
        <f>'Sales and Costs'!O5+'Sales and Costs'!O11</f>
        <v>1980</v>
      </c>
      <c r="P4" s="22">
        <f>'Sales and Costs'!P5+'Sales and Costs'!P11</f>
        <v>1980</v>
      </c>
    </row>
    <row r="5">
      <c r="A5" s="8" t="s">
        <v>44</v>
      </c>
      <c r="B5" s="22">
        <f>'Sales and Costs'!B6+'Sales and Costs'!B12</f>
        <v>1440</v>
      </c>
      <c r="C5" s="22">
        <f>'Sales and Costs'!C6+'Sales and Costs'!C12</f>
        <v>1440</v>
      </c>
      <c r="D5" s="22">
        <f>'Sales and Costs'!D6+'Sales and Costs'!D12</f>
        <v>1440</v>
      </c>
      <c r="E5" s="22">
        <f>'Sales and Costs'!E6+'Sales and Costs'!E12</f>
        <v>1440</v>
      </c>
      <c r="F5" s="22">
        <f>'Sales and Costs'!F6+'Sales and Costs'!F12</f>
        <v>1440</v>
      </c>
      <c r="G5" s="22">
        <f>'Sales and Costs'!G6+'Sales and Costs'!G12</f>
        <v>1440</v>
      </c>
      <c r="H5" s="22">
        <f>'Sales and Costs'!H6+'Sales and Costs'!H12</f>
        <v>1440</v>
      </c>
      <c r="I5" s="22">
        <f>'Sales and Costs'!I6+'Sales and Costs'!I12</f>
        <v>1440</v>
      </c>
      <c r="J5" s="22">
        <f>'Sales and Costs'!J6+'Sales and Costs'!J12</f>
        <v>1440</v>
      </c>
      <c r="K5" s="22">
        <f>'Sales and Costs'!K6+'Sales and Costs'!K12</f>
        <v>1440</v>
      </c>
      <c r="L5" s="22">
        <f>'Sales and Costs'!L6+'Sales and Costs'!L12</f>
        <v>1440</v>
      </c>
      <c r="M5" s="22">
        <f>'Sales and Costs'!M6+'Sales and Costs'!M12</f>
        <v>1440</v>
      </c>
      <c r="N5" s="22">
        <f>'Sales and Costs'!N6+'Sales and Costs'!N12</f>
        <v>1440</v>
      </c>
      <c r="O5" s="22">
        <f>'Sales and Costs'!O6+'Sales and Costs'!O12</f>
        <v>1440</v>
      </c>
      <c r="P5" s="22">
        <f>'Sales and Costs'!P6+'Sales and Costs'!P12</f>
        <v>1440</v>
      </c>
    </row>
    <row r="6">
      <c r="A6" s="8" t="s">
        <v>75</v>
      </c>
      <c r="B6" s="22">
        <f t="shared" ref="B6:P6" si="1">SUM(B3:B5)</f>
        <v>10320</v>
      </c>
      <c r="C6" s="22">
        <f t="shared" si="1"/>
        <v>10320</v>
      </c>
      <c r="D6" s="22">
        <f t="shared" si="1"/>
        <v>10320</v>
      </c>
      <c r="E6" s="22">
        <f t="shared" si="1"/>
        <v>10320</v>
      </c>
      <c r="F6" s="22">
        <f t="shared" si="1"/>
        <v>10320</v>
      </c>
      <c r="G6" s="22">
        <f t="shared" si="1"/>
        <v>10320</v>
      </c>
      <c r="H6" s="22">
        <f t="shared" si="1"/>
        <v>10320</v>
      </c>
      <c r="I6" s="22">
        <f t="shared" si="1"/>
        <v>10320</v>
      </c>
      <c r="J6" s="22">
        <f t="shared" si="1"/>
        <v>10320</v>
      </c>
      <c r="K6" s="22">
        <f t="shared" si="1"/>
        <v>10320</v>
      </c>
      <c r="L6" s="22">
        <f t="shared" si="1"/>
        <v>10320</v>
      </c>
      <c r="M6" s="22">
        <f t="shared" si="1"/>
        <v>10320</v>
      </c>
      <c r="N6" s="22">
        <f t="shared" si="1"/>
        <v>10320</v>
      </c>
      <c r="O6" s="22">
        <f t="shared" si="1"/>
        <v>10320</v>
      </c>
      <c r="P6" s="22">
        <f t="shared" si="1"/>
        <v>10320</v>
      </c>
    </row>
    <row r="7">
      <c r="A7" s="8"/>
      <c r="B7" s="21"/>
      <c r="C7" s="21"/>
      <c r="D7" s="21"/>
      <c r="E7" s="21"/>
      <c r="F7" s="21"/>
      <c r="G7" s="21"/>
      <c r="H7" s="21"/>
      <c r="I7" s="21"/>
      <c r="J7" s="21"/>
      <c r="K7" s="21"/>
      <c r="L7" s="21"/>
      <c r="M7" s="21"/>
      <c r="N7" s="21"/>
      <c r="O7" s="21"/>
      <c r="P7" s="21"/>
    </row>
    <row r="8">
      <c r="A8" s="8" t="s">
        <v>85</v>
      </c>
      <c r="B8" s="8"/>
      <c r="C8" s="8"/>
      <c r="D8" s="8"/>
      <c r="E8" s="8"/>
      <c r="F8" s="8"/>
      <c r="G8" s="8"/>
      <c r="H8" s="8"/>
      <c r="I8" s="8"/>
      <c r="J8" s="8"/>
      <c r="K8" s="8"/>
      <c r="L8" s="8"/>
      <c r="M8" s="8"/>
      <c r="N8" s="8"/>
      <c r="O8" s="8"/>
      <c r="P8" s="8"/>
    </row>
    <row r="9">
      <c r="A9" s="8" t="s">
        <v>42</v>
      </c>
      <c r="B9" s="22">
        <f t="shared" ref="B9:P9" si="2">B3</f>
        <v>6900</v>
      </c>
      <c r="C9" s="22">
        <f t="shared" si="2"/>
        <v>6900</v>
      </c>
      <c r="D9" s="22">
        <f t="shared" si="2"/>
        <v>6900</v>
      </c>
      <c r="E9" s="22">
        <f t="shared" si="2"/>
        <v>6900</v>
      </c>
      <c r="F9" s="22">
        <f t="shared" si="2"/>
        <v>6900</v>
      </c>
      <c r="G9" s="22">
        <f t="shared" si="2"/>
        <v>6900</v>
      </c>
      <c r="H9" s="22">
        <f t="shared" si="2"/>
        <v>6900</v>
      </c>
      <c r="I9" s="22">
        <f t="shared" si="2"/>
        <v>6900</v>
      </c>
      <c r="J9" s="22">
        <f t="shared" si="2"/>
        <v>6900</v>
      </c>
      <c r="K9" s="22">
        <f t="shared" si="2"/>
        <v>6900</v>
      </c>
      <c r="L9" s="22">
        <f t="shared" si="2"/>
        <v>6900</v>
      </c>
      <c r="M9" s="22">
        <f t="shared" si="2"/>
        <v>6900</v>
      </c>
      <c r="N9" s="22">
        <f t="shared" si="2"/>
        <v>6900</v>
      </c>
      <c r="O9" s="22">
        <f t="shared" si="2"/>
        <v>6900</v>
      </c>
      <c r="P9" s="22">
        <f t="shared" si="2"/>
        <v>6900</v>
      </c>
    </row>
    <row r="10">
      <c r="A10" s="8" t="s">
        <v>86</v>
      </c>
      <c r="B10" s="22">
        <v>0.0</v>
      </c>
      <c r="C10" s="22">
        <v>0.0</v>
      </c>
      <c r="D10" s="22">
        <v>0.0</v>
      </c>
      <c r="E10" s="22">
        <f>SUM(B4:E4)</f>
        <v>7920</v>
      </c>
      <c r="F10" s="22">
        <v>0.0</v>
      </c>
      <c r="G10" s="22">
        <v>0.0</v>
      </c>
      <c r="H10" s="22">
        <v>0.0</v>
      </c>
      <c r="I10" s="22">
        <f>SUM(F4:I4)</f>
        <v>7920</v>
      </c>
      <c r="J10" s="22">
        <v>0.0</v>
      </c>
      <c r="K10" s="22">
        <v>0.0</v>
      </c>
      <c r="L10" s="22">
        <v>0.0</v>
      </c>
      <c r="M10" s="22">
        <f>SUM(J4:M4)</f>
        <v>7920</v>
      </c>
      <c r="N10" s="22">
        <v>0.0</v>
      </c>
      <c r="O10" s="22">
        <v>0.0</v>
      </c>
      <c r="P10" s="22">
        <v>0.0</v>
      </c>
    </row>
    <row r="11">
      <c r="A11" s="8" t="s">
        <v>87</v>
      </c>
      <c r="B11" s="9">
        <v>0.0</v>
      </c>
      <c r="C11" s="22">
        <f>SUM(B5:C5)</f>
        <v>2880</v>
      </c>
      <c r="D11" s="9">
        <v>0.0</v>
      </c>
      <c r="E11" s="22">
        <f>SUM(D5:E5)</f>
        <v>2880</v>
      </c>
      <c r="F11" s="9">
        <v>0.0</v>
      </c>
      <c r="G11" s="22">
        <f>SUM(F5:G5)</f>
        <v>2880</v>
      </c>
      <c r="H11" s="9">
        <v>0.0</v>
      </c>
      <c r="I11" s="22">
        <f>SUM(H5:I5)</f>
        <v>2880</v>
      </c>
      <c r="J11" s="9">
        <v>0.0</v>
      </c>
      <c r="K11" s="22">
        <f>SUM(J5:K5)</f>
        <v>2880</v>
      </c>
      <c r="L11" s="9">
        <v>0.0</v>
      </c>
      <c r="M11" s="22">
        <f>SUM(L5:M5)</f>
        <v>2880</v>
      </c>
      <c r="N11" s="9">
        <v>0.0</v>
      </c>
      <c r="O11" s="22">
        <f>SUM(N5:O5)</f>
        <v>2880</v>
      </c>
      <c r="P11" s="9">
        <v>0.0</v>
      </c>
    </row>
    <row r="12">
      <c r="A12" s="8" t="s">
        <v>88</v>
      </c>
      <c r="B12" s="22">
        <f t="shared" ref="B12:P12" si="3">SUM(B9:B11)</f>
        <v>6900</v>
      </c>
      <c r="C12" s="22">
        <f t="shared" si="3"/>
        <v>9780</v>
      </c>
      <c r="D12" s="22">
        <f t="shared" si="3"/>
        <v>6900</v>
      </c>
      <c r="E12" s="22">
        <f t="shared" si="3"/>
        <v>17700</v>
      </c>
      <c r="F12" s="22">
        <f t="shared" si="3"/>
        <v>6900</v>
      </c>
      <c r="G12" s="22">
        <f t="shared" si="3"/>
        <v>9780</v>
      </c>
      <c r="H12" s="22">
        <f t="shared" si="3"/>
        <v>6900</v>
      </c>
      <c r="I12" s="22">
        <f t="shared" si="3"/>
        <v>17700</v>
      </c>
      <c r="J12" s="22">
        <f t="shared" si="3"/>
        <v>6900</v>
      </c>
      <c r="K12" s="22">
        <f t="shared" si="3"/>
        <v>9780</v>
      </c>
      <c r="L12" s="22">
        <f t="shared" si="3"/>
        <v>6900</v>
      </c>
      <c r="M12" s="22">
        <f t="shared" si="3"/>
        <v>17700</v>
      </c>
      <c r="N12" s="22">
        <f t="shared" si="3"/>
        <v>6900</v>
      </c>
      <c r="O12" s="22">
        <f t="shared" si="3"/>
        <v>9780</v>
      </c>
      <c r="P12" s="22">
        <f t="shared" si="3"/>
        <v>6900</v>
      </c>
    </row>
    <row r="13">
      <c r="A13" s="8"/>
      <c r="B13" s="21"/>
      <c r="C13" s="21"/>
      <c r="D13" s="21"/>
      <c r="E13" s="21"/>
      <c r="F13" s="21"/>
      <c r="G13" s="21"/>
      <c r="H13" s="21"/>
      <c r="I13" s="21"/>
      <c r="J13" s="21"/>
      <c r="K13" s="21"/>
      <c r="L13" s="21"/>
      <c r="M13" s="21"/>
      <c r="N13" s="21"/>
      <c r="O13" s="21"/>
      <c r="P13" s="21"/>
    </row>
    <row r="14">
      <c r="A14" s="8" t="s">
        <v>89</v>
      </c>
      <c r="B14" s="8"/>
      <c r="C14" s="8"/>
      <c r="D14" s="8"/>
      <c r="E14" s="8"/>
      <c r="F14" s="8"/>
      <c r="G14" s="8"/>
      <c r="H14" s="8"/>
      <c r="I14" s="8"/>
      <c r="J14" s="8"/>
      <c r="K14" s="8"/>
      <c r="L14" s="8"/>
      <c r="M14" s="8"/>
      <c r="N14" s="8"/>
      <c r="O14" s="8"/>
      <c r="P14" s="8"/>
    </row>
    <row r="15">
      <c r="A15" s="8" t="s">
        <v>42</v>
      </c>
      <c r="B15" s="9">
        <v>0.0</v>
      </c>
      <c r="C15" s="22">
        <f t="shared" ref="C15:P15" si="4">B20</f>
        <v>0</v>
      </c>
      <c r="D15" s="22">
        <f t="shared" si="4"/>
        <v>0</v>
      </c>
      <c r="E15" s="22">
        <f t="shared" si="4"/>
        <v>0</v>
      </c>
      <c r="F15" s="22">
        <f t="shared" si="4"/>
        <v>0</v>
      </c>
      <c r="G15" s="22">
        <f t="shared" si="4"/>
        <v>0</v>
      </c>
      <c r="H15" s="22">
        <f t="shared" si="4"/>
        <v>0</v>
      </c>
      <c r="I15" s="22">
        <f t="shared" si="4"/>
        <v>0</v>
      </c>
      <c r="J15" s="22">
        <f t="shared" si="4"/>
        <v>0</v>
      </c>
      <c r="K15" s="22">
        <f t="shared" si="4"/>
        <v>0</v>
      </c>
      <c r="L15" s="22">
        <f t="shared" si="4"/>
        <v>0</v>
      </c>
      <c r="M15" s="22">
        <f t="shared" si="4"/>
        <v>0</v>
      </c>
      <c r="N15" s="22">
        <f t="shared" si="4"/>
        <v>0</v>
      </c>
      <c r="O15" s="22">
        <f t="shared" si="4"/>
        <v>0</v>
      </c>
      <c r="P15" s="22">
        <f t="shared" si="4"/>
        <v>0</v>
      </c>
    </row>
    <row r="16">
      <c r="A16" s="8" t="s">
        <v>86</v>
      </c>
      <c r="B16" s="9">
        <v>0.0</v>
      </c>
      <c r="C16" s="22">
        <f t="shared" ref="C16:P16" si="5">B21</f>
        <v>1980</v>
      </c>
      <c r="D16" s="22">
        <f t="shared" si="5"/>
        <v>3960</v>
      </c>
      <c r="E16" s="22">
        <f t="shared" si="5"/>
        <v>5940</v>
      </c>
      <c r="F16" s="22">
        <f t="shared" si="5"/>
        <v>0</v>
      </c>
      <c r="G16" s="22">
        <f t="shared" si="5"/>
        <v>1980</v>
      </c>
      <c r="H16" s="22">
        <f t="shared" si="5"/>
        <v>3960</v>
      </c>
      <c r="I16" s="22">
        <f t="shared" si="5"/>
        <v>5940</v>
      </c>
      <c r="J16" s="22">
        <f t="shared" si="5"/>
        <v>0</v>
      </c>
      <c r="K16" s="22">
        <f t="shared" si="5"/>
        <v>1980</v>
      </c>
      <c r="L16" s="22">
        <f t="shared" si="5"/>
        <v>3960</v>
      </c>
      <c r="M16" s="22">
        <f t="shared" si="5"/>
        <v>5940</v>
      </c>
      <c r="N16" s="22">
        <f t="shared" si="5"/>
        <v>0</v>
      </c>
      <c r="O16" s="22">
        <f t="shared" si="5"/>
        <v>1980</v>
      </c>
      <c r="P16" s="22">
        <f t="shared" si="5"/>
        <v>3960</v>
      </c>
    </row>
    <row r="17">
      <c r="A17" s="8" t="s">
        <v>87</v>
      </c>
      <c r="B17" s="9">
        <v>0.0</v>
      </c>
      <c r="C17" s="22">
        <f t="shared" ref="C17:P17" si="6">B22</f>
        <v>1440</v>
      </c>
      <c r="D17" s="22">
        <f t="shared" si="6"/>
        <v>0</v>
      </c>
      <c r="E17" s="22">
        <f t="shared" si="6"/>
        <v>1440</v>
      </c>
      <c r="F17" s="22">
        <f t="shared" si="6"/>
        <v>0</v>
      </c>
      <c r="G17" s="22">
        <f t="shared" si="6"/>
        <v>1440</v>
      </c>
      <c r="H17" s="22">
        <f t="shared" si="6"/>
        <v>0</v>
      </c>
      <c r="I17" s="22">
        <f t="shared" si="6"/>
        <v>1440</v>
      </c>
      <c r="J17" s="22">
        <f t="shared" si="6"/>
        <v>0</v>
      </c>
      <c r="K17" s="22">
        <f t="shared" si="6"/>
        <v>1440</v>
      </c>
      <c r="L17" s="22">
        <f t="shared" si="6"/>
        <v>0</v>
      </c>
      <c r="M17" s="22">
        <f t="shared" si="6"/>
        <v>1440</v>
      </c>
      <c r="N17" s="22">
        <f t="shared" si="6"/>
        <v>0</v>
      </c>
      <c r="O17" s="22">
        <f t="shared" si="6"/>
        <v>1440</v>
      </c>
      <c r="P17" s="22">
        <f t="shared" si="6"/>
        <v>0</v>
      </c>
    </row>
    <row r="18">
      <c r="A18" s="8"/>
      <c r="B18" s="8"/>
      <c r="C18" s="21"/>
      <c r="D18" s="21"/>
      <c r="E18" s="21"/>
      <c r="F18" s="21"/>
      <c r="G18" s="21"/>
      <c r="H18" s="21"/>
      <c r="I18" s="21"/>
      <c r="J18" s="21"/>
      <c r="K18" s="21"/>
      <c r="L18" s="21"/>
      <c r="M18" s="21"/>
      <c r="N18" s="21"/>
      <c r="O18" s="21"/>
      <c r="P18" s="21"/>
    </row>
    <row r="19">
      <c r="A19" s="8" t="s">
        <v>90</v>
      </c>
      <c r="B19" s="8"/>
      <c r="C19" s="8"/>
      <c r="D19" s="8"/>
      <c r="E19" s="8"/>
      <c r="F19" s="8"/>
      <c r="G19" s="8"/>
      <c r="H19" s="8"/>
      <c r="I19" s="8"/>
      <c r="J19" s="8"/>
      <c r="K19" s="8"/>
      <c r="L19" s="8"/>
      <c r="M19" s="8"/>
      <c r="N19" s="8"/>
      <c r="O19" s="8"/>
      <c r="P19" s="8"/>
    </row>
    <row r="20">
      <c r="A20" s="8" t="s">
        <v>42</v>
      </c>
      <c r="B20" s="22">
        <f t="shared" ref="B20:P20" si="7">B15+B3-B9</f>
        <v>0</v>
      </c>
      <c r="C20" s="22">
        <f t="shared" si="7"/>
        <v>0</v>
      </c>
      <c r="D20" s="22">
        <f t="shared" si="7"/>
        <v>0</v>
      </c>
      <c r="E20" s="22">
        <f t="shared" si="7"/>
        <v>0</v>
      </c>
      <c r="F20" s="22">
        <f t="shared" si="7"/>
        <v>0</v>
      </c>
      <c r="G20" s="22">
        <f t="shared" si="7"/>
        <v>0</v>
      </c>
      <c r="H20" s="22">
        <f t="shared" si="7"/>
        <v>0</v>
      </c>
      <c r="I20" s="22">
        <f t="shared" si="7"/>
        <v>0</v>
      </c>
      <c r="J20" s="22">
        <f t="shared" si="7"/>
        <v>0</v>
      </c>
      <c r="K20" s="22">
        <f t="shared" si="7"/>
        <v>0</v>
      </c>
      <c r="L20" s="22">
        <f t="shared" si="7"/>
        <v>0</v>
      </c>
      <c r="M20" s="22">
        <f t="shared" si="7"/>
        <v>0</v>
      </c>
      <c r="N20" s="22">
        <f t="shared" si="7"/>
        <v>0</v>
      </c>
      <c r="O20" s="22">
        <f t="shared" si="7"/>
        <v>0</v>
      </c>
      <c r="P20" s="22">
        <f t="shared" si="7"/>
        <v>0</v>
      </c>
    </row>
    <row r="21">
      <c r="A21" s="8" t="s">
        <v>86</v>
      </c>
      <c r="B21" s="22">
        <f t="shared" ref="B21:P21" si="8">B16+B4-B10</f>
        <v>1980</v>
      </c>
      <c r="C21" s="22">
        <f t="shared" si="8"/>
        <v>3960</v>
      </c>
      <c r="D21" s="22">
        <f t="shared" si="8"/>
        <v>5940</v>
      </c>
      <c r="E21" s="22">
        <f t="shared" si="8"/>
        <v>0</v>
      </c>
      <c r="F21" s="22">
        <f t="shared" si="8"/>
        <v>1980</v>
      </c>
      <c r="G21" s="22">
        <f t="shared" si="8"/>
        <v>3960</v>
      </c>
      <c r="H21" s="22">
        <f t="shared" si="8"/>
        <v>5940</v>
      </c>
      <c r="I21" s="22">
        <f t="shared" si="8"/>
        <v>0</v>
      </c>
      <c r="J21" s="22">
        <f t="shared" si="8"/>
        <v>1980</v>
      </c>
      <c r="K21" s="22">
        <f t="shared" si="8"/>
        <v>3960</v>
      </c>
      <c r="L21" s="22">
        <f t="shared" si="8"/>
        <v>5940</v>
      </c>
      <c r="M21" s="22">
        <f t="shared" si="8"/>
        <v>0</v>
      </c>
      <c r="N21" s="22">
        <f t="shared" si="8"/>
        <v>1980</v>
      </c>
      <c r="O21" s="22">
        <f t="shared" si="8"/>
        <v>3960</v>
      </c>
      <c r="P21" s="22">
        <f t="shared" si="8"/>
        <v>5940</v>
      </c>
    </row>
    <row r="22">
      <c r="A22" s="8" t="s">
        <v>87</v>
      </c>
      <c r="B22" s="22">
        <f t="shared" ref="B22:P22" si="9">B17+B5-B11</f>
        <v>1440</v>
      </c>
      <c r="C22" s="22">
        <f t="shared" si="9"/>
        <v>0</v>
      </c>
      <c r="D22" s="22">
        <f t="shared" si="9"/>
        <v>1440</v>
      </c>
      <c r="E22" s="22">
        <f t="shared" si="9"/>
        <v>0</v>
      </c>
      <c r="F22" s="22">
        <f t="shared" si="9"/>
        <v>1440</v>
      </c>
      <c r="G22" s="22">
        <f t="shared" si="9"/>
        <v>0</v>
      </c>
      <c r="H22" s="22">
        <f t="shared" si="9"/>
        <v>1440</v>
      </c>
      <c r="I22" s="22">
        <f t="shared" si="9"/>
        <v>0</v>
      </c>
      <c r="J22" s="22">
        <f t="shared" si="9"/>
        <v>1440</v>
      </c>
      <c r="K22" s="22">
        <f t="shared" si="9"/>
        <v>0</v>
      </c>
      <c r="L22" s="22">
        <f t="shared" si="9"/>
        <v>1440</v>
      </c>
      <c r="M22" s="22">
        <f t="shared" si="9"/>
        <v>0</v>
      </c>
      <c r="N22" s="22">
        <f t="shared" si="9"/>
        <v>1440</v>
      </c>
      <c r="O22" s="22">
        <f t="shared" si="9"/>
        <v>0</v>
      </c>
      <c r="P22" s="22">
        <f t="shared" si="9"/>
        <v>1440</v>
      </c>
    </row>
    <row r="23">
      <c r="A23" s="8" t="s">
        <v>91</v>
      </c>
      <c r="B23" s="22">
        <f t="shared" ref="B23:P23" si="10">SUM(B20:B22)</f>
        <v>3420</v>
      </c>
      <c r="C23" s="22">
        <f t="shared" si="10"/>
        <v>3960</v>
      </c>
      <c r="D23" s="22">
        <f t="shared" si="10"/>
        <v>7380</v>
      </c>
      <c r="E23" s="22">
        <f t="shared" si="10"/>
        <v>0</v>
      </c>
      <c r="F23" s="22">
        <f t="shared" si="10"/>
        <v>3420</v>
      </c>
      <c r="G23" s="22">
        <f t="shared" si="10"/>
        <v>3960</v>
      </c>
      <c r="H23" s="22">
        <f t="shared" si="10"/>
        <v>7380</v>
      </c>
      <c r="I23" s="22">
        <f t="shared" si="10"/>
        <v>0</v>
      </c>
      <c r="J23" s="22">
        <f t="shared" si="10"/>
        <v>3420</v>
      </c>
      <c r="K23" s="22">
        <f t="shared" si="10"/>
        <v>3960</v>
      </c>
      <c r="L23" s="22">
        <f t="shared" si="10"/>
        <v>7380</v>
      </c>
      <c r="M23" s="22">
        <f t="shared" si="10"/>
        <v>0</v>
      </c>
      <c r="N23" s="22">
        <f t="shared" si="10"/>
        <v>3420</v>
      </c>
      <c r="O23" s="22">
        <f t="shared" si="10"/>
        <v>3960</v>
      </c>
      <c r="P23" s="22">
        <f t="shared" si="10"/>
        <v>7380</v>
      </c>
    </row>
    <row r="24">
      <c r="A24" s="8"/>
      <c r="B24" s="21"/>
      <c r="C24" s="21"/>
      <c r="D24" s="21"/>
      <c r="E24" s="21"/>
      <c r="F24" s="21"/>
      <c r="G24" s="21"/>
      <c r="H24" s="21"/>
      <c r="I24" s="21"/>
      <c r="J24" s="21"/>
      <c r="K24" s="21"/>
      <c r="L24" s="21"/>
      <c r="M24" s="21"/>
      <c r="N24" s="21"/>
      <c r="O24" s="21"/>
      <c r="P24" s="21"/>
    </row>
    <row r="25">
      <c r="A25" s="8"/>
      <c r="B25" s="8"/>
      <c r="C25" s="8"/>
      <c r="D25" s="8"/>
      <c r="E25" s="8"/>
      <c r="F25" s="8"/>
      <c r="G25" s="8"/>
      <c r="H25" s="8"/>
      <c r="I25" s="8"/>
      <c r="J25" s="8"/>
      <c r="K25" s="8"/>
      <c r="L25" s="8"/>
      <c r="M25" s="8"/>
      <c r="N25" s="8"/>
      <c r="O25" s="8"/>
      <c r="P25" s="8"/>
    </row>
    <row r="26">
      <c r="A26" s="8"/>
      <c r="B26" s="8"/>
      <c r="C26" s="8"/>
      <c r="D26" s="8"/>
      <c r="E26" s="8"/>
      <c r="F26" s="8"/>
      <c r="G26" s="8"/>
      <c r="H26" s="8"/>
      <c r="I26" s="8"/>
      <c r="J26" s="8"/>
      <c r="K26" s="8"/>
      <c r="L26" s="8"/>
      <c r="M26" s="8"/>
      <c r="N26" s="8"/>
      <c r="O26" s="8"/>
      <c r="P26"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13" t="s">
        <v>53</v>
      </c>
      <c r="C1" s="13" t="s">
        <v>54</v>
      </c>
      <c r="D1" s="13" t="s">
        <v>55</v>
      </c>
      <c r="E1" s="13" t="s">
        <v>56</v>
      </c>
      <c r="F1" s="13" t="s">
        <v>57</v>
      </c>
      <c r="G1" s="13" t="s">
        <v>58</v>
      </c>
      <c r="H1" s="13" t="s">
        <v>59</v>
      </c>
      <c r="I1" s="13" t="s">
        <v>60</v>
      </c>
      <c r="J1" s="13" t="s">
        <v>61</v>
      </c>
      <c r="K1" s="13" t="s">
        <v>62</v>
      </c>
      <c r="L1" s="13" t="s">
        <v>63</v>
      </c>
      <c r="M1" s="13" t="s">
        <v>64</v>
      </c>
      <c r="N1" s="13" t="s">
        <v>65</v>
      </c>
      <c r="O1" s="13" t="s">
        <v>66</v>
      </c>
      <c r="P1" s="13" t="s">
        <v>67</v>
      </c>
    </row>
    <row r="2">
      <c r="A2" s="14" t="s">
        <v>92</v>
      </c>
      <c r="B2" s="8"/>
      <c r="C2" s="8"/>
      <c r="D2" s="8"/>
      <c r="E2" s="8"/>
      <c r="F2" s="8"/>
      <c r="G2" s="8"/>
      <c r="H2" s="8"/>
      <c r="I2" s="8"/>
      <c r="J2" s="8"/>
      <c r="K2" s="8"/>
      <c r="L2" s="8"/>
      <c r="M2" s="8"/>
      <c r="N2" s="8"/>
      <c r="O2" s="8"/>
      <c r="P2" s="8"/>
    </row>
    <row r="3">
      <c r="A3" s="8" t="s">
        <v>93</v>
      </c>
      <c r="B3" s="22">
        <f>Collections!B12</f>
        <v>6900</v>
      </c>
      <c r="C3" s="22">
        <f>Collections!C12</f>
        <v>9780</v>
      </c>
      <c r="D3" s="22">
        <f>Collections!D12</f>
        <v>6900</v>
      </c>
      <c r="E3" s="22">
        <f>Collections!E12</f>
        <v>17700</v>
      </c>
      <c r="F3" s="22">
        <f>Collections!F12</f>
        <v>6900</v>
      </c>
      <c r="G3" s="22">
        <f>Collections!G12</f>
        <v>9780</v>
      </c>
      <c r="H3" s="22">
        <f>Collections!H12</f>
        <v>6900</v>
      </c>
      <c r="I3" s="22">
        <f>Collections!I12</f>
        <v>17700</v>
      </c>
      <c r="J3" s="22">
        <f>Collections!J12</f>
        <v>6900</v>
      </c>
      <c r="K3" s="22">
        <f>Collections!K12</f>
        <v>9780</v>
      </c>
      <c r="L3" s="22">
        <f>Collections!L12</f>
        <v>6900</v>
      </c>
      <c r="M3" s="22">
        <f>Collections!M12</f>
        <v>17700</v>
      </c>
      <c r="N3" s="22">
        <f>Collections!N12</f>
        <v>6900</v>
      </c>
      <c r="O3" s="22">
        <f>Collections!O12</f>
        <v>9780</v>
      </c>
      <c r="P3" s="22">
        <f>Collections!P12</f>
        <v>6900</v>
      </c>
    </row>
    <row r="4">
      <c r="A4" s="8"/>
      <c r="B4" s="8"/>
      <c r="C4" s="8"/>
      <c r="D4" s="8"/>
      <c r="E4" s="8"/>
      <c r="F4" s="8"/>
      <c r="G4" s="8"/>
      <c r="H4" s="8"/>
      <c r="I4" s="8"/>
      <c r="J4" s="8"/>
      <c r="K4" s="8"/>
      <c r="L4" s="8"/>
      <c r="M4" s="8"/>
      <c r="N4" s="8"/>
      <c r="O4" s="8"/>
      <c r="P4" s="8"/>
    </row>
    <row r="5">
      <c r="A5" s="14" t="s">
        <v>94</v>
      </c>
      <c r="B5" s="8"/>
      <c r="C5" s="8"/>
      <c r="D5" s="8"/>
      <c r="E5" s="8"/>
      <c r="F5" s="8"/>
      <c r="G5" s="8"/>
      <c r="H5" s="8"/>
      <c r="I5" s="8"/>
      <c r="J5" s="8"/>
      <c r="K5" s="8"/>
      <c r="L5" s="8"/>
      <c r="M5" s="8"/>
      <c r="N5" s="8"/>
      <c r="O5" s="8"/>
      <c r="P5" s="8"/>
    </row>
    <row r="6">
      <c r="A6" s="8" t="s">
        <v>95</v>
      </c>
      <c r="B6" s="22">
        <f>Purchases!B9</f>
        <v>17520</v>
      </c>
      <c r="C6" s="22">
        <f>Purchases!C9</f>
        <v>720</v>
      </c>
      <c r="D6" s="22">
        <f>Purchases!D9</f>
        <v>4320</v>
      </c>
      <c r="E6" s="22">
        <f>Purchases!E9</f>
        <v>2970</v>
      </c>
      <c r="F6" s="22">
        <f>Purchases!F9</f>
        <v>8070</v>
      </c>
      <c r="G6" s="22">
        <f>Purchases!G9</f>
        <v>7920</v>
      </c>
      <c r="H6" s="22">
        <f>Purchases!H9</f>
        <v>6570</v>
      </c>
      <c r="I6" s="22">
        <f>Purchases!I9</f>
        <v>720</v>
      </c>
      <c r="J6" s="22">
        <f>Purchases!J9</f>
        <v>8070</v>
      </c>
      <c r="K6" s="22">
        <f>Purchases!K9</f>
        <v>2970</v>
      </c>
      <c r="L6" s="22">
        <f>Purchases!L9</f>
        <v>11520</v>
      </c>
      <c r="M6" s="22">
        <f>Purchases!M9</f>
        <v>720</v>
      </c>
      <c r="N6" s="22">
        <f>Purchases!N9</f>
        <v>10320</v>
      </c>
      <c r="O6" s="22">
        <f>Purchases!O9</f>
        <v>720</v>
      </c>
      <c r="P6" s="22">
        <f>Purchases!P9</f>
        <v>4320</v>
      </c>
    </row>
    <row r="7">
      <c r="A7" s="8"/>
      <c r="B7" s="8"/>
      <c r="C7" s="8"/>
      <c r="D7" s="8"/>
      <c r="E7" s="8"/>
      <c r="F7" s="8"/>
      <c r="G7" s="8"/>
      <c r="H7" s="8"/>
      <c r="I7" s="8"/>
      <c r="J7" s="8"/>
      <c r="K7" s="8"/>
      <c r="L7" s="8"/>
      <c r="M7" s="8"/>
      <c r="N7" s="8"/>
      <c r="O7" s="8"/>
      <c r="P7" s="8"/>
    </row>
    <row r="8">
      <c r="A8" s="14" t="s">
        <v>96</v>
      </c>
      <c r="B8" s="22">
        <f t="shared" ref="B8:P8" si="1">B3-B6</f>
        <v>-10620</v>
      </c>
      <c r="C8" s="22">
        <f t="shared" si="1"/>
        <v>9060</v>
      </c>
      <c r="D8" s="22">
        <f t="shared" si="1"/>
        <v>2580</v>
      </c>
      <c r="E8" s="22">
        <f t="shared" si="1"/>
        <v>14730</v>
      </c>
      <c r="F8" s="22">
        <f t="shared" si="1"/>
        <v>-1170</v>
      </c>
      <c r="G8" s="22">
        <f t="shared" si="1"/>
        <v>1860</v>
      </c>
      <c r="H8" s="22">
        <f t="shared" si="1"/>
        <v>330</v>
      </c>
      <c r="I8" s="22">
        <f t="shared" si="1"/>
        <v>16980</v>
      </c>
      <c r="J8" s="22">
        <f t="shared" si="1"/>
        <v>-1170</v>
      </c>
      <c r="K8" s="22">
        <f t="shared" si="1"/>
        <v>6810</v>
      </c>
      <c r="L8" s="22">
        <f t="shared" si="1"/>
        <v>-4620</v>
      </c>
      <c r="M8" s="22">
        <f t="shared" si="1"/>
        <v>16980</v>
      </c>
      <c r="N8" s="22">
        <f t="shared" si="1"/>
        <v>-3420</v>
      </c>
      <c r="O8" s="22">
        <f t="shared" si="1"/>
        <v>9060</v>
      </c>
      <c r="P8" s="22">
        <f t="shared" si="1"/>
        <v>2580</v>
      </c>
    </row>
    <row r="9">
      <c r="A9" s="8"/>
      <c r="B9" s="8"/>
      <c r="C9" s="8"/>
      <c r="D9" s="8"/>
      <c r="E9" s="8"/>
      <c r="F9" s="8"/>
      <c r="G9" s="8"/>
      <c r="H9" s="8"/>
      <c r="I9" s="8"/>
      <c r="J9" s="8"/>
      <c r="K9" s="8"/>
      <c r="L9" s="8"/>
      <c r="M9" s="8"/>
      <c r="N9" s="8"/>
      <c r="O9" s="8"/>
      <c r="P9" s="8"/>
    </row>
    <row r="10">
      <c r="A10" s="8" t="s">
        <v>97</v>
      </c>
      <c r="B10" s="8"/>
      <c r="C10" s="8"/>
      <c r="D10" s="8"/>
      <c r="E10" s="8"/>
      <c r="F10" s="8"/>
      <c r="G10" s="8"/>
      <c r="H10" s="8"/>
      <c r="I10" s="8"/>
      <c r="J10" s="8"/>
      <c r="K10" s="8"/>
      <c r="L10" s="8"/>
      <c r="M10" s="8"/>
      <c r="N10" s="8"/>
      <c r="O10" s="8"/>
      <c r="P10" s="8"/>
    </row>
    <row r="11">
      <c r="A11" s="8" t="s">
        <v>98</v>
      </c>
      <c r="B11" s="9">
        <v>0.0</v>
      </c>
      <c r="C11" s="22">
        <f t="shared" ref="C11:P11" si="2">B13</f>
        <v>-10620</v>
      </c>
      <c r="D11" s="22">
        <f t="shared" si="2"/>
        <v>-1560</v>
      </c>
      <c r="E11" s="22">
        <f t="shared" si="2"/>
        <v>1020</v>
      </c>
      <c r="F11" s="22">
        <f t="shared" si="2"/>
        <v>15750</v>
      </c>
      <c r="G11" s="22">
        <f t="shared" si="2"/>
        <v>14580</v>
      </c>
      <c r="H11" s="22">
        <f t="shared" si="2"/>
        <v>16440</v>
      </c>
      <c r="I11" s="22">
        <f t="shared" si="2"/>
        <v>16770</v>
      </c>
      <c r="J11" s="22">
        <f t="shared" si="2"/>
        <v>33750</v>
      </c>
      <c r="K11" s="22">
        <f t="shared" si="2"/>
        <v>32580</v>
      </c>
      <c r="L11" s="22">
        <f t="shared" si="2"/>
        <v>39390</v>
      </c>
      <c r="M11" s="22">
        <f t="shared" si="2"/>
        <v>34770</v>
      </c>
      <c r="N11" s="22">
        <f t="shared" si="2"/>
        <v>51750</v>
      </c>
      <c r="O11" s="22">
        <f t="shared" si="2"/>
        <v>48330</v>
      </c>
      <c r="P11" s="22">
        <f t="shared" si="2"/>
        <v>57390</v>
      </c>
    </row>
    <row r="12">
      <c r="A12" s="8" t="s">
        <v>96</v>
      </c>
      <c r="B12" s="22">
        <f t="shared" ref="B12:P12" si="3">B8</f>
        <v>-10620</v>
      </c>
      <c r="C12" s="22">
        <f t="shared" si="3"/>
        <v>9060</v>
      </c>
      <c r="D12" s="22">
        <f t="shared" si="3"/>
        <v>2580</v>
      </c>
      <c r="E12" s="22">
        <f t="shared" si="3"/>
        <v>14730</v>
      </c>
      <c r="F12" s="22">
        <f t="shared" si="3"/>
        <v>-1170</v>
      </c>
      <c r="G12" s="22">
        <f t="shared" si="3"/>
        <v>1860</v>
      </c>
      <c r="H12" s="22">
        <f t="shared" si="3"/>
        <v>330</v>
      </c>
      <c r="I12" s="22">
        <f t="shared" si="3"/>
        <v>16980</v>
      </c>
      <c r="J12" s="22">
        <f t="shared" si="3"/>
        <v>-1170</v>
      </c>
      <c r="K12" s="22">
        <f t="shared" si="3"/>
        <v>6810</v>
      </c>
      <c r="L12" s="22">
        <f t="shared" si="3"/>
        <v>-4620</v>
      </c>
      <c r="M12" s="22">
        <f t="shared" si="3"/>
        <v>16980</v>
      </c>
      <c r="N12" s="22">
        <f t="shared" si="3"/>
        <v>-3420</v>
      </c>
      <c r="O12" s="22">
        <f t="shared" si="3"/>
        <v>9060</v>
      </c>
      <c r="P12" s="22">
        <f t="shared" si="3"/>
        <v>2580</v>
      </c>
    </row>
    <row r="13">
      <c r="A13" s="8" t="s">
        <v>99</v>
      </c>
      <c r="B13" s="22">
        <f t="shared" ref="B13:P13" si="4">B11+B12</f>
        <v>-10620</v>
      </c>
      <c r="C13" s="22">
        <f t="shared" si="4"/>
        <v>-1560</v>
      </c>
      <c r="D13" s="22">
        <f t="shared" si="4"/>
        <v>1020</v>
      </c>
      <c r="E13" s="22">
        <f t="shared" si="4"/>
        <v>15750</v>
      </c>
      <c r="F13" s="22">
        <f t="shared" si="4"/>
        <v>14580</v>
      </c>
      <c r="G13" s="22">
        <f t="shared" si="4"/>
        <v>16440</v>
      </c>
      <c r="H13" s="22">
        <f t="shared" si="4"/>
        <v>16770</v>
      </c>
      <c r="I13" s="22">
        <f t="shared" si="4"/>
        <v>33750</v>
      </c>
      <c r="J13" s="22">
        <f t="shared" si="4"/>
        <v>32580</v>
      </c>
      <c r="K13" s="22">
        <f t="shared" si="4"/>
        <v>39390</v>
      </c>
      <c r="L13" s="22">
        <f t="shared" si="4"/>
        <v>34770</v>
      </c>
      <c r="M13" s="22">
        <f t="shared" si="4"/>
        <v>51750</v>
      </c>
      <c r="N13" s="22">
        <f t="shared" si="4"/>
        <v>48330</v>
      </c>
      <c r="O13" s="22">
        <f t="shared" si="4"/>
        <v>57390</v>
      </c>
      <c r="P13" s="22">
        <f t="shared" si="4"/>
        <v>59970</v>
      </c>
    </row>
    <row r="14">
      <c r="A14" s="8"/>
      <c r="B14" s="8"/>
      <c r="C14" s="8"/>
      <c r="D14" s="8"/>
      <c r="E14" s="8"/>
      <c r="F14" s="8"/>
      <c r="G14" s="8"/>
      <c r="H14" s="8"/>
      <c r="I14" s="8"/>
      <c r="J14" s="8"/>
      <c r="K14" s="8"/>
      <c r="L14" s="8"/>
      <c r="M14" s="8"/>
      <c r="N14" s="8"/>
      <c r="O14" s="8"/>
      <c r="P14" s="8"/>
    </row>
    <row r="15">
      <c r="A15" s="8"/>
      <c r="B15" s="8"/>
      <c r="C15" s="8"/>
      <c r="D15" s="8"/>
      <c r="E15" s="8"/>
      <c r="F15" s="8"/>
      <c r="G15" s="8"/>
      <c r="H15" s="8"/>
      <c r="I15" s="8"/>
      <c r="J15" s="8"/>
      <c r="K15" s="8"/>
      <c r="L15" s="8"/>
      <c r="M15" s="8"/>
      <c r="N15" s="8"/>
      <c r="O15" s="8"/>
      <c r="P15"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53</v>
      </c>
      <c r="C1" s="8" t="s">
        <v>54</v>
      </c>
      <c r="D1" s="8" t="s">
        <v>55</v>
      </c>
      <c r="E1" s="8" t="s">
        <v>56</v>
      </c>
      <c r="F1" s="8" t="s">
        <v>57</v>
      </c>
      <c r="G1" s="8" t="s">
        <v>58</v>
      </c>
      <c r="H1" s="8" t="s">
        <v>59</v>
      </c>
      <c r="I1" s="8" t="s">
        <v>60</v>
      </c>
      <c r="J1" s="8" t="s">
        <v>61</v>
      </c>
      <c r="K1" s="8" t="s">
        <v>62</v>
      </c>
      <c r="L1" s="8" t="s">
        <v>63</v>
      </c>
      <c r="M1" s="8" t="s">
        <v>64</v>
      </c>
      <c r="N1" s="8" t="s">
        <v>65</v>
      </c>
      <c r="O1" s="8" t="s">
        <v>66</v>
      </c>
      <c r="P1" s="8" t="s">
        <v>67</v>
      </c>
    </row>
    <row r="2">
      <c r="A2" s="8" t="s">
        <v>100</v>
      </c>
      <c r="B2" s="8"/>
      <c r="C2" s="8"/>
      <c r="D2" s="8"/>
      <c r="E2" s="8"/>
      <c r="F2" s="8"/>
      <c r="G2" s="8"/>
      <c r="H2" s="8"/>
      <c r="I2" s="8"/>
      <c r="J2" s="8"/>
      <c r="K2" s="8"/>
      <c r="L2" s="8"/>
      <c r="M2" s="8"/>
      <c r="N2" s="8"/>
      <c r="O2" s="8"/>
      <c r="P2" s="8"/>
    </row>
    <row r="3">
      <c r="A3" s="21" t="s">
        <v>14</v>
      </c>
      <c r="B3" s="9">
        <v>0.0</v>
      </c>
      <c r="C3" s="15">
        <f t="shared" ref="C3:P3" si="1">B19</f>
        <v>12.5</v>
      </c>
      <c r="D3" s="15">
        <f t="shared" si="1"/>
        <v>5</v>
      </c>
      <c r="E3" s="15">
        <f t="shared" si="1"/>
        <v>17.5</v>
      </c>
      <c r="F3" s="15">
        <f t="shared" si="1"/>
        <v>10</v>
      </c>
      <c r="G3" s="15">
        <f t="shared" si="1"/>
        <v>22.5</v>
      </c>
      <c r="H3" s="15">
        <f t="shared" si="1"/>
        <v>15</v>
      </c>
      <c r="I3" s="15">
        <f t="shared" si="1"/>
        <v>27.5</v>
      </c>
      <c r="J3" s="15">
        <f t="shared" si="1"/>
        <v>20</v>
      </c>
      <c r="K3" s="15">
        <f t="shared" si="1"/>
        <v>32.5</v>
      </c>
      <c r="L3" s="15">
        <f t="shared" si="1"/>
        <v>25</v>
      </c>
      <c r="M3" s="15">
        <f t="shared" si="1"/>
        <v>37.5</v>
      </c>
      <c r="N3" s="15">
        <f t="shared" si="1"/>
        <v>30</v>
      </c>
      <c r="O3" s="15">
        <f t="shared" si="1"/>
        <v>42.5</v>
      </c>
      <c r="P3" s="15">
        <f t="shared" si="1"/>
        <v>35</v>
      </c>
    </row>
    <row r="4">
      <c r="A4" s="21" t="s">
        <v>16</v>
      </c>
      <c r="B4" s="9">
        <v>0.0</v>
      </c>
      <c r="C4" s="17">
        <f t="shared" ref="C4:P4" si="2">B20</f>
        <v>0</v>
      </c>
      <c r="D4" s="17">
        <f t="shared" si="2"/>
        <v>0</v>
      </c>
      <c r="E4" s="17">
        <f t="shared" si="2"/>
        <v>0</v>
      </c>
      <c r="F4" s="17">
        <f t="shared" si="2"/>
        <v>0</v>
      </c>
      <c r="G4" s="17">
        <f t="shared" si="2"/>
        <v>0</v>
      </c>
      <c r="H4" s="17">
        <f t="shared" si="2"/>
        <v>0</v>
      </c>
      <c r="I4" s="17">
        <f t="shared" si="2"/>
        <v>0</v>
      </c>
      <c r="J4" s="17">
        <f t="shared" si="2"/>
        <v>0</v>
      </c>
      <c r="K4" s="17">
        <f t="shared" si="2"/>
        <v>0</v>
      </c>
      <c r="L4" s="17">
        <f t="shared" si="2"/>
        <v>0</v>
      </c>
      <c r="M4" s="17">
        <f t="shared" si="2"/>
        <v>0</v>
      </c>
      <c r="N4" s="17">
        <f t="shared" si="2"/>
        <v>0</v>
      </c>
      <c r="O4" s="17">
        <f t="shared" si="2"/>
        <v>0</v>
      </c>
      <c r="P4" s="17">
        <f t="shared" si="2"/>
        <v>0</v>
      </c>
    </row>
    <row r="5">
      <c r="A5" s="21" t="s">
        <v>18</v>
      </c>
      <c r="B5" s="9">
        <v>0.0</v>
      </c>
      <c r="C5" s="17">
        <f t="shared" ref="C5:P5" si="3">B21</f>
        <v>17.5</v>
      </c>
      <c r="D5" s="17">
        <f t="shared" si="3"/>
        <v>10</v>
      </c>
      <c r="E5" s="17">
        <f t="shared" si="3"/>
        <v>2.5</v>
      </c>
      <c r="F5" s="17">
        <f t="shared" si="3"/>
        <v>20</v>
      </c>
      <c r="G5" s="17">
        <f t="shared" si="3"/>
        <v>12.5</v>
      </c>
      <c r="H5" s="17">
        <f t="shared" si="3"/>
        <v>5</v>
      </c>
      <c r="I5" s="17">
        <f t="shared" si="3"/>
        <v>22.5</v>
      </c>
      <c r="J5" s="17">
        <f t="shared" si="3"/>
        <v>15</v>
      </c>
      <c r="K5" s="17">
        <f t="shared" si="3"/>
        <v>7.5</v>
      </c>
      <c r="L5" s="17">
        <f t="shared" si="3"/>
        <v>25</v>
      </c>
      <c r="M5" s="17">
        <f t="shared" si="3"/>
        <v>17.5</v>
      </c>
      <c r="N5" s="17">
        <f t="shared" si="3"/>
        <v>10</v>
      </c>
      <c r="O5" s="17">
        <f t="shared" si="3"/>
        <v>27.5</v>
      </c>
      <c r="P5" s="17">
        <f t="shared" si="3"/>
        <v>20</v>
      </c>
    </row>
    <row r="6">
      <c r="A6" s="21" t="s">
        <v>19</v>
      </c>
      <c r="B6" s="9">
        <v>0.0</v>
      </c>
      <c r="C6" s="9">
        <f t="shared" ref="C6:P6" si="4">B22</f>
        <v>12</v>
      </c>
      <c r="D6" s="9">
        <f t="shared" si="4"/>
        <v>9</v>
      </c>
      <c r="E6" s="9">
        <f t="shared" si="4"/>
        <v>6</v>
      </c>
      <c r="F6" s="9">
        <f t="shared" si="4"/>
        <v>3</v>
      </c>
      <c r="G6" s="9">
        <f t="shared" si="4"/>
        <v>15</v>
      </c>
      <c r="H6" s="9">
        <f t="shared" si="4"/>
        <v>12</v>
      </c>
      <c r="I6" s="9">
        <f t="shared" si="4"/>
        <v>9</v>
      </c>
      <c r="J6" s="9">
        <f t="shared" si="4"/>
        <v>6</v>
      </c>
      <c r="K6" s="9">
        <f t="shared" si="4"/>
        <v>18</v>
      </c>
      <c r="L6" s="9">
        <f t="shared" si="4"/>
        <v>15</v>
      </c>
      <c r="M6" s="9">
        <f t="shared" si="4"/>
        <v>12</v>
      </c>
      <c r="N6" s="9">
        <f t="shared" si="4"/>
        <v>9</v>
      </c>
      <c r="O6" s="9">
        <f t="shared" si="4"/>
        <v>21</v>
      </c>
      <c r="P6" s="9">
        <f t="shared" si="4"/>
        <v>18</v>
      </c>
    </row>
    <row r="7">
      <c r="A7" s="21" t="s">
        <v>71</v>
      </c>
      <c r="B7" s="9">
        <v>0.0</v>
      </c>
      <c r="C7" s="9">
        <f t="shared" ref="C7:P7" si="5">B23</f>
        <v>500</v>
      </c>
      <c r="D7" s="9">
        <f t="shared" si="5"/>
        <v>400</v>
      </c>
      <c r="E7" s="9">
        <f t="shared" si="5"/>
        <v>300</v>
      </c>
      <c r="F7" s="9">
        <f t="shared" si="5"/>
        <v>200</v>
      </c>
      <c r="G7" s="9">
        <f t="shared" si="5"/>
        <v>100</v>
      </c>
      <c r="H7" s="9">
        <f t="shared" si="5"/>
        <v>600</v>
      </c>
      <c r="I7" s="9">
        <f t="shared" si="5"/>
        <v>500</v>
      </c>
      <c r="J7" s="9">
        <f t="shared" si="5"/>
        <v>400</v>
      </c>
      <c r="K7" s="9">
        <f t="shared" si="5"/>
        <v>300</v>
      </c>
      <c r="L7" s="9">
        <f t="shared" si="5"/>
        <v>200</v>
      </c>
      <c r="M7" s="9">
        <f t="shared" si="5"/>
        <v>700</v>
      </c>
      <c r="N7" s="9">
        <f t="shared" si="5"/>
        <v>600</v>
      </c>
      <c r="O7" s="9">
        <f t="shared" si="5"/>
        <v>500</v>
      </c>
      <c r="P7" s="9">
        <f t="shared" si="5"/>
        <v>400</v>
      </c>
    </row>
    <row r="8">
      <c r="A8" s="21" t="s">
        <v>26</v>
      </c>
      <c r="B8" s="9">
        <v>0.0</v>
      </c>
      <c r="C8" s="15">
        <f t="shared" ref="C8:P8" si="6">B24</f>
        <v>575</v>
      </c>
      <c r="D8" s="15">
        <f t="shared" si="6"/>
        <v>400</v>
      </c>
      <c r="E8" s="15">
        <f t="shared" si="6"/>
        <v>225</v>
      </c>
      <c r="F8" s="15">
        <f t="shared" si="6"/>
        <v>50</v>
      </c>
      <c r="G8" s="15">
        <f t="shared" si="6"/>
        <v>625</v>
      </c>
      <c r="H8" s="15">
        <f t="shared" si="6"/>
        <v>450</v>
      </c>
      <c r="I8" s="15">
        <f t="shared" si="6"/>
        <v>275</v>
      </c>
      <c r="J8" s="15">
        <f t="shared" si="6"/>
        <v>100</v>
      </c>
      <c r="K8" s="15">
        <f t="shared" si="6"/>
        <v>675</v>
      </c>
      <c r="L8" s="15">
        <f t="shared" si="6"/>
        <v>500</v>
      </c>
      <c r="M8" s="15">
        <f t="shared" si="6"/>
        <v>325</v>
      </c>
      <c r="N8" s="15">
        <f t="shared" si="6"/>
        <v>150</v>
      </c>
      <c r="O8" s="15">
        <f t="shared" si="6"/>
        <v>725</v>
      </c>
      <c r="P8" s="15">
        <f t="shared" si="6"/>
        <v>550</v>
      </c>
    </row>
    <row r="9">
      <c r="A9" s="8"/>
      <c r="B9" s="8"/>
      <c r="C9" s="8"/>
      <c r="D9" s="8"/>
      <c r="E9" s="8"/>
      <c r="F9" s="8"/>
      <c r="G9" s="8"/>
      <c r="H9" s="8"/>
      <c r="I9" s="8"/>
      <c r="J9" s="8"/>
      <c r="K9" s="8"/>
      <c r="L9" s="8"/>
      <c r="M9" s="8"/>
      <c r="N9" s="8"/>
      <c r="O9" s="8"/>
      <c r="P9" s="8"/>
    </row>
    <row r="10">
      <c r="A10" s="8" t="s">
        <v>101</v>
      </c>
      <c r="B10" s="8"/>
      <c r="C10" s="8"/>
      <c r="D10" s="8"/>
      <c r="E10" s="8"/>
      <c r="F10" s="8"/>
      <c r="G10" s="8"/>
      <c r="H10" s="8"/>
      <c r="I10" s="8"/>
      <c r="J10" s="8"/>
      <c r="K10" s="8"/>
      <c r="L10" s="8"/>
      <c r="M10" s="8"/>
      <c r="N10" s="8"/>
      <c r="O10" s="8"/>
      <c r="P10" s="8"/>
    </row>
    <row r="11">
      <c r="A11" s="21" t="s">
        <v>14</v>
      </c>
      <c r="B11" s="15">
        <f>'Calcs-1'!B24-'Calcs-1'!B15-'Calcs-1'!B32</f>
        <v>12.5</v>
      </c>
      <c r="C11" s="15">
        <f>'Calcs-1'!C24-'Calcs-1'!C15-'Calcs-1'!C32</f>
        <v>-7.5</v>
      </c>
      <c r="D11" s="15">
        <f>'Calcs-1'!D24-'Calcs-1'!D15-'Calcs-1'!D32</f>
        <v>12.5</v>
      </c>
      <c r="E11" s="15">
        <f>'Calcs-1'!E24-'Calcs-1'!E15-'Calcs-1'!E32</f>
        <v>-7.5</v>
      </c>
      <c r="F11" s="15">
        <f>'Calcs-1'!F24-'Calcs-1'!F15-'Calcs-1'!F32</f>
        <v>12.5</v>
      </c>
      <c r="G11" s="15">
        <f>'Calcs-1'!G24-'Calcs-1'!G15-'Calcs-1'!G32</f>
        <v>-7.5</v>
      </c>
      <c r="H11" s="15">
        <f>'Calcs-1'!H24-'Calcs-1'!H15-'Calcs-1'!H32</f>
        <v>12.5</v>
      </c>
      <c r="I11" s="15">
        <f>'Calcs-1'!I24-'Calcs-1'!I15-'Calcs-1'!I32</f>
        <v>-7.5</v>
      </c>
      <c r="J11" s="15">
        <f>'Calcs-1'!J24-'Calcs-1'!J15-'Calcs-1'!J32</f>
        <v>12.5</v>
      </c>
      <c r="K11" s="15">
        <f>'Calcs-1'!K24-'Calcs-1'!K15-'Calcs-1'!K32</f>
        <v>-7.5</v>
      </c>
      <c r="L11" s="15">
        <f>'Calcs-1'!L24-'Calcs-1'!L15-'Calcs-1'!L32</f>
        <v>12.5</v>
      </c>
      <c r="M11" s="15">
        <f>'Calcs-1'!M24-'Calcs-1'!M15-'Calcs-1'!M32</f>
        <v>-7.5</v>
      </c>
      <c r="N11" s="15">
        <f>'Calcs-1'!N24-'Calcs-1'!N15-'Calcs-1'!N32</f>
        <v>12.5</v>
      </c>
      <c r="O11" s="15">
        <f>'Calcs-1'!O24-'Calcs-1'!O15-'Calcs-1'!O32</f>
        <v>-7.5</v>
      </c>
      <c r="P11" s="15">
        <f>'Calcs-1'!P24-'Calcs-1'!P15-'Calcs-1'!P32</f>
        <v>12.5</v>
      </c>
    </row>
    <row r="12">
      <c r="A12" s="21" t="s">
        <v>16</v>
      </c>
      <c r="B12" s="17">
        <f>'Calcs-1'!B25-'Calcs-1'!B16-'Calcs-1'!B33</f>
        <v>0</v>
      </c>
      <c r="C12" s="17">
        <f>'Calcs-1'!C25-'Calcs-1'!C16-'Calcs-1'!C33</f>
        <v>0</v>
      </c>
      <c r="D12" s="17">
        <f>'Calcs-1'!D25-'Calcs-1'!D16-'Calcs-1'!D33</f>
        <v>0</v>
      </c>
      <c r="E12" s="17">
        <f>'Calcs-1'!E25-'Calcs-1'!E16-'Calcs-1'!E33</f>
        <v>0</v>
      </c>
      <c r="F12" s="17">
        <f>'Calcs-1'!F25-'Calcs-1'!F16-'Calcs-1'!F33</f>
        <v>0</v>
      </c>
      <c r="G12" s="17">
        <f>'Calcs-1'!G25-'Calcs-1'!G16-'Calcs-1'!G33</f>
        <v>0</v>
      </c>
      <c r="H12" s="17">
        <f>'Calcs-1'!H25-'Calcs-1'!H16-'Calcs-1'!H33</f>
        <v>0</v>
      </c>
      <c r="I12" s="17">
        <f>'Calcs-1'!I25-'Calcs-1'!I16-'Calcs-1'!I33</f>
        <v>0</v>
      </c>
      <c r="J12" s="17">
        <f>'Calcs-1'!J25-'Calcs-1'!J16-'Calcs-1'!J33</f>
        <v>0</v>
      </c>
      <c r="K12" s="17">
        <f>'Calcs-1'!K25-'Calcs-1'!K16-'Calcs-1'!K33</f>
        <v>0</v>
      </c>
      <c r="L12" s="17">
        <f>'Calcs-1'!L25-'Calcs-1'!L16-'Calcs-1'!L33</f>
        <v>0</v>
      </c>
      <c r="M12" s="17">
        <f>'Calcs-1'!M25-'Calcs-1'!M16-'Calcs-1'!M33</f>
        <v>0</v>
      </c>
      <c r="N12" s="17">
        <f>'Calcs-1'!N25-'Calcs-1'!N16-'Calcs-1'!N33</f>
        <v>0</v>
      </c>
      <c r="O12" s="17">
        <f>'Calcs-1'!O25-'Calcs-1'!O16-'Calcs-1'!O33</f>
        <v>0</v>
      </c>
      <c r="P12" s="17">
        <f>'Calcs-1'!P25-'Calcs-1'!P16-'Calcs-1'!P33</f>
        <v>0</v>
      </c>
    </row>
    <row r="13">
      <c r="A13" s="21" t="s">
        <v>18</v>
      </c>
      <c r="B13" s="17">
        <f>'Calcs-1'!B26-'Calcs-1'!B17-'Calcs-1'!B34</f>
        <v>17.5</v>
      </c>
      <c r="C13" s="9">
        <f>'Calcs-1'!C26-'Calcs-1'!C17-'Calcs-1'!C34</f>
        <v>-7.5</v>
      </c>
      <c r="D13" s="9">
        <f>'Calcs-1'!D26-'Calcs-1'!D17-'Calcs-1'!D34</f>
        <v>-7.5</v>
      </c>
      <c r="E13" s="9">
        <f>'Calcs-1'!E26-'Calcs-1'!E17-'Calcs-1'!E34</f>
        <v>17.5</v>
      </c>
      <c r="F13" s="9">
        <f>'Calcs-1'!F26-'Calcs-1'!F17-'Calcs-1'!F34</f>
        <v>-7.5</v>
      </c>
      <c r="G13" s="9">
        <f>'Calcs-1'!G26-'Calcs-1'!G17-'Calcs-1'!G34</f>
        <v>-7.5</v>
      </c>
      <c r="H13" s="9">
        <f>'Calcs-1'!H26-'Calcs-1'!H17-'Calcs-1'!H34</f>
        <v>17.5</v>
      </c>
      <c r="I13" s="9">
        <f>'Calcs-1'!I26-'Calcs-1'!I17-'Calcs-1'!I34</f>
        <v>-7.5</v>
      </c>
      <c r="J13" s="9">
        <f>'Calcs-1'!J26-'Calcs-1'!J17-'Calcs-1'!J34</f>
        <v>-7.5</v>
      </c>
      <c r="K13" s="9">
        <f>'Calcs-1'!K26-'Calcs-1'!K17-'Calcs-1'!K34</f>
        <v>17.5</v>
      </c>
      <c r="L13" s="9">
        <f>'Calcs-1'!L26-'Calcs-1'!L17-'Calcs-1'!L34</f>
        <v>-7.5</v>
      </c>
      <c r="M13" s="9">
        <f>'Calcs-1'!M26-'Calcs-1'!M17-'Calcs-1'!M34</f>
        <v>-7.5</v>
      </c>
      <c r="N13" s="9">
        <f>'Calcs-1'!N26-'Calcs-1'!N17-'Calcs-1'!N34</f>
        <v>17.5</v>
      </c>
      <c r="O13" s="9">
        <f>'Calcs-1'!O26-'Calcs-1'!O17-'Calcs-1'!O34</f>
        <v>-7.5</v>
      </c>
      <c r="P13" s="9">
        <f>'Calcs-1'!P26-'Calcs-1'!P17-'Calcs-1'!P34</f>
        <v>-7.5</v>
      </c>
    </row>
    <row r="14">
      <c r="A14" s="21" t="s">
        <v>19</v>
      </c>
      <c r="B14" s="9">
        <f>'Calcs-1'!B27-'Calcs-1'!B18-'Calcs-1'!B35</f>
        <v>12</v>
      </c>
      <c r="C14" s="9">
        <f>'Calcs-1'!C27-'Calcs-1'!C18-'Calcs-1'!C35</f>
        <v>-3</v>
      </c>
      <c r="D14" s="9">
        <f>'Calcs-1'!D27-'Calcs-1'!D18-'Calcs-1'!D35</f>
        <v>-3</v>
      </c>
      <c r="E14" s="9">
        <f>'Calcs-1'!E27-'Calcs-1'!E18-'Calcs-1'!E35</f>
        <v>-3</v>
      </c>
      <c r="F14" s="9">
        <f>'Calcs-1'!F27-'Calcs-1'!F18-'Calcs-1'!F35</f>
        <v>12</v>
      </c>
      <c r="G14" s="9">
        <f>'Calcs-1'!G27-'Calcs-1'!G18-'Calcs-1'!G35</f>
        <v>-3</v>
      </c>
      <c r="H14" s="9">
        <f>'Calcs-1'!H27-'Calcs-1'!H18-'Calcs-1'!H35</f>
        <v>-3</v>
      </c>
      <c r="I14" s="9">
        <f>'Calcs-1'!I27-'Calcs-1'!I18-'Calcs-1'!I35</f>
        <v>-3</v>
      </c>
      <c r="J14" s="9">
        <f>'Calcs-1'!J27-'Calcs-1'!J18-'Calcs-1'!J35</f>
        <v>12</v>
      </c>
      <c r="K14" s="9">
        <f>'Calcs-1'!K27-'Calcs-1'!K18-'Calcs-1'!K35</f>
        <v>-3</v>
      </c>
      <c r="L14" s="9">
        <f>'Calcs-1'!L27-'Calcs-1'!L18-'Calcs-1'!L35</f>
        <v>-3</v>
      </c>
      <c r="M14" s="9">
        <f>'Calcs-1'!M27-'Calcs-1'!M18-'Calcs-1'!M35</f>
        <v>-3</v>
      </c>
      <c r="N14" s="9">
        <f>'Calcs-1'!N27-'Calcs-1'!N18-'Calcs-1'!N35</f>
        <v>12</v>
      </c>
      <c r="O14" s="9">
        <f>'Calcs-1'!O27-'Calcs-1'!O18-'Calcs-1'!O35</f>
        <v>-3</v>
      </c>
      <c r="P14" s="9">
        <f>'Calcs-1'!P27-'Calcs-1'!P18-'Calcs-1'!P35</f>
        <v>-3</v>
      </c>
    </row>
    <row r="15">
      <c r="A15" s="21" t="s">
        <v>71</v>
      </c>
      <c r="B15" s="9">
        <f>'Calcs-1'!B28-'Calcs-1'!B19-'Calcs-1'!B36</f>
        <v>500</v>
      </c>
      <c r="C15" s="9">
        <f>'Calcs-1'!C28-'Calcs-1'!C19-'Calcs-1'!C36</f>
        <v>-100</v>
      </c>
      <c r="D15" s="9">
        <f>'Calcs-1'!D28-'Calcs-1'!D19-'Calcs-1'!D36</f>
        <v>-100</v>
      </c>
      <c r="E15" s="9">
        <f>'Calcs-1'!E28-'Calcs-1'!E19-'Calcs-1'!E36</f>
        <v>-100</v>
      </c>
      <c r="F15" s="9">
        <f>'Calcs-1'!F28-'Calcs-1'!F19-'Calcs-1'!F36</f>
        <v>-100</v>
      </c>
      <c r="G15" s="9">
        <f>'Calcs-1'!G28-'Calcs-1'!G19-'Calcs-1'!G36</f>
        <v>500</v>
      </c>
      <c r="H15" s="9">
        <f>'Calcs-1'!H28-'Calcs-1'!H19-'Calcs-1'!H36</f>
        <v>-100</v>
      </c>
      <c r="I15" s="9">
        <f>'Calcs-1'!I28-'Calcs-1'!I19-'Calcs-1'!I36</f>
        <v>-100</v>
      </c>
      <c r="J15" s="9">
        <f>'Calcs-1'!J28-'Calcs-1'!J19-'Calcs-1'!J36</f>
        <v>-100</v>
      </c>
      <c r="K15" s="9">
        <f>'Calcs-1'!K28-'Calcs-1'!K19-'Calcs-1'!K36</f>
        <v>-100</v>
      </c>
      <c r="L15" s="9">
        <f>'Calcs-1'!L28-'Calcs-1'!L19-'Calcs-1'!L36</f>
        <v>500</v>
      </c>
      <c r="M15" s="9">
        <f>'Calcs-1'!M28-'Calcs-1'!M19-'Calcs-1'!M36</f>
        <v>-100</v>
      </c>
      <c r="N15" s="9">
        <f>'Calcs-1'!N28-'Calcs-1'!N19-'Calcs-1'!N36</f>
        <v>-100</v>
      </c>
      <c r="O15" s="9">
        <f>'Calcs-1'!O28-'Calcs-1'!O19-'Calcs-1'!O36</f>
        <v>-100</v>
      </c>
      <c r="P15" s="9">
        <f>'Calcs-1'!P28-'Calcs-1'!P19-'Calcs-1'!P36</f>
        <v>-100</v>
      </c>
    </row>
    <row r="16">
      <c r="A16" s="21" t="s">
        <v>26</v>
      </c>
      <c r="B16" s="15">
        <f>'Calcs-1'!B29-'Calcs-1'!B20-'Calcs-1'!B37</f>
        <v>575</v>
      </c>
      <c r="C16" s="9">
        <f>'Calcs-1'!C29-'Calcs-1'!C20-'Calcs-1'!C37</f>
        <v>-175</v>
      </c>
      <c r="D16" s="9">
        <f>'Calcs-1'!D29-'Calcs-1'!D20-'Calcs-1'!D37</f>
        <v>-175</v>
      </c>
      <c r="E16" s="9">
        <f>'Calcs-1'!E29-'Calcs-1'!E20-'Calcs-1'!E37</f>
        <v>-175</v>
      </c>
      <c r="F16" s="9">
        <f>'Calcs-1'!F29-'Calcs-1'!F20-'Calcs-1'!F37</f>
        <v>575</v>
      </c>
      <c r="G16" s="9">
        <f>'Calcs-1'!G29-'Calcs-1'!G20-'Calcs-1'!G37</f>
        <v>-175</v>
      </c>
      <c r="H16" s="9">
        <f>'Calcs-1'!H29-'Calcs-1'!H20-'Calcs-1'!H37</f>
        <v>-175</v>
      </c>
      <c r="I16" s="9">
        <f>'Calcs-1'!I29-'Calcs-1'!I20-'Calcs-1'!I37</f>
        <v>-175</v>
      </c>
      <c r="J16" s="9">
        <f>'Calcs-1'!J29-'Calcs-1'!J20-'Calcs-1'!J37</f>
        <v>575</v>
      </c>
      <c r="K16" s="9">
        <f>'Calcs-1'!K29-'Calcs-1'!K20-'Calcs-1'!K37</f>
        <v>-175</v>
      </c>
      <c r="L16" s="9">
        <f>'Calcs-1'!L29-'Calcs-1'!L20-'Calcs-1'!L37</f>
        <v>-175</v>
      </c>
      <c r="M16" s="9">
        <f>'Calcs-1'!M29-'Calcs-1'!M20-'Calcs-1'!M37</f>
        <v>-175</v>
      </c>
      <c r="N16" s="9">
        <f>'Calcs-1'!N29-'Calcs-1'!N20-'Calcs-1'!N37</f>
        <v>575</v>
      </c>
      <c r="O16" s="9">
        <f>'Calcs-1'!O29-'Calcs-1'!O20-'Calcs-1'!O37</f>
        <v>-175</v>
      </c>
      <c r="P16" s="9">
        <f>'Calcs-1'!P29-'Calcs-1'!P20-'Calcs-1'!P37</f>
        <v>-175</v>
      </c>
    </row>
    <row r="17">
      <c r="A17" s="8"/>
      <c r="B17" s="8"/>
      <c r="C17" s="8"/>
      <c r="D17" s="8"/>
      <c r="E17" s="8"/>
      <c r="F17" s="8"/>
      <c r="G17" s="8"/>
      <c r="H17" s="8"/>
      <c r="I17" s="8"/>
      <c r="J17" s="8"/>
      <c r="K17" s="8"/>
      <c r="L17" s="8"/>
      <c r="M17" s="8"/>
      <c r="N17" s="8"/>
      <c r="O17" s="8"/>
      <c r="P17" s="8"/>
    </row>
    <row r="18">
      <c r="A18" s="8" t="s">
        <v>102</v>
      </c>
      <c r="B18" s="8"/>
      <c r="C18" s="8"/>
      <c r="D18" s="8"/>
      <c r="E18" s="8"/>
      <c r="F18" s="8"/>
      <c r="G18" s="8"/>
      <c r="H18" s="8"/>
      <c r="I18" s="8"/>
      <c r="J18" s="8"/>
      <c r="K18" s="8"/>
      <c r="L18" s="8"/>
      <c r="M18" s="8"/>
      <c r="N18" s="8"/>
      <c r="O18" s="8"/>
      <c r="P18" s="8"/>
    </row>
    <row r="19">
      <c r="A19" s="21" t="s">
        <v>14</v>
      </c>
      <c r="B19" s="15">
        <f t="shared" ref="B19:P19" si="7">B3+B11</f>
        <v>12.5</v>
      </c>
      <c r="C19" s="15">
        <f t="shared" si="7"/>
        <v>5</v>
      </c>
      <c r="D19" s="15">
        <f t="shared" si="7"/>
        <v>17.5</v>
      </c>
      <c r="E19" s="15">
        <f t="shared" si="7"/>
        <v>10</v>
      </c>
      <c r="F19" s="15">
        <f t="shared" si="7"/>
        <v>22.5</v>
      </c>
      <c r="G19" s="15">
        <f t="shared" si="7"/>
        <v>15</v>
      </c>
      <c r="H19" s="15">
        <f t="shared" si="7"/>
        <v>27.5</v>
      </c>
      <c r="I19" s="15">
        <f t="shared" si="7"/>
        <v>20</v>
      </c>
      <c r="J19" s="15">
        <f t="shared" si="7"/>
        <v>32.5</v>
      </c>
      <c r="K19" s="15">
        <f t="shared" si="7"/>
        <v>25</v>
      </c>
      <c r="L19" s="15">
        <f t="shared" si="7"/>
        <v>37.5</v>
      </c>
      <c r="M19" s="15">
        <f t="shared" si="7"/>
        <v>30</v>
      </c>
      <c r="N19" s="15">
        <f t="shared" si="7"/>
        <v>42.5</v>
      </c>
      <c r="O19" s="15">
        <f t="shared" si="7"/>
        <v>35</v>
      </c>
      <c r="P19" s="15">
        <f t="shared" si="7"/>
        <v>47.5</v>
      </c>
    </row>
    <row r="20">
      <c r="A20" s="21" t="s">
        <v>16</v>
      </c>
      <c r="B20" s="17">
        <f t="shared" ref="B20:P20" si="8">B4+B12</f>
        <v>0</v>
      </c>
      <c r="C20" s="17">
        <f t="shared" si="8"/>
        <v>0</v>
      </c>
      <c r="D20" s="17">
        <f t="shared" si="8"/>
        <v>0</v>
      </c>
      <c r="E20" s="17">
        <f t="shared" si="8"/>
        <v>0</v>
      </c>
      <c r="F20" s="17">
        <f t="shared" si="8"/>
        <v>0</v>
      </c>
      <c r="G20" s="17">
        <f t="shared" si="8"/>
        <v>0</v>
      </c>
      <c r="H20" s="17">
        <f t="shared" si="8"/>
        <v>0</v>
      </c>
      <c r="I20" s="17">
        <f t="shared" si="8"/>
        <v>0</v>
      </c>
      <c r="J20" s="17">
        <f t="shared" si="8"/>
        <v>0</v>
      </c>
      <c r="K20" s="17">
        <f t="shared" si="8"/>
        <v>0</v>
      </c>
      <c r="L20" s="17">
        <f t="shared" si="8"/>
        <v>0</v>
      </c>
      <c r="M20" s="17">
        <f t="shared" si="8"/>
        <v>0</v>
      </c>
      <c r="N20" s="17">
        <f t="shared" si="8"/>
        <v>0</v>
      </c>
      <c r="O20" s="17">
        <f t="shared" si="8"/>
        <v>0</v>
      </c>
      <c r="P20" s="17">
        <f t="shared" si="8"/>
        <v>0</v>
      </c>
    </row>
    <row r="21">
      <c r="A21" s="21" t="s">
        <v>18</v>
      </c>
      <c r="B21" s="17">
        <f t="shared" ref="B21:P21" si="9">B5+B13</f>
        <v>17.5</v>
      </c>
      <c r="C21" s="17">
        <f t="shared" si="9"/>
        <v>10</v>
      </c>
      <c r="D21" s="17">
        <f t="shared" si="9"/>
        <v>2.5</v>
      </c>
      <c r="E21" s="17">
        <f t="shared" si="9"/>
        <v>20</v>
      </c>
      <c r="F21" s="17">
        <f t="shared" si="9"/>
        <v>12.5</v>
      </c>
      <c r="G21" s="17">
        <f t="shared" si="9"/>
        <v>5</v>
      </c>
      <c r="H21" s="17">
        <f t="shared" si="9"/>
        <v>22.5</v>
      </c>
      <c r="I21" s="17">
        <f t="shared" si="9"/>
        <v>15</v>
      </c>
      <c r="J21" s="17">
        <f t="shared" si="9"/>
        <v>7.5</v>
      </c>
      <c r="K21" s="17">
        <f t="shared" si="9"/>
        <v>25</v>
      </c>
      <c r="L21" s="17">
        <f t="shared" si="9"/>
        <v>17.5</v>
      </c>
      <c r="M21" s="17">
        <f t="shared" si="9"/>
        <v>10</v>
      </c>
      <c r="N21" s="17">
        <f t="shared" si="9"/>
        <v>27.5</v>
      </c>
      <c r="O21" s="17">
        <f t="shared" si="9"/>
        <v>20</v>
      </c>
      <c r="P21" s="17">
        <f t="shared" si="9"/>
        <v>12.5</v>
      </c>
    </row>
    <row r="22">
      <c r="A22" s="21" t="s">
        <v>19</v>
      </c>
      <c r="B22" s="9">
        <f t="shared" ref="B22:P22" si="10">B6+B14</f>
        <v>12</v>
      </c>
      <c r="C22" s="9">
        <f t="shared" si="10"/>
        <v>9</v>
      </c>
      <c r="D22" s="9">
        <f t="shared" si="10"/>
        <v>6</v>
      </c>
      <c r="E22" s="9">
        <f t="shared" si="10"/>
        <v>3</v>
      </c>
      <c r="F22" s="9">
        <f t="shared" si="10"/>
        <v>15</v>
      </c>
      <c r="G22" s="9">
        <f t="shared" si="10"/>
        <v>12</v>
      </c>
      <c r="H22" s="9">
        <f t="shared" si="10"/>
        <v>9</v>
      </c>
      <c r="I22" s="9">
        <f t="shared" si="10"/>
        <v>6</v>
      </c>
      <c r="J22" s="9">
        <f t="shared" si="10"/>
        <v>18</v>
      </c>
      <c r="K22" s="9">
        <f t="shared" si="10"/>
        <v>15</v>
      </c>
      <c r="L22" s="9">
        <f t="shared" si="10"/>
        <v>12</v>
      </c>
      <c r="M22" s="9">
        <f t="shared" si="10"/>
        <v>9</v>
      </c>
      <c r="N22" s="9">
        <f t="shared" si="10"/>
        <v>21</v>
      </c>
      <c r="O22" s="9">
        <f t="shared" si="10"/>
        <v>18</v>
      </c>
      <c r="P22" s="9">
        <f t="shared" si="10"/>
        <v>15</v>
      </c>
    </row>
    <row r="23">
      <c r="A23" s="21" t="s">
        <v>71</v>
      </c>
      <c r="B23" s="9">
        <f t="shared" ref="B23:P23" si="11">B7+B15</f>
        <v>500</v>
      </c>
      <c r="C23" s="9">
        <f t="shared" si="11"/>
        <v>400</v>
      </c>
      <c r="D23" s="9">
        <f t="shared" si="11"/>
        <v>300</v>
      </c>
      <c r="E23" s="9">
        <f t="shared" si="11"/>
        <v>200</v>
      </c>
      <c r="F23" s="9">
        <f t="shared" si="11"/>
        <v>100</v>
      </c>
      <c r="G23" s="9">
        <f t="shared" si="11"/>
        <v>600</v>
      </c>
      <c r="H23" s="9">
        <f t="shared" si="11"/>
        <v>500</v>
      </c>
      <c r="I23" s="9">
        <f t="shared" si="11"/>
        <v>400</v>
      </c>
      <c r="J23" s="9">
        <f t="shared" si="11"/>
        <v>300</v>
      </c>
      <c r="K23" s="9">
        <f t="shared" si="11"/>
        <v>200</v>
      </c>
      <c r="L23" s="9">
        <f t="shared" si="11"/>
        <v>700</v>
      </c>
      <c r="M23" s="9">
        <f t="shared" si="11"/>
        <v>600</v>
      </c>
      <c r="N23" s="9">
        <f t="shared" si="11"/>
        <v>500</v>
      </c>
      <c r="O23" s="9">
        <f t="shared" si="11"/>
        <v>400</v>
      </c>
      <c r="P23" s="9">
        <f t="shared" si="11"/>
        <v>300</v>
      </c>
    </row>
    <row r="24">
      <c r="A24" s="21" t="s">
        <v>26</v>
      </c>
      <c r="B24" s="15">
        <f t="shared" ref="B24:P24" si="12">B8+B16</f>
        <v>575</v>
      </c>
      <c r="C24" s="15">
        <f t="shared" si="12"/>
        <v>400</v>
      </c>
      <c r="D24" s="15">
        <f t="shared" si="12"/>
        <v>225</v>
      </c>
      <c r="E24" s="15">
        <f t="shared" si="12"/>
        <v>50</v>
      </c>
      <c r="F24" s="15">
        <f t="shared" si="12"/>
        <v>625</v>
      </c>
      <c r="G24" s="15">
        <f t="shared" si="12"/>
        <v>450</v>
      </c>
      <c r="H24" s="15">
        <f t="shared" si="12"/>
        <v>275</v>
      </c>
      <c r="I24" s="15">
        <f t="shared" si="12"/>
        <v>100</v>
      </c>
      <c r="J24" s="15">
        <f t="shared" si="12"/>
        <v>675</v>
      </c>
      <c r="K24" s="15">
        <f t="shared" si="12"/>
        <v>500</v>
      </c>
      <c r="L24" s="15">
        <f t="shared" si="12"/>
        <v>325</v>
      </c>
      <c r="M24" s="15">
        <f t="shared" si="12"/>
        <v>150</v>
      </c>
      <c r="N24" s="15">
        <f t="shared" si="12"/>
        <v>725</v>
      </c>
      <c r="O24" s="15">
        <f t="shared" si="12"/>
        <v>550</v>
      </c>
      <c r="P24" s="15">
        <f t="shared" si="12"/>
        <v>375</v>
      </c>
    </row>
    <row r="25">
      <c r="A25" s="8"/>
      <c r="B25" s="8"/>
      <c r="C25" s="8"/>
      <c r="D25" s="8"/>
      <c r="E25" s="8"/>
      <c r="F25" s="8"/>
      <c r="G25" s="8"/>
      <c r="H25" s="8"/>
      <c r="I25" s="8"/>
      <c r="J25" s="8"/>
      <c r="K25" s="8"/>
      <c r="L25" s="8"/>
      <c r="M25" s="8"/>
      <c r="N25" s="8"/>
      <c r="O25" s="8"/>
      <c r="P25" s="8"/>
    </row>
    <row r="26">
      <c r="A26" s="8" t="s">
        <v>103</v>
      </c>
      <c r="B26" s="8"/>
      <c r="C26" s="8"/>
      <c r="D26" s="8"/>
      <c r="E26" s="8"/>
      <c r="F26" s="8"/>
      <c r="G26" s="8"/>
      <c r="H26" s="8"/>
      <c r="I26" s="8"/>
      <c r="J26" s="8"/>
      <c r="K26" s="8"/>
      <c r="L26" s="8"/>
      <c r="M26" s="8"/>
      <c r="N26" s="8"/>
      <c r="O26" s="8"/>
      <c r="P26" s="8"/>
    </row>
    <row r="27">
      <c r="A27" s="21" t="s">
        <v>14</v>
      </c>
      <c r="B27" s="22">
        <f>B19*Assumptions!$B8</f>
        <v>2250</v>
      </c>
      <c r="C27" s="22">
        <f>C19*Assumptions!$B8</f>
        <v>900</v>
      </c>
      <c r="D27" s="22">
        <f>D19*Assumptions!$B8</f>
        <v>3150</v>
      </c>
      <c r="E27" s="22">
        <f>E19*Assumptions!$B8</f>
        <v>1800</v>
      </c>
      <c r="F27" s="22">
        <f>F19*Assumptions!$B8</f>
        <v>4050</v>
      </c>
      <c r="G27" s="22">
        <f>G19*Assumptions!$B8</f>
        <v>2700</v>
      </c>
      <c r="H27" s="22">
        <f>H19*Assumptions!$B8</f>
        <v>4950</v>
      </c>
      <c r="I27" s="22">
        <f>I19*Assumptions!$B8</f>
        <v>3600</v>
      </c>
      <c r="J27" s="22">
        <f>J19*Assumptions!$B8</f>
        <v>5850</v>
      </c>
      <c r="K27" s="22">
        <f>K19*Assumptions!$B8</f>
        <v>4500</v>
      </c>
      <c r="L27" s="22">
        <f>L19*Assumptions!$B8</f>
        <v>6750</v>
      </c>
      <c r="M27" s="22">
        <f>M19*Assumptions!$B8</f>
        <v>5400</v>
      </c>
      <c r="N27" s="22">
        <f>N19*Assumptions!$B8</f>
        <v>7650</v>
      </c>
      <c r="O27" s="22">
        <f>O19*Assumptions!$B8</f>
        <v>6300</v>
      </c>
      <c r="P27" s="22">
        <f>P19*Assumptions!$B8</f>
        <v>8550</v>
      </c>
    </row>
    <row r="28">
      <c r="A28" s="21" t="s">
        <v>16</v>
      </c>
      <c r="B28" s="22">
        <f>B20*Assumptions!$B9</f>
        <v>0</v>
      </c>
      <c r="C28" s="22">
        <f>C20*Assumptions!$B9</f>
        <v>0</v>
      </c>
      <c r="D28" s="22">
        <f>D20*Assumptions!$B9</f>
        <v>0</v>
      </c>
      <c r="E28" s="22">
        <f>E20*Assumptions!$B9</f>
        <v>0</v>
      </c>
      <c r="F28" s="22">
        <f>F20*Assumptions!$B9</f>
        <v>0</v>
      </c>
      <c r="G28" s="22">
        <f>G20*Assumptions!$B9</f>
        <v>0</v>
      </c>
      <c r="H28" s="22">
        <f>H20*Assumptions!$B9</f>
        <v>0</v>
      </c>
      <c r="I28" s="22">
        <f>I20*Assumptions!$B9</f>
        <v>0</v>
      </c>
      <c r="J28" s="22">
        <f>J20*Assumptions!$B9</f>
        <v>0</v>
      </c>
      <c r="K28" s="22">
        <f>K20*Assumptions!$B9</f>
        <v>0</v>
      </c>
      <c r="L28" s="22">
        <f>L20*Assumptions!$B9</f>
        <v>0</v>
      </c>
      <c r="M28" s="22">
        <f>M20*Assumptions!$B9</f>
        <v>0</v>
      </c>
      <c r="N28" s="22">
        <f>N20*Assumptions!$B9</f>
        <v>0</v>
      </c>
      <c r="O28" s="22">
        <f>O20*Assumptions!$B9</f>
        <v>0</v>
      </c>
      <c r="P28" s="22">
        <f>P20*Assumptions!$B9</f>
        <v>0</v>
      </c>
    </row>
    <row r="29">
      <c r="A29" s="21" t="s">
        <v>18</v>
      </c>
      <c r="B29" s="22">
        <f>B21*Assumptions!$B10</f>
        <v>1575</v>
      </c>
      <c r="C29" s="22">
        <f>C21*Assumptions!$B10</f>
        <v>900</v>
      </c>
      <c r="D29" s="22">
        <f>D21*Assumptions!$B10</f>
        <v>225</v>
      </c>
      <c r="E29" s="22">
        <f>E21*Assumptions!$B10</f>
        <v>1800</v>
      </c>
      <c r="F29" s="22">
        <f>F21*Assumptions!$B10</f>
        <v>1125</v>
      </c>
      <c r="G29" s="22">
        <f>G21*Assumptions!$B10</f>
        <v>450</v>
      </c>
      <c r="H29" s="22">
        <f>H21*Assumptions!$B10</f>
        <v>2025</v>
      </c>
      <c r="I29" s="22">
        <f>I21*Assumptions!$B10</f>
        <v>1350</v>
      </c>
      <c r="J29" s="22">
        <f>J21*Assumptions!$B10</f>
        <v>675</v>
      </c>
      <c r="K29" s="22">
        <f>K21*Assumptions!$B10</f>
        <v>2250</v>
      </c>
      <c r="L29" s="22">
        <f>L21*Assumptions!$B10</f>
        <v>1575</v>
      </c>
      <c r="M29" s="22">
        <f>M21*Assumptions!$B10</f>
        <v>900</v>
      </c>
      <c r="N29" s="22">
        <f>N21*Assumptions!$B10</f>
        <v>2475</v>
      </c>
      <c r="O29" s="22">
        <f>O21*Assumptions!$B10</f>
        <v>1800</v>
      </c>
      <c r="P29" s="22">
        <f>P21*Assumptions!$B10</f>
        <v>1125</v>
      </c>
    </row>
    <row r="30">
      <c r="A30" s="21" t="s">
        <v>19</v>
      </c>
      <c r="B30" s="22">
        <f>B22*Assumptions!$B11</f>
        <v>2400</v>
      </c>
      <c r="C30" s="22">
        <f>C22*Assumptions!$B11</f>
        <v>1800</v>
      </c>
      <c r="D30" s="22">
        <f>D22*Assumptions!$B11</f>
        <v>1200</v>
      </c>
      <c r="E30" s="22">
        <f>E22*Assumptions!$B11</f>
        <v>600</v>
      </c>
      <c r="F30" s="22">
        <f>F22*Assumptions!$B11</f>
        <v>3000</v>
      </c>
      <c r="G30" s="22">
        <f>G22*Assumptions!$B11</f>
        <v>2400</v>
      </c>
      <c r="H30" s="22">
        <f>H22*Assumptions!$B11</f>
        <v>1800</v>
      </c>
      <c r="I30" s="22">
        <f>I22*Assumptions!$B11</f>
        <v>1200</v>
      </c>
      <c r="J30" s="22">
        <f>J22*Assumptions!$B11</f>
        <v>3600</v>
      </c>
      <c r="K30" s="22">
        <f>K22*Assumptions!$B11</f>
        <v>3000</v>
      </c>
      <c r="L30" s="22">
        <f>L22*Assumptions!$B11</f>
        <v>2400</v>
      </c>
      <c r="M30" s="22">
        <f>M22*Assumptions!$B11</f>
        <v>1800</v>
      </c>
      <c r="N30" s="22">
        <f>N22*Assumptions!$B11</f>
        <v>4200</v>
      </c>
      <c r="O30" s="22">
        <f>O22*Assumptions!$B11</f>
        <v>3600</v>
      </c>
      <c r="P30" s="22">
        <f>P22*Assumptions!$B11</f>
        <v>3000</v>
      </c>
    </row>
    <row r="31">
      <c r="A31" s="21" t="s">
        <v>71</v>
      </c>
      <c r="B31" s="22">
        <f>B23*Assumptions!$B12</f>
        <v>6000</v>
      </c>
      <c r="C31" s="22">
        <f>C23*Assumptions!$B12</f>
        <v>4800</v>
      </c>
      <c r="D31" s="22">
        <f>D23*Assumptions!$B12</f>
        <v>3600</v>
      </c>
      <c r="E31" s="22">
        <f>E23*Assumptions!$B12</f>
        <v>2400</v>
      </c>
      <c r="F31" s="22">
        <f>F23*Assumptions!$B12</f>
        <v>1200</v>
      </c>
      <c r="G31" s="22">
        <f>G23*Assumptions!$B12</f>
        <v>7200</v>
      </c>
      <c r="H31" s="22">
        <f>H23*Assumptions!$B12</f>
        <v>6000</v>
      </c>
      <c r="I31" s="22">
        <f>I23*Assumptions!$B12</f>
        <v>4800</v>
      </c>
      <c r="J31" s="22">
        <f>J23*Assumptions!$B12</f>
        <v>3600</v>
      </c>
      <c r="K31" s="22">
        <f>K23*Assumptions!$B12</f>
        <v>2400</v>
      </c>
      <c r="L31" s="22">
        <f>L23*Assumptions!$B12</f>
        <v>8400</v>
      </c>
      <c r="M31" s="22">
        <f>M23*Assumptions!$B12</f>
        <v>7200</v>
      </c>
      <c r="N31" s="22">
        <f>N23*Assumptions!$B12</f>
        <v>6000</v>
      </c>
      <c r="O31" s="22">
        <f>O23*Assumptions!$B12</f>
        <v>4800</v>
      </c>
      <c r="P31" s="22">
        <f>P23*Assumptions!$B12</f>
        <v>3600</v>
      </c>
    </row>
    <row r="32">
      <c r="A32" s="21" t="s">
        <v>26</v>
      </c>
      <c r="B32" s="22">
        <f>B24*Assumptions!$B13</f>
        <v>575</v>
      </c>
      <c r="C32" s="22">
        <f>C24*Assumptions!$B13</f>
        <v>400</v>
      </c>
      <c r="D32" s="22">
        <f>D24*Assumptions!$B13</f>
        <v>225</v>
      </c>
      <c r="E32" s="22">
        <f>E24*Assumptions!$B13</f>
        <v>50</v>
      </c>
      <c r="F32" s="22">
        <f>F24*Assumptions!$B13</f>
        <v>625</v>
      </c>
      <c r="G32" s="22">
        <f>G24*Assumptions!$B13</f>
        <v>450</v>
      </c>
      <c r="H32" s="22">
        <f>H24*Assumptions!$B13</f>
        <v>275</v>
      </c>
      <c r="I32" s="22">
        <f>I24*Assumptions!$B13</f>
        <v>100</v>
      </c>
      <c r="J32" s="22">
        <f>J24*Assumptions!$B13</f>
        <v>675</v>
      </c>
      <c r="K32" s="22">
        <f>K24*Assumptions!$B13</f>
        <v>500</v>
      </c>
      <c r="L32" s="22">
        <f>L24*Assumptions!$B13</f>
        <v>325</v>
      </c>
      <c r="M32" s="22">
        <f>M24*Assumptions!$B13</f>
        <v>150</v>
      </c>
      <c r="N32" s="22">
        <f>N24*Assumptions!$B13</f>
        <v>725</v>
      </c>
      <c r="O32" s="22">
        <f>O24*Assumptions!$B13</f>
        <v>550</v>
      </c>
      <c r="P32" s="22">
        <f>P24*Assumptions!$B13</f>
        <v>375</v>
      </c>
    </row>
    <row r="33">
      <c r="A33" s="8" t="s">
        <v>104</v>
      </c>
      <c r="B33" s="22">
        <f t="shared" ref="B33:P33" si="13">SUM(B27:B32)</f>
        <v>12800</v>
      </c>
      <c r="C33" s="22">
        <f t="shared" si="13"/>
        <v>8800</v>
      </c>
      <c r="D33" s="22">
        <f t="shared" si="13"/>
        <v>8400</v>
      </c>
      <c r="E33" s="22">
        <f t="shared" si="13"/>
        <v>6650</v>
      </c>
      <c r="F33" s="22">
        <f t="shared" si="13"/>
        <v>10000</v>
      </c>
      <c r="G33" s="22">
        <f t="shared" si="13"/>
        <v>13200</v>
      </c>
      <c r="H33" s="22">
        <f t="shared" si="13"/>
        <v>15050</v>
      </c>
      <c r="I33" s="22">
        <f t="shared" si="13"/>
        <v>11050</v>
      </c>
      <c r="J33" s="22">
        <f t="shared" si="13"/>
        <v>14400</v>
      </c>
      <c r="K33" s="22">
        <f t="shared" si="13"/>
        <v>12650</v>
      </c>
      <c r="L33" s="22">
        <f t="shared" si="13"/>
        <v>19450</v>
      </c>
      <c r="M33" s="22">
        <f t="shared" si="13"/>
        <v>15450</v>
      </c>
      <c r="N33" s="22">
        <f t="shared" si="13"/>
        <v>21050</v>
      </c>
      <c r="O33" s="22">
        <f t="shared" si="13"/>
        <v>17050</v>
      </c>
      <c r="P33" s="22">
        <f t="shared" si="13"/>
        <v>16650</v>
      </c>
    </row>
    <row r="34">
      <c r="A34" s="8"/>
      <c r="B34" s="8"/>
      <c r="C34" s="8"/>
      <c r="D34" s="8"/>
      <c r="E34" s="8"/>
      <c r="F34" s="8"/>
      <c r="G34" s="8"/>
      <c r="H34" s="8"/>
      <c r="I34" s="8"/>
      <c r="J34" s="8"/>
      <c r="K34" s="8"/>
      <c r="L34" s="8"/>
      <c r="M34" s="8"/>
      <c r="N34" s="8"/>
      <c r="O34" s="8"/>
      <c r="P34" s="8"/>
    </row>
    <row r="35">
      <c r="A35" s="8"/>
      <c r="B35" s="8"/>
      <c r="C35" s="8"/>
      <c r="D35" s="8"/>
      <c r="E35" s="8"/>
      <c r="F35" s="8"/>
      <c r="G35" s="8"/>
      <c r="H35" s="8"/>
      <c r="I35" s="8"/>
      <c r="J35" s="8"/>
      <c r="K35" s="8"/>
      <c r="L35" s="8"/>
      <c r="M35" s="8"/>
      <c r="N35" s="8"/>
      <c r="O35" s="8"/>
      <c r="P35"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13" t="s">
        <v>53</v>
      </c>
      <c r="C1" s="13" t="s">
        <v>54</v>
      </c>
      <c r="D1" s="13" t="s">
        <v>55</v>
      </c>
      <c r="E1" s="13" t="s">
        <v>56</v>
      </c>
      <c r="F1" s="13" t="s">
        <v>57</v>
      </c>
      <c r="G1" s="13" t="s">
        <v>58</v>
      </c>
      <c r="H1" s="13" t="s">
        <v>59</v>
      </c>
      <c r="I1" s="13" t="s">
        <v>60</v>
      </c>
      <c r="J1" s="13" t="s">
        <v>61</v>
      </c>
      <c r="K1" s="13" t="s">
        <v>62</v>
      </c>
      <c r="L1" s="13" t="s">
        <v>63</v>
      </c>
      <c r="M1" s="13" t="s">
        <v>64</v>
      </c>
      <c r="N1" s="13" t="s">
        <v>65</v>
      </c>
      <c r="O1" s="13" t="s">
        <v>66</v>
      </c>
      <c r="P1" s="13" t="s">
        <v>67</v>
      </c>
    </row>
    <row r="2">
      <c r="A2" s="14" t="s">
        <v>105</v>
      </c>
      <c r="B2" s="8"/>
      <c r="C2" s="8"/>
      <c r="D2" s="8"/>
      <c r="E2" s="8"/>
      <c r="F2" s="8"/>
      <c r="G2" s="8"/>
      <c r="H2" s="8"/>
      <c r="I2" s="8"/>
      <c r="J2" s="8"/>
      <c r="K2" s="8"/>
      <c r="L2" s="8"/>
      <c r="M2" s="8"/>
      <c r="N2" s="8"/>
      <c r="O2" s="8"/>
      <c r="P2" s="8"/>
    </row>
    <row r="3">
      <c r="A3" s="8" t="s">
        <v>106</v>
      </c>
      <c r="B3" s="22">
        <f>Cash!B13</f>
        <v>-10620</v>
      </c>
      <c r="C3" s="22">
        <f>Cash!C13</f>
        <v>-1560</v>
      </c>
      <c r="D3" s="22">
        <f>Cash!D13</f>
        <v>1020</v>
      </c>
      <c r="E3" s="22">
        <f>Cash!E13</f>
        <v>15750</v>
      </c>
      <c r="F3" s="22">
        <f>Cash!F13</f>
        <v>14580</v>
      </c>
      <c r="G3" s="22">
        <f>Cash!G13</f>
        <v>16440</v>
      </c>
      <c r="H3" s="22">
        <f>Cash!H13</f>
        <v>16770</v>
      </c>
      <c r="I3" s="22">
        <f>Cash!I13</f>
        <v>33750</v>
      </c>
      <c r="J3" s="22">
        <f>Cash!J13</f>
        <v>32580</v>
      </c>
      <c r="K3" s="22">
        <f>Cash!K13</f>
        <v>39390</v>
      </c>
      <c r="L3" s="22">
        <f>Cash!L13</f>
        <v>34770</v>
      </c>
      <c r="M3" s="22">
        <f>Cash!M13</f>
        <v>51750</v>
      </c>
      <c r="N3" s="22">
        <f>Cash!N13</f>
        <v>48330</v>
      </c>
      <c r="O3" s="22">
        <f>Cash!O13</f>
        <v>57390</v>
      </c>
      <c r="P3" s="22">
        <f>Cash!P13</f>
        <v>59970</v>
      </c>
    </row>
    <row r="4">
      <c r="A4" s="8" t="s">
        <v>107</v>
      </c>
      <c r="B4" s="22">
        <f>Stocks!B33</f>
        <v>12800</v>
      </c>
      <c r="C4" s="22">
        <f>Stocks!C33</f>
        <v>8800</v>
      </c>
      <c r="D4" s="22">
        <f>Stocks!D33</f>
        <v>8400</v>
      </c>
      <c r="E4" s="22">
        <f>Stocks!E33</f>
        <v>6650</v>
      </c>
      <c r="F4" s="22">
        <f>Stocks!F33</f>
        <v>10000</v>
      </c>
      <c r="G4" s="22">
        <f>Stocks!G33</f>
        <v>13200</v>
      </c>
      <c r="H4" s="22">
        <f>Stocks!H33</f>
        <v>15050</v>
      </c>
      <c r="I4" s="22">
        <f>Stocks!I33</f>
        <v>11050</v>
      </c>
      <c r="J4" s="22">
        <f>Stocks!J33</f>
        <v>14400</v>
      </c>
      <c r="K4" s="22">
        <f>Stocks!K33</f>
        <v>12650</v>
      </c>
      <c r="L4" s="22">
        <f>Stocks!L33</f>
        <v>19450</v>
      </c>
      <c r="M4" s="22">
        <f>Stocks!M33</f>
        <v>15450</v>
      </c>
      <c r="N4" s="22">
        <f>Stocks!N33</f>
        <v>21050</v>
      </c>
      <c r="O4" s="22">
        <f>Stocks!O33</f>
        <v>17050</v>
      </c>
      <c r="P4" s="22">
        <f>Stocks!P33</f>
        <v>16650</v>
      </c>
    </row>
    <row r="5">
      <c r="A5" s="14" t="s">
        <v>108</v>
      </c>
      <c r="B5" s="22">
        <f>Collections!B23</f>
        <v>3420</v>
      </c>
      <c r="C5" s="22">
        <f>Collections!C23</f>
        <v>3960</v>
      </c>
      <c r="D5" s="22">
        <f>Collections!D23</f>
        <v>7380</v>
      </c>
      <c r="E5" s="22">
        <f>Collections!E23</f>
        <v>0</v>
      </c>
      <c r="F5" s="22">
        <f>Collections!F23</f>
        <v>3420</v>
      </c>
      <c r="G5" s="22">
        <f>Collections!G23</f>
        <v>3960</v>
      </c>
      <c r="H5" s="22">
        <f>Collections!H23</f>
        <v>7380</v>
      </c>
      <c r="I5" s="22">
        <f>Collections!I23</f>
        <v>0</v>
      </c>
      <c r="J5" s="22">
        <f>Collections!J23</f>
        <v>3420</v>
      </c>
      <c r="K5" s="22">
        <f>Collections!K23</f>
        <v>3960</v>
      </c>
      <c r="L5" s="22">
        <f>Collections!L23</f>
        <v>7380</v>
      </c>
      <c r="M5" s="22">
        <f>Collections!M23</f>
        <v>0</v>
      </c>
      <c r="N5" s="22">
        <f>Collections!N23</f>
        <v>3420</v>
      </c>
      <c r="O5" s="22">
        <f>Collections!O23</f>
        <v>3960</v>
      </c>
      <c r="P5" s="22">
        <f>Collections!P23</f>
        <v>7380</v>
      </c>
    </row>
    <row r="6">
      <c r="A6" s="14" t="s">
        <v>109</v>
      </c>
      <c r="B6" s="22">
        <f t="shared" ref="B6:P6" si="1">B3+B4+B5</f>
        <v>5600</v>
      </c>
      <c r="C6" s="22">
        <f t="shared" si="1"/>
        <v>11200</v>
      </c>
      <c r="D6" s="22">
        <f t="shared" si="1"/>
        <v>16800</v>
      </c>
      <c r="E6" s="22">
        <f t="shared" si="1"/>
        <v>22400</v>
      </c>
      <c r="F6" s="22">
        <f t="shared" si="1"/>
        <v>28000</v>
      </c>
      <c r="G6" s="22">
        <f t="shared" si="1"/>
        <v>33600</v>
      </c>
      <c r="H6" s="22">
        <f t="shared" si="1"/>
        <v>39200</v>
      </c>
      <c r="I6" s="22">
        <f t="shared" si="1"/>
        <v>44800</v>
      </c>
      <c r="J6" s="22">
        <f t="shared" si="1"/>
        <v>50400</v>
      </c>
      <c r="K6" s="22">
        <f t="shared" si="1"/>
        <v>56000</v>
      </c>
      <c r="L6" s="22">
        <f t="shared" si="1"/>
        <v>61600</v>
      </c>
      <c r="M6" s="22">
        <f t="shared" si="1"/>
        <v>67200</v>
      </c>
      <c r="N6" s="22">
        <f t="shared" si="1"/>
        <v>72800</v>
      </c>
      <c r="O6" s="22">
        <f t="shared" si="1"/>
        <v>78400</v>
      </c>
      <c r="P6" s="22">
        <f t="shared" si="1"/>
        <v>84000</v>
      </c>
    </row>
    <row r="7">
      <c r="A7" s="8"/>
      <c r="B7" s="8"/>
      <c r="C7" s="8"/>
      <c r="D7" s="8"/>
      <c r="E7" s="8"/>
      <c r="F7" s="8"/>
      <c r="G7" s="8"/>
      <c r="H7" s="8"/>
      <c r="I7" s="8"/>
      <c r="J7" s="8"/>
      <c r="K7" s="8"/>
      <c r="L7" s="8"/>
      <c r="M7" s="8"/>
      <c r="N7" s="8"/>
      <c r="O7" s="8"/>
      <c r="P7" s="8"/>
    </row>
    <row r="8">
      <c r="A8" s="14" t="s">
        <v>110</v>
      </c>
      <c r="B8" s="8"/>
      <c r="C8" s="8"/>
      <c r="D8" s="8"/>
      <c r="E8" s="8"/>
      <c r="F8" s="8"/>
      <c r="G8" s="8"/>
      <c r="H8" s="8"/>
      <c r="I8" s="8"/>
      <c r="J8" s="8"/>
      <c r="K8" s="8"/>
      <c r="L8" s="8"/>
      <c r="M8" s="8"/>
      <c r="N8" s="8"/>
      <c r="O8" s="8"/>
      <c r="P8" s="8"/>
    </row>
    <row r="9">
      <c r="A9" s="8"/>
      <c r="B9" s="8"/>
      <c r="C9" s="8"/>
      <c r="D9" s="8"/>
      <c r="E9" s="8"/>
      <c r="F9" s="8"/>
      <c r="G9" s="8"/>
      <c r="H9" s="8"/>
      <c r="I9" s="8"/>
      <c r="J9" s="8"/>
      <c r="K9" s="8"/>
      <c r="L9" s="8"/>
      <c r="M9" s="8"/>
      <c r="N9" s="8"/>
      <c r="O9" s="8"/>
      <c r="P9" s="8"/>
    </row>
    <row r="10">
      <c r="A10" s="14" t="s">
        <v>111</v>
      </c>
      <c r="B10" s="9">
        <v>0.0</v>
      </c>
      <c r="C10" s="9">
        <v>0.0</v>
      </c>
      <c r="D10" s="9">
        <v>0.0</v>
      </c>
      <c r="E10" s="9">
        <v>0.0</v>
      </c>
      <c r="F10" s="9">
        <v>0.0</v>
      </c>
      <c r="G10" s="9">
        <v>0.0</v>
      </c>
      <c r="H10" s="9">
        <v>0.0</v>
      </c>
      <c r="I10" s="9">
        <v>0.0</v>
      </c>
      <c r="J10" s="9">
        <v>0.0</v>
      </c>
      <c r="K10" s="9">
        <v>0.0</v>
      </c>
      <c r="L10" s="9">
        <v>0.0</v>
      </c>
      <c r="M10" s="9">
        <v>0.0</v>
      </c>
      <c r="N10" s="9">
        <v>0.0</v>
      </c>
      <c r="O10" s="9">
        <v>0.0</v>
      </c>
      <c r="P10" s="9">
        <v>0.0</v>
      </c>
    </row>
    <row r="11">
      <c r="A11" s="8"/>
      <c r="B11" s="21"/>
      <c r="C11" s="21"/>
      <c r="D11" s="21"/>
      <c r="E11" s="21"/>
      <c r="F11" s="21"/>
      <c r="G11" s="21"/>
      <c r="H11" s="21"/>
      <c r="I11" s="21"/>
      <c r="J11" s="21"/>
      <c r="K11" s="21"/>
      <c r="L11" s="21"/>
      <c r="M11" s="21"/>
      <c r="N11" s="21"/>
      <c r="O11" s="21"/>
      <c r="P11" s="21"/>
    </row>
    <row r="12">
      <c r="A12" s="14" t="s">
        <v>112</v>
      </c>
      <c r="B12" s="22">
        <f t="shared" ref="B12:P12" si="2">B6-B10</f>
        <v>5600</v>
      </c>
      <c r="C12" s="22">
        <f t="shared" si="2"/>
        <v>11200</v>
      </c>
      <c r="D12" s="22">
        <f t="shared" si="2"/>
        <v>16800</v>
      </c>
      <c r="E12" s="22">
        <f t="shared" si="2"/>
        <v>22400</v>
      </c>
      <c r="F12" s="22">
        <f t="shared" si="2"/>
        <v>28000</v>
      </c>
      <c r="G12" s="22">
        <f t="shared" si="2"/>
        <v>33600</v>
      </c>
      <c r="H12" s="22">
        <f t="shared" si="2"/>
        <v>39200</v>
      </c>
      <c r="I12" s="22">
        <f t="shared" si="2"/>
        <v>44800</v>
      </c>
      <c r="J12" s="22">
        <f t="shared" si="2"/>
        <v>50400</v>
      </c>
      <c r="K12" s="22">
        <f t="shared" si="2"/>
        <v>56000</v>
      </c>
      <c r="L12" s="22">
        <f t="shared" si="2"/>
        <v>61600</v>
      </c>
      <c r="M12" s="22">
        <f t="shared" si="2"/>
        <v>67200</v>
      </c>
      <c r="N12" s="22">
        <f t="shared" si="2"/>
        <v>72800</v>
      </c>
      <c r="O12" s="22">
        <f t="shared" si="2"/>
        <v>78400</v>
      </c>
      <c r="P12" s="22">
        <f t="shared" si="2"/>
        <v>84000</v>
      </c>
    </row>
    <row r="13">
      <c r="A13" s="8"/>
      <c r="B13" s="8"/>
      <c r="C13" s="21"/>
      <c r="D13" s="21"/>
      <c r="E13" s="21"/>
      <c r="F13" s="21"/>
      <c r="G13" s="21"/>
      <c r="H13" s="21"/>
      <c r="I13" s="21"/>
      <c r="J13" s="21"/>
      <c r="K13" s="21"/>
      <c r="L13" s="21"/>
      <c r="M13" s="21"/>
      <c r="N13" s="21"/>
      <c r="O13" s="21"/>
      <c r="P13" s="21"/>
    </row>
    <row r="14">
      <c r="A14" s="8" t="s">
        <v>113</v>
      </c>
      <c r="B14" s="22">
        <v>0.0</v>
      </c>
      <c r="C14" s="22">
        <f t="shared" ref="C14:P14" si="3">B16</f>
        <v>5600</v>
      </c>
      <c r="D14" s="22">
        <f t="shared" si="3"/>
        <v>11200</v>
      </c>
      <c r="E14" s="22">
        <f t="shared" si="3"/>
        <v>16800</v>
      </c>
      <c r="F14" s="22">
        <f t="shared" si="3"/>
        <v>22400</v>
      </c>
      <c r="G14" s="22">
        <f t="shared" si="3"/>
        <v>28000</v>
      </c>
      <c r="H14" s="22">
        <f t="shared" si="3"/>
        <v>33600</v>
      </c>
      <c r="I14" s="22">
        <f t="shared" si="3"/>
        <v>39200</v>
      </c>
      <c r="J14" s="22">
        <f t="shared" si="3"/>
        <v>44800</v>
      </c>
      <c r="K14" s="22">
        <f t="shared" si="3"/>
        <v>50400</v>
      </c>
      <c r="L14" s="22">
        <f t="shared" si="3"/>
        <v>56000</v>
      </c>
      <c r="M14" s="22">
        <f t="shared" si="3"/>
        <v>61600</v>
      </c>
      <c r="N14" s="22">
        <f t="shared" si="3"/>
        <v>67200</v>
      </c>
      <c r="O14" s="22">
        <f t="shared" si="3"/>
        <v>72800</v>
      </c>
      <c r="P14" s="22">
        <f t="shared" si="3"/>
        <v>78400</v>
      </c>
    </row>
    <row r="15">
      <c r="A15" s="8" t="s">
        <v>114</v>
      </c>
      <c r="B15" s="22">
        <f>'Sales and Costs'!B35</f>
        <v>5600</v>
      </c>
      <c r="C15" s="22">
        <f>'Sales and Costs'!C35</f>
        <v>5600</v>
      </c>
      <c r="D15" s="22">
        <f>'Sales and Costs'!D35</f>
        <v>5600</v>
      </c>
      <c r="E15" s="22">
        <f>'Sales and Costs'!E35</f>
        <v>5600</v>
      </c>
      <c r="F15" s="22">
        <f>'Sales and Costs'!F35</f>
        <v>5600</v>
      </c>
      <c r="G15" s="22">
        <f>'Sales and Costs'!G35</f>
        <v>5600</v>
      </c>
      <c r="H15" s="22">
        <f>'Sales and Costs'!H35</f>
        <v>5600</v>
      </c>
      <c r="I15" s="22">
        <f>'Sales and Costs'!I35</f>
        <v>5600</v>
      </c>
      <c r="J15" s="22">
        <f>'Sales and Costs'!J35</f>
        <v>5600</v>
      </c>
      <c r="K15" s="22">
        <f>'Sales and Costs'!K35</f>
        <v>5600</v>
      </c>
      <c r="L15" s="22">
        <f>'Sales and Costs'!L35</f>
        <v>5600</v>
      </c>
      <c r="M15" s="22">
        <f>'Sales and Costs'!M35</f>
        <v>5600</v>
      </c>
      <c r="N15" s="22">
        <f>'Sales and Costs'!N35</f>
        <v>5600</v>
      </c>
      <c r="O15" s="22">
        <f>'Sales and Costs'!O35</f>
        <v>5600</v>
      </c>
      <c r="P15" s="22">
        <f>'Sales and Costs'!P35</f>
        <v>5600</v>
      </c>
    </row>
    <row r="16">
      <c r="A16" s="8" t="s">
        <v>115</v>
      </c>
      <c r="B16" s="22">
        <f t="shared" ref="B16:P16" si="4">B14+B15</f>
        <v>5600</v>
      </c>
      <c r="C16" s="22">
        <f t="shared" si="4"/>
        <v>11200</v>
      </c>
      <c r="D16" s="22">
        <f t="shared" si="4"/>
        <v>16800</v>
      </c>
      <c r="E16" s="22">
        <f t="shared" si="4"/>
        <v>22400</v>
      </c>
      <c r="F16" s="22">
        <f t="shared" si="4"/>
        <v>28000</v>
      </c>
      <c r="G16" s="22">
        <f t="shared" si="4"/>
        <v>33600</v>
      </c>
      <c r="H16" s="22">
        <f t="shared" si="4"/>
        <v>39200</v>
      </c>
      <c r="I16" s="22">
        <f t="shared" si="4"/>
        <v>44800</v>
      </c>
      <c r="J16" s="22">
        <f t="shared" si="4"/>
        <v>50400</v>
      </c>
      <c r="K16" s="22">
        <f t="shared" si="4"/>
        <v>56000</v>
      </c>
      <c r="L16" s="22">
        <f t="shared" si="4"/>
        <v>61600</v>
      </c>
      <c r="M16" s="22">
        <f t="shared" si="4"/>
        <v>67200</v>
      </c>
      <c r="N16" s="22">
        <f t="shared" si="4"/>
        <v>72800</v>
      </c>
      <c r="O16" s="22">
        <f t="shared" si="4"/>
        <v>78400</v>
      </c>
      <c r="P16" s="22">
        <f t="shared" si="4"/>
        <v>84000</v>
      </c>
    </row>
    <row r="17">
      <c r="A17" s="8"/>
      <c r="B17" s="21"/>
      <c r="C17" s="21"/>
      <c r="D17" s="21"/>
      <c r="E17" s="21"/>
      <c r="F17" s="21"/>
      <c r="G17" s="21"/>
      <c r="H17" s="21"/>
      <c r="I17" s="21"/>
      <c r="J17" s="21"/>
      <c r="K17" s="21"/>
      <c r="L17" s="21"/>
      <c r="M17" s="21"/>
      <c r="N17" s="21"/>
      <c r="O17" s="21"/>
      <c r="P17" s="21"/>
    </row>
    <row r="18">
      <c r="A18" s="14" t="s">
        <v>116</v>
      </c>
      <c r="B18" s="22">
        <f t="shared" ref="B18:P18" si="5">B12-B16</f>
        <v>0</v>
      </c>
      <c r="C18" s="22">
        <f t="shared" si="5"/>
        <v>0</v>
      </c>
      <c r="D18" s="22">
        <f t="shared" si="5"/>
        <v>0</v>
      </c>
      <c r="E18" s="22">
        <f t="shared" si="5"/>
        <v>0</v>
      </c>
      <c r="F18" s="22">
        <f t="shared" si="5"/>
        <v>0</v>
      </c>
      <c r="G18" s="22">
        <f t="shared" si="5"/>
        <v>0</v>
      </c>
      <c r="H18" s="22">
        <f t="shared" si="5"/>
        <v>0</v>
      </c>
      <c r="I18" s="22">
        <f t="shared" si="5"/>
        <v>0</v>
      </c>
      <c r="J18" s="22">
        <f t="shared" si="5"/>
        <v>0</v>
      </c>
      <c r="K18" s="22">
        <f t="shared" si="5"/>
        <v>0</v>
      </c>
      <c r="L18" s="22">
        <f t="shared" si="5"/>
        <v>0</v>
      </c>
      <c r="M18" s="22">
        <f t="shared" si="5"/>
        <v>0</v>
      </c>
      <c r="N18" s="22">
        <f t="shared" si="5"/>
        <v>0</v>
      </c>
      <c r="O18" s="22">
        <f t="shared" si="5"/>
        <v>0</v>
      </c>
      <c r="P18" s="22">
        <f t="shared" si="5"/>
        <v>0</v>
      </c>
    </row>
    <row r="19">
      <c r="A19" s="8"/>
      <c r="B19" s="8"/>
      <c r="C19" s="8"/>
      <c r="D19" s="8"/>
      <c r="E19" s="8"/>
      <c r="F19" s="8"/>
      <c r="G19" s="8"/>
      <c r="H19" s="8"/>
      <c r="I19" s="8"/>
      <c r="J19" s="8"/>
      <c r="K19" s="8"/>
      <c r="L19" s="8"/>
      <c r="M19" s="8"/>
      <c r="N19" s="8"/>
      <c r="O19" s="8"/>
      <c r="P19" s="8"/>
    </row>
    <row r="20">
      <c r="A20" s="8"/>
      <c r="B20" s="8"/>
      <c r="C20" s="8"/>
      <c r="D20" s="8"/>
      <c r="E20" s="8"/>
      <c r="F20" s="8"/>
      <c r="G20" s="8"/>
      <c r="H20" s="8"/>
      <c r="I20" s="8"/>
      <c r="J20" s="8"/>
      <c r="K20" s="8"/>
      <c r="L20" s="8"/>
      <c r="M20" s="8"/>
      <c r="N20" s="8"/>
      <c r="O20" s="8"/>
      <c r="P20" s="8"/>
    </row>
  </sheetData>
  <drawing r:id="rId1"/>
</worksheet>
</file>