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<sst xmlns="http://schemas.openxmlformats.org/spreadsheetml/2006/main" count="206" uniqueCount="81">
  <si>
    <t>Description</t>
  </si>
  <si>
    <t>Ravi chaat corner offers multiple varieties of chaat: tikki chaat,  samosa chaat and tikki samosa chaat. 
The selling price of tikki chaat is Rs. 30, samosa chaat is Rs. 40 and tikki samosa chaat is Rs. 50.</t>
  </si>
  <si>
    <t xml:space="preserve">In the first month, Ravi chaat corner estimates that it will sell 300 tikki chaat, 250 samosa chaat, and 400 tikki samosa chaat. </t>
  </si>
  <si>
    <t xml:space="preserve">It estimates that the sale of tikki chaat,  samosa chaat, and tikki samosa chaat will increase by 4%, 2%, and 1% every month respectively. </t>
  </si>
  <si>
    <t>In the 3rd month, Ravi chaat corner introduces double tikki chaat which they sell for Rs. 45. It estimates that it will sell 150 in the first month, after that the sale will grow by 3% every month.</t>
  </si>
  <si>
    <t>In the 6th month, Ravi chaat corner introduces double samosa chaat which they sell for Rs. 55. It estimates that it will sell 100 double samosa chaat in the first month, after that the sale will grow by 2% every month.</t>
  </si>
  <si>
    <t>To make one tikki chaat, it needs 1 tikki, 1 bowl chickpeas salad, 1 packet of curd, 1 bowl of chaat papri and 1 packet of chutney. 
For the samosa chaat, it needs 1 samosa, 1 bowl chickpeas salad, 1 packet of curd, 1 bowl of chaat papri and 1 packet of chutney. 
For the tikki samosa chaat, it needs 1 samosa,1 tikki , 1 bowl chickpeas salad, 1 packet of curd, 1 bowl of chaat papri and 1 packet of chutney.</t>
  </si>
  <si>
    <t xml:space="preserve">To make one double tikki chaat, it needs 2 tikki, 1 bowl chickpeas salad, 1 packet of curd, 1 bowl of chaat papri and 1 packet of chutney. 
For the double samosa chaat, it needs 2 samosa, 1 bowl chickpeas salad, 1 packet of curd, 1 bowl of chaat papri and 1 packet of chutney.  
</t>
  </si>
  <si>
    <t>It buys these items every month. 
The cost price of one tikki is Rs. 8, samosa is Rs. 10, 1 bowl chickpeas salad is Rs.10, 1 packet curd is Rs. 2, 1 bowl chaat papri is Rs. 2,  and 1 packet chutney is Rs. 1.</t>
  </si>
  <si>
    <t>The other cost that Ravi chaat corner has are-</t>
  </si>
  <si>
    <t>Rent - Rs. 10000 per month</t>
  </si>
  <si>
    <t>Electricity bill - Rs. 2000 per month</t>
  </si>
  <si>
    <t>Make a model for Ravi chaat corner for 12 months. Assume all sales and purchases are in cash.</t>
  </si>
  <si>
    <t>Units Sold</t>
  </si>
  <si>
    <t>Increment</t>
  </si>
  <si>
    <t>Selling Price</t>
  </si>
  <si>
    <t>Tikki Chat</t>
  </si>
  <si>
    <t>Samosa Chat</t>
  </si>
  <si>
    <t>Tikki Samosa Chat</t>
  </si>
  <si>
    <t>Double Tikki Chat</t>
  </si>
  <si>
    <t>3rd month</t>
  </si>
  <si>
    <t>Double Samosa Chat</t>
  </si>
  <si>
    <t>6th month</t>
  </si>
  <si>
    <t>TIkki Chat</t>
  </si>
  <si>
    <t>Double Tikki</t>
  </si>
  <si>
    <t>Double Samosa</t>
  </si>
  <si>
    <t>Tikki</t>
  </si>
  <si>
    <t>Samosa</t>
  </si>
  <si>
    <t>Chikpeas Salad</t>
  </si>
  <si>
    <t xml:space="preserve">Curd </t>
  </si>
  <si>
    <t>Chat papri</t>
  </si>
  <si>
    <t>Chutney</t>
  </si>
  <si>
    <t>Costprice</t>
  </si>
  <si>
    <t>in Rs</t>
  </si>
  <si>
    <t>other costs</t>
  </si>
  <si>
    <t>Rent</t>
  </si>
  <si>
    <t>per month</t>
  </si>
  <si>
    <t>Electricity bill</t>
  </si>
  <si>
    <t>M1</t>
  </si>
  <si>
    <t>M2</t>
  </si>
  <si>
    <t>M3</t>
  </si>
  <si>
    <t>M4</t>
  </si>
  <si>
    <t>M5</t>
  </si>
  <si>
    <t>M6</t>
  </si>
  <si>
    <t>M7</t>
  </si>
  <si>
    <t>M8</t>
  </si>
  <si>
    <t>M9</t>
  </si>
  <si>
    <t>M10</t>
  </si>
  <si>
    <t>M11</t>
  </si>
  <si>
    <t>M12</t>
  </si>
  <si>
    <t>Sales (Qty)</t>
  </si>
  <si>
    <t>Tikki Samosa</t>
  </si>
  <si>
    <t>Double samosa</t>
  </si>
  <si>
    <t>Requirements (Qty)</t>
  </si>
  <si>
    <t>Total Requirements (Qty)</t>
  </si>
  <si>
    <t>Sales (in Rs)</t>
  </si>
  <si>
    <t>Total Sales</t>
  </si>
  <si>
    <t xml:space="preserve">Cost of goods sold </t>
  </si>
  <si>
    <t>Total Costs of goods sold</t>
  </si>
  <si>
    <t>Other costs</t>
  </si>
  <si>
    <t>Total Costs</t>
  </si>
  <si>
    <t>Profit</t>
  </si>
  <si>
    <t>Purchases (in Rs)</t>
  </si>
  <si>
    <t>Total Purchases</t>
  </si>
  <si>
    <t>Cash inflow</t>
  </si>
  <si>
    <t>Cash received from Sales</t>
  </si>
  <si>
    <t>Cash outflow</t>
  </si>
  <si>
    <t>Cash paid for purchases</t>
  </si>
  <si>
    <t>Net cash for the month</t>
  </si>
  <si>
    <t>Cash in hand</t>
  </si>
  <si>
    <t>Opening Cash</t>
  </si>
  <si>
    <t>Closing cash</t>
  </si>
  <si>
    <t>Assets</t>
  </si>
  <si>
    <t>Total Assets (TA)</t>
  </si>
  <si>
    <t>Liabilities</t>
  </si>
  <si>
    <t>Total Liabilities (TL)</t>
  </si>
  <si>
    <t>Difference 1 (TA-TL)</t>
  </si>
  <si>
    <t>Opening Profit</t>
  </si>
  <si>
    <t>Profit for the month</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</si>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</sst>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8.0"/>
      <color theme="1"/>
      <name val="Arial"/>
    </font>
    <font>
      <color theme="1"/>
      <name val="Arial"/>
    </font>
    <font>
      <sz val="18.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2" fontId="2" numFmtId="0" xfId="0" applyAlignment="1" applyFill="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2" numFmtId="9" xfId="0" applyAlignment="1" applyFont="1" applyNumberFormat="1">
      <alignment horizontal="right" vertical="bottom"/>
    </xf>
    <xf borderId="0" fillId="0" fontId="2" numFmtId="1" xfId="0" applyAlignment="1" applyFont="1" applyNumberFormat="1">
      <alignment horizontal="right" vertical="bottom"/>
    </xf>
    <xf borderId="0" fillId="0" fontId="2"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4.0"/>
    <col customWidth="1" min="2" max="26" width="122.38"/>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ht="51.75" customHeight="1">
      <c r="A4" s="3"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ht="72.75" customHeight="1">
      <c r="A7" s="3" t="s">
        <v>6</v>
      </c>
      <c r="B7" s="2"/>
      <c r="C7" s="2"/>
      <c r="D7" s="2"/>
      <c r="E7" s="2"/>
      <c r="F7" s="2"/>
      <c r="G7" s="2"/>
      <c r="H7" s="2"/>
      <c r="I7" s="2"/>
      <c r="J7" s="2"/>
      <c r="K7" s="2"/>
      <c r="L7" s="2"/>
      <c r="M7" s="2"/>
      <c r="N7" s="2"/>
      <c r="O7" s="2"/>
      <c r="P7" s="2"/>
      <c r="Q7" s="2"/>
      <c r="R7" s="2"/>
      <c r="S7" s="2"/>
      <c r="T7" s="2"/>
      <c r="U7" s="2"/>
      <c r="V7" s="2"/>
      <c r="W7" s="2"/>
      <c r="X7" s="2"/>
      <c r="Y7" s="2"/>
      <c r="Z7" s="2"/>
    </row>
    <row r="8" ht="72.0" customHeight="1">
      <c r="A8" s="3" t="s">
        <v>7</v>
      </c>
      <c r="B8" s="2"/>
      <c r="C8" s="2"/>
      <c r="D8" s="2"/>
      <c r="E8" s="2"/>
      <c r="F8" s="2"/>
      <c r="G8" s="2"/>
      <c r="H8" s="2"/>
      <c r="I8" s="2"/>
      <c r="J8" s="2"/>
      <c r="K8" s="2"/>
      <c r="L8" s="2"/>
      <c r="M8" s="2"/>
      <c r="N8" s="2"/>
      <c r="O8" s="2"/>
      <c r="P8" s="2"/>
      <c r="Q8" s="2"/>
      <c r="R8" s="2"/>
      <c r="S8" s="2"/>
      <c r="T8" s="2"/>
      <c r="U8" s="2"/>
      <c r="V8" s="2"/>
      <c r="W8" s="2"/>
      <c r="X8" s="2"/>
      <c r="Y8" s="2"/>
      <c r="Z8" s="2"/>
    </row>
    <row r="9">
      <c r="A9" s="3" t="s">
        <v>8</v>
      </c>
      <c r="B9" s="2"/>
      <c r="C9" s="2"/>
      <c r="D9" s="2"/>
      <c r="E9" s="2"/>
      <c r="F9" s="2"/>
      <c r="G9" s="2"/>
      <c r="H9" s="2"/>
      <c r="I9" s="2"/>
      <c r="J9" s="2"/>
      <c r="K9" s="2"/>
      <c r="L9" s="2"/>
      <c r="M9" s="2"/>
      <c r="N9" s="2"/>
      <c r="O9" s="2"/>
      <c r="P9" s="2"/>
      <c r="Q9" s="2"/>
      <c r="R9" s="2"/>
      <c r="S9" s="2"/>
      <c r="T9" s="2"/>
      <c r="U9" s="2"/>
      <c r="V9" s="2"/>
      <c r="W9" s="2"/>
      <c r="X9" s="2"/>
      <c r="Y9" s="2"/>
      <c r="Z9" s="2"/>
    </row>
    <row r="10">
      <c r="A10" s="5"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6"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5"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4"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7"/>
      <c r="B14" s="2"/>
      <c r="C14" s="2"/>
      <c r="D14" s="2"/>
      <c r="E14" s="2"/>
      <c r="F14" s="2"/>
      <c r="G14" s="2"/>
      <c r="H14" s="2"/>
      <c r="I14" s="2"/>
      <c r="J14" s="2"/>
      <c r="K14" s="2"/>
      <c r="L14" s="2"/>
      <c r="M14" s="2"/>
      <c r="N14" s="2"/>
      <c r="O14" s="2"/>
      <c r="P14" s="2"/>
      <c r="Q14" s="2"/>
      <c r="R14" s="2"/>
      <c r="S14" s="2"/>
      <c r="T14" s="2"/>
      <c r="U14" s="2"/>
      <c r="V14" s="2"/>
      <c r="W14" s="2"/>
      <c r="X14" s="2"/>
      <c r="Y14" s="2"/>
      <c r="Z14" s="2"/>
    </row>
    <row r="15">
      <c r="A15" s="8"/>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8"/>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8"/>
      <c r="B20" s="2"/>
      <c r="C20" s="2"/>
      <c r="D20" s="2"/>
      <c r="E20" s="2"/>
      <c r="F20" s="2"/>
      <c r="G20" s="2"/>
      <c r="H20" s="2"/>
      <c r="I20" s="2"/>
      <c r="J20" s="2"/>
      <c r="K20" s="2"/>
      <c r="L20" s="2"/>
      <c r="M20" s="2"/>
      <c r="N20" s="2"/>
      <c r="O20" s="2"/>
      <c r="P20" s="2"/>
      <c r="Q20" s="2"/>
      <c r="R20" s="2"/>
      <c r="S20" s="2"/>
      <c r="T20" s="2"/>
      <c r="U20" s="2"/>
      <c r="V20" s="2"/>
      <c r="W20" s="2"/>
      <c r="X20" s="2"/>
      <c r="Y20" s="2"/>
      <c r="Z20" s="2"/>
    </row>
    <row r="21">
      <c r="A21" s="8"/>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8"/>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13</v>
      </c>
      <c r="C1" s="2" t="s">
        <v>14</v>
      </c>
      <c r="D1" s="2" t="s">
        <v>15</v>
      </c>
      <c r="E1" s="2"/>
      <c r="F1" s="2"/>
      <c r="G1" s="2"/>
    </row>
    <row r="2">
      <c r="A2" s="2" t="s">
        <v>16</v>
      </c>
      <c r="B2" s="9">
        <v>300.0</v>
      </c>
      <c r="C2" s="10">
        <v>0.04</v>
      </c>
      <c r="D2" s="9">
        <v>30.0</v>
      </c>
      <c r="E2" s="2"/>
      <c r="F2" s="2"/>
      <c r="G2" s="2"/>
    </row>
    <row r="3">
      <c r="A3" s="2" t="s">
        <v>17</v>
      </c>
      <c r="B3" s="9">
        <v>250.0</v>
      </c>
      <c r="C3" s="10">
        <v>0.02</v>
      </c>
      <c r="D3" s="9">
        <v>40.0</v>
      </c>
      <c r="E3" s="2"/>
      <c r="F3" s="2"/>
      <c r="G3" s="2"/>
    </row>
    <row r="4">
      <c r="A4" s="2" t="s">
        <v>18</v>
      </c>
      <c r="B4" s="9">
        <v>400.0</v>
      </c>
      <c r="C4" s="10">
        <v>0.01</v>
      </c>
      <c r="D4" s="9">
        <v>50.0</v>
      </c>
      <c r="E4" s="2"/>
      <c r="F4" s="2"/>
      <c r="G4" s="2"/>
    </row>
    <row r="5">
      <c r="A5" s="2" t="s">
        <v>19</v>
      </c>
      <c r="B5" s="9">
        <v>150.0</v>
      </c>
      <c r="C5" s="10">
        <v>0.03</v>
      </c>
      <c r="D5" s="9">
        <v>45.0</v>
      </c>
      <c r="E5" s="2" t="s">
        <v>20</v>
      </c>
      <c r="F5" s="2"/>
      <c r="G5" s="2"/>
    </row>
    <row r="6">
      <c r="A6" s="2" t="s">
        <v>21</v>
      </c>
      <c r="B6" s="9">
        <v>100.0</v>
      </c>
      <c r="C6" s="10">
        <v>0.02</v>
      </c>
      <c r="D6" s="9">
        <v>55.0</v>
      </c>
      <c r="E6" s="2" t="s">
        <v>22</v>
      </c>
      <c r="F6" s="2"/>
      <c r="G6" s="2"/>
    </row>
    <row r="7">
      <c r="A7" s="2"/>
      <c r="B7" s="2"/>
      <c r="C7" s="2"/>
      <c r="D7" s="2"/>
      <c r="E7" s="2"/>
      <c r="F7" s="2"/>
      <c r="G7" s="2"/>
    </row>
    <row r="8">
      <c r="A8" s="2"/>
      <c r="B8" s="2" t="s">
        <v>23</v>
      </c>
      <c r="C8" s="2" t="s">
        <v>17</v>
      </c>
      <c r="D8" s="2" t="s">
        <v>18</v>
      </c>
      <c r="E8" s="2" t="s">
        <v>24</v>
      </c>
      <c r="F8" s="2" t="s">
        <v>25</v>
      </c>
      <c r="G8" s="2"/>
    </row>
    <row r="9">
      <c r="A9" s="2" t="s">
        <v>26</v>
      </c>
      <c r="B9" s="9">
        <v>1.0</v>
      </c>
      <c r="C9" s="9">
        <v>0.0</v>
      </c>
      <c r="D9" s="9">
        <v>1.0</v>
      </c>
      <c r="E9" s="9">
        <v>2.0</v>
      </c>
      <c r="F9" s="9">
        <v>0.0</v>
      </c>
      <c r="G9" s="2"/>
    </row>
    <row r="10">
      <c r="A10" s="2" t="s">
        <v>27</v>
      </c>
      <c r="B10" s="9">
        <v>0.0</v>
      </c>
      <c r="C10" s="9">
        <v>1.0</v>
      </c>
      <c r="D10" s="9">
        <v>1.0</v>
      </c>
      <c r="E10" s="9">
        <v>0.0</v>
      </c>
      <c r="F10" s="9">
        <v>2.0</v>
      </c>
      <c r="G10" s="2"/>
    </row>
    <row r="11">
      <c r="A11" s="2" t="s">
        <v>28</v>
      </c>
      <c r="B11" s="9">
        <v>1.0</v>
      </c>
      <c r="C11" s="9">
        <v>1.0</v>
      </c>
      <c r="D11" s="9">
        <v>1.0</v>
      </c>
      <c r="E11" s="9">
        <v>1.0</v>
      </c>
      <c r="F11" s="9">
        <v>1.0</v>
      </c>
      <c r="G11" s="2"/>
    </row>
    <row r="12">
      <c r="A12" s="2" t="s">
        <v>29</v>
      </c>
      <c r="B12" s="9">
        <v>1.0</v>
      </c>
      <c r="C12" s="9">
        <v>1.0</v>
      </c>
      <c r="D12" s="9">
        <v>1.0</v>
      </c>
      <c r="E12" s="9">
        <v>1.0</v>
      </c>
      <c r="F12" s="9">
        <v>1.0</v>
      </c>
      <c r="G12" s="2"/>
    </row>
    <row r="13">
      <c r="A13" s="2" t="s">
        <v>30</v>
      </c>
      <c r="B13" s="9">
        <v>1.0</v>
      </c>
      <c r="C13" s="9">
        <v>1.0</v>
      </c>
      <c r="D13" s="9">
        <v>1.0</v>
      </c>
      <c r="E13" s="9">
        <v>1.0</v>
      </c>
      <c r="F13" s="9">
        <v>1.0</v>
      </c>
      <c r="G13" s="2"/>
    </row>
    <row r="14">
      <c r="A14" s="2" t="s">
        <v>31</v>
      </c>
      <c r="B14" s="9">
        <v>1.0</v>
      </c>
      <c r="C14" s="9">
        <v>1.0</v>
      </c>
      <c r="D14" s="9">
        <v>1.0</v>
      </c>
      <c r="E14" s="9">
        <v>1.0</v>
      </c>
      <c r="F14" s="9">
        <v>1.0</v>
      </c>
      <c r="G14" s="2"/>
    </row>
    <row r="15">
      <c r="A15" s="2"/>
      <c r="B15" s="2"/>
      <c r="C15" s="2"/>
      <c r="D15" s="2"/>
      <c r="E15" s="2"/>
      <c r="F15" s="2"/>
      <c r="G15" s="2"/>
    </row>
    <row r="16">
      <c r="A16" s="2" t="s">
        <v>32</v>
      </c>
      <c r="B16" s="2" t="s">
        <v>33</v>
      </c>
      <c r="C16" s="2"/>
      <c r="D16" s="2"/>
      <c r="E16" s="2"/>
      <c r="F16" s="2"/>
      <c r="G16" s="2"/>
    </row>
    <row r="17">
      <c r="A17" s="2" t="s">
        <v>26</v>
      </c>
      <c r="B17" s="9">
        <v>8.0</v>
      </c>
      <c r="C17" s="2"/>
      <c r="D17" s="2"/>
      <c r="E17" s="2"/>
      <c r="F17" s="2"/>
      <c r="G17" s="2"/>
    </row>
    <row r="18">
      <c r="A18" s="2" t="s">
        <v>27</v>
      </c>
      <c r="B18" s="9">
        <v>10.0</v>
      </c>
      <c r="C18" s="2"/>
      <c r="D18" s="2"/>
      <c r="E18" s="2"/>
      <c r="F18" s="2"/>
      <c r="G18" s="2"/>
    </row>
    <row r="19">
      <c r="A19" s="2" t="s">
        <v>28</v>
      </c>
      <c r="B19" s="9">
        <v>10.0</v>
      </c>
      <c r="C19" s="2"/>
      <c r="D19" s="2"/>
      <c r="E19" s="2"/>
      <c r="F19" s="2"/>
      <c r="G19" s="2"/>
    </row>
    <row r="20">
      <c r="A20" s="2" t="s">
        <v>29</v>
      </c>
      <c r="B20" s="9">
        <v>2.0</v>
      </c>
      <c r="C20" s="2"/>
      <c r="D20" s="2"/>
      <c r="E20" s="2"/>
      <c r="F20" s="2"/>
      <c r="G20" s="2"/>
    </row>
    <row r="21">
      <c r="A21" s="2" t="s">
        <v>30</v>
      </c>
      <c r="B21" s="9">
        <v>2.0</v>
      </c>
      <c r="C21" s="2"/>
      <c r="D21" s="2"/>
      <c r="E21" s="2"/>
      <c r="F21" s="2"/>
      <c r="G21" s="2"/>
    </row>
    <row r="22">
      <c r="A22" s="2" t="s">
        <v>31</v>
      </c>
      <c r="B22" s="9">
        <v>1.0</v>
      </c>
      <c r="C22" s="2"/>
      <c r="D22" s="2"/>
      <c r="E22" s="2"/>
      <c r="F22" s="2"/>
      <c r="G22" s="2"/>
    </row>
    <row r="23">
      <c r="A23" s="2"/>
      <c r="B23" s="2"/>
      <c r="C23" s="2"/>
      <c r="D23" s="2"/>
      <c r="E23" s="2"/>
      <c r="F23" s="2"/>
      <c r="G23" s="2"/>
    </row>
    <row r="24">
      <c r="A24" s="2" t="s">
        <v>34</v>
      </c>
      <c r="B24" s="2" t="s">
        <v>33</v>
      </c>
      <c r="C24" s="2"/>
      <c r="D24" s="2"/>
      <c r="E24" s="2"/>
      <c r="F24" s="2"/>
      <c r="G24" s="2"/>
    </row>
    <row r="25">
      <c r="A25" s="2" t="s">
        <v>35</v>
      </c>
      <c r="B25" s="9">
        <v>10000.0</v>
      </c>
      <c r="C25" s="2" t="s">
        <v>36</v>
      </c>
      <c r="D25" s="2"/>
      <c r="E25" s="2"/>
      <c r="F25" s="2"/>
      <c r="G25" s="2"/>
    </row>
    <row r="26">
      <c r="A26" s="2" t="s">
        <v>37</v>
      </c>
      <c r="B26" s="9">
        <v>2000.0</v>
      </c>
      <c r="C26" s="2" t="s">
        <v>36</v>
      </c>
      <c r="D26" s="2"/>
      <c r="E26" s="2"/>
      <c r="F26" s="2"/>
      <c r="G26" s="2"/>
    </row>
    <row r="27">
      <c r="A27" s="2"/>
      <c r="B27" s="2"/>
      <c r="C27" s="2"/>
      <c r="D27" s="2"/>
      <c r="E27" s="2"/>
      <c r="F27" s="2"/>
      <c r="G27" s="2"/>
    </row>
    <row r="28">
      <c r="A28" s="2"/>
      <c r="B28" s="2"/>
      <c r="C28" s="2"/>
      <c r="D28" s="2"/>
      <c r="E28" s="2"/>
      <c r="F28" s="2"/>
      <c r="G28" s="2"/>
    </row>
    <row r="29">
      <c r="A29" s="2"/>
      <c r="B29" s="2"/>
      <c r="C29" s="2"/>
      <c r="D29" s="2"/>
      <c r="E29" s="2"/>
      <c r="F29" s="2"/>
      <c r="G29" s="2"/>
    </row>
    <row r="30">
      <c r="A30" s="2"/>
      <c r="B30" s="2"/>
      <c r="C30" s="2"/>
      <c r="D30" s="2"/>
      <c r="E30" s="2"/>
      <c r="F30" s="2"/>
      <c r="G3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38</v>
      </c>
      <c r="C1" s="2" t="s">
        <v>39</v>
      </c>
      <c r="D1" s="2" t="s">
        <v>40</v>
      </c>
      <c r="E1" s="2" t="s">
        <v>41</v>
      </c>
      <c r="F1" s="2" t="s">
        <v>42</v>
      </c>
      <c r="G1" s="2" t="s">
        <v>43</v>
      </c>
      <c r="H1" s="2" t="s">
        <v>44</v>
      </c>
      <c r="I1" s="2" t="s">
        <v>45</v>
      </c>
      <c r="J1" s="2" t="s">
        <v>46</v>
      </c>
      <c r="K1" s="2" t="s">
        <v>47</v>
      </c>
      <c r="L1" s="2" t="s">
        <v>48</v>
      </c>
      <c r="M1" s="2" t="s">
        <v>49</v>
      </c>
      <c r="N1" s="2"/>
    </row>
    <row r="2">
      <c r="A2" s="2" t="s">
        <v>50</v>
      </c>
      <c r="B2" s="2"/>
      <c r="C2" s="2"/>
      <c r="D2" s="2"/>
      <c r="E2" s="2"/>
      <c r="F2" s="2"/>
      <c r="G2" s="2"/>
      <c r="H2" s="2"/>
      <c r="I2" s="2"/>
      <c r="J2" s="2"/>
      <c r="K2" s="2"/>
      <c r="L2" s="2"/>
      <c r="M2" s="2"/>
      <c r="N2" s="2"/>
    </row>
    <row r="3">
      <c r="A3" s="2" t="s">
        <v>26</v>
      </c>
      <c r="B3" s="9">
        <f>Assumptions!$B2</f>
        <v>300</v>
      </c>
      <c r="C3" s="11">
        <f>B3*(1+Assumptions!$C2)</f>
        <v>312</v>
      </c>
      <c r="D3" s="11">
        <f>C3*(1+Assumptions!$C2)</f>
        <v>324.48</v>
      </c>
      <c r="E3" s="11">
        <f>D3*(1+Assumptions!$C2)</f>
        <v>337.4592</v>
      </c>
      <c r="F3" s="11">
        <f>E3*(1+Assumptions!$C2)</f>
        <v>350.957568</v>
      </c>
      <c r="G3" s="11">
        <f>F3*(1+Assumptions!$C2)</f>
        <v>364.9958707</v>
      </c>
      <c r="H3" s="11">
        <f>G3*(1+Assumptions!$C2)</f>
        <v>379.5957055</v>
      </c>
      <c r="I3" s="11">
        <f>H3*(1+Assumptions!$C2)</f>
        <v>394.7795338</v>
      </c>
      <c r="J3" s="11">
        <f>I3*(1+Assumptions!$C2)</f>
        <v>410.5707151</v>
      </c>
      <c r="K3" s="11">
        <f>J3*(1+Assumptions!$C2)</f>
        <v>426.9935437</v>
      </c>
      <c r="L3" s="11">
        <f>K3*(1+Assumptions!$C2)</f>
        <v>444.0732855</v>
      </c>
      <c r="M3" s="11">
        <f>L3*(1+Assumptions!$C2)</f>
        <v>461.8362169</v>
      </c>
      <c r="N3" s="2"/>
    </row>
    <row r="4">
      <c r="A4" s="2" t="s">
        <v>27</v>
      </c>
      <c r="B4" s="9">
        <f>Assumptions!$B3</f>
        <v>250</v>
      </c>
      <c r="C4" s="11">
        <f>B4*(1+Assumptions!$C3)</f>
        <v>255</v>
      </c>
      <c r="D4" s="11">
        <f>C4*(1+Assumptions!$C3)</f>
        <v>260.1</v>
      </c>
      <c r="E4" s="11">
        <f>D4*(1+Assumptions!$C3)</f>
        <v>265.302</v>
      </c>
      <c r="F4" s="11">
        <f>E4*(1+Assumptions!$C3)</f>
        <v>270.60804</v>
      </c>
      <c r="G4" s="11">
        <f>F4*(1+Assumptions!$C3)</f>
        <v>276.0202008</v>
      </c>
      <c r="H4" s="11">
        <f>G4*(1+Assumptions!$C3)</f>
        <v>281.5406048</v>
      </c>
      <c r="I4" s="11">
        <f>H4*(1+Assumptions!$C3)</f>
        <v>287.1714169</v>
      </c>
      <c r="J4" s="11">
        <f>I4*(1+Assumptions!$C3)</f>
        <v>292.9148453</v>
      </c>
      <c r="K4" s="11">
        <f>J4*(1+Assumptions!$C3)</f>
        <v>298.7731422</v>
      </c>
      <c r="L4" s="11">
        <f>K4*(1+Assumptions!$C3)</f>
        <v>304.748605</v>
      </c>
      <c r="M4" s="11">
        <f>L4*(1+Assumptions!$C3)</f>
        <v>310.8435771</v>
      </c>
      <c r="N4" s="2"/>
    </row>
    <row r="5">
      <c r="A5" s="2" t="s">
        <v>51</v>
      </c>
      <c r="B5" s="9">
        <f>Assumptions!$B4</f>
        <v>400</v>
      </c>
      <c r="C5" s="11">
        <f>B5*(1+Assumptions!$C4)</f>
        <v>404</v>
      </c>
      <c r="D5" s="11">
        <f>C5*(1+Assumptions!$C4)</f>
        <v>408.04</v>
      </c>
      <c r="E5" s="11">
        <f>D5*(1+Assumptions!$C4)</f>
        <v>412.1204</v>
      </c>
      <c r="F5" s="11">
        <f>E5*(1+Assumptions!$C4)</f>
        <v>416.241604</v>
      </c>
      <c r="G5" s="11">
        <f>F5*(1+Assumptions!$C4)</f>
        <v>420.40402</v>
      </c>
      <c r="H5" s="11">
        <f>G5*(1+Assumptions!$C4)</f>
        <v>424.6080602</v>
      </c>
      <c r="I5" s="11">
        <f>H5*(1+Assumptions!$C4)</f>
        <v>428.8541408</v>
      </c>
      <c r="J5" s="11">
        <f>I5*(1+Assumptions!$C4)</f>
        <v>433.1426823</v>
      </c>
      <c r="K5" s="11">
        <f>J5*(1+Assumptions!$C4)</f>
        <v>437.4741091</v>
      </c>
      <c r="L5" s="11">
        <f>K5*(1+Assumptions!$C4)</f>
        <v>441.8488502</v>
      </c>
      <c r="M5" s="11">
        <f>L5*(1+Assumptions!$C4)</f>
        <v>446.2673387</v>
      </c>
      <c r="N5" s="2"/>
    </row>
    <row r="6">
      <c r="A6" s="2" t="s">
        <v>24</v>
      </c>
      <c r="B6" s="9">
        <v>0.0</v>
      </c>
      <c r="C6" s="11">
        <v>0.0</v>
      </c>
      <c r="D6" s="11">
        <f>Assumptions!$B5</f>
        <v>150</v>
      </c>
      <c r="E6" s="11">
        <f>D6*(1+Assumptions!$C5)</f>
        <v>154.5</v>
      </c>
      <c r="F6" s="11">
        <f>E6*(1+Assumptions!$C5)</f>
        <v>159.135</v>
      </c>
      <c r="G6" s="11">
        <f>F6*(1+Assumptions!$C5)</f>
        <v>163.90905</v>
      </c>
      <c r="H6" s="11">
        <f>G6*(1+Assumptions!$C5)</f>
        <v>168.8263215</v>
      </c>
      <c r="I6" s="11">
        <f>H6*(1+Assumptions!$C5)</f>
        <v>173.8911111</v>
      </c>
      <c r="J6" s="11">
        <f>I6*(1+Assumptions!$C5)</f>
        <v>179.1078445</v>
      </c>
      <c r="K6" s="11">
        <f>J6*(1+Assumptions!$C5)</f>
        <v>184.4810798</v>
      </c>
      <c r="L6" s="11">
        <f>K6*(1+Assumptions!$C5)</f>
        <v>190.0155122</v>
      </c>
      <c r="M6" s="11">
        <f>L6*(1+Assumptions!$C5)</f>
        <v>195.7159776</v>
      </c>
      <c r="N6" s="2"/>
    </row>
    <row r="7">
      <c r="A7" s="2" t="s">
        <v>52</v>
      </c>
      <c r="B7" s="9">
        <v>0.0</v>
      </c>
      <c r="C7" s="9">
        <v>0.0</v>
      </c>
      <c r="D7" s="9">
        <v>0.0</v>
      </c>
      <c r="E7" s="9">
        <v>0.0</v>
      </c>
      <c r="F7" s="9">
        <v>0.0</v>
      </c>
      <c r="G7" s="11">
        <f>Assumptions!$B6</f>
        <v>100</v>
      </c>
      <c r="H7" s="11">
        <f>G7*(1+Assumptions!$C6)</f>
        <v>102</v>
      </c>
      <c r="I7" s="11">
        <f>H7*(1+Assumptions!$C6)</f>
        <v>104.04</v>
      </c>
      <c r="J7" s="11">
        <f>I7*(1+Assumptions!$C6)</f>
        <v>106.1208</v>
      </c>
      <c r="K7" s="11">
        <f>J7*(1+Assumptions!$C6)</f>
        <v>108.243216</v>
      </c>
      <c r="L7" s="11">
        <f>K7*(1+Assumptions!$C6)</f>
        <v>110.4080803</v>
      </c>
      <c r="M7" s="11">
        <f>L7*(1+Assumptions!$C6)</f>
        <v>112.6162419</v>
      </c>
      <c r="N7" s="2"/>
    </row>
    <row r="8">
      <c r="A8" s="2"/>
      <c r="B8" s="2"/>
      <c r="C8" s="2"/>
      <c r="D8" s="2"/>
      <c r="E8" s="2"/>
      <c r="F8" s="2"/>
      <c r="G8" s="2"/>
      <c r="H8" s="2"/>
      <c r="I8" s="2"/>
      <c r="J8" s="2"/>
      <c r="K8" s="2"/>
      <c r="L8" s="2"/>
      <c r="M8" s="2"/>
      <c r="N8" s="2"/>
    </row>
    <row r="9">
      <c r="A9" s="2" t="s">
        <v>53</v>
      </c>
      <c r="B9" s="2"/>
      <c r="C9" s="2"/>
      <c r="D9" s="2"/>
      <c r="E9" s="2"/>
      <c r="F9" s="2"/>
      <c r="G9" s="2"/>
      <c r="H9" s="2"/>
      <c r="I9" s="2"/>
      <c r="J9" s="2"/>
      <c r="K9" s="2"/>
      <c r="L9" s="2"/>
      <c r="M9" s="2"/>
      <c r="N9" s="2"/>
    </row>
    <row r="10">
      <c r="A10" s="2" t="s">
        <v>16</v>
      </c>
      <c r="B10" s="2"/>
      <c r="C10" s="2"/>
      <c r="D10" s="2"/>
      <c r="E10" s="2"/>
      <c r="F10" s="2"/>
      <c r="G10" s="2"/>
      <c r="H10" s="2"/>
      <c r="I10" s="2"/>
      <c r="J10" s="2"/>
      <c r="K10" s="2"/>
      <c r="L10" s="2"/>
      <c r="M10" s="2"/>
      <c r="N10" s="2"/>
    </row>
    <row r="11">
      <c r="A11" s="2" t="s">
        <v>26</v>
      </c>
      <c r="B11" s="11">
        <f>B3*Assumptions!$B9</f>
        <v>300</v>
      </c>
      <c r="C11" s="11">
        <f>C3*Assumptions!$B9</f>
        <v>312</v>
      </c>
      <c r="D11" s="11">
        <f>D3*Assumptions!$B9</f>
        <v>324.48</v>
      </c>
      <c r="E11" s="11">
        <f>E3*Assumptions!$B9</f>
        <v>337.4592</v>
      </c>
      <c r="F11" s="11">
        <f>F3*Assumptions!$B9</f>
        <v>350.957568</v>
      </c>
      <c r="G11" s="11">
        <f>G3*Assumptions!$B9</f>
        <v>364.9958707</v>
      </c>
      <c r="H11" s="11">
        <f>H3*Assumptions!$B9</f>
        <v>379.5957055</v>
      </c>
      <c r="I11" s="11">
        <f>I3*Assumptions!$B9</f>
        <v>394.7795338</v>
      </c>
      <c r="J11" s="11">
        <f>J3*Assumptions!$B9</f>
        <v>410.5707151</v>
      </c>
      <c r="K11" s="11">
        <f>K3*Assumptions!$B9</f>
        <v>426.9935437</v>
      </c>
      <c r="L11" s="11">
        <f>L3*Assumptions!$B9</f>
        <v>444.0732855</v>
      </c>
      <c r="M11" s="11">
        <f>M3*Assumptions!$B9</f>
        <v>461.8362169</v>
      </c>
      <c r="N11" s="2"/>
    </row>
    <row r="12">
      <c r="A12" s="2" t="s">
        <v>27</v>
      </c>
      <c r="B12" s="11">
        <f>B3*Assumptions!$B10</f>
        <v>0</v>
      </c>
      <c r="C12" s="11">
        <f>C3*Assumptions!$B10</f>
        <v>0</v>
      </c>
      <c r="D12" s="11">
        <f>D3*Assumptions!$B10</f>
        <v>0</v>
      </c>
      <c r="E12" s="11">
        <f>E3*Assumptions!$B10</f>
        <v>0</v>
      </c>
      <c r="F12" s="11">
        <f>F3*Assumptions!$B10</f>
        <v>0</v>
      </c>
      <c r="G12" s="11">
        <f>G3*Assumptions!$B10</f>
        <v>0</v>
      </c>
      <c r="H12" s="11">
        <f>H3*Assumptions!$B10</f>
        <v>0</v>
      </c>
      <c r="I12" s="11">
        <f>I3*Assumptions!$B10</f>
        <v>0</v>
      </c>
      <c r="J12" s="11">
        <f>J3*Assumptions!$B10</f>
        <v>0</v>
      </c>
      <c r="K12" s="11">
        <f>K3*Assumptions!$B10</f>
        <v>0</v>
      </c>
      <c r="L12" s="11">
        <f>L3*Assumptions!$B10</f>
        <v>0</v>
      </c>
      <c r="M12" s="11">
        <f>M3*Assumptions!$B10</f>
        <v>0</v>
      </c>
      <c r="N12" s="2"/>
    </row>
    <row r="13">
      <c r="A13" s="2" t="s">
        <v>28</v>
      </c>
      <c r="B13" s="11">
        <f>B3*Assumptions!$B11</f>
        <v>300</v>
      </c>
      <c r="C13" s="11">
        <f>C3*Assumptions!$B11</f>
        <v>312</v>
      </c>
      <c r="D13" s="11">
        <f>D3*Assumptions!$B11</f>
        <v>324.48</v>
      </c>
      <c r="E13" s="11">
        <f>E3*Assumptions!$B11</f>
        <v>337.4592</v>
      </c>
      <c r="F13" s="11">
        <f>F3*Assumptions!$B11</f>
        <v>350.957568</v>
      </c>
      <c r="G13" s="11">
        <f>G3*Assumptions!$B11</f>
        <v>364.9958707</v>
      </c>
      <c r="H13" s="11">
        <f>H3*Assumptions!$B11</f>
        <v>379.5957055</v>
      </c>
      <c r="I13" s="11">
        <f>I3*Assumptions!$B11</f>
        <v>394.7795338</v>
      </c>
      <c r="J13" s="11">
        <f>J3*Assumptions!$B11</f>
        <v>410.5707151</v>
      </c>
      <c r="K13" s="11">
        <f>K3*Assumptions!$B11</f>
        <v>426.9935437</v>
      </c>
      <c r="L13" s="11">
        <f>L3*Assumptions!$B11</f>
        <v>444.0732855</v>
      </c>
      <c r="M13" s="11">
        <f>M3*Assumptions!$B11</f>
        <v>461.8362169</v>
      </c>
      <c r="N13" s="2"/>
    </row>
    <row r="14">
      <c r="A14" s="2" t="s">
        <v>29</v>
      </c>
      <c r="B14" s="11">
        <f>B3*Assumptions!$B12</f>
        <v>300</v>
      </c>
      <c r="C14" s="11">
        <f>C3*Assumptions!$B12</f>
        <v>312</v>
      </c>
      <c r="D14" s="11">
        <f>D3*Assumptions!$B12</f>
        <v>324.48</v>
      </c>
      <c r="E14" s="11">
        <f>E3*Assumptions!$B12</f>
        <v>337.4592</v>
      </c>
      <c r="F14" s="11">
        <f>F3*Assumptions!$B12</f>
        <v>350.957568</v>
      </c>
      <c r="G14" s="11">
        <f>G3*Assumptions!$B12</f>
        <v>364.9958707</v>
      </c>
      <c r="H14" s="11">
        <f>H3*Assumptions!$B12</f>
        <v>379.5957055</v>
      </c>
      <c r="I14" s="11">
        <f>I3*Assumptions!$B12</f>
        <v>394.7795338</v>
      </c>
      <c r="J14" s="11">
        <f>J3*Assumptions!$B12</f>
        <v>410.5707151</v>
      </c>
      <c r="K14" s="11">
        <f>K3*Assumptions!$B12</f>
        <v>426.9935437</v>
      </c>
      <c r="L14" s="11">
        <f>L3*Assumptions!$B12</f>
        <v>444.0732855</v>
      </c>
      <c r="M14" s="11">
        <f>M3*Assumptions!$B12</f>
        <v>461.8362169</v>
      </c>
      <c r="N14" s="2"/>
    </row>
    <row r="15">
      <c r="A15" s="2" t="s">
        <v>30</v>
      </c>
      <c r="B15" s="11">
        <f>B3*Assumptions!$B13</f>
        <v>300</v>
      </c>
      <c r="C15" s="11">
        <f>C3*Assumptions!$B13</f>
        <v>312</v>
      </c>
      <c r="D15" s="11">
        <f>D3*Assumptions!$B13</f>
        <v>324.48</v>
      </c>
      <c r="E15" s="11">
        <f>E3*Assumptions!$B13</f>
        <v>337.4592</v>
      </c>
      <c r="F15" s="11">
        <f>F3*Assumptions!$B13</f>
        <v>350.957568</v>
      </c>
      <c r="G15" s="11">
        <f>G3*Assumptions!$B13</f>
        <v>364.9958707</v>
      </c>
      <c r="H15" s="11">
        <f>H3*Assumptions!$B13</f>
        <v>379.5957055</v>
      </c>
      <c r="I15" s="11">
        <f>I3*Assumptions!$B13</f>
        <v>394.7795338</v>
      </c>
      <c r="J15" s="11">
        <f>J3*Assumptions!$B13</f>
        <v>410.5707151</v>
      </c>
      <c r="K15" s="11">
        <f>K3*Assumptions!$B13</f>
        <v>426.9935437</v>
      </c>
      <c r="L15" s="11">
        <f>L3*Assumptions!$B13</f>
        <v>444.0732855</v>
      </c>
      <c r="M15" s="11">
        <f>M3*Assumptions!$B13</f>
        <v>461.8362169</v>
      </c>
      <c r="N15" s="2"/>
    </row>
    <row r="16">
      <c r="A16" s="2" t="s">
        <v>31</v>
      </c>
      <c r="B16" s="11">
        <f>B3*Assumptions!$B14</f>
        <v>300</v>
      </c>
      <c r="C16" s="11">
        <f>C3*Assumptions!$B14</f>
        <v>312</v>
      </c>
      <c r="D16" s="11">
        <f>D3*Assumptions!$B14</f>
        <v>324.48</v>
      </c>
      <c r="E16" s="11">
        <f>E3*Assumptions!$B14</f>
        <v>337.4592</v>
      </c>
      <c r="F16" s="11">
        <f>F3*Assumptions!$B14</f>
        <v>350.957568</v>
      </c>
      <c r="G16" s="11">
        <f>G3*Assumptions!$B14</f>
        <v>364.9958707</v>
      </c>
      <c r="H16" s="11">
        <f>H3*Assumptions!$B14</f>
        <v>379.5957055</v>
      </c>
      <c r="I16" s="11">
        <f>I3*Assumptions!$B14</f>
        <v>394.7795338</v>
      </c>
      <c r="J16" s="11">
        <f>J3*Assumptions!$B14</f>
        <v>410.5707151</v>
      </c>
      <c r="K16" s="11">
        <f>K3*Assumptions!$B14</f>
        <v>426.9935437</v>
      </c>
      <c r="L16" s="11">
        <f>L3*Assumptions!$B14</f>
        <v>444.0732855</v>
      </c>
      <c r="M16" s="11">
        <f>M3*Assumptions!$B14</f>
        <v>461.8362169</v>
      </c>
      <c r="N16" s="2"/>
    </row>
    <row r="17">
      <c r="A17" s="2"/>
      <c r="B17" s="2"/>
      <c r="C17" s="2"/>
      <c r="D17" s="2"/>
      <c r="E17" s="2"/>
      <c r="F17" s="2"/>
      <c r="G17" s="2"/>
      <c r="H17" s="2"/>
      <c r="I17" s="2"/>
      <c r="J17" s="2"/>
      <c r="K17" s="2"/>
      <c r="L17" s="2"/>
      <c r="M17" s="2"/>
      <c r="N17" s="2"/>
    </row>
    <row r="18">
      <c r="A18" s="2" t="s">
        <v>17</v>
      </c>
      <c r="B18" s="2"/>
      <c r="C18" s="2"/>
      <c r="D18" s="2"/>
      <c r="E18" s="2"/>
      <c r="F18" s="2"/>
      <c r="G18" s="2"/>
      <c r="H18" s="2"/>
      <c r="I18" s="2"/>
      <c r="J18" s="2"/>
      <c r="K18" s="2"/>
      <c r="L18" s="2"/>
      <c r="M18" s="2"/>
      <c r="N18" s="2"/>
    </row>
    <row r="19">
      <c r="A19" s="2" t="s">
        <v>26</v>
      </c>
      <c r="B19" s="11">
        <f>B4*Assumptions!$C9</f>
        <v>0</v>
      </c>
      <c r="C19" s="11">
        <f>C4*Assumptions!$C9</f>
        <v>0</v>
      </c>
      <c r="D19" s="11">
        <f>D4*Assumptions!$C9</f>
        <v>0</v>
      </c>
      <c r="E19" s="11">
        <f>E4*Assumptions!$C9</f>
        <v>0</v>
      </c>
      <c r="F19" s="11">
        <f>F4*Assumptions!$C9</f>
        <v>0</v>
      </c>
      <c r="G19" s="11">
        <f>G4*Assumptions!$C9</f>
        <v>0</v>
      </c>
      <c r="H19" s="11">
        <f>H4*Assumptions!$C9</f>
        <v>0</v>
      </c>
      <c r="I19" s="11">
        <f>I4*Assumptions!$C9</f>
        <v>0</v>
      </c>
      <c r="J19" s="11">
        <f>J4*Assumptions!$C9</f>
        <v>0</v>
      </c>
      <c r="K19" s="11">
        <f>K4*Assumptions!$C9</f>
        <v>0</v>
      </c>
      <c r="L19" s="11">
        <f>L4*Assumptions!$C9</f>
        <v>0</v>
      </c>
      <c r="M19" s="11">
        <f>M4*Assumptions!$C9</f>
        <v>0</v>
      </c>
      <c r="N19" s="2"/>
    </row>
    <row r="20">
      <c r="A20" s="2" t="s">
        <v>27</v>
      </c>
      <c r="B20" s="11">
        <f>B4*Assumptions!$C10</f>
        <v>250</v>
      </c>
      <c r="C20" s="11">
        <f>C4*Assumptions!$C10</f>
        <v>255</v>
      </c>
      <c r="D20" s="11">
        <f>D4*Assumptions!$C10</f>
        <v>260.1</v>
      </c>
      <c r="E20" s="11">
        <f>E4*Assumptions!$C10</f>
        <v>265.302</v>
      </c>
      <c r="F20" s="11">
        <f>F4*Assumptions!$C10</f>
        <v>270.60804</v>
      </c>
      <c r="G20" s="11">
        <f>G4*Assumptions!$C10</f>
        <v>276.0202008</v>
      </c>
      <c r="H20" s="11">
        <f>H4*Assumptions!$C10</f>
        <v>281.5406048</v>
      </c>
      <c r="I20" s="11">
        <f>I4*Assumptions!$C10</f>
        <v>287.1714169</v>
      </c>
      <c r="J20" s="11">
        <f>J4*Assumptions!$C10</f>
        <v>292.9148453</v>
      </c>
      <c r="K20" s="11">
        <f>K4*Assumptions!$C10</f>
        <v>298.7731422</v>
      </c>
      <c r="L20" s="11">
        <f>L4*Assumptions!$C10</f>
        <v>304.748605</v>
      </c>
      <c r="M20" s="11">
        <f>M4*Assumptions!$C10</f>
        <v>310.8435771</v>
      </c>
      <c r="N20" s="2"/>
    </row>
    <row r="21">
      <c r="A21" s="2" t="s">
        <v>28</v>
      </c>
      <c r="B21" s="11">
        <f>B4*Assumptions!$C11</f>
        <v>250</v>
      </c>
      <c r="C21" s="11">
        <f>C4*Assumptions!$C11</f>
        <v>255</v>
      </c>
      <c r="D21" s="11">
        <f>D4*Assumptions!$C11</f>
        <v>260.1</v>
      </c>
      <c r="E21" s="11">
        <f>E4*Assumptions!$C11</f>
        <v>265.302</v>
      </c>
      <c r="F21" s="11">
        <f>F4*Assumptions!$C11</f>
        <v>270.60804</v>
      </c>
      <c r="G21" s="11">
        <f>G4*Assumptions!$C11</f>
        <v>276.0202008</v>
      </c>
      <c r="H21" s="11">
        <f>H4*Assumptions!$C11</f>
        <v>281.5406048</v>
      </c>
      <c r="I21" s="11">
        <f>I4*Assumptions!$C11</f>
        <v>287.1714169</v>
      </c>
      <c r="J21" s="11">
        <f>J4*Assumptions!$C11</f>
        <v>292.9148453</v>
      </c>
      <c r="K21" s="11">
        <f>K4*Assumptions!$C11</f>
        <v>298.7731422</v>
      </c>
      <c r="L21" s="11">
        <f>L4*Assumptions!$C11</f>
        <v>304.748605</v>
      </c>
      <c r="M21" s="11">
        <f>M4*Assumptions!$C11</f>
        <v>310.8435771</v>
      </c>
      <c r="N21" s="2"/>
    </row>
    <row r="22">
      <c r="A22" s="2" t="s">
        <v>29</v>
      </c>
      <c r="B22" s="11">
        <f>B4*Assumptions!$C12</f>
        <v>250</v>
      </c>
      <c r="C22" s="11">
        <f>C4*Assumptions!$C12</f>
        <v>255</v>
      </c>
      <c r="D22" s="11">
        <f>D4*Assumptions!$C12</f>
        <v>260.1</v>
      </c>
      <c r="E22" s="11">
        <f>E4*Assumptions!$C12</f>
        <v>265.302</v>
      </c>
      <c r="F22" s="11">
        <f>F4*Assumptions!$C12</f>
        <v>270.60804</v>
      </c>
      <c r="G22" s="11">
        <f>G4*Assumptions!$C12</f>
        <v>276.0202008</v>
      </c>
      <c r="H22" s="11">
        <f>H4*Assumptions!$C12</f>
        <v>281.5406048</v>
      </c>
      <c r="I22" s="11">
        <f>I4*Assumptions!$C12</f>
        <v>287.1714169</v>
      </c>
      <c r="J22" s="11">
        <f>J4*Assumptions!$C12</f>
        <v>292.9148453</v>
      </c>
      <c r="K22" s="11">
        <f>K4*Assumptions!$C12</f>
        <v>298.7731422</v>
      </c>
      <c r="L22" s="11">
        <f>L4*Assumptions!$C12</f>
        <v>304.748605</v>
      </c>
      <c r="M22" s="11">
        <f>M4*Assumptions!$C12</f>
        <v>310.8435771</v>
      </c>
      <c r="N22" s="2"/>
    </row>
    <row r="23">
      <c r="A23" s="2" t="s">
        <v>30</v>
      </c>
      <c r="B23" s="11">
        <f>B4*Assumptions!$C13</f>
        <v>250</v>
      </c>
      <c r="C23" s="11">
        <f>C4*Assumptions!$C13</f>
        <v>255</v>
      </c>
      <c r="D23" s="11">
        <f>D4*Assumptions!$C13</f>
        <v>260.1</v>
      </c>
      <c r="E23" s="11">
        <f>E4*Assumptions!$C13</f>
        <v>265.302</v>
      </c>
      <c r="F23" s="11">
        <f>F4*Assumptions!$C13</f>
        <v>270.60804</v>
      </c>
      <c r="G23" s="11">
        <f>G4*Assumptions!$C13</f>
        <v>276.0202008</v>
      </c>
      <c r="H23" s="11">
        <f>H4*Assumptions!$C13</f>
        <v>281.5406048</v>
      </c>
      <c r="I23" s="11">
        <f>I4*Assumptions!$C13</f>
        <v>287.1714169</v>
      </c>
      <c r="J23" s="11">
        <f>J4*Assumptions!$C13</f>
        <v>292.9148453</v>
      </c>
      <c r="K23" s="11">
        <f>K4*Assumptions!$C13</f>
        <v>298.7731422</v>
      </c>
      <c r="L23" s="11">
        <f>L4*Assumptions!$C13</f>
        <v>304.748605</v>
      </c>
      <c r="M23" s="11">
        <f>M4*Assumptions!$C13</f>
        <v>310.8435771</v>
      </c>
      <c r="N23" s="2"/>
    </row>
    <row r="24">
      <c r="A24" s="2" t="s">
        <v>31</v>
      </c>
      <c r="B24" s="11">
        <f>B4*Assumptions!$C14</f>
        <v>250</v>
      </c>
      <c r="C24" s="11">
        <f>C4*Assumptions!$C14</f>
        <v>255</v>
      </c>
      <c r="D24" s="11">
        <f>D4*Assumptions!$C14</f>
        <v>260.1</v>
      </c>
      <c r="E24" s="11">
        <f>E4*Assumptions!$C14</f>
        <v>265.302</v>
      </c>
      <c r="F24" s="11">
        <f>F4*Assumptions!$C14</f>
        <v>270.60804</v>
      </c>
      <c r="G24" s="11">
        <f>G4*Assumptions!$C14</f>
        <v>276.0202008</v>
      </c>
      <c r="H24" s="11">
        <f>H4*Assumptions!$C14</f>
        <v>281.5406048</v>
      </c>
      <c r="I24" s="11">
        <f>I4*Assumptions!$C14</f>
        <v>287.1714169</v>
      </c>
      <c r="J24" s="11">
        <f>J4*Assumptions!$C14</f>
        <v>292.9148453</v>
      </c>
      <c r="K24" s="11">
        <f>K4*Assumptions!$C14</f>
        <v>298.7731422</v>
      </c>
      <c r="L24" s="11">
        <f>L4*Assumptions!$C14</f>
        <v>304.748605</v>
      </c>
      <c r="M24" s="11">
        <f>M4*Assumptions!$C14</f>
        <v>310.8435771</v>
      </c>
      <c r="N24" s="2"/>
    </row>
    <row r="25">
      <c r="A25" s="2"/>
      <c r="B25" s="2"/>
      <c r="C25" s="2"/>
      <c r="D25" s="2"/>
      <c r="E25" s="2"/>
      <c r="F25" s="2"/>
      <c r="G25" s="2"/>
      <c r="H25" s="2"/>
      <c r="I25" s="2"/>
      <c r="J25" s="2"/>
      <c r="K25" s="2"/>
      <c r="L25" s="2"/>
      <c r="M25" s="2"/>
      <c r="N25" s="2"/>
    </row>
    <row r="26">
      <c r="A26" s="2" t="s">
        <v>51</v>
      </c>
      <c r="B26" s="2"/>
      <c r="C26" s="2"/>
      <c r="D26" s="2"/>
      <c r="E26" s="2"/>
      <c r="F26" s="2"/>
      <c r="G26" s="2"/>
      <c r="H26" s="2"/>
      <c r="I26" s="2"/>
      <c r="J26" s="2"/>
      <c r="K26" s="2"/>
      <c r="L26" s="2"/>
      <c r="M26" s="2"/>
      <c r="N26" s="2"/>
    </row>
    <row r="27">
      <c r="A27" s="2" t="s">
        <v>26</v>
      </c>
      <c r="B27" s="11">
        <f>B5*Assumptions!$D9</f>
        <v>400</v>
      </c>
      <c r="C27" s="11">
        <f>C5*Assumptions!$D9</f>
        <v>404</v>
      </c>
      <c r="D27" s="11">
        <f>D5*Assumptions!$D9</f>
        <v>408.04</v>
      </c>
      <c r="E27" s="11">
        <f>E5*Assumptions!$D9</f>
        <v>412.1204</v>
      </c>
      <c r="F27" s="11">
        <f>F5*Assumptions!$D9</f>
        <v>416.241604</v>
      </c>
      <c r="G27" s="11">
        <f>G5*Assumptions!$D9</f>
        <v>420.40402</v>
      </c>
      <c r="H27" s="11">
        <f>H5*Assumptions!$D9</f>
        <v>424.6080602</v>
      </c>
      <c r="I27" s="11">
        <f>I5*Assumptions!$D9</f>
        <v>428.8541408</v>
      </c>
      <c r="J27" s="11">
        <f>J5*Assumptions!$D9</f>
        <v>433.1426823</v>
      </c>
      <c r="K27" s="11">
        <f>K5*Assumptions!$D9</f>
        <v>437.4741091</v>
      </c>
      <c r="L27" s="11">
        <f>L5*Assumptions!$D9</f>
        <v>441.8488502</v>
      </c>
      <c r="M27" s="11">
        <f>M5*Assumptions!$D9</f>
        <v>446.2673387</v>
      </c>
      <c r="N27" s="2"/>
    </row>
    <row r="28">
      <c r="A28" s="2" t="s">
        <v>27</v>
      </c>
      <c r="B28" s="11">
        <f>B5*Assumptions!$D10</f>
        <v>400</v>
      </c>
      <c r="C28" s="11">
        <f>C5*Assumptions!$D10</f>
        <v>404</v>
      </c>
      <c r="D28" s="11">
        <f>D5*Assumptions!$D10</f>
        <v>408.04</v>
      </c>
      <c r="E28" s="11">
        <f>E5*Assumptions!$D10</f>
        <v>412.1204</v>
      </c>
      <c r="F28" s="11">
        <f>F5*Assumptions!$D10</f>
        <v>416.241604</v>
      </c>
      <c r="G28" s="11">
        <f>G5*Assumptions!$D10</f>
        <v>420.40402</v>
      </c>
      <c r="H28" s="11">
        <f>H5*Assumptions!$D10</f>
        <v>424.6080602</v>
      </c>
      <c r="I28" s="11">
        <f>I5*Assumptions!$D10</f>
        <v>428.8541408</v>
      </c>
      <c r="J28" s="11">
        <f>J5*Assumptions!$D10</f>
        <v>433.1426823</v>
      </c>
      <c r="K28" s="11">
        <f>K5*Assumptions!$D10</f>
        <v>437.4741091</v>
      </c>
      <c r="L28" s="11">
        <f>L5*Assumptions!$D10</f>
        <v>441.8488502</v>
      </c>
      <c r="M28" s="11">
        <f>M5*Assumptions!$D10</f>
        <v>446.2673387</v>
      </c>
      <c r="N28" s="2"/>
    </row>
    <row r="29">
      <c r="A29" s="2" t="s">
        <v>28</v>
      </c>
      <c r="B29" s="11">
        <f>B5*Assumptions!$D11</f>
        <v>400</v>
      </c>
      <c r="C29" s="11">
        <f>C5*Assumptions!$D11</f>
        <v>404</v>
      </c>
      <c r="D29" s="11">
        <f>D5*Assumptions!$D11</f>
        <v>408.04</v>
      </c>
      <c r="E29" s="11">
        <f>E5*Assumptions!$D11</f>
        <v>412.1204</v>
      </c>
      <c r="F29" s="11">
        <f>F5*Assumptions!$D11</f>
        <v>416.241604</v>
      </c>
      <c r="G29" s="11">
        <f>G5*Assumptions!$D11</f>
        <v>420.40402</v>
      </c>
      <c r="H29" s="11">
        <f>H5*Assumptions!$D11</f>
        <v>424.6080602</v>
      </c>
      <c r="I29" s="11">
        <f>I5*Assumptions!$D11</f>
        <v>428.8541408</v>
      </c>
      <c r="J29" s="11">
        <f>J5*Assumptions!$D11</f>
        <v>433.1426823</v>
      </c>
      <c r="K29" s="11">
        <f>K5*Assumptions!$D11</f>
        <v>437.4741091</v>
      </c>
      <c r="L29" s="11">
        <f>L5*Assumptions!$D11</f>
        <v>441.8488502</v>
      </c>
      <c r="M29" s="11">
        <f>M5*Assumptions!$D11</f>
        <v>446.2673387</v>
      </c>
      <c r="N29" s="2"/>
    </row>
    <row r="30">
      <c r="A30" s="2" t="s">
        <v>29</v>
      </c>
      <c r="B30" s="11">
        <f>B5*Assumptions!$D12</f>
        <v>400</v>
      </c>
      <c r="C30" s="11">
        <f>C5*Assumptions!$D12</f>
        <v>404</v>
      </c>
      <c r="D30" s="11">
        <f>D5*Assumptions!$D12</f>
        <v>408.04</v>
      </c>
      <c r="E30" s="11">
        <f>E5*Assumptions!$D12</f>
        <v>412.1204</v>
      </c>
      <c r="F30" s="11">
        <f>F5*Assumptions!$D12</f>
        <v>416.241604</v>
      </c>
      <c r="G30" s="11">
        <f>G5*Assumptions!$D12</f>
        <v>420.40402</v>
      </c>
      <c r="H30" s="11">
        <f>H5*Assumptions!$D12</f>
        <v>424.6080602</v>
      </c>
      <c r="I30" s="11">
        <f>I5*Assumptions!$D12</f>
        <v>428.8541408</v>
      </c>
      <c r="J30" s="11">
        <f>J5*Assumptions!$D12</f>
        <v>433.1426823</v>
      </c>
      <c r="K30" s="11">
        <f>K5*Assumptions!$D12</f>
        <v>437.4741091</v>
      </c>
      <c r="L30" s="11">
        <f>L5*Assumptions!$D12</f>
        <v>441.8488502</v>
      </c>
      <c r="M30" s="11">
        <f>M5*Assumptions!$D12</f>
        <v>446.2673387</v>
      </c>
      <c r="N30" s="2"/>
    </row>
    <row r="31">
      <c r="A31" s="2" t="s">
        <v>30</v>
      </c>
      <c r="B31" s="11">
        <f>B5*Assumptions!$D13</f>
        <v>400</v>
      </c>
      <c r="C31" s="11">
        <f>C5*Assumptions!$D13</f>
        <v>404</v>
      </c>
      <c r="D31" s="11">
        <f>D5*Assumptions!$D13</f>
        <v>408.04</v>
      </c>
      <c r="E31" s="11">
        <f>E5*Assumptions!$D13</f>
        <v>412.1204</v>
      </c>
      <c r="F31" s="11">
        <f>F5*Assumptions!$D13</f>
        <v>416.241604</v>
      </c>
      <c r="G31" s="11">
        <f>G5*Assumptions!$D13</f>
        <v>420.40402</v>
      </c>
      <c r="H31" s="11">
        <f>H5*Assumptions!$D13</f>
        <v>424.6080602</v>
      </c>
      <c r="I31" s="11">
        <f>I5*Assumptions!$D13</f>
        <v>428.8541408</v>
      </c>
      <c r="J31" s="11">
        <f>J5*Assumptions!$D13</f>
        <v>433.1426823</v>
      </c>
      <c r="K31" s="11">
        <f>K5*Assumptions!$D13</f>
        <v>437.4741091</v>
      </c>
      <c r="L31" s="11">
        <f>L5*Assumptions!$D13</f>
        <v>441.8488502</v>
      </c>
      <c r="M31" s="11">
        <f>M5*Assumptions!$D13</f>
        <v>446.2673387</v>
      </c>
      <c r="N31" s="2"/>
    </row>
    <row r="32">
      <c r="A32" s="2" t="s">
        <v>31</v>
      </c>
      <c r="B32" s="11">
        <f>B5*Assumptions!$D14</f>
        <v>400</v>
      </c>
      <c r="C32" s="11">
        <f>C5*Assumptions!$D14</f>
        <v>404</v>
      </c>
      <c r="D32" s="11">
        <f>D5*Assumptions!$D14</f>
        <v>408.04</v>
      </c>
      <c r="E32" s="11">
        <f>E5*Assumptions!$D14</f>
        <v>412.1204</v>
      </c>
      <c r="F32" s="11">
        <f>F5*Assumptions!$D14</f>
        <v>416.241604</v>
      </c>
      <c r="G32" s="11">
        <f>G5*Assumptions!$D14</f>
        <v>420.40402</v>
      </c>
      <c r="H32" s="11">
        <f>H5*Assumptions!$D14</f>
        <v>424.6080602</v>
      </c>
      <c r="I32" s="11">
        <f>I5*Assumptions!$D14</f>
        <v>428.8541408</v>
      </c>
      <c r="J32" s="11">
        <f>J5*Assumptions!$D14</f>
        <v>433.1426823</v>
      </c>
      <c r="K32" s="11">
        <f>K5*Assumptions!$D14</f>
        <v>437.4741091</v>
      </c>
      <c r="L32" s="11">
        <f>L5*Assumptions!$D14</f>
        <v>441.8488502</v>
      </c>
      <c r="M32" s="11">
        <f>M5*Assumptions!$D14</f>
        <v>446.2673387</v>
      </c>
      <c r="N32" s="2"/>
    </row>
    <row r="33">
      <c r="A33" s="2"/>
      <c r="B33" s="2"/>
      <c r="C33" s="2"/>
      <c r="D33" s="2"/>
      <c r="E33" s="2"/>
      <c r="F33" s="2"/>
      <c r="G33" s="2"/>
      <c r="H33" s="2"/>
      <c r="I33" s="2"/>
      <c r="J33" s="2"/>
      <c r="K33" s="2"/>
      <c r="L33" s="2"/>
      <c r="M33" s="2"/>
      <c r="N33" s="2"/>
    </row>
    <row r="34">
      <c r="A34" s="2" t="s">
        <v>24</v>
      </c>
      <c r="B34" s="2"/>
      <c r="C34" s="2"/>
      <c r="D34" s="2"/>
      <c r="E34" s="2"/>
      <c r="F34" s="2"/>
      <c r="G34" s="2"/>
      <c r="H34" s="2"/>
      <c r="I34" s="2"/>
      <c r="J34" s="2"/>
      <c r="K34" s="2"/>
      <c r="L34" s="2"/>
      <c r="M34" s="2"/>
      <c r="N34" s="2"/>
    </row>
    <row r="35">
      <c r="A35" s="2" t="s">
        <v>26</v>
      </c>
      <c r="B35" s="11">
        <f>B6*Assumptions!$E9</f>
        <v>0</v>
      </c>
      <c r="C35" s="11">
        <f>C6*Assumptions!$E9</f>
        <v>0</v>
      </c>
      <c r="D35" s="11">
        <f>D6*Assumptions!$E9</f>
        <v>300</v>
      </c>
      <c r="E35" s="11">
        <f>E6*Assumptions!$E9</f>
        <v>309</v>
      </c>
      <c r="F35" s="11">
        <f>F6*Assumptions!$E9</f>
        <v>318.27</v>
      </c>
      <c r="G35" s="11">
        <f>G6*Assumptions!$E9</f>
        <v>327.8181</v>
      </c>
      <c r="H35" s="11">
        <f>H6*Assumptions!$E9</f>
        <v>337.652643</v>
      </c>
      <c r="I35" s="11">
        <f>I6*Assumptions!$E9</f>
        <v>347.7822223</v>
      </c>
      <c r="J35" s="11">
        <f>J6*Assumptions!$E9</f>
        <v>358.215689</v>
      </c>
      <c r="K35" s="11">
        <f>K6*Assumptions!$E9</f>
        <v>368.9621596</v>
      </c>
      <c r="L35" s="11">
        <f>L6*Assumptions!$E9</f>
        <v>380.0310244</v>
      </c>
      <c r="M35" s="11">
        <f>M6*Assumptions!$E9</f>
        <v>391.4319551</v>
      </c>
      <c r="N35" s="2"/>
    </row>
    <row r="36">
      <c r="A36" s="2" t="s">
        <v>27</v>
      </c>
      <c r="B36" s="11">
        <f>B6*Assumptions!$E10</f>
        <v>0</v>
      </c>
      <c r="C36" s="11">
        <f>C6*Assumptions!$E10</f>
        <v>0</v>
      </c>
      <c r="D36" s="11">
        <f>D6*Assumptions!$E10</f>
        <v>0</v>
      </c>
      <c r="E36" s="11">
        <f>E6*Assumptions!$E10</f>
        <v>0</v>
      </c>
      <c r="F36" s="11">
        <f>F6*Assumptions!$E10</f>
        <v>0</v>
      </c>
      <c r="G36" s="11">
        <f>G6*Assumptions!$E10</f>
        <v>0</v>
      </c>
      <c r="H36" s="11">
        <f>H6*Assumptions!$E10</f>
        <v>0</v>
      </c>
      <c r="I36" s="11">
        <f>I6*Assumptions!$E10</f>
        <v>0</v>
      </c>
      <c r="J36" s="11">
        <f>J6*Assumptions!$E10</f>
        <v>0</v>
      </c>
      <c r="K36" s="11">
        <f>K6*Assumptions!$E10</f>
        <v>0</v>
      </c>
      <c r="L36" s="11">
        <f>L6*Assumptions!$E10</f>
        <v>0</v>
      </c>
      <c r="M36" s="11">
        <f>M6*Assumptions!$E10</f>
        <v>0</v>
      </c>
      <c r="N36" s="2"/>
    </row>
    <row r="37">
      <c r="A37" s="2" t="s">
        <v>28</v>
      </c>
      <c r="B37" s="11">
        <f>B6*Assumptions!$E11</f>
        <v>0</v>
      </c>
      <c r="C37" s="11">
        <f>C6*Assumptions!$E11</f>
        <v>0</v>
      </c>
      <c r="D37" s="11">
        <f>D6*Assumptions!$E11</f>
        <v>150</v>
      </c>
      <c r="E37" s="11">
        <f>E6*Assumptions!$E11</f>
        <v>154.5</v>
      </c>
      <c r="F37" s="11">
        <f>F6*Assumptions!$E11</f>
        <v>159.135</v>
      </c>
      <c r="G37" s="11">
        <f>G6*Assumptions!$E11</f>
        <v>163.90905</v>
      </c>
      <c r="H37" s="11">
        <f>H6*Assumptions!$E11</f>
        <v>168.8263215</v>
      </c>
      <c r="I37" s="11">
        <f>I6*Assumptions!$E11</f>
        <v>173.8911111</v>
      </c>
      <c r="J37" s="11">
        <f>J6*Assumptions!$E11</f>
        <v>179.1078445</v>
      </c>
      <c r="K37" s="11">
        <f>K6*Assumptions!$E11</f>
        <v>184.4810798</v>
      </c>
      <c r="L37" s="11">
        <f>L6*Assumptions!$E11</f>
        <v>190.0155122</v>
      </c>
      <c r="M37" s="11">
        <f>M6*Assumptions!$E11</f>
        <v>195.7159776</v>
      </c>
      <c r="N37" s="2"/>
    </row>
    <row r="38">
      <c r="A38" s="2" t="s">
        <v>29</v>
      </c>
      <c r="B38" s="11">
        <f>B6*Assumptions!$E12</f>
        <v>0</v>
      </c>
      <c r="C38" s="11">
        <f>C6*Assumptions!$E12</f>
        <v>0</v>
      </c>
      <c r="D38" s="11">
        <f>D6*Assumptions!$E12</f>
        <v>150</v>
      </c>
      <c r="E38" s="11">
        <f>E6*Assumptions!$E12</f>
        <v>154.5</v>
      </c>
      <c r="F38" s="11">
        <f>F6*Assumptions!$E12</f>
        <v>159.135</v>
      </c>
      <c r="G38" s="11">
        <f>G6*Assumptions!$E12</f>
        <v>163.90905</v>
      </c>
      <c r="H38" s="11">
        <f>H6*Assumptions!$E12</f>
        <v>168.8263215</v>
      </c>
      <c r="I38" s="11">
        <f>I6*Assumptions!$E12</f>
        <v>173.8911111</v>
      </c>
      <c r="J38" s="11">
        <f>J6*Assumptions!$E12</f>
        <v>179.1078445</v>
      </c>
      <c r="K38" s="11">
        <f>K6*Assumptions!$E12</f>
        <v>184.4810798</v>
      </c>
      <c r="L38" s="11">
        <f>L6*Assumptions!$E12</f>
        <v>190.0155122</v>
      </c>
      <c r="M38" s="11">
        <f>M6*Assumptions!$E12</f>
        <v>195.7159776</v>
      </c>
      <c r="N38" s="2"/>
    </row>
    <row r="39">
      <c r="A39" s="2" t="s">
        <v>30</v>
      </c>
      <c r="B39" s="11">
        <f>B6*Assumptions!$E13</f>
        <v>0</v>
      </c>
      <c r="C39" s="11">
        <f>C6*Assumptions!$E13</f>
        <v>0</v>
      </c>
      <c r="D39" s="11">
        <f>D6*Assumptions!$E13</f>
        <v>150</v>
      </c>
      <c r="E39" s="11">
        <f>E6*Assumptions!$E13</f>
        <v>154.5</v>
      </c>
      <c r="F39" s="11">
        <f>F6*Assumptions!$E13</f>
        <v>159.135</v>
      </c>
      <c r="G39" s="11">
        <f>G6*Assumptions!$E13</f>
        <v>163.90905</v>
      </c>
      <c r="H39" s="11">
        <f>H6*Assumptions!$E13</f>
        <v>168.8263215</v>
      </c>
      <c r="I39" s="11">
        <f>I6*Assumptions!$E13</f>
        <v>173.8911111</v>
      </c>
      <c r="J39" s="11">
        <f>J6*Assumptions!$E13</f>
        <v>179.1078445</v>
      </c>
      <c r="K39" s="11">
        <f>K6*Assumptions!$E13</f>
        <v>184.4810798</v>
      </c>
      <c r="L39" s="11">
        <f>L6*Assumptions!$E13</f>
        <v>190.0155122</v>
      </c>
      <c r="M39" s="11">
        <f>M6*Assumptions!$E13</f>
        <v>195.7159776</v>
      </c>
      <c r="N39" s="2"/>
    </row>
    <row r="40">
      <c r="A40" s="2" t="s">
        <v>31</v>
      </c>
      <c r="B40" s="11">
        <f>B6*Assumptions!$E14</f>
        <v>0</v>
      </c>
      <c r="C40" s="11">
        <f>C6*Assumptions!$E14</f>
        <v>0</v>
      </c>
      <c r="D40" s="11">
        <f>D6*Assumptions!$E14</f>
        <v>150</v>
      </c>
      <c r="E40" s="11">
        <f>E6*Assumptions!$E14</f>
        <v>154.5</v>
      </c>
      <c r="F40" s="11">
        <f>F6*Assumptions!$E14</f>
        <v>159.135</v>
      </c>
      <c r="G40" s="11">
        <f>G6*Assumptions!$E14</f>
        <v>163.90905</v>
      </c>
      <c r="H40" s="11">
        <f>H6*Assumptions!$E14</f>
        <v>168.8263215</v>
      </c>
      <c r="I40" s="11">
        <f>I6*Assumptions!$E14</f>
        <v>173.8911111</v>
      </c>
      <c r="J40" s="11">
        <f>J6*Assumptions!$E14</f>
        <v>179.1078445</v>
      </c>
      <c r="K40" s="11">
        <f>K6*Assumptions!$E14</f>
        <v>184.4810798</v>
      </c>
      <c r="L40" s="11">
        <f>L6*Assumptions!$E14</f>
        <v>190.0155122</v>
      </c>
      <c r="M40" s="11">
        <f>M6*Assumptions!$E14</f>
        <v>195.7159776</v>
      </c>
      <c r="N40" s="2"/>
    </row>
    <row r="41">
      <c r="A41" s="2"/>
      <c r="B41" s="2"/>
      <c r="C41" s="2"/>
      <c r="D41" s="2"/>
      <c r="E41" s="2"/>
      <c r="F41" s="2"/>
      <c r="G41" s="2"/>
      <c r="H41" s="2"/>
      <c r="I41" s="2"/>
      <c r="J41" s="2"/>
      <c r="K41" s="2"/>
      <c r="L41" s="2"/>
      <c r="M41" s="2"/>
      <c r="N41" s="2"/>
    </row>
    <row r="42">
      <c r="A42" s="2" t="s">
        <v>25</v>
      </c>
      <c r="B42" s="2"/>
      <c r="C42" s="2"/>
      <c r="D42" s="2"/>
      <c r="E42" s="2"/>
      <c r="F42" s="2"/>
      <c r="G42" s="2"/>
      <c r="H42" s="2"/>
      <c r="I42" s="2"/>
      <c r="J42" s="2"/>
      <c r="K42" s="2"/>
      <c r="L42" s="2"/>
      <c r="M42" s="2"/>
      <c r="N42" s="2"/>
    </row>
    <row r="43">
      <c r="A43" s="2" t="s">
        <v>26</v>
      </c>
      <c r="B43" s="11">
        <f>B7*Assumptions!$F9</f>
        <v>0</v>
      </c>
      <c r="C43" s="11">
        <f>C7*Assumptions!$F9</f>
        <v>0</v>
      </c>
      <c r="D43" s="11">
        <f>D7*Assumptions!$F9</f>
        <v>0</v>
      </c>
      <c r="E43" s="11">
        <f>E7*Assumptions!$F9</f>
        <v>0</v>
      </c>
      <c r="F43" s="11">
        <f>F7*Assumptions!$F9</f>
        <v>0</v>
      </c>
      <c r="G43" s="11">
        <f>G7*Assumptions!$F9</f>
        <v>0</v>
      </c>
      <c r="H43" s="11">
        <f>H7*Assumptions!$F9</f>
        <v>0</v>
      </c>
      <c r="I43" s="11">
        <f>I7*Assumptions!$F9</f>
        <v>0</v>
      </c>
      <c r="J43" s="11">
        <f>J7*Assumptions!$F9</f>
        <v>0</v>
      </c>
      <c r="K43" s="11">
        <f>K7*Assumptions!$F9</f>
        <v>0</v>
      </c>
      <c r="L43" s="11">
        <f>L7*Assumptions!$F9</f>
        <v>0</v>
      </c>
      <c r="M43" s="11">
        <f>M7*Assumptions!$F9</f>
        <v>0</v>
      </c>
      <c r="N43" s="2"/>
    </row>
    <row r="44">
      <c r="A44" s="2" t="s">
        <v>27</v>
      </c>
      <c r="B44" s="11">
        <f>B7*Assumptions!$F10</f>
        <v>0</v>
      </c>
      <c r="C44" s="11">
        <f>C7*Assumptions!$F10</f>
        <v>0</v>
      </c>
      <c r="D44" s="11">
        <f>D7*Assumptions!$F10</f>
        <v>0</v>
      </c>
      <c r="E44" s="11">
        <f>E7*Assumptions!$F10</f>
        <v>0</v>
      </c>
      <c r="F44" s="11">
        <f>F7*Assumptions!$F10</f>
        <v>0</v>
      </c>
      <c r="G44" s="11">
        <f>G7*Assumptions!$F10</f>
        <v>200</v>
      </c>
      <c r="H44" s="11">
        <f>H7*Assumptions!$F10</f>
        <v>204</v>
      </c>
      <c r="I44" s="11">
        <f>I7*Assumptions!$F10</f>
        <v>208.08</v>
      </c>
      <c r="J44" s="11">
        <f>J7*Assumptions!$F10</f>
        <v>212.2416</v>
      </c>
      <c r="K44" s="11">
        <f>K7*Assumptions!$F10</f>
        <v>216.486432</v>
      </c>
      <c r="L44" s="11">
        <f>L7*Assumptions!$F10</f>
        <v>220.8161606</v>
      </c>
      <c r="M44" s="11">
        <f>M7*Assumptions!$F10</f>
        <v>225.2324839</v>
      </c>
      <c r="N44" s="2"/>
    </row>
    <row r="45">
      <c r="A45" s="2" t="s">
        <v>28</v>
      </c>
      <c r="B45" s="11">
        <f>B7*Assumptions!$F11</f>
        <v>0</v>
      </c>
      <c r="C45" s="11">
        <f>C7*Assumptions!$F11</f>
        <v>0</v>
      </c>
      <c r="D45" s="11">
        <f>D7*Assumptions!$F11</f>
        <v>0</v>
      </c>
      <c r="E45" s="11">
        <f>E7*Assumptions!$F11</f>
        <v>0</v>
      </c>
      <c r="F45" s="11">
        <f>F7*Assumptions!$F11</f>
        <v>0</v>
      </c>
      <c r="G45" s="11">
        <f>G7*Assumptions!$F11</f>
        <v>100</v>
      </c>
      <c r="H45" s="11">
        <f>H7*Assumptions!$F11</f>
        <v>102</v>
      </c>
      <c r="I45" s="11">
        <f>I7*Assumptions!$F11</f>
        <v>104.04</v>
      </c>
      <c r="J45" s="11">
        <f>J7*Assumptions!$F11</f>
        <v>106.1208</v>
      </c>
      <c r="K45" s="11">
        <f>K7*Assumptions!$F11</f>
        <v>108.243216</v>
      </c>
      <c r="L45" s="11">
        <f>L7*Assumptions!$F11</f>
        <v>110.4080803</v>
      </c>
      <c r="M45" s="11">
        <f>M7*Assumptions!$F11</f>
        <v>112.6162419</v>
      </c>
      <c r="N45" s="2"/>
    </row>
    <row r="46">
      <c r="A46" s="2" t="s">
        <v>29</v>
      </c>
      <c r="B46" s="11">
        <f>B7*Assumptions!$F12</f>
        <v>0</v>
      </c>
      <c r="C46" s="11">
        <f>C7*Assumptions!$F12</f>
        <v>0</v>
      </c>
      <c r="D46" s="11">
        <f>D7*Assumptions!$F12</f>
        <v>0</v>
      </c>
      <c r="E46" s="11">
        <f>E7*Assumptions!$F12</f>
        <v>0</v>
      </c>
      <c r="F46" s="11">
        <f>F7*Assumptions!$F12</f>
        <v>0</v>
      </c>
      <c r="G46" s="11">
        <f>G7*Assumptions!$F12</f>
        <v>100</v>
      </c>
      <c r="H46" s="11">
        <f>H7*Assumptions!$F12</f>
        <v>102</v>
      </c>
      <c r="I46" s="11">
        <f>I7*Assumptions!$F12</f>
        <v>104.04</v>
      </c>
      <c r="J46" s="11">
        <f>J7*Assumptions!$F12</f>
        <v>106.1208</v>
      </c>
      <c r="K46" s="11">
        <f>K7*Assumptions!$F12</f>
        <v>108.243216</v>
      </c>
      <c r="L46" s="11">
        <f>L7*Assumptions!$F12</f>
        <v>110.4080803</v>
      </c>
      <c r="M46" s="11">
        <f>M7*Assumptions!$F12</f>
        <v>112.6162419</v>
      </c>
      <c r="N46" s="2"/>
    </row>
    <row r="47">
      <c r="A47" s="2" t="s">
        <v>30</v>
      </c>
      <c r="B47" s="11">
        <f>B7*Assumptions!$F13</f>
        <v>0</v>
      </c>
      <c r="C47" s="11">
        <f>C7*Assumptions!$F13</f>
        <v>0</v>
      </c>
      <c r="D47" s="11">
        <f>D7*Assumptions!$F13</f>
        <v>0</v>
      </c>
      <c r="E47" s="11">
        <f>E7*Assumptions!$F13</f>
        <v>0</v>
      </c>
      <c r="F47" s="11">
        <f>F7*Assumptions!$F13</f>
        <v>0</v>
      </c>
      <c r="G47" s="11">
        <f>G7*Assumptions!$F13</f>
        <v>100</v>
      </c>
      <c r="H47" s="11">
        <f>H7*Assumptions!$F13</f>
        <v>102</v>
      </c>
      <c r="I47" s="11">
        <f>I7*Assumptions!$F13</f>
        <v>104.04</v>
      </c>
      <c r="J47" s="11">
        <f>J7*Assumptions!$F13</f>
        <v>106.1208</v>
      </c>
      <c r="K47" s="11">
        <f>K7*Assumptions!$F13</f>
        <v>108.243216</v>
      </c>
      <c r="L47" s="11">
        <f>L7*Assumptions!$F13</f>
        <v>110.4080803</v>
      </c>
      <c r="M47" s="11">
        <f>M7*Assumptions!$F13</f>
        <v>112.6162419</v>
      </c>
      <c r="N47" s="2"/>
    </row>
    <row r="48">
      <c r="A48" s="2" t="s">
        <v>31</v>
      </c>
      <c r="B48" s="11">
        <f>B7*Assumptions!$F14</f>
        <v>0</v>
      </c>
      <c r="C48" s="11">
        <f>C7*Assumptions!$F14</f>
        <v>0</v>
      </c>
      <c r="D48" s="11">
        <f>D7*Assumptions!$F14</f>
        <v>0</v>
      </c>
      <c r="E48" s="11">
        <f>E7*Assumptions!$F14</f>
        <v>0</v>
      </c>
      <c r="F48" s="11">
        <f>F7*Assumptions!$F14</f>
        <v>0</v>
      </c>
      <c r="G48" s="11">
        <f>G7*Assumptions!$F14</f>
        <v>100</v>
      </c>
      <c r="H48" s="11">
        <f>H7*Assumptions!$F14</f>
        <v>102</v>
      </c>
      <c r="I48" s="11">
        <f>I7*Assumptions!$F14</f>
        <v>104.04</v>
      </c>
      <c r="J48" s="11">
        <f>J7*Assumptions!$F14</f>
        <v>106.1208</v>
      </c>
      <c r="K48" s="11">
        <f>K7*Assumptions!$F14</f>
        <v>108.243216</v>
      </c>
      <c r="L48" s="11">
        <f>L7*Assumptions!$F14</f>
        <v>110.4080803</v>
      </c>
      <c r="M48" s="11">
        <f>M7*Assumptions!$F14</f>
        <v>112.6162419</v>
      </c>
      <c r="N48" s="2"/>
    </row>
    <row r="49">
      <c r="A49" s="2"/>
      <c r="B49" s="2"/>
      <c r="C49" s="2"/>
      <c r="D49" s="2"/>
      <c r="E49" s="2"/>
      <c r="F49" s="2"/>
      <c r="G49" s="2"/>
      <c r="H49" s="2"/>
      <c r="I49" s="2"/>
      <c r="J49" s="2"/>
      <c r="K49" s="2"/>
      <c r="L49" s="2"/>
      <c r="M49" s="2"/>
      <c r="N49" s="2"/>
    </row>
    <row r="50">
      <c r="A50" s="2" t="s">
        <v>54</v>
      </c>
      <c r="B50" s="2"/>
      <c r="C50" s="2"/>
      <c r="D50" s="2"/>
      <c r="E50" s="2"/>
      <c r="F50" s="2"/>
      <c r="G50" s="2"/>
      <c r="H50" s="2"/>
      <c r="I50" s="2"/>
      <c r="J50" s="2"/>
      <c r="K50" s="2"/>
      <c r="L50" s="2"/>
      <c r="M50" s="2"/>
      <c r="N50" s="2"/>
    </row>
    <row r="51">
      <c r="A51" s="2" t="s">
        <v>26</v>
      </c>
      <c r="B51" s="11">
        <f t="shared" ref="B51:M51" si="1">B11+B19+B27+B35+B43</f>
        <v>700</v>
      </c>
      <c r="C51" s="11">
        <f t="shared" si="1"/>
        <v>716</v>
      </c>
      <c r="D51" s="11">
        <f t="shared" si="1"/>
        <v>1032.52</v>
      </c>
      <c r="E51" s="11">
        <f t="shared" si="1"/>
        <v>1058.5796</v>
      </c>
      <c r="F51" s="11">
        <f t="shared" si="1"/>
        <v>1085.469172</v>
      </c>
      <c r="G51" s="11">
        <f t="shared" si="1"/>
        <v>1113.217991</v>
      </c>
      <c r="H51" s="11">
        <f t="shared" si="1"/>
        <v>1141.856409</v>
      </c>
      <c r="I51" s="11">
        <f t="shared" si="1"/>
        <v>1171.415897</v>
      </c>
      <c r="J51" s="11">
        <f t="shared" si="1"/>
        <v>1201.929086</v>
      </c>
      <c r="K51" s="11">
        <f t="shared" si="1"/>
        <v>1233.429812</v>
      </c>
      <c r="L51" s="11">
        <f t="shared" si="1"/>
        <v>1265.95316</v>
      </c>
      <c r="M51" s="11">
        <f t="shared" si="1"/>
        <v>1299.535511</v>
      </c>
      <c r="N51" s="2"/>
    </row>
    <row r="52">
      <c r="A52" s="2" t="s">
        <v>27</v>
      </c>
      <c r="B52" s="11">
        <f t="shared" ref="B52:M52" si="2">B12+B20+B28+B36+B44</f>
        <v>650</v>
      </c>
      <c r="C52" s="11">
        <f t="shared" si="2"/>
        <v>659</v>
      </c>
      <c r="D52" s="11">
        <f t="shared" si="2"/>
        <v>668.14</v>
      </c>
      <c r="E52" s="11">
        <f t="shared" si="2"/>
        <v>677.4224</v>
      </c>
      <c r="F52" s="11">
        <f t="shared" si="2"/>
        <v>686.849644</v>
      </c>
      <c r="G52" s="11">
        <f t="shared" si="2"/>
        <v>896.4242208</v>
      </c>
      <c r="H52" s="11">
        <f t="shared" si="2"/>
        <v>910.1486651</v>
      </c>
      <c r="I52" s="11">
        <f t="shared" si="2"/>
        <v>924.1055578</v>
      </c>
      <c r="J52" s="11">
        <f t="shared" si="2"/>
        <v>938.2991275</v>
      </c>
      <c r="K52" s="11">
        <f t="shared" si="2"/>
        <v>952.7336832</v>
      </c>
      <c r="L52" s="11">
        <f t="shared" si="2"/>
        <v>967.4136158</v>
      </c>
      <c r="M52" s="11">
        <f t="shared" si="2"/>
        <v>982.3433996</v>
      </c>
      <c r="N52" s="2"/>
    </row>
    <row r="53">
      <c r="A53" s="2" t="s">
        <v>28</v>
      </c>
      <c r="B53" s="11">
        <f t="shared" ref="B53:M53" si="3">B13+B21+B29+B37+B45</f>
        <v>950</v>
      </c>
      <c r="C53" s="11">
        <f t="shared" si="3"/>
        <v>971</v>
      </c>
      <c r="D53" s="11">
        <f t="shared" si="3"/>
        <v>1142.62</v>
      </c>
      <c r="E53" s="11">
        <f t="shared" si="3"/>
        <v>1169.3816</v>
      </c>
      <c r="F53" s="11">
        <f t="shared" si="3"/>
        <v>1196.942212</v>
      </c>
      <c r="G53" s="11">
        <f t="shared" si="3"/>
        <v>1325.329142</v>
      </c>
      <c r="H53" s="11">
        <f t="shared" si="3"/>
        <v>1356.570692</v>
      </c>
      <c r="I53" s="11">
        <f t="shared" si="3"/>
        <v>1388.736203</v>
      </c>
      <c r="J53" s="11">
        <f t="shared" si="3"/>
        <v>1421.856887</v>
      </c>
      <c r="K53" s="11">
        <f t="shared" si="3"/>
        <v>1455.965091</v>
      </c>
      <c r="L53" s="11">
        <f t="shared" si="3"/>
        <v>1491.094333</v>
      </c>
      <c r="M53" s="11">
        <f t="shared" si="3"/>
        <v>1527.279352</v>
      </c>
      <c r="N53" s="2"/>
    </row>
    <row r="54">
      <c r="A54" s="2" t="s">
        <v>29</v>
      </c>
      <c r="B54" s="11">
        <f t="shared" ref="B54:M54" si="4">B14+B22+B30+B38+B46</f>
        <v>950</v>
      </c>
      <c r="C54" s="11">
        <f t="shared" si="4"/>
        <v>971</v>
      </c>
      <c r="D54" s="11">
        <f t="shared" si="4"/>
        <v>1142.62</v>
      </c>
      <c r="E54" s="11">
        <f t="shared" si="4"/>
        <v>1169.3816</v>
      </c>
      <c r="F54" s="11">
        <f t="shared" si="4"/>
        <v>1196.942212</v>
      </c>
      <c r="G54" s="11">
        <f t="shared" si="4"/>
        <v>1325.329142</v>
      </c>
      <c r="H54" s="11">
        <f t="shared" si="4"/>
        <v>1356.570692</v>
      </c>
      <c r="I54" s="11">
        <f t="shared" si="4"/>
        <v>1388.736203</v>
      </c>
      <c r="J54" s="11">
        <f t="shared" si="4"/>
        <v>1421.856887</v>
      </c>
      <c r="K54" s="11">
        <f t="shared" si="4"/>
        <v>1455.965091</v>
      </c>
      <c r="L54" s="11">
        <f t="shared" si="4"/>
        <v>1491.094333</v>
      </c>
      <c r="M54" s="11">
        <f t="shared" si="4"/>
        <v>1527.279352</v>
      </c>
      <c r="N54" s="2"/>
    </row>
    <row r="55">
      <c r="A55" s="2" t="s">
        <v>30</v>
      </c>
      <c r="B55" s="11">
        <f t="shared" ref="B55:M55" si="5">B15+B23+B31+B39+B47</f>
        <v>950</v>
      </c>
      <c r="C55" s="11">
        <f t="shared" si="5"/>
        <v>971</v>
      </c>
      <c r="D55" s="11">
        <f t="shared" si="5"/>
        <v>1142.62</v>
      </c>
      <c r="E55" s="11">
        <f t="shared" si="5"/>
        <v>1169.3816</v>
      </c>
      <c r="F55" s="11">
        <f t="shared" si="5"/>
        <v>1196.942212</v>
      </c>
      <c r="G55" s="11">
        <f t="shared" si="5"/>
        <v>1325.329142</v>
      </c>
      <c r="H55" s="11">
        <f t="shared" si="5"/>
        <v>1356.570692</v>
      </c>
      <c r="I55" s="11">
        <f t="shared" si="5"/>
        <v>1388.736203</v>
      </c>
      <c r="J55" s="11">
        <f t="shared" si="5"/>
        <v>1421.856887</v>
      </c>
      <c r="K55" s="11">
        <f t="shared" si="5"/>
        <v>1455.965091</v>
      </c>
      <c r="L55" s="11">
        <f t="shared" si="5"/>
        <v>1491.094333</v>
      </c>
      <c r="M55" s="11">
        <f t="shared" si="5"/>
        <v>1527.279352</v>
      </c>
      <c r="N55" s="2"/>
    </row>
    <row r="56">
      <c r="A56" s="2" t="s">
        <v>31</v>
      </c>
      <c r="B56" s="11">
        <f t="shared" ref="B56:M56" si="6">B16+B24+B32+B40+B48</f>
        <v>950</v>
      </c>
      <c r="C56" s="11">
        <f t="shared" si="6"/>
        <v>971</v>
      </c>
      <c r="D56" s="11">
        <f t="shared" si="6"/>
        <v>1142.62</v>
      </c>
      <c r="E56" s="11">
        <f t="shared" si="6"/>
        <v>1169.3816</v>
      </c>
      <c r="F56" s="11">
        <f t="shared" si="6"/>
        <v>1196.942212</v>
      </c>
      <c r="G56" s="11">
        <f t="shared" si="6"/>
        <v>1325.329142</v>
      </c>
      <c r="H56" s="11">
        <f t="shared" si="6"/>
        <v>1356.570692</v>
      </c>
      <c r="I56" s="11">
        <f t="shared" si="6"/>
        <v>1388.736203</v>
      </c>
      <c r="J56" s="11">
        <f t="shared" si="6"/>
        <v>1421.856887</v>
      </c>
      <c r="K56" s="11">
        <f t="shared" si="6"/>
        <v>1455.965091</v>
      </c>
      <c r="L56" s="11">
        <f t="shared" si="6"/>
        <v>1491.094333</v>
      </c>
      <c r="M56" s="11">
        <f t="shared" si="6"/>
        <v>1527.279352</v>
      </c>
      <c r="N56" s="2"/>
    </row>
    <row r="57">
      <c r="A57" s="2"/>
      <c r="B57" s="2"/>
      <c r="C57" s="2"/>
      <c r="D57" s="2"/>
      <c r="E57" s="2"/>
      <c r="F57" s="2"/>
      <c r="G57" s="2"/>
      <c r="H57" s="2"/>
      <c r="I57" s="2"/>
      <c r="J57" s="2"/>
      <c r="K57" s="2"/>
      <c r="L57" s="2"/>
      <c r="M57" s="2"/>
      <c r="N57" s="2"/>
    </row>
    <row r="58">
      <c r="A58" s="2"/>
      <c r="B58" s="2"/>
      <c r="C58" s="2"/>
      <c r="D58" s="2"/>
      <c r="E58" s="2"/>
      <c r="F58" s="2"/>
      <c r="G58" s="2"/>
      <c r="H58" s="2"/>
      <c r="I58" s="2"/>
      <c r="J58" s="2"/>
      <c r="K58" s="2"/>
      <c r="L58" s="2"/>
      <c r="M58" s="2"/>
      <c r="N58" s="2"/>
    </row>
    <row r="59">
      <c r="A59" s="2"/>
      <c r="B59" s="2"/>
      <c r="C59" s="2"/>
      <c r="D59" s="2"/>
      <c r="E59" s="2"/>
      <c r="F59" s="2"/>
      <c r="G59" s="2"/>
      <c r="H59" s="2"/>
      <c r="I59" s="2"/>
      <c r="J59" s="2"/>
      <c r="K59" s="2"/>
      <c r="L59" s="2"/>
      <c r="M59" s="2"/>
      <c r="N59" s="2"/>
    </row>
    <row r="60">
      <c r="A60" s="2"/>
      <c r="B60" s="2"/>
      <c r="C60" s="2"/>
      <c r="D60" s="2"/>
      <c r="E60" s="2"/>
      <c r="F60" s="2"/>
      <c r="G60" s="2"/>
      <c r="H60" s="2"/>
      <c r="I60" s="2"/>
      <c r="J60" s="2"/>
      <c r="K60" s="2"/>
      <c r="L60" s="2"/>
      <c r="M60" s="2"/>
      <c r="N60" s="2"/>
    </row>
    <row r="61">
      <c r="A61" s="2"/>
      <c r="B61" s="2"/>
      <c r="C61" s="2"/>
      <c r="D61" s="2"/>
      <c r="E61" s="2"/>
      <c r="F61" s="2"/>
      <c r="G61" s="2"/>
      <c r="H61" s="2"/>
      <c r="I61" s="2"/>
      <c r="J61" s="2"/>
      <c r="K61" s="2"/>
      <c r="L61" s="2"/>
      <c r="M61" s="2"/>
      <c r="N61"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38</v>
      </c>
      <c r="C1" s="2" t="s">
        <v>39</v>
      </c>
      <c r="D1" s="2" t="s">
        <v>40</v>
      </c>
      <c r="E1" s="2" t="s">
        <v>41</v>
      </c>
      <c r="F1" s="2" t="s">
        <v>42</v>
      </c>
      <c r="G1" s="2" t="s">
        <v>43</v>
      </c>
      <c r="H1" s="2" t="s">
        <v>44</v>
      </c>
      <c r="I1" s="2" t="s">
        <v>45</v>
      </c>
      <c r="J1" s="2" t="s">
        <v>46</v>
      </c>
      <c r="K1" s="2" t="s">
        <v>47</v>
      </c>
      <c r="L1" s="2" t="s">
        <v>48</v>
      </c>
      <c r="M1" s="2" t="s">
        <v>49</v>
      </c>
    </row>
    <row r="2">
      <c r="A2" s="2" t="s">
        <v>55</v>
      </c>
      <c r="B2" s="2"/>
      <c r="C2" s="2"/>
      <c r="D2" s="2"/>
      <c r="E2" s="2"/>
      <c r="F2" s="2"/>
      <c r="G2" s="2"/>
      <c r="H2" s="2"/>
      <c r="I2" s="2"/>
      <c r="J2" s="2"/>
      <c r="K2" s="2"/>
      <c r="L2" s="2"/>
      <c r="M2" s="2"/>
    </row>
    <row r="3">
      <c r="A3" s="2" t="s">
        <v>26</v>
      </c>
      <c r="B3" s="12">
        <f>'Calcs-1'!B3*Assumptions!$D2</f>
        <v>9000</v>
      </c>
      <c r="C3" s="12">
        <f>'Calcs-1'!C3*Assumptions!$D2</f>
        <v>9360</v>
      </c>
      <c r="D3" s="12">
        <f>'Calcs-1'!D3*Assumptions!$D2</f>
        <v>9734.4</v>
      </c>
      <c r="E3" s="12">
        <f>'Calcs-1'!E3*Assumptions!$D2</f>
        <v>10123.776</v>
      </c>
      <c r="F3" s="12">
        <f>'Calcs-1'!F3*Assumptions!$D2</f>
        <v>10528.72704</v>
      </c>
      <c r="G3" s="12">
        <f>'Calcs-1'!G3*Assumptions!$D2</f>
        <v>10949.87612</v>
      </c>
      <c r="H3" s="12">
        <f>'Calcs-1'!H3*Assumptions!$D2</f>
        <v>11387.87117</v>
      </c>
      <c r="I3" s="12">
        <f>'Calcs-1'!I3*Assumptions!$D2</f>
        <v>11843.38601</v>
      </c>
      <c r="J3" s="12">
        <f>'Calcs-1'!J3*Assumptions!$D2</f>
        <v>12317.12145</v>
      </c>
      <c r="K3" s="12">
        <f>'Calcs-1'!K3*Assumptions!$D2</f>
        <v>12809.80631</v>
      </c>
      <c r="L3" s="12">
        <f>'Calcs-1'!L3*Assumptions!$D2</f>
        <v>13322.19856</v>
      </c>
      <c r="M3" s="12">
        <f>'Calcs-1'!M3*Assumptions!$D2</f>
        <v>13855.08651</v>
      </c>
    </row>
    <row r="4">
      <c r="A4" s="2" t="s">
        <v>27</v>
      </c>
      <c r="B4" s="12">
        <f>'Calcs-1'!B4*Assumptions!$D3</f>
        <v>10000</v>
      </c>
      <c r="C4" s="12">
        <f>'Calcs-1'!C4*Assumptions!$D3</f>
        <v>10200</v>
      </c>
      <c r="D4" s="12">
        <f>'Calcs-1'!D4*Assumptions!$D3</f>
        <v>10404</v>
      </c>
      <c r="E4" s="12">
        <f>'Calcs-1'!E4*Assumptions!$D3</f>
        <v>10612.08</v>
      </c>
      <c r="F4" s="12">
        <f>'Calcs-1'!F4*Assumptions!$D3</f>
        <v>10824.3216</v>
      </c>
      <c r="G4" s="12">
        <f>'Calcs-1'!G4*Assumptions!$D3</f>
        <v>11040.80803</v>
      </c>
      <c r="H4" s="12">
        <f>'Calcs-1'!H4*Assumptions!$D3</f>
        <v>11261.62419</v>
      </c>
      <c r="I4" s="12">
        <f>'Calcs-1'!I4*Assumptions!$D3</f>
        <v>11486.85668</v>
      </c>
      <c r="J4" s="12">
        <f>'Calcs-1'!J4*Assumptions!$D3</f>
        <v>11716.59381</v>
      </c>
      <c r="K4" s="12">
        <f>'Calcs-1'!K4*Assumptions!$D3</f>
        <v>11950.92569</v>
      </c>
      <c r="L4" s="12">
        <f>'Calcs-1'!L4*Assumptions!$D3</f>
        <v>12189.9442</v>
      </c>
      <c r="M4" s="12">
        <f>'Calcs-1'!M4*Assumptions!$D3</f>
        <v>12433.74308</v>
      </c>
    </row>
    <row r="5">
      <c r="A5" s="2" t="s">
        <v>51</v>
      </c>
      <c r="B5" s="12">
        <f>'Calcs-1'!B5*Assumptions!$D4</f>
        <v>20000</v>
      </c>
      <c r="C5" s="12">
        <f>'Calcs-1'!C5*Assumptions!$D4</f>
        <v>20200</v>
      </c>
      <c r="D5" s="12">
        <f>'Calcs-1'!D5*Assumptions!$D4</f>
        <v>20402</v>
      </c>
      <c r="E5" s="12">
        <f>'Calcs-1'!E5*Assumptions!$D4</f>
        <v>20606.02</v>
      </c>
      <c r="F5" s="12">
        <f>'Calcs-1'!F5*Assumptions!$D4</f>
        <v>20812.0802</v>
      </c>
      <c r="G5" s="12">
        <f>'Calcs-1'!G5*Assumptions!$D4</f>
        <v>21020.201</v>
      </c>
      <c r="H5" s="12">
        <f>'Calcs-1'!H5*Assumptions!$D4</f>
        <v>21230.40301</v>
      </c>
      <c r="I5" s="12">
        <f>'Calcs-1'!I5*Assumptions!$D4</f>
        <v>21442.70704</v>
      </c>
      <c r="J5" s="12">
        <f>'Calcs-1'!J5*Assumptions!$D4</f>
        <v>21657.13411</v>
      </c>
      <c r="K5" s="12">
        <f>'Calcs-1'!K5*Assumptions!$D4</f>
        <v>21873.70545</v>
      </c>
      <c r="L5" s="12">
        <f>'Calcs-1'!L5*Assumptions!$D4</f>
        <v>22092.44251</v>
      </c>
      <c r="M5" s="12">
        <f>'Calcs-1'!M5*Assumptions!$D4</f>
        <v>22313.36693</v>
      </c>
    </row>
    <row r="6">
      <c r="A6" s="2" t="s">
        <v>24</v>
      </c>
      <c r="B6" s="12">
        <f>'Calcs-1'!B6*Assumptions!$D5</f>
        <v>0</v>
      </c>
      <c r="C6" s="12">
        <f>'Calcs-1'!C6*Assumptions!$D5</f>
        <v>0</v>
      </c>
      <c r="D6" s="12">
        <f>'Calcs-1'!D6*Assumptions!$D5</f>
        <v>6750</v>
      </c>
      <c r="E6" s="12">
        <f>'Calcs-1'!E6*Assumptions!$D5</f>
        <v>6952.5</v>
      </c>
      <c r="F6" s="12">
        <f>'Calcs-1'!F6*Assumptions!$D5</f>
        <v>7161.075</v>
      </c>
      <c r="G6" s="12">
        <f>'Calcs-1'!G6*Assumptions!$D5</f>
        <v>7375.90725</v>
      </c>
      <c r="H6" s="12">
        <f>'Calcs-1'!H6*Assumptions!$D5</f>
        <v>7597.184468</v>
      </c>
      <c r="I6" s="12">
        <f>'Calcs-1'!I6*Assumptions!$D5</f>
        <v>7825.100002</v>
      </c>
      <c r="J6" s="12">
        <f>'Calcs-1'!J6*Assumptions!$D5</f>
        <v>8059.853002</v>
      </c>
      <c r="K6" s="12">
        <f>'Calcs-1'!K6*Assumptions!$D5</f>
        <v>8301.648592</v>
      </c>
      <c r="L6" s="12">
        <f>'Calcs-1'!L6*Assumptions!$D5</f>
        <v>8550.698049</v>
      </c>
      <c r="M6" s="12">
        <f>'Calcs-1'!M6*Assumptions!$D5</f>
        <v>8807.218991</v>
      </c>
    </row>
    <row r="7">
      <c r="A7" s="2" t="s">
        <v>52</v>
      </c>
      <c r="B7" s="12">
        <f>'Calcs-1'!B7*Assumptions!$D6</f>
        <v>0</v>
      </c>
      <c r="C7" s="12">
        <f>'Calcs-1'!C7*Assumptions!$D6</f>
        <v>0</v>
      </c>
      <c r="D7" s="12">
        <f>'Calcs-1'!D7*Assumptions!$D6</f>
        <v>0</v>
      </c>
      <c r="E7" s="12">
        <f>'Calcs-1'!E7*Assumptions!$D6</f>
        <v>0</v>
      </c>
      <c r="F7" s="12">
        <f>'Calcs-1'!F7*Assumptions!$D6</f>
        <v>0</v>
      </c>
      <c r="G7" s="12">
        <f>'Calcs-1'!G7*Assumptions!$D6</f>
        <v>5500</v>
      </c>
      <c r="H7" s="12">
        <f>'Calcs-1'!H7*Assumptions!$D6</f>
        <v>5610</v>
      </c>
      <c r="I7" s="12">
        <f>'Calcs-1'!I7*Assumptions!$D6</f>
        <v>5722.2</v>
      </c>
      <c r="J7" s="12">
        <f>'Calcs-1'!J7*Assumptions!$D6</f>
        <v>5836.644</v>
      </c>
      <c r="K7" s="12">
        <f>'Calcs-1'!K7*Assumptions!$D6</f>
        <v>5953.37688</v>
      </c>
      <c r="L7" s="12">
        <f>'Calcs-1'!L7*Assumptions!$D6</f>
        <v>6072.444418</v>
      </c>
      <c r="M7" s="12">
        <f>'Calcs-1'!M7*Assumptions!$D6</f>
        <v>6193.893306</v>
      </c>
    </row>
    <row r="8">
      <c r="A8" s="2" t="s">
        <v>56</v>
      </c>
      <c r="B8" s="12">
        <f t="shared" ref="B8:M8" si="1">SUM(B3:B7)</f>
        <v>39000</v>
      </c>
      <c r="C8" s="12">
        <f t="shared" si="1"/>
        <v>39760</v>
      </c>
      <c r="D8" s="12">
        <f t="shared" si="1"/>
        <v>47290.4</v>
      </c>
      <c r="E8" s="12">
        <f t="shared" si="1"/>
        <v>48294.376</v>
      </c>
      <c r="F8" s="12">
        <f t="shared" si="1"/>
        <v>49326.20384</v>
      </c>
      <c r="G8" s="12">
        <f t="shared" si="1"/>
        <v>55886.79241</v>
      </c>
      <c r="H8" s="12">
        <f t="shared" si="1"/>
        <v>57087.08284</v>
      </c>
      <c r="I8" s="12">
        <f t="shared" si="1"/>
        <v>58320.24973</v>
      </c>
      <c r="J8" s="12">
        <f t="shared" si="1"/>
        <v>59587.34638</v>
      </c>
      <c r="K8" s="12">
        <f t="shared" si="1"/>
        <v>60889.46292</v>
      </c>
      <c r="L8" s="12">
        <f t="shared" si="1"/>
        <v>62227.72774</v>
      </c>
      <c r="M8" s="12">
        <f t="shared" si="1"/>
        <v>63603.30882</v>
      </c>
    </row>
    <row r="9">
      <c r="A9" s="2"/>
      <c r="B9" s="2"/>
      <c r="C9" s="2"/>
      <c r="D9" s="2"/>
      <c r="E9" s="2"/>
      <c r="F9" s="2"/>
      <c r="G9" s="2"/>
      <c r="H9" s="2"/>
      <c r="I9" s="2"/>
      <c r="J9" s="2"/>
      <c r="K9" s="2"/>
      <c r="L9" s="2"/>
      <c r="M9" s="2"/>
    </row>
    <row r="10">
      <c r="A10" s="2" t="s">
        <v>57</v>
      </c>
      <c r="B10" s="2"/>
      <c r="C10" s="2"/>
      <c r="D10" s="2"/>
      <c r="E10" s="2"/>
      <c r="F10" s="2"/>
      <c r="G10" s="2"/>
      <c r="H10" s="2"/>
      <c r="I10" s="2"/>
      <c r="J10" s="2"/>
      <c r="K10" s="2"/>
      <c r="L10" s="2"/>
      <c r="M10" s="2"/>
    </row>
    <row r="11">
      <c r="A11" s="2" t="s">
        <v>26</v>
      </c>
      <c r="B11" s="12">
        <f>'Calcs-1'!B51*Assumptions!$B17</f>
        <v>5600</v>
      </c>
      <c r="C11" s="12">
        <f>'Calcs-1'!C51*Assumptions!$B17</f>
        <v>5728</v>
      </c>
      <c r="D11" s="12">
        <f>'Calcs-1'!D51*Assumptions!$B17</f>
        <v>8260.16</v>
      </c>
      <c r="E11" s="12">
        <f>'Calcs-1'!E51*Assumptions!$B17</f>
        <v>8468.6368</v>
      </c>
      <c r="F11" s="12">
        <f>'Calcs-1'!F51*Assumptions!$B17</f>
        <v>8683.753376</v>
      </c>
      <c r="G11" s="12">
        <f>'Calcs-1'!G51*Assumptions!$B17</f>
        <v>8905.743926</v>
      </c>
      <c r="H11" s="12">
        <f>'Calcs-1'!H51*Assumptions!$B17</f>
        <v>9134.85127</v>
      </c>
      <c r="I11" s="12">
        <f>'Calcs-1'!I51*Assumptions!$B17</f>
        <v>9371.327175</v>
      </c>
      <c r="J11" s="12">
        <f>'Calcs-1'!J51*Assumptions!$B17</f>
        <v>9615.432691</v>
      </c>
      <c r="K11" s="12">
        <f>'Calcs-1'!K51*Assumptions!$B17</f>
        <v>9867.438499</v>
      </c>
      <c r="L11" s="12">
        <f>'Calcs-1'!L51*Assumptions!$B17</f>
        <v>10127.62528</v>
      </c>
      <c r="M11" s="12">
        <f>'Calcs-1'!M51*Assumptions!$B17</f>
        <v>10396.28409</v>
      </c>
    </row>
    <row r="12">
      <c r="A12" s="2" t="s">
        <v>27</v>
      </c>
      <c r="B12" s="12">
        <f>'Calcs-1'!B52*Assumptions!$B18</f>
        <v>6500</v>
      </c>
      <c r="C12" s="12">
        <f>'Calcs-1'!C52*Assumptions!$B18</f>
        <v>6590</v>
      </c>
      <c r="D12" s="12">
        <f>'Calcs-1'!D52*Assumptions!$B18</f>
        <v>6681.4</v>
      </c>
      <c r="E12" s="12">
        <f>'Calcs-1'!E52*Assumptions!$B18</f>
        <v>6774.224</v>
      </c>
      <c r="F12" s="12">
        <f>'Calcs-1'!F52*Assumptions!$B18</f>
        <v>6868.49644</v>
      </c>
      <c r="G12" s="12">
        <f>'Calcs-1'!G52*Assumptions!$B18</f>
        <v>8964.242208</v>
      </c>
      <c r="H12" s="12">
        <f>'Calcs-1'!H52*Assumptions!$B18</f>
        <v>9101.486651</v>
      </c>
      <c r="I12" s="12">
        <f>'Calcs-1'!I52*Assumptions!$B18</f>
        <v>9241.055578</v>
      </c>
      <c r="J12" s="12">
        <f>'Calcs-1'!J52*Assumptions!$B18</f>
        <v>9382.991275</v>
      </c>
      <c r="K12" s="12">
        <f>'Calcs-1'!K52*Assumptions!$B18</f>
        <v>9527.336832</v>
      </c>
      <c r="L12" s="12">
        <f>'Calcs-1'!L52*Assumptions!$B18</f>
        <v>9674.136158</v>
      </c>
      <c r="M12" s="12">
        <f>'Calcs-1'!M52*Assumptions!$B18</f>
        <v>9823.433996</v>
      </c>
    </row>
    <row r="13">
      <c r="A13" s="2" t="s">
        <v>28</v>
      </c>
      <c r="B13" s="12">
        <f>'Calcs-1'!B53*Assumptions!$B19</f>
        <v>9500</v>
      </c>
      <c r="C13" s="12">
        <f>'Calcs-1'!C53*Assumptions!$B19</f>
        <v>9710</v>
      </c>
      <c r="D13" s="12">
        <f>'Calcs-1'!D53*Assumptions!$B19</f>
        <v>11426.2</v>
      </c>
      <c r="E13" s="12">
        <f>'Calcs-1'!E53*Assumptions!$B19</f>
        <v>11693.816</v>
      </c>
      <c r="F13" s="12">
        <f>'Calcs-1'!F53*Assumptions!$B19</f>
        <v>11969.42212</v>
      </c>
      <c r="G13" s="12">
        <f>'Calcs-1'!G53*Assumptions!$B19</f>
        <v>13253.29142</v>
      </c>
      <c r="H13" s="12">
        <f>'Calcs-1'!H53*Assumptions!$B19</f>
        <v>13565.70692</v>
      </c>
      <c r="I13" s="12">
        <f>'Calcs-1'!I53*Assumptions!$B19</f>
        <v>13887.36203</v>
      </c>
      <c r="J13" s="12">
        <f>'Calcs-1'!J53*Assumptions!$B19</f>
        <v>14218.56887</v>
      </c>
      <c r="K13" s="12">
        <f>'Calcs-1'!K53*Assumptions!$B19</f>
        <v>14559.65091</v>
      </c>
      <c r="L13" s="12">
        <f>'Calcs-1'!L53*Assumptions!$B19</f>
        <v>14910.94333</v>
      </c>
      <c r="M13" s="12">
        <f>'Calcs-1'!M53*Assumptions!$B19</f>
        <v>15272.79352</v>
      </c>
    </row>
    <row r="14">
      <c r="A14" s="2" t="s">
        <v>29</v>
      </c>
      <c r="B14" s="12">
        <f>'Calcs-1'!B54*Assumptions!$B20</f>
        <v>1900</v>
      </c>
      <c r="C14" s="12">
        <f>'Calcs-1'!C54*Assumptions!$B20</f>
        <v>1942</v>
      </c>
      <c r="D14" s="12">
        <f>'Calcs-1'!D54*Assumptions!$B20</f>
        <v>2285.24</v>
      </c>
      <c r="E14" s="12">
        <f>'Calcs-1'!E54*Assumptions!$B20</f>
        <v>2338.7632</v>
      </c>
      <c r="F14" s="12">
        <f>'Calcs-1'!F54*Assumptions!$B20</f>
        <v>2393.884424</v>
      </c>
      <c r="G14" s="12">
        <f>'Calcs-1'!G54*Assumptions!$B20</f>
        <v>2650.658283</v>
      </c>
      <c r="H14" s="12">
        <f>'Calcs-1'!H54*Assumptions!$B20</f>
        <v>2713.141384</v>
      </c>
      <c r="I14" s="12">
        <f>'Calcs-1'!I54*Assumptions!$B20</f>
        <v>2777.472405</v>
      </c>
      <c r="J14" s="12">
        <f>'Calcs-1'!J54*Assumptions!$B20</f>
        <v>2843.713774</v>
      </c>
      <c r="K14" s="12">
        <f>'Calcs-1'!K54*Assumptions!$B20</f>
        <v>2911.930182</v>
      </c>
      <c r="L14" s="12">
        <f>'Calcs-1'!L54*Assumptions!$B20</f>
        <v>2982.188666</v>
      </c>
      <c r="M14" s="12">
        <f>'Calcs-1'!M54*Assumptions!$B20</f>
        <v>3054.558704</v>
      </c>
    </row>
    <row r="15">
      <c r="A15" s="2" t="s">
        <v>30</v>
      </c>
      <c r="B15" s="12">
        <f>'Calcs-1'!B55*Assumptions!$B21</f>
        <v>1900</v>
      </c>
      <c r="C15" s="12">
        <f>'Calcs-1'!C55*Assumptions!$B21</f>
        <v>1942</v>
      </c>
      <c r="D15" s="12">
        <f>'Calcs-1'!D55*Assumptions!$B21</f>
        <v>2285.24</v>
      </c>
      <c r="E15" s="12">
        <f>'Calcs-1'!E55*Assumptions!$B21</f>
        <v>2338.7632</v>
      </c>
      <c r="F15" s="12">
        <f>'Calcs-1'!F55*Assumptions!$B21</f>
        <v>2393.884424</v>
      </c>
      <c r="G15" s="12">
        <f>'Calcs-1'!G55*Assumptions!$B21</f>
        <v>2650.658283</v>
      </c>
      <c r="H15" s="12">
        <f>'Calcs-1'!H55*Assumptions!$B21</f>
        <v>2713.141384</v>
      </c>
      <c r="I15" s="12">
        <f>'Calcs-1'!I55*Assumptions!$B21</f>
        <v>2777.472405</v>
      </c>
      <c r="J15" s="12">
        <f>'Calcs-1'!J55*Assumptions!$B21</f>
        <v>2843.713774</v>
      </c>
      <c r="K15" s="12">
        <f>'Calcs-1'!K55*Assumptions!$B21</f>
        <v>2911.930182</v>
      </c>
      <c r="L15" s="12">
        <f>'Calcs-1'!L55*Assumptions!$B21</f>
        <v>2982.188666</v>
      </c>
      <c r="M15" s="12">
        <f>'Calcs-1'!M55*Assumptions!$B21</f>
        <v>3054.558704</v>
      </c>
    </row>
    <row r="16">
      <c r="A16" s="2" t="s">
        <v>31</v>
      </c>
      <c r="B16" s="12">
        <f>'Calcs-1'!B56*Assumptions!$B22</f>
        <v>950</v>
      </c>
      <c r="C16" s="12">
        <f>'Calcs-1'!C56*Assumptions!$B22</f>
        <v>971</v>
      </c>
      <c r="D16" s="12">
        <f>'Calcs-1'!D56*Assumptions!$B22</f>
        <v>1142.62</v>
      </c>
      <c r="E16" s="12">
        <f>'Calcs-1'!E56*Assumptions!$B22</f>
        <v>1169.3816</v>
      </c>
      <c r="F16" s="12">
        <f>'Calcs-1'!F56*Assumptions!$B22</f>
        <v>1196.942212</v>
      </c>
      <c r="G16" s="12">
        <f>'Calcs-1'!G56*Assumptions!$B22</f>
        <v>1325.329142</v>
      </c>
      <c r="H16" s="12">
        <f>'Calcs-1'!H56*Assumptions!$B22</f>
        <v>1356.570692</v>
      </c>
      <c r="I16" s="12">
        <f>'Calcs-1'!I56*Assumptions!$B22</f>
        <v>1388.736203</v>
      </c>
      <c r="J16" s="12">
        <f>'Calcs-1'!J56*Assumptions!$B22</f>
        <v>1421.856887</v>
      </c>
      <c r="K16" s="12">
        <f>'Calcs-1'!K56*Assumptions!$B22</f>
        <v>1455.965091</v>
      </c>
      <c r="L16" s="12">
        <f>'Calcs-1'!L56*Assumptions!$B22</f>
        <v>1491.094333</v>
      </c>
      <c r="M16" s="12">
        <f>'Calcs-1'!M56*Assumptions!$B22</f>
        <v>1527.279352</v>
      </c>
    </row>
    <row r="17">
      <c r="A17" s="2" t="s">
        <v>58</v>
      </c>
      <c r="B17" s="12">
        <f t="shared" ref="B17:M17" si="2">SUM(B11:B16)</f>
        <v>26350</v>
      </c>
      <c r="C17" s="12">
        <f t="shared" si="2"/>
        <v>26883</v>
      </c>
      <c r="D17" s="12">
        <f t="shared" si="2"/>
        <v>32080.86</v>
      </c>
      <c r="E17" s="12">
        <f t="shared" si="2"/>
        <v>32783.5848</v>
      </c>
      <c r="F17" s="12">
        <f t="shared" si="2"/>
        <v>33506.383</v>
      </c>
      <c r="G17" s="12">
        <f t="shared" si="2"/>
        <v>37749.92326</v>
      </c>
      <c r="H17" s="12">
        <f t="shared" si="2"/>
        <v>38584.8983</v>
      </c>
      <c r="I17" s="12">
        <f t="shared" si="2"/>
        <v>39443.42579</v>
      </c>
      <c r="J17" s="12">
        <f t="shared" si="2"/>
        <v>40326.27727</v>
      </c>
      <c r="K17" s="12">
        <f t="shared" si="2"/>
        <v>41234.25169</v>
      </c>
      <c r="L17" s="12">
        <f t="shared" si="2"/>
        <v>42168.17644</v>
      </c>
      <c r="M17" s="12">
        <f t="shared" si="2"/>
        <v>43128.90836</v>
      </c>
    </row>
    <row r="18">
      <c r="A18" s="2"/>
      <c r="B18" s="2"/>
      <c r="C18" s="2"/>
      <c r="D18" s="2"/>
      <c r="E18" s="2"/>
      <c r="F18" s="2"/>
      <c r="G18" s="2"/>
      <c r="H18" s="2"/>
      <c r="I18" s="2"/>
      <c r="J18" s="2"/>
      <c r="K18" s="2"/>
      <c r="L18" s="2"/>
      <c r="M18" s="2"/>
    </row>
    <row r="19">
      <c r="A19" s="2" t="s">
        <v>59</v>
      </c>
      <c r="B19" s="2"/>
      <c r="C19" s="2"/>
      <c r="D19" s="2"/>
      <c r="E19" s="2"/>
      <c r="F19" s="2"/>
      <c r="G19" s="2"/>
      <c r="H19" s="2"/>
      <c r="I19" s="2"/>
      <c r="J19" s="2"/>
      <c r="K19" s="2"/>
      <c r="L19" s="2"/>
      <c r="M19" s="2"/>
    </row>
    <row r="20">
      <c r="A20" s="2" t="s">
        <v>35</v>
      </c>
      <c r="B20" s="12">
        <f>Assumptions!$B25</f>
        <v>10000</v>
      </c>
      <c r="C20" s="12">
        <f>Assumptions!$B25</f>
        <v>10000</v>
      </c>
      <c r="D20" s="12">
        <f>Assumptions!$B25</f>
        <v>10000</v>
      </c>
      <c r="E20" s="12">
        <f>Assumptions!$B25</f>
        <v>10000</v>
      </c>
      <c r="F20" s="12">
        <f>Assumptions!$B25</f>
        <v>10000</v>
      </c>
      <c r="G20" s="12">
        <f>Assumptions!$B25</f>
        <v>10000</v>
      </c>
      <c r="H20" s="12">
        <f>Assumptions!$B25</f>
        <v>10000</v>
      </c>
      <c r="I20" s="12">
        <f>Assumptions!$B25</f>
        <v>10000</v>
      </c>
      <c r="J20" s="12">
        <f>Assumptions!$B25</f>
        <v>10000</v>
      </c>
      <c r="K20" s="12">
        <f>Assumptions!$B25</f>
        <v>10000</v>
      </c>
      <c r="L20" s="12">
        <f>Assumptions!$B25</f>
        <v>10000</v>
      </c>
      <c r="M20" s="12">
        <f>Assumptions!$B25</f>
        <v>10000</v>
      </c>
    </row>
    <row r="21">
      <c r="A21" s="2" t="s">
        <v>37</v>
      </c>
      <c r="B21" s="12">
        <f>Assumptions!$B26</f>
        <v>2000</v>
      </c>
      <c r="C21" s="12">
        <f>Assumptions!$B26</f>
        <v>2000</v>
      </c>
      <c r="D21" s="12">
        <f>Assumptions!$B26</f>
        <v>2000</v>
      </c>
      <c r="E21" s="12">
        <f>Assumptions!$B26</f>
        <v>2000</v>
      </c>
      <c r="F21" s="12">
        <f>Assumptions!$B26</f>
        <v>2000</v>
      </c>
      <c r="G21" s="12">
        <f>Assumptions!$B26</f>
        <v>2000</v>
      </c>
      <c r="H21" s="12">
        <f>Assumptions!$B26</f>
        <v>2000</v>
      </c>
      <c r="I21" s="12">
        <f>Assumptions!$B26</f>
        <v>2000</v>
      </c>
      <c r="J21" s="12">
        <f>Assumptions!$B26</f>
        <v>2000</v>
      </c>
      <c r="K21" s="12">
        <f>Assumptions!$B26</f>
        <v>2000</v>
      </c>
      <c r="L21" s="12">
        <f>Assumptions!$B26</f>
        <v>2000</v>
      </c>
      <c r="M21" s="12">
        <f>Assumptions!$B26</f>
        <v>2000</v>
      </c>
    </row>
    <row r="22">
      <c r="A22" s="2" t="s">
        <v>60</v>
      </c>
      <c r="B22" s="12">
        <f t="shared" ref="B22:M22" si="3">SUM(B20:B21)</f>
        <v>12000</v>
      </c>
      <c r="C22" s="12">
        <f t="shared" si="3"/>
        <v>12000</v>
      </c>
      <c r="D22" s="12">
        <f t="shared" si="3"/>
        <v>12000</v>
      </c>
      <c r="E22" s="12">
        <f t="shared" si="3"/>
        <v>12000</v>
      </c>
      <c r="F22" s="12">
        <f t="shared" si="3"/>
        <v>12000</v>
      </c>
      <c r="G22" s="12">
        <f t="shared" si="3"/>
        <v>12000</v>
      </c>
      <c r="H22" s="12">
        <f t="shared" si="3"/>
        <v>12000</v>
      </c>
      <c r="I22" s="12">
        <f t="shared" si="3"/>
        <v>12000</v>
      </c>
      <c r="J22" s="12">
        <f t="shared" si="3"/>
        <v>12000</v>
      </c>
      <c r="K22" s="12">
        <f t="shared" si="3"/>
        <v>12000</v>
      </c>
      <c r="L22" s="12">
        <f t="shared" si="3"/>
        <v>12000</v>
      </c>
      <c r="M22" s="12">
        <f t="shared" si="3"/>
        <v>12000</v>
      </c>
    </row>
    <row r="23">
      <c r="A23" s="2"/>
      <c r="B23" s="2"/>
      <c r="C23" s="2"/>
      <c r="D23" s="2"/>
      <c r="E23" s="2"/>
      <c r="F23" s="2"/>
      <c r="G23" s="2"/>
      <c r="H23" s="2"/>
      <c r="I23" s="2"/>
      <c r="J23" s="2"/>
      <c r="K23" s="2"/>
      <c r="L23" s="2"/>
      <c r="M23" s="2"/>
    </row>
    <row r="24">
      <c r="A24" s="2" t="s">
        <v>60</v>
      </c>
      <c r="B24" s="12">
        <f t="shared" ref="B24:M24" si="4">B17+B22</f>
        <v>38350</v>
      </c>
      <c r="C24" s="12">
        <f t="shared" si="4"/>
        <v>38883</v>
      </c>
      <c r="D24" s="12">
        <f t="shared" si="4"/>
        <v>44080.86</v>
      </c>
      <c r="E24" s="12">
        <f t="shared" si="4"/>
        <v>44783.5848</v>
      </c>
      <c r="F24" s="12">
        <f t="shared" si="4"/>
        <v>45506.383</v>
      </c>
      <c r="G24" s="12">
        <f t="shared" si="4"/>
        <v>49749.92326</v>
      </c>
      <c r="H24" s="12">
        <f t="shared" si="4"/>
        <v>50584.8983</v>
      </c>
      <c r="I24" s="12">
        <f t="shared" si="4"/>
        <v>51443.42579</v>
      </c>
      <c r="J24" s="12">
        <f t="shared" si="4"/>
        <v>52326.27727</v>
      </c>
      <c r="K24" s="12">
        <f t="shared" si="4"/>
        <v>53234.25169</v>
      </c>
      <c r="L24" s="12">
        <f t="shared" si="4"/>
        <v>54168.17644</v>
      </c>
      <c r="M24" s="12">
        <f t="shared" si="4"/>
        <v>55128.90836</v>
      </c>
    </row>
    <row r="25">
      <c r="A25" s="2"/>
      <c r="B25" s="2"/>
      <c r="C25" s="2"/>
      <c r="D25" s="2"/>
      <c r="E25" s="2"/>
      <c r="F25" s="2"/>
      <c r="G25" s="2"/>
      <c r="H25" s="2"/>
      <c r="I25" s="2"/>
      <c r="J25" s="2"/>
      <c r="K25" s="2"/>
      <c r="L25" s="2"/>
      <c r="M25" s="2"/>
    </row>
    <row r="26">
      <c r="A26" s="2" t="s">
        <v>61</v>
      </c>
      <c r="B26" s="12">
        <f t="shared" ref="B26:M26" si="5">B8-B24</f>
        <v>650</v>
      </c>
      <c r="C26" s="12">
        <f t="shared" si="5"/>
        <v>877</v>
      </c>
      <c r="D26" s="12">
        <f t="shared" si="5"/>
        <v>3209.54</v>
      </c>
      <c r="E26" s="12">
        <f t="shared" si="5"/>
        <v>3510.7912</v>
      </c>
      <c r="F26" s="12">
        <f t="shared" si="5"/>
        <v>3819.820844</v>
      </c>
      <c r="G26" s="12">
        <f t="shared" si="5"/>
        <v>6136.869148</v>
      </c>
      <c r="H26" s="12">
        <f t="shared" si="5"/>
        <v>6502.184536</v>
      </c>
      <c r="I26" s="12">
        <f t="shared" si="5"/>
        <v>6876.82394</v>
      </c>
      <c r="J26" s="12">
        <f t="shared" si="5"/>
        <v>7261.069106</v>
      </c>
      <c r="K26" s="12">
        <f t="shared" si="5"/>
        <v>7655.21123</v>
      </c>
      <c r="L26" s="12">
        <f t="shared" si="5"/>
        <v>8059.551303</v>
      </c>
      <c r="M26" s="12">
        <f t="shared" si="5"/>
        <v>8474.400457</v>
      </c>
    </row>
    <row r="27">
      <c r="A27" s="2"/>
      <c r="B27" s="2"/>
      <c r="C27" s="2"/>
      <c r="D27" s="2"/>
      <c r="E27" s="2"/>
      <c r="F27" s="2"/>
      <c r="G27" s="2"/>
      <c r="H27" s="2"/>
      <c r="I27" s="2"/>
      <c r="J27" s="2"/>
      <c r="K27" s="2"/>
      <c r="L27" s="2"/>
      <c r="M27" s="2"/>
    </row>
    <row r="28">
      <c r="A28" s="2"/>
      <c r="B28" s="2"/>
      <c r="C28" s="2"/>
      <c r="D28" s="2"/>
      <c r="E28" s="2"/>
      <c r="F28" s="2"/>
      <c r="G28" s="2"/>
      <c r="H28" s="2"/>
      <c r="I28" s="2"/>
      <c r="J28" s="2"/>
      <c r="K28" s="2"/>
      <c r="L28" s="2"/>
      <c r="M28" s="2"/>
    </row>
    <row r="29">
      <c r="A29" s="2"/>
      <c r="B29" s="2"/>
      <c r="C29" s="2"/>
      <c r="D29" s="2"/>
      <c r="E29" s="2"/>
      <c r="F29" s="2"/>
      <c r="G29" s="2"/>
      <c r="H29" s="2"/>
      <c r="I29" s="2"/>
      <c r="J29" s="2"/>
      <c r="K29" s="2"/>
      <c r="L29" s="2"/>
      <c r="M2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38</v>
      </c>
      <c r="C1" s="2" t="s">
        <v>39</v>
      </c>
      <c r="D1" s="2" t="s">
        <v>40</v>
      </c>
      <c r="E1" s="2" t="s">
        <v>41</v>
      </c>
      <c r="F1" s="2" t="s">
        <v>42</v>
      </c>
      <c r="G1" s="2" t="s">
        <v>43</v>
      </c>
      <c r="H1" s="2" t="s">
        <v>44</v>
      </c>
      <c r="I1" s="2" t="s">
        <v>45</v>
      </c>
      <c r="J1" s="2" t="s">
        <v>46</v>
      </c>
      <c r="K1" s="2" t="s">
        <v>47</v>
      </c>
      <c r="L1" s="2" t="s">
        <v>48</v>
      </c>
      <c r="M1" s="2" t="s">
        <v>49</v>
      </c>
    </row>
    <row r="2">
      <c r="A2" s="2" t="s">
        <v>62</v>
      </c>
      <c r="B2" s="2"/>
      <c r="C2" s="2"/>
      <c r="D2" s="2"/>
      <c r="E2" s="2"/>
      <c r="F2" s="2"/>
      <c r="G2" s="2"/>
      <c r="H2" s="2"/>
      <c r="I2" s="2"/>
      <c r="J2" s="2"/>
      <c r="K2" s="2"/>
      <c r="L2" s="2"/>
      <c r="M2" s="2"/>
    </row>
    <row r="3">
      <c r="A3" s="2" t="s">
        <v>26</v>
      </c>
      <c r="B3" s="12">
        <f>'Calcs-1'!B51*Assumptions!$B17</f>
        <v>5600</v>
      </c>
      <c r="C3" s="12">
        <f>'Calcs-1'!C51*Assumptions!$B17</f>
        <v>5728</v>
      </c>
      <c r="D3" s="12">
        <f>'Calcs-1'!D51*Assumptions!$B17</f>
        <v>8260.16</v>
      </c>
      <c r="E3" s="12">
        <f>'Calcs-1'!E51*Assumptions!$B17</f>
        <v>8468.6368</v>
      </c>
      <c r="F3" s="12">
        <f>'Calcs-1'!F51*Assumptions!$B17</f>
        <v>8683.753376</v>
      </c>
      <c r="G3" s="12">
        <f>'Calcs-1'!G51*Assumptions!$B17</f>
        <v>8905.743926</v>
      </c>
      <c r="H3" s="12">
        <f>'Calcs-1'!H51*Assumptions!$B17</f>
        <v>9134.85127</v>
      </c>
      <c r="I3" s="12">
        <f>'Calcs-1'!I51*Assumptions!$B17</f>
        <v>9371.327175</v>
      </c>
      <c r="J3" s="12">
        <f>'Calcs-1'!J51*Assumptions!$B17</f>
        <v>9615.432691</v>
      </c>
      <c r="K3" s="12">
        <f>'Calcs-1'!K51*Assumptions!$B17</f>
        <v>9867.438499</v>
      </c>
      <c r="L3" s="12">
        <f>'Calcs-1'!L51*Assumptions!$B17</f>
        <v>10127.62528</v>
      </c>
      <c r="M3" s="12">
        <f>'Calcs-1'!M51*Assumptions!$B17</f>
        <v>10396.28409</v>
      </c>
    </row>
    <row r="4">
      <c r="A4" s="2" t="s">
        <v>27</v>
      </c>
      <c r="B4" s="12">
        <f>'Calcs-1'!B52*Assumptions!$B18</f>
        <v>6500</v>
      </c>
      <c r="C4" s="12">
        <f>'Calcs-1'!C52*Assumptions!$B18</f>
        <v>6590</v>
      </c>
      <c r="D4" s="12">
        <f>'Calcs-1'!D52*Assumptions!$B18</f>
        <v>6681.4</v>
      </c>
      <c r="E4" s="12">
        <f>'Calcs-1'!E52*Assumptions!$B18</f>
        <v>6774.224</v>
      </c>
      <c r="F4" s="12">
        <f>'Calcs-1'!F52*Assumptions!$B18</f>
        <v>6868.49644</v>
      </c>
      <c r="G4" s="12">
        <f>'Calcs-1'!G52*Assumptions!$B18</f>
        <v>8964.242208</v>
      </c>
      <c r="H4" s="12">
        <f>'Calcs-1'!H52*Assumptions!$B18</f>
        <v>9101.486651</v>
      </c>
      <c r="I4" s="12">
        <f>'Calcs-1'!I52*Assumptions!$B18</f>
        <v>9241.055578</v>
      </c>
      <c r="J4" s="12">
        <f>'Calcs-1'!J52*Assumptions!$B18</f>
        <v>9382.991275</v>
      </c>
      <c r="K4" s="12">
        <f>'Calcs-1'!K52*Assumptions!$B18</f>
        <v>9527.336832</v>
      </c>
      <c r="L4" s="12">
        <f>'Calcs-1'!L52*Assumptions!$B18</f>
        <v>9674.136158</v>
      </c>
      <c r="M4" s="12">
        <f>'Calcs-1'!M52*Assumptions!$B18</f>
        <v>9823.433996</v>
      </c>
    </row>
    <row r="5">
      <c r="A5" s="2" t="s">
        <v>28</v>
      </c>
      <c r="B5" s="12">
        <f>'Calcs-1'!B53*Assumptions!$B19</f>
        <v>9500</v>
      </c>
      <c r="C5" s="12">
        <f>'Calcs-1'!C53*Assumptions!$B19</f>
        <v>9710</v>
      </c>
      <c r="D5" s="12">
        <f>'Calcs-1'!D53*Assumptions!$B19</f>
        <v>11426.2</v>
      </c>
      <c r="E5" s="12">
        <f>'Calcs-1'!E53*Assumptions!$B19</f>
        <v>11693.816</v>
      </c>
      <c r="F5" s="12">
        <f>'Calcs-1'!F53*Assumptions!$B19</f>
        <v>11969.42212</v>
      </c>
      <c r="G5" s="12">
        <f>'Calcs-1'!G53*Assumptions!$B19</f>
        <v>13253.29142</v>
      </c>
      <c r="H5" s="12">
        <f>'Calcs-1'!H53*Assumptions!$B19</f>
        <v>13565.70692</v>
      </c>
      <c r="I5" s="12">
        <f>'Calcs-1'!I53*Assumptions!$B19</f>
        <v>13887.36203</v>
      </c>
      <c r="J5" s="12">
        <f>'Calcs-1'!J53*Assumptions!$B19</f>
        <v>14218.56887</v>
      </c>
      <c r="K5" s="12">
        <f>'Calcs-1'!K53*Assumptions!$B19</f>
        <v>14559.65091</v>
      </c>
      <c r="L5" s="12">
        <f>'Calcs-1'!L53*Assumptions!$B19</f>
        <v>14910.94333</v>
      </c>
      <c r="M5" s="12">
        <f>'Calcs-1'!M53*Assumptions!$B19</f>
        <v>15272.79352</v>
      </c>
    </row>
    <row r="6">
      <c r="A6" s="2" t="s">
        <v>29</v>
      </c>
      <c r="B6" s="12">
        <f>'Calcs-1'!B54*Assumptions!$B20</f>
        <v>1900</v>
      </c>
      <c r="C6" s="12">
        <f>'Calcs-1'!C54*Assumptions!$B20</f>
        <v>1942</v>
      </c>
      <c r="D6" s="12">
        <f>'Calcs-1'!D54*Assumptions!$B20</f>
        <v>2285.24</v>
      </c>
      <c r="E6" s="12">
        <f>'Calcs-1'!E54*Assumptions!$B20</f>
        <v>2338.7632</v>
      </c>
      <c r="F6" s="12">
        <f>'Calcs-1'!F54*Assumptions!$B20</f>
        <v>2393.884424</v>
      </c>
      <c r="G6" s="12">
        <f>'Calcs-1'!G54*Assumptions!$B20</f>
        <v>2650.658283</v>
      </c>
      <c r="H6" s="12">
        <f>'Calcs-1'!H54*Assumptions!$B20</f>
        <v>2713.141384</v>
      </c>
      <c r="I6" s="12">
        <f>'Calcs-1'!I54*Assumptions!$B20</f>
        <v>2777.472405</v>
      </c>
      <c r="J6" s="12">
        <f>'Calcs-1'!J54*Assumptions!$B20</f>
        <v>2843.713774</v>
      </c>
      <c r="K6" s="12">
        <f>'Calcs-1'!K54*Assumptions!$B20</f>
        <v>2911.930182</v>
      </c>
      <c r="L6" s="12">
        <f>'Calcs-1'!L54*Assumptions!$B20</f>
        <v>2982.188666</v>
      </c>
      <c r="M6" s="12">
        <f>'Calcs-1'!M54*Assumptions!$B20</f>
        <v>3054.558704</v>
      </c>
    </row>
    <row r="7">
      <c r="A7" s="2" t="s">
        <v>30</v>
      </c>
      <c r="B7" s="12">
        <f>'Calcs-1'!B55*Assumptions!$B21</f>
        <v>1900</v>
      </c>
      <c r="C7" s="12">
        <f>'Calcs-1'!C55*Assumptions!$B21</f>
        <v>1942</v>
      </c>
      <c r="D7" s="12">
        <f>'Calcs-1'!D55*Assumptions!$B21</f>
        <v>2285.24</v>
      </c>
      <c r="E7" s="12">
        <f>'Calcs-1'!E55*Assumptions!$B21</f>
        <v>2338.7632</v>
      </c>
      <c r="F7" s="12">
        <f>'Calcs-1'!F55*Assumptions!$B21</f>
        <v>2393.884424</v>
      </c>
      <c r="G7" s="12">
        <f>'Calcs-1'!G55*Assumptions!$B21</f>
        <v>2650.658283</v>
      </c>
      <c r="H7" s="12">
        <f>'Calcs-1'!H55*Assumptions!$B21</f>
        <v>2713.141384</v>
      </c>
      <c r="I7" s="12">
        <f>'Calcs-1'!I55*Assumptions!$B21</f>
        <v>2777.472405</v>
      </c>
      <c r="J7" s="12">
        <f>'Calcs-1'!J55*Assumptions!$B21</f>
        <v>2843.713774</v>
      </c>
      <c r="K7" s="12">
        <f>'Calcs-1'!K55*Assumptions!$B21</f>
        <v>2911.930182</v>
      </c>
      <c r="L7" s="12">
        <f>'Calcs-1'!L55*Assumptions!$B21</f>
        <v>2982.188666</v>
      </c>
      <c r="M7" s="12">
        <f>'Calcs-1'!M55*Assumptions!$B21</f>
        <v>3054.558704</v>
      </c>
    </row>
    <row r="8">
      <c r="A8" s="2" t="s">
        <v>31</v>
      </c>
      <c r="B8" s="12">
        <f>'Calcs-1'!B56*Assumptions!$B22</f>
        <v>950</v>
      </c>
      <c r="C8" s="12">
        <f>'Calcs-1'!C56*Assumptions!$B22</f>
        <v>971</v>
      </c>
      <c r="D8" s="12">
        <f>'Calcs-1'!D56*Assumptions!$B22</f>
        <v>1142.62</v>
      </c>
      <c r="E8" s="12">
        <f>'Calcs-1'!E56*Assumptions!$B22</f>
        <v>1169.3816</v>
      </c>
      <c r="F8" s="12">
        <f>'Calcs-1'!F56*Assumptions!$B22</f>
        <v>1196.942212</v>
      </c>
      <c r="G8" s="12">
        <f>'Calcs-1'!G56*Assumptions!$B22</f>
        <v>1325.329142</v>
      </c>
      <c r="H8" s="12">
        <f>'Calcs-1'!H56*Assumptions!$B22</f>
        <v>1356.570692</v>
      </c>
      <c r="I8" s="12">
        <f>'Calcs-1'!I56*Assumptions!$B22</f>
        <v>1388.736203</v>
      </c>
      <c r="J8" s="12">
        <f>'Calcs-1'!J56*Assumptions!$B22</f>
        <v>1421.856887</v>
      </c>
      <c r="K8" s="12">
        <f>'Calcs-1'!K56*Assumptions!$B22</f>
        <v>1455.965091</v>
      </c>
      <c r="L8" s="12">
        <f>'Calcs-1'!L56*Assumptions!$B22</f>
        <v>1491.094333</v>
      </c>
      <c r="M8" s="12">
        <f>'Calcs-1'!M56*Assumptions!$B22</f>
        <v>1527.279352</v>
      </c>
    </row>
    <row r="9">
      <c r="A9" s="2" t="s">
        <v>63</v>
      </c>
      <c r="B9" s="12">
        <f t="shared" ref="B9:M9" si="1">SUM(B3:B8)</f>
        <v>26350</v>
      </c>
      <c r="C9" s="12">
        <f t="shared" si="1"/>
        <v>26883</v>
      </c>
      <c r="D9" s="12">
        <f t="shared" si="1"/>
        <v>32080.86</v>
      </c>
      <c r="E9" s="12">
        <f t="shared" si="1"/>
        <v>32783.5848</v>
      </c>
      <c r="F9" s="12">
        <f t="shared" si="1"/>
        <v>33506.383</v>
      </c>
      <c r="G9" s="12">
        <f t="shared" si="1"/>
        <v>37749.92326</v>
      </c>
      <c r="H9" s="12">
        <f t="shared" si="1"/>
        <v>38584.8983</v>
      </c>
      <c r="I9" s="12">
        <f t="shared" si="1"/>
        <v>39443.42579</v>
      </c>
      <c r="J9" s="12">
        <f t="shared" si="1"/>
        <v>40326.27727</v>
      </c>
      <c r="K9" s="12">
        <f t="shared" si="1"/>
        <v>41234.25169</v>
      </c>
      <c r="L9" s="12">
        <f t="shared" si="1"/>
        <v>42168.17644</v>
      </c>
      <c r="M9" s="12">
        <f t="shared" si="1"/>
        <v>43128.90836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38</v>
      </c>
      <c r="C1" s="2" t="s">
        <v>39</v>
      </c>
      <c r="D1" s="2" t="s">
        <v>40</v>
      </c>
      <c r="E1" s="2" t="s">
        <v>41</v>
      </c>
      <c r="F1" s="2" t="s">
        <v>42</v>
      </c>
      <c r="G1" s="2" t="s">
        <v>43</v>
      </c>
      <c r="H1" s="2" t="s">
        <v>44</v>
      </c>
      <c r="I1" s="2" t="s">
        <v>45</v>
      </c>
      <c r="J1" s="2" t="s">
        <v>46</v>
      </c>
      <c r="K1" s="2" t="s">
        <v>47</v>
      </c>
      <c r="L1" s="2" t="s">
        <v>48</v>
      </c>
      <c r="M1" s="2" t="s">
        <v>49</v>
      </c>
    </row>
    <row r="2">
      <c r="A2" s="2"/>
      <c r="B2" s="2"/>
      <c r="C2" s="2"/>
      <c r="D2" s="2"/>
      <c r="E2" s="2"/>
      <c r="F2" s="2"/>
      <c r="G2" s="2"/>
      <c r="H2" s="2"/>
      <c r="I2" s="2"/>
      <c r="J2" s="2"/>
      <c r="K2" s="2"/>
      <c r="L2" s="2"/>
      <c r="M2" s="2"/>
    </row>
    <row r="3">
      <c r="A3" s="2" t="s">
        <v>64</v>
      </c>
      <c r="B3" s="2"/>
      <c r="C3" s="2"/>
      <c r="D3" s="2"/>
      <c r="E3" s="2"/>
      <c r="F3" s="2"/>
      <c r="G3" s="2"/>
      <c r="H3" s="2"/>
      <c r="I3" s="2"/>
      <c r="J3" s="2"/>
      <c r="K3" s="2"/>
      <c r="L3" s="2"/>
      <c r="M3" s="2"/>
    </row>
    <row r="4">
      <c r="A4" s="2" t="s">
        <v>65</v>
      </c>
      <c r="B4" s="12">
        <f>'Sales and Costs'!B8</f>
        <v>39000</v>
      </c>
      <c r="C4" s="12">
        <f>'Sales and Costs'!C8</f>
        <v>39760</v>
      </c>
      <c r="D4" s="12">
        <f>'Sales and Costs'!D8</f>
        <v>47290.4</v>
      </c>
      <c r="E4" s="12">
        <f>'Sales and Costs'!E8</f>
        <v>48294.376</v>
      </c>
      <c r="F4" s="12">
        <f>'Sales and Costs'!F8</f>
        <v>49326.20384</v>
      </c>
      <c r="G4" s="12">
        <f>'Sales and Costs'!G8</f>
        <v>55886.79241</v>
      </c>
      <c r="H4" s="12">
        <f>'Sales and Costs'!H8</f>
        <v>57087.08284</v>
      </c>
      <c r="I4" s="12">
        <f>'Sales and Costs'!I8</f>
        <v>58320.24973</v>
      </c>
      <c r="J4" s="12">
        <f>'Sales and Costs'!J8</f>
        <v>59587.34638</v>
      </c>
      <c r="K4" s="12">
        <f>'Sales and Costs'!K8</f>
        <v>60889.46292</v>
      </c>
      <c r="L4" s="12">
        <f>'Sales and Costs'!L8</f>
        <v>62227.72774</v>
      </c>
      <c r="M4" s="12">
        <f>'Sales and Costs'!M8</f>
        <v>63603.30882</v>
      </c>
    </row>
    <row r="5">
      <c r="A5" s="2"/>
      <c r="B5" s="2"/>
      <c r="C5" s="2"/>
      <c r="D5" s="2"/>
      <c r="E5" s="2"/>
      <c r="F5" s="2"/>
      <c r="G5" s="2"/>
      <c r="H5" s="2"/>
      <c r="I5" s="2"/>
      <c r="J5" s="2"/>
      <c r="K5" s="2"/>
      <c r="L5" s="2"/>
      <c r="M5" s="2"/>
    </row>
    <row r="6">
      <c r="A6" s="2" t="s">
        <v>66</v>
      </c>
      <c r="B6" s="2"/>
      <c r="C6" s="2"/>
      <c r="D6" s="2"/>
      <c r="E6" s="2"/>
      <c r="F6" s="2"/>
      <c r="G6" s="2"/>
      <c r="H6" s="2"/>
      <c r="I6" s="2"/>
      <c r="J6" s="2"/>
      <c r="K6" s="2"/>
      <c r="L6" s="2"/>
      <c r="M6" s="2"/>
    </row>
    <row r="7">
      <c r="A7" s="2" t="s">
        <v>67</v>
      </c>
      <c r="B7" s="12">
        <f>Purchases!B9</f>
        <v>26350</v>
      </c>
      <c r="C7" s="12">
        <f>Purchases!C9</f>
        <v>26883</v>
      </c>
      <c r="D7" s="12">
        <f>Purchases!D9</f>
        <v>32080.86</v>
      </c>
      <c r="E7" s="12">
        <f>Purchases!E9</f>
        <v>32783.5848</v>
      </c>
      <c r="F7" s="12">
        <f>Purchases!F9</f>
        <v>33506.383</v>
      </c>
      <c r="G7" s="12">
        <f>Purchases!G9</f>
        <v>37749.92326</v>
      </c>
      <c r="H7" s="12">
        <f>Purchases!H9</f>
        <v>38584.8983</v>
      </c>
      <c r="I7" s="12">
        <f>Purchases!I9</f>
        <v>39443.42579</v>
      </c>
      <c r="J7" s="12">
        <f>Purchases!J9</f>
        <v>40326.27727</v>
      </c>
      <c r="K7" s="12">
        <f>Purchases!K9</f>
        <v>41234.25169</v>
      </c>
      <c r="L7" s="12">
        <f>Purchases!L9</f>
        <v>42168.17644</v>
      </c>
      <c r="M7" s="12">
        <f>Purchases!M9</f>
        <v>43128.90836</v>
      </c>
    </row>
    <row r="8">
      <c r="A8" s="2" t="s">
        <v>59</v>
      </c>
      <c r="B8" s="12">
        <f>'Sales and Costs'!B22</f>
        <v>12000</v>
      </c>
      <c r="C8" s="12">
        <f>'Sales and Costs'!C22</f>
        <v>12000</v>
      </c>
      <c r="D8" s="12">
        <f>'Sales and Costs'!D22</f>
        <v>12000</v>
      </c>
      <c r="E8" s="12">
        <f>'Sales and Costs'!E22</f>
        <v>12000</v>
      </c>
      <c r="F8" s="12">
        <f>'Sales and Costs'!F22</f>
        <v>12000</v>
      </c>
      <c r="G8" s="12">
        <f>'Sales and Costs'!G22</f>
        <v>12000</v>
      </c>
      <c r="H8" s="12">
        <f>'Sales and Costs'!H22</f>
        <v>12000</v>
      </c>
      <c r="I8" s="12">
        <f>'Sales and Costs'!I22</f>
        <v>12000</v>
      </c>
      <c r="J8" s="12">
        <f>'Sales and Costs'!J22</f>
        <v>12000</v>
      </c>
      <c r="K8" s="12">
        <f>'Sales and Costs'!K22</f>
        <v>12000</v>
      </c>
      <c r="L8" s="12">
        <f>'Sales and Costs'!L22</f>
        <v>12000</v>
      </c>
      <c r="M8" s="12">
        <f>'Sales and Costs'!M22</f>
        <v>12000</v>
      </c>
    </row>
    <row r="9">
      <c r="A9" s="2"/>
      <c r="B9" s="2"/>
      <c r="C9" s="2"/>
      <c r="D9" s="2"/>
      <c r="E9" s="2"/>
      <c r="F9" s="2"/>
      <c r="G9" s="2"/>
      <c r="H9" s="2"/>
      <c r="I9" s="2"/>
      <c r="J9" s="2"/>
      <c r="K9" s="2"/>
      <c r="L9" s="2"/>
      <c r="M9" s="2"/>
    </row>
    <row r="10">
      <c r="A10" s="2" t="s">
        <v>68</v>
      </c>
      <c r="B10" s="12">
        <f t="shared" ref="B10:M10" si="1">B4-B7-B8</f>
        <v>650</v>
      </c>
      <c r="C10" s="12">
        <f t="shared" si="1"/>
        <v>877</v>
      </c>
      <c r="D10" s="12">
        <f t="shared" si="1"/>
        <v>3209.54</v>
      </c>
      <c r="E10" s="12">
        <f t="shared" si="1"/>
        <v>3510.7912</v>
      </c>
      <c r="F10" s="12">
        <f t="shared" si="1"/>
        <v>3819.820844</v>
      </c>
      <c r="G10" s="12">
        <f t="shared" si="1"/>
        <v>6136.869148</v>
      </c>
      <c r="H10" s="12">
        <f t="shared" si="1"/>
        <v>6502.184536</v>
      </c>
      <c r="I10" s="12">
        <f t="shared" si="1"/>
        <v>6876.82394</v>
      </c>
      <c r="J10" s="12">
        <f t="shared" si="1"/>
        <v>7261.069106</v>
      </c>
      <c r="K10" s="12">
        <f t="shared" si="1"/>
        <v>7655.21123</v>
      </c>
      <c r="L10" s="12">
        <f t="shared" si="1"/>
        <v>8059.551303</v>
      </c>
      <c r="M10" s="12">
        <f t="shared" si="1"/>
        <v>8474.400457</v>
      </c>
    </row>
    <row r="11">
      <c r="A11" s="2"/>
      <c r="B11" s="2"/>
      <c r="C11" s="2"/>
      <c r="D11" s="2"/>
      <c r="E11" s="2"/>
      <c r="F11" s="2"/>
      <c r="G11" s="2"/>
      <c r="H11" s="2"/>
      <c r="I11" s="2"/>
      <c r="J11" s="2"/>
      <c r="K11" s="2"/>
      <c r="L11" s="2"/>
      <c r="M11" s="2"/>
    </row>
    <row r="12">
      <c r="A12" s="2" t="s">
        <v>69</v>
      </c>
      <c r="B12" s="2"/>
      <c r="C12" s="2"/>
      <c r="D12" s="2"/>
      <c r="E12" s="2"/>
      <c r="F12" s="2"/>
      <c r="G12" s="2"/>
      <c r="H12" s="2"/>
      <c r="I12" s="2"/>
      <c r="J12" s="2"/>
      <c r="K12" s="2"/>
      <c r="L12" s="2"/>
      <c r="M12" s="2"/>
    </row>
    <row r="13">
      <c r="A13" s="2" t="s">
        <v>70</v>
      </c>
      <c r="B13" s="9">
        <v>0.0</v>
      </c>
      <c r="C13" s="12">
        <f t="shared" ref="C13:M13" si="2">B15</f>
        <v>650</v>
      </c>
      <c r="D13" s="12">
        <f t="shared" si="2"/>
        <v>1527</v>
      </c>
      <c r="E13" s="12">
        <f t="shared" si="2"/>
        <v>4736.54</v>
      </c>
      <c r="F13" s="12">
        <f t="shared" si="2"/>
        <v>8247.3312</v>
      </c>
      <c r="G13" s="12">
        <f t="shared" si="2"/>
        <v>12067.15204</v>
      </c>
      <c r="H13" s="12">
        <f t="shared" si="2"/>
        <v>18204.02119</v>
      </c>
      <c r="I13" s="12">
        <f t="shared" si="2"/>
        <v>24706.20573</v>
      </c>
      <c r="J13" s="12">
        <f t="shared" si="2"/>
        <v>31583.02967</v>
      </c>
      <c r="K13" s="12">
        <f t="shared" si="2"/>
        <v>38844.09877</v>
      </c>
      <c r="L13" s="12">
        <f t="shared" si="2"/>
        <v>46499.31</v>
      </c>
      <c r="M13" s="12">
        <f t="shared" si="2"/>
        <v>54558.86131</v>
      </c>
    </row>
    <row r="14">
      <c r="A14" s="2" t="s">
        <v>68</v>
      </c>
      <c r="B14" s="12">
        <f t="shared" ref="B14:M14" si="3">B10</f>
        <v>650</v>
      </c>
      <c r="C14" s="12">
        <f t="shared" si="3"/>
        <v>877</v>
      </c>
      <c r="D14" s="12">
        <f t="shared" si="3"/>
        <v>3209.54</v>
      </c>
      <c r="E14" s="12">
        <f t="shared" si="3"/>
        <v>3510.7912</v>
      </c>
      <c r="F14" s="12">
        <f t="shared" si="3"/>
        <v>3819.820844</v>
      </c>
      <c r="G14" s="12">
        <f t="shared" si="3"/>
        <v>6136.869148</v>
      </c>
      <c r="H14" s="12">
        <f t="shared" si="3"/>
        <v>6502.184536</v>
      </c>
      <c r="I14" s="12">
        <f t="shared" si="3"/>
        <v>6876.82394</v>
      </c>
      <c r="J14" s="12">
        <f t="shared" si="3"/>
        <v>7261.069106</v>
      </c>
      <c r="K14" s="12">
        <f t="shared" si="3"/>
        <v>7655.21123</v>
      </c>
      <c r="L14" s="12">
        <f t="shared" si="3"/>
        <v>8059.551303</v>
      </c>
      <c r="M14" s="12">
        <f t="shared" si="3"/>
        <v>8474.400457</v>
      </c>
    </row>
    <row r="15">
      <c r="A15" s="2" t="s">
        <v>71</v>
      </c>
      <c r="B15" s="12">
        <f t="shared" ref="B15:M15" si="4">B13+B14</f>
        <v>650</v>
      </c>
      <c r="C15" s="12">
        <f t="shared" si="4"/>
        <v>1527</v>
      </c>
      <c r="D15" s="12">
        <f t="shared" si="4"/>
        <v>4736.54</v>
      </c>
      <c r="E15" s="12">
        <f t="shared" si="4"/>
        <v>8247.3312</v>
      </c>
      <c r="F15" s="12">
        <f t="shared" si="4"/>
        <v>12067.15204</v>
      </c>
      <c r="G15" s="12">
        <f t="shared" si="4"/>
        <v>18204.02119</v>
      </c>
      <c r="H15" s="12">
        <f t="shared" si="4"/>
        <v>24706.20573</v>
      </c>
      <c r="I15" s="12">
        <f t="shared" si="4"/>
        <v>31583.02967</v>
      </c>
      <c r="J15" s="12">
        <f t="shared" si="4"/>
        <v>38844.09877</v>
      </c>
      <c r="K15" s="12">
        <f t="shared" si="4"/>
        <v>46499.31</v>
      </c>
      <c r="L15" s="12">
        <f t="shared" si="4"/>
        <v>54558.86131</v>
      </c>
      <c r="M15" s="12">
        <f t="shared" si="4"/>
        <v>63033.26176</v>
      </c>
    </row>
    <row r="16">
      <c r="A16" s="2"/>
      <c r="B16" s="2"/>
      <c r="C16" s="2"/>
      <c r="D16" s="2"/>
      <c r="E16" s="2"/>
      <c r="F16" s="2"/>
      <c r="G16" s="2"/>
      <c r="H16" s="2"/>
      <c r="I16" s="2"/>
      <c r="J16" s="2"/>
      <c r="K16" s="2"/>
      <c r="L16" s="2"/>
      <c r="M16" s="2"/>
    </row>
    <row r="17">
      <c r="A17" s="2"/>
      <c r="B17" s="2"/>
      <c r="C17" s="2"/>
      <c r="D17" s="2"/>
      <c r="E17" s="2"/>
      <c r="F17" s="2"/>
      <c r="G17" s="2"/>
      <c r="H17" s="2"/>
      <c r="I17" s="2"/>
      <c r="J17" s="2"/>
      <c r="K17" s="2"/>
      <c r="L17" s="2"/>
      <c r="M17" s="2"/>
    </row>
    <row r="18">
      <c r="A18" s="2"/>
      <c r="B18" s="2"/>
      <c r="C18" s="2"/>
      <c r="D18" s="2"/>
      <c r="E18" s="2"/>
      <c r="F18" s="2"/>
      <c r="G18" s="2"/>
      <c r="H18" s="2"/>
      <c r="I18" s="2"/>
      <c r="J18" s="2"/>
      <c r="K18" s="2"/>
      <c r="L18" s="2"/>
      <c r="M18"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38</v>
      </c>
      <c r="C1" s="2" t="s">
        <v>39</v>
      </c>
      <c r="D1" s="2" t="s">
        <v>40</v>
      </c>
      <c r="E1" s="2" t="s">
        <v>41</v>
      </c>
      <c r="F1" s="2" t="s">
        <v>42</v>
      </c>
      <c r="G1" s="2" t="s">
        <v>43</v>
      </c>
      <c r="H1" s="2" t="s">
        <v>44</v>
      </c>
      <c r="I1" s="2" t="s">
        <v>45</v>
      </c>
      <c r="J1" s="2" t="s">
        <v>46</v>
      </c>
      <c r="K1" s="2" t="s">
        <v>47</v>
      </c>
      <c r="L1" s="2" t="s">
        <v>48</v>
      </c>
      <c r="M1" s="2" t="s">
        <v>49</v>
      </c>
    </row>
    <row r="2">
      <c r="A2" s="2" t="s">
        <v>72</v>
      </c>
      <c r="B2" s="2"/>
      <c r="C2" s="2"/>
      <c r="D2" s="2"/>
      <c r="E2" s="2"/>
      <c r="F2" s="2"/>
      <c r="G2" s="2"/>
      <c r="H2" s="2"/>
      <c r="I2" s="2"/>
      <c r="J2" s="2"/>
      <c r="K2" s="2"/>
      <c r="L2" s="2"/>
      <c r="M2" s="2"/>
    </row>
    <row r="3">
      <c r="A3" s="2" t="s">
        <v>69</v>
      </c>
      <c r="B3" s="12">
        <f>Cash!B15</f>
        <v>650</v>
      </c>
      <c r="C3" s="12">
        <f>Cash!C15</f>
        <v>1527</v>
      </c>
      <c r="D3" s="12">
        <f>Cash!D15</f>
        <v>4736.54</v>
      </c>
      <c r="E3" s="12">
        <f>Cash!E15</f>
        <v>8247.3312</v>
      </c>
      <c r="F3" s="12">
        <f>Cash!F15</f>
        <v>12067.15204</v>
      </c>
      <c r="G3" s="12">
        <f>Cash!G15</f>
        <v>18204.02119</v>
      </c>
      <c r="H3" s="12">
        <f>Cash!H15</f>
        <v>24706.20573</v>
      </c>
      <c r="I3" s="12">
        <f>Cash!I15</f>
        <v>31583.02967</v>
      </c>
      <c r="J3" s="12">
        <f>Cash!J15</f>
        <v>38844.09877</v>
      </c>
      <c r="K3" s="12">
        <f>Cash!K15</f>
        <v>46499.31</v>
      </c>
      <c r="L3" s="12">
        <f>Cash!L15</f>
        <v>54558.86131</v>
      </c>
      <c r="M3" s="12">
        <f>Cash!M15</f>
        <v>63033.26176</v>
      </c>
    </row>
    <row r="4">
      <c r="A4" s="2"/>
      <c r="B4" s="2"/>
      <c r="C4" s="2"/>
      <c r="D4" s="2"/>
      <c r="E4" s="2"/>
      <c r="F4" s="2"/>
      <c r="G4" s="2"/>
      <c r="H4" s="2"/>
      <c r="I4" s="2"/>
      <c r="J4" s="2"/>
      <c r="K4" s="2"/>
      <c r="L4" s="2"/>
      <c r="M4" s="2"/>
    </row>
    <row r="5">
      <c r="A5" s="2" t="s">
        <v>73</v>
      </c>
      <c r="B5" s="12">
        <f t="shared" ref="B5:M5" si="1">B3</f>
        <v>650</v>
      </c>
      <c r="C5" s="12">
        <f t="shared" si="1"/>
        <v>1527</v>
      </c>
      <c r="D5" s="12">
        <f t="shared" si="1"/>
        <v>4736.54</v>
      </c>
      <c r="E5" s="12">
        <f t="shared" si="1"/>
        <v>8247.3312</v>
      </c>
      <c r="F5" s="12">
        <f t="shared" si="1"/>
        <v>12067.15204</v>
      </c>
      <c r="G5" s="12">
        <f t="shared" si="1"/>
        <v>18204.02119</v>
      </c>
      <c r="H5" s="12">
        <f t="shared" si="1"/>
        <v>24706.20573</v>
      </c>
      <c r="I5" s="12">
        <f t="shared" si="1"/>
        <v>31583.02967</v>
      </c>
      <c r="J5" s="12">
        <f t="shared" si="1"/>
        <v>38844.09877</v>
      </c>
      <c r="K5" s="12">
        <f t="shared" si="1"/>
        <v>46499.31</v>
      </c>
      <c r="L5" s="12">
        <f t="shared" si="1"/>
        <v>54558.86131</v>
      </c>
      <c r="M5" s="12">
        <f t="shared" si="1"/>
        <v>63033.26176</v>
      </c>
    </row>
    <row r="6">
      <c r="A6" s="2"/>
      <c r="B6" s="2"/>
      <c r="C6" s="2"/>
      <c r="D6" s="2"/>
      <c r="E6" s="2"/>
      <c r="F6" s="2"/>
      <c r="G6" s="2"/>
      <c r="H6" s="2"/>
      <c r="I6" s="2"/>
      <c r="J6" s="2"/>
      <c r="K6" s="2"/>
      <c r="L6" s="2"/>
      <c r="M6" s="2"/>
    </row>
    <row r="7">
      <c r="A7" s="2" t="s">
        <v>74</v>
      </c>
      <c r="B7" s="2"/>
      <c r="C7" s="2"/>
      <c r="D7" s="2"/>
      <c r="E7" s="2"/>
      <c r="F7" s="2"/>
      <c r="G7" s="2"/>
      <c r="H7" s="2"/>
      <c r="I7" s="2"/>
      <c r="J7" s="2"/>
      <c r="K7" s="2"/>
      <c r="L7" s="2"/>
      <c r="M7" s="2"/>
    </row>
    <row r="8">
      <c r="A8" s="2"/>
      <c r="B8" s="2"/>
      <c r="C8" s="2"/>
      <c r="D8" s="2"/>
      <c r="E8" s="2"/>
      <c r="F8" s="2"/>
      <c r="G8" s="2"/>
      <c r="H8" s="2"/>
      <c r="I8" s="2"/>
      <c r="J8" s="2"/>
      <c r="K8" s="2"/>
      <c r="L8" s="2"/>
      <c r="M8" s="2"/>
    </row>
    <row r="9">
      <c r="A9" s="2" t="s">
        <v>75</v>
      </c>
      <c r="B9" s="9">
        <v>0.0</v>
      </c>
      <c r="C9" s="9">
        <v>0.0</v>
      </c>
      <c r="D9" s="9">
        <v>0.0</v>
      </c>
      <c r="E9" s="9">
        <v>0.0</v>
      </c>
      <c r="F9" s="9">
        <v>0.0</v>
      </c>
      <c r="G9" s="9">
        <v>0.0</v>
      </c>
      <c r="H9" s="9">
        <v>0.0</v>
      </c>
      <c r="I9" s="9">
        <v>0.0</v>
      </c>
      <c r="J9" s="9">
        <v>0.0</v>
      </c>
      <c r="K9" s="9">
        <v>0.0</v>
      </c>
      <c r="L9" s="9">
        <v>0.0</v>
      </c>
      <c r="M9" s="9">
        <v>0.0</v>
      </c>
    </row>
    <row r="10">
      <c r="A10" s="2"/>
      <c r="B10" s="2"/>
      <c r="C10" s="2"/>
      <c r="D10" s="2"/>
      <c r="E10" s="2"/>
      <c r="F10" s="2"/>
      <c r="G10" s="2"/>
      <c r="H10" s="2"/>
      <c r="I10" s="2"/>
      <c r="J10" s="2"/>
      <c r="K10" s="2"/>
      <c r="L10" s="2"/>
      <c r="M10" s="2"/>
    </row>
    <row r="11">
      <c r="A11" s="2" t="s">
        <v>76</v>
      </c>
      <c r="B11" s="12">
        <f t="shared" ref="B11:M11" si="2">B5-B9</f>
        <v>650</v>
      </c>
      <c r="C11" s="12">
        <f t="shared" si="2"/>
        <v>1527</v>
      </c>
      <c r="D11" s="12">
        <f t="shared" si="2"/>
        <v>4736.54</v>
      </c>
      <c r="E11" s="12">
        <f t="shared" si="2"/>
        <v>8247.3312</v>
      </c>
      <c r="F11" s="12">
        <f t="shared" si="2"/>
        <v>12067.15204</v>
      </c>
      <c r="G11" s="12">
        <f t="shared" si="2"/>
        <v>18204.02119</v>
      </c>
      <c r="H11" s="12">
        <f t="shared" si="2"/>
        <v>24706.20573</v>
      </c>
      <c r="I11" s="12">
        <f t="shared" si="2"/>
        <v>31583.02967</v>
      </c>
      <c r="J11" s="12">
        <f t="shared" si="2"/>
        <v>38844.09877</v>
      </c>
      <c r="K11" s="12">
        <f t="shared" si="2"/>
        <v>46499.31</v>
      </c>
      <c r="L11" s="12">
        <f t="shared" si="2"/>
        <v>54558.86131</v>
      </c>
      <c r="M11" s="12">
        <f t="shared" si="2"/>
        <v>63033.26176</v>
      </c>
    </row>
    <row r="12">
      <c r="A12" s="2"/>
      <c r="B12" s="2"/>
      <c r="C12" s="2"/>
      <c r="D12" s="2"/>
      <c r="E12" s="2"/>
      <c r="F12" s="2"/>
      <c r="G12" s="2"/>
      <c r="H12" s="2"/>
      <c r="I12" s="2"/>
      <c r="J12" s="2"/>
      <c r="K12" s="2"/>
      <c r="L12" s="2"/>
      <c r="M12" s="2"/>
    </row>
    <row r="13">
      <c r="A13" s="2" t="s">
        <v>77</v>
      </c>
      <c r="B13" s="9">
        <v>0.0</v>
      </c>
      <c r="C13" s="12">
        <f t="shared" ref="C13:M13" si="3">B15</f>
        <v>650</v>
      </c>
      <c r="D13" s="12">
        <f t="shared" si="3"/>
        <v>1527</v>
      </c>
      <c r="E13" s="12">
        <f t="shared" si="3"/>
        <v>4736.54</v>
      </c>
      <c r="F13" s="12">
        <f t="shared" si="3"/>
        <v>8247.3312</v>
      </c>
      <c r="G13" s="12">
        <f t="shared" si="3"/>
        <v>12067.15204</v>
      </c>
      <c r="H13" s="12">
        <f t="shared" si="3"/>
        <v>18204.02119</v>
      </c>
      <c r="I13" s="12">
        <f t="shared" si="3"/>
        <v>24706.20573</v>
      </c>
      <c r="J13" s="12">
        <f t="shared" si="3"/>
        <v>31583.02967</v>
      </c>
      <c r="K13" s="12">
        <f t="shared" si="3"/>
        <v>38844.09877</v>
      </c>
      <c r="L13" s="12">
        <f t="shared" si="3"/>
        <v>46499.31</v>
      </c>
      <c r="M13" s="12">
        <f t="shared" si="3"/>
        <v>54558.86131</v>
      </c>
    </row>
    <row r="14">
      <c r="A14" s="2" t="s">
        <v>78</v>
      </c>
      <c r="B14" s="12">
        <f>'Sales and Costs'!B26</f>
        <v>650</v>
      </c>
      <c r="C14" s="12">
        <f>'Sales and Costs'!C26</f>
        <v>877</v>
      </c>
      <c r="D14" s="12">
        <f>'Sales and Costs'!D26</f>
        <v>3209.54</v>
      </c>
      <c r="E14" s="12">
        <f>'Sales and Costs'!E26</f>
        <v>3510.7912</v>
      </c>
      <c r="F14" s="12">
        <f>'Sales and Costs'!F26</f>
        <v>3819.820844</v>
      </c>
      <c r="G14" s="12">
        <f>'Sales and Costs'!G26</f>
        <v>6136.869148</v>
      </c>
      <c r="H14" s="12">
        <f>'Sales and Costs'!H26</f>
        <v>6502.184536</v>
      </c>
      <c r="I14" s="12">
        <f>'Sales and Costs'!I26</f>
        <v>6876.82394</v>
      </c>
      <c r="J14" s="12">
        <f>'Sales and Costs'!J26</f>
        <v>7261.069106</v>
      </c>
      <c r="K14" s="12">
        <f>'Sales and Costs'!K26</f>
        <v>7655.21123</v>
      </c>
      <c r="L14" s="12">
        <f>'Sales and Costs'!L26</f>
        <v>8059.551303</v>
      </c>
      <c r="M14" s="12">
        <f>'Sales and Costs'!M26</f>
        <v>8474.400457</v>
      </c>
    </row>
    <row r="15">
      <c r="A15" s="2" t="s">
        <v>79</v>
      </c>
      <c r="B15" s="12">
        <f t="shared" ref="B15:M15" si="4">B13+B14</f>
        <v>650</v>
      </c>
      <c r="C15" s="12">
        <f t="shared" si="4"/>
        <v>1527</v>
      </c>
      <c r="D15" s="12">
        <f t="shared" si="4"/>
        <v>4736.54</v>
      </c>
      <c r="E15" s="12">
        <f t="shared" si="4"/>
        <v>8247.3312</v>
      </c>
      <c r="F15" s="12">
        <f t="shared" si="4"/>
        <v>12067.15204</v>
      </c>
      <c r="G15" s="12">
        <f t="shared" si="4"/>
        <v>18204.02119</v>
      </c>
      <c r="H15" s="12">
        <f t="shared" si="4"/>
        <v>24706.20573</v>
      </c>
      <c r="I15" s="12">
        <f t="shared" si="4"/>
        <v>31583.02967</v>
      </c>
      <c r="J15" s="12">
        <f t="shared" si="4"/>
        <v>38844.09877</v>
      </c>
      <c r="K15" s="12">
        <f t="shared" si="4"/>
        <v>46499.31</v>
      </c>
      <c r="L15" s="12">
        <f t="shared" si="4"/>
        <v>54558.86131</v>
      </c>
      <c r="M15" s="12">
        <f t="shared" si="4"/>
        <v>63033.26176</v>
      </c>
    </row>
    <row r="16">
      <c r="A16" s="2"/>
      <c r="B16" s="2"/>
      <c r="C16" s="2"/>
      <c r="D16" s="2"/>
      <c r="E16" s="2"/>
      <c r="F16" s="2"/>
      <c r="G16" s="2"/>
      <c r="H16" s="2"/>
      <c r="I16" s="2"/>
      <c r="J16" s="2"/>
      <c r="K16" s="2"/>
      <c r="L16" s="2"/>
      <c r="M16" s="2"/>
    </row>
    <row r="17">
      <c r="A17" s="2" t="s">
        <v>80</v>
      </c>
      <c r="B17" s="12">
        <f t="shared" ref="B17:M17" si="5">B11-B15</f>
        <v>0</v>
      </c>
      <c r="C17" s="12">
        <f t="shared" si="5"/>
        <v>0</v>
      </c>
      <c r="D17" s="12">
        <f t="shared" si="5"/>
        <v>0</v>
      </c>
      <c r="E17" s="12">
        <f t="shared" si="5"/>
        <v>0</v>
      </c>
      <c r="F17" s="12">
        <f t="shared" si="5"/>
        <v>0</v>
      </c>
      <c r="G17" s="12">
        <f t="shared" si="5"/>
        <v>0</v>
      </c>
      <c r="H17" s="12">
        <f t="shared" si="5"/>
        <v>0</v>
      </c>
      <c r="I17" s="12">
        <f t="shared" si="5"/>
        <v>0</v>
      </c>
      <c r="J17" s="12">
        <f t="shared" si="5"/>
        <v>0</v>
      </c>
      <c r="K17" s="12">
        <f t="shared" si="5"/>
        <v>0</v>
      </c>
      <c r="L17" s="12">
        <f t="shared" si="5"/>
        <v>0</v>
      </c>
      <c r="M17" s="12">
        <f t="shared" si="5"/>
        <v>0</v>
      </c>
    </row>
    <row r="18">
      <c r="A18" s="2"/>
      <c r="B18" s="2"/>
      <c r="C18" s="2"/>
      <c r="D18" s="2"/>
      <c r="E18" s="2"/>
      <c r="F18" s="2"/>
      <c r="G18" s="2"/>
      <c r="H18" s="2"/>
      <c r="I18" s="2"/>
      <c r="J18" s="2"/>
      <c r="K18" s="2"/>
      <c r="L18" s="2"/>
      <c r="M18" s="2"/>
    </row>
  </sheetData>
  <drawing r:id="rId1"/>
</worksheet>
</file>