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Calcs-1" sheetId="3" r:id="rId6"/>
    <sheet state="visible" name="Sales and Costs" sheetId="4" r:id="rId7"/>
    <sheet state="visible" name="Purchases" sheetId="5" r:id="rId8"/>
    <sheet state="visible" name="Cash" sheetId="6" r:id="rId9"/>
    <sheet state="visible" name="Balances" sheetId="7" r:id="rId10"/>
  </sheets>
  <definedNames/>
  <calcPr/>
</workbook>
</file>

<file path=xl/sharedStrings.xml><?xml version="1.0" encoding="utf-8"?>
<sst xmlns="http://schemas.openxmlformats.org/spreadsheetml/2006/main" count="181" uniqueCount="80">
  <si>
    <t>Description</t>
  </si>
  <si>
    <t>Wokonaka Chowmein sells 2 items- Veg chowmein and Chicken chowmein. The selling price of 1 plate of veg chowmein is Rs. 50 and that of chicken chowmein is Rs. 70.</t>
  </si>
  <si>
    <t xml:space="preserve">In the first month Wokonaka Chowmein estimates that it will sell 2,000 plates of veg chowmein and 1,800 plates of chicken chowmein. It estimates that the sale of veg chowmein will increase by 2% every month. It also estimates that the sale of chicken chowmein will increase by 3% every month. </t>
  </si>
  <si>
    <t>In the 3rd month Wokonaka Chowmein introduces a new variety of chowmein- veg overloaded chowmein, which it sells for Rs. 90. It estimates that it will sell 120 veg overloaded chowmein in the first month. After that, it estimates that the sales will grow by 5% every month.</t>
  </si>
  <si>
    <t>In the 6th month Wokonaka Chowmein introduces a new variety of chowmein- chicken overloaded chowmein, which it sells for Rs. 110. It estimates that it will sell 80 chicken overloaded chowmein in the first month. After that, it estimates that the sales will grow by 6% every month.</t>
  </si>
  <si>
    <t xml:space="preserve">To make one plate of chowmein, it requires 1 packet of noodles, 2 sachets of sauces and 1 bowl of vegetables/ chicken. For the veg chowmein, it needs 1 bowl of vegetables whereas for chicken chowmein it needs 1 bowl of chicken.  </t>
  </si>
  <si>
    <t>It buys above items every month. The cost price of 1 packet of noodles is Rs. 10, 1 bowl of vegetables is Rs. 20, 1 bowl of chicken is Rs. 30 and 1 sachet of sauce is Rs. 3</t>
  </si>
  <si>
    <t>1 veg overloaded chowmein requires 1 packet of noodles, 2 bowls of vegetables and 4 sachets of sauce.</t>
  </si>
  <si>
    <t>1 chicken overloaded chowmein requires 1 packet of noodles, 2 bowls of chicken and 4 sachets of sauce.</t>
  </si>
  <si>
    <t>The other costs that Wokonaka Chowmein has-</t>
  </si>
  <si>
    <t>- Rent- Rs. 10,000 per month</t>
  </si>
  <si>
    <t>- Gas- Rs. 4,000 per month</t>
  </si>
  <si>
    <t>- Electricity - Rs. 2,000 per month</t>
  </si>
  <si>
    <t>Make a model for Wokanaka Chowmein for 12 months. Assume all sales and purchases are in cash.</t>
  </si>
  <si>
    <t>Units Sold</t>
  </si>
  <si>
    <t>Increment</t>
  </si>
  <si>
    <t>Selling Price</t>
  </si>
  <si>
    <t>Veg Chowmein</t>
  </si>
  <si>
    <t>Chicken Chowmein</t>
  </si>
  <si>
    <t>Veg Overloaded Chowmein</t>
  </si>
  <si>
    <t>3rd month</t>
  </si>
  <si>
    <t>Chicken Overloaded Chowmein</t>
  </si>
  <si>
    <t>6th month</t>
  </si>
  <si>
    <t>1 Veg Chowmein</t>
  </si>
  <si>
    <t>1 Chicken Chowmein</t>
  </si>
  <si>
    <t>Veg Overloaded</t>
  </si>
  <si>
    <t>Chicken Overloaded</t>
  </si>
  <si>
    <t>Noodles</t>
  </si>
  <si>
    <t>Sauces</t>
  </si>
  <si>
    <t>Vegetables</t>
  </si>
  <si>
    <t>Chicken</t>
  </si>
  <si>
    <t>Cost Price</t>
  </si>
  <si>
    <t>in Rs</t>
  </si>
  <si>
    <t>Other costs</t>
  </si>
  <si>
    <t>Rent</t>
  </si>
  <si>
    <t>per month</t>
  </si>
  <si>
    <t>Gas</t>
  </si>
  <si>
    <t>Electicity</t>
  </si>
  <si>
    <t>M1</t>
  </si>
  <si>
    <t>M2</t>
  </si>
  <si>
    <t>M3</t>
  </si>
  <si>
    <t>M4</t>
  </si>
  <si>
    <t>M5</t>
  </si>
  <si>
    <t>M6</t>
  </si>
  <si>
    <t>M7</t>
  </si>
  <si>
    <t>M8</t>
  </si>
  <si>
    <t>M9</t>
  </si>
  <si>
    <t>M10</t>
  </si>
  <si>
    <t>M11</t>
  </si>
  <si>
    <t>M12</t>
  </si>
  <si>
    <t>Sales (Qty)</t>
  </si>
  <si>
    <t>Requirements (Qty)</t>
  </si>
  <si>
    <t>Total Requirements</t>
  </si>
  <si>
    <t>Sales (in Rs)</t>
  </si>
  <si>
    <t>Total Sales</t>
  </si>
  <si>
    <t>Cost of Goods sold (in Rs)</t>
  </si>
  <si>
    <t>Total Cost of Goods sold</t>
  </si>
  <si>
    <t>Electricity</t>
  </si>
  <si>
    <t>Total other costs</t>
  </si>
  <si>
    <t>Total Costs</t>
  </si>
  <si>
    <t>Profit</t>
  </si>
  <si>
    <t>Purchases (in Rs)</t>
  </si>
  <si>
    <t>Total Purchases</t>
  </si>
  <si>
    <t>Cash Inflow</t>
  </si>
  <si>
    <t>Cash received from Sales</t>
  </si>
  <si>
    <t>Cash Outflow</t>
  </si>
  <si>
    <t>Cash paid for purchases</t>
  </si>
  <si>
    <t>Net Cash for the month</t>
  </si>
  <si>
    <t>Cash in hand</t>
  </si>
  <si>
    <t>Opening Cash</t>
  </si>
  <si>
    <t>Closing Cash</t>
  </si>
  <si>
    <t>Assets</t>
  </si>
  <si>
    <t>Total Assets (TA)</t>
  </si>
  <si>
    <t>Liabilities</t>
  </si>
  <si>
    <t>Total Liabilities (TL)</t>
  </si>
  <si>
    <t>Difference 1 (TA-TL)</t>
  </si>
  <si>
    <t>Opening Profit</t>
  </si>
  <si>
    <t>Profit for the month</t>
  </si>
  <si>
    <t>Accumulated Profit</t>
  </si>
  <si>
    <t>Difference 2 (D1-AP)</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</si>
</sst>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8.0"/>
      <color theme="1"/>
      <name val="Arial"/>
    </font>
    <font>
      <sz val="18.0"/>
      <color theme="1"/>
      <name val="Arial"/>
      <scheme val="minor"/>
    </font>
    <font>
      <sz val="18.0"/>
      <color theme="1"/>
      <name val="Arial"/>
    </font>
    <font>
      <color theme="1"/>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Font="1"/>
    <xf borderId="0" fillId="0" fontId="3" numFmtId="0" xfId="0" applyAlignment="1" applyFont="1">
      <alignment shrinkToFit="0" vertical="bottom" wrapText="1"/>
    </xf>
    <xf borderId="0" fillId="0" fontId="3" numFmtId="0" xfId="0" applyAlignment="1" applyFont="1">
      <alignment readingOrder="0" vertical="bottom"/>
    </xf>
    <xf borderId="0" fillId="0" fontId="3" numFmtId="0" xfId="0" applyAlignment="1" applyFont="1">
      <alignment vertical="bottom"/>
    </xf>
    <xf borderId="0" fillId="2" fontId="3" numFmtId="0" xfId="0" applyAlignment="1" applyFill="1" applyFont="1">
      <alignment readingOrder="0" vertical="bottom"/>
    </xf>
    <xf borderId="0" fillId="0" fontId="4" numFmtId="0" xfId="0" applyAlignment="1" applyFont="1">
      <alignment vertical="bottom"/>
    </xf>
    <xf borderId="0" fillId="0" fontId="4" numFmtId="0" xfId="0" applyAlignment="1" applyFont="1">
      <alignment horizontal="right" vertical="bottom"/>
    </xf>
    <xf borderId="0" fillId="0" fontId="4" numFmtId="9" xfId="0" applyAlignment="1" applyFont="1" applyNumberFormat="1">
      <alignment horizontal="right" vertical="bottom"/>
    </xf>
    <xf borderId="0" fillId="0" fontId="4" numFmtId="0" xfId="0" applyAlignment="1" applyFont="1">
      <alignment shrinkToFit="0" vertical="bottom" wrapText="0"/>
    </xf>
    <xf borderId="0" fillId="0" fontId="4" numFmtId="1" xfId="0" applyAlignment="1" applyFont="1" applyNumberFormat="1">
      <alignment horizontal="right" vertical="bottom"/>
    </xf>
    <xf borderId="0" fillId="0" fontId="4" numFmtId="3" xfId="0" applyAlignment="1" applyFont="1" applyNumberForma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6.13"/>
  </cols>
  <sheetData>
    <row r="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3" t="s">
        <v>2</v>
      </c>
      <c r="B3" s="2"/>
      <c r="C3" s="2"/>
      <c r="D3" s="2"/>
      <c r="E3" s="2"/>
      <c r="F3" s="2"/>
      <c r="G3" s="2"/>
      <c r="H3" s="2"/>
      <c r="I3" s="2"/>
      <c r="J3" s="2"/>
      <c r="K3" s="2"/>
      <c r="L3" s="2"/>
      <c r="M3" s="2"/>
      <c r="N3" s="2"/>
      <c r="O3" s="2"/>
      <c r="P3" s="2"/>
      <c r="Q3" s="2"/>
      <c r="R3" s="2"/>
      <c r="S3" s="2"/>
      <c r="T3" s="2"/>
      <c r="U3" s="2"/>
      <c r="V3" s="2"/>
      <c r="W3" s="2"/>
      <c r="X3" s="2"/>
      <c r="Y3" s="2"/>
      <c r="Z3" s="2"/>
    </row>
    <row r="4">
      <c r="A4" s="3" t="s">
        <v>3</v>
      </c>
      <c r="B4" s="2"/>
      <c r="C4" s="2"/>
      <c r="D4" s="2"/>
      <c r="E4" s="2"/>
      <c r="F4" s="2"/>
      <c r="G4" s="2"/>
      <c r="H4" s="2"/>
      <c r="I4" s="2"/>
      <c r="J4" s="2"/>
      <c r="K4" s="2"/>
      <c r="L4" s="2"/>
      <c r="M4" s="2"/>
      <c r="N4" s="2"/>
      <c r="O4" s="2"/>
      <c r="P4" s="2"/>
      <c r="Q4" s="2"/>
      <c r="R4" s="2"/>
      <c r="S4" s="2"/>
      <c r="T4" s="2"/>
      <c r="U4" s="2"/>
      <c r="V4" s="2"/>
      <c r="W4" s="2"/>
      <c r="X4" s="2"/>
      <c r="Y4" s="2"/>
      <c r="Z4" s="2"/>
    </row>
    <row r="5">
      <c r="A5" s="3" t="s">
        <v>4</v>
      </c>
      <c r="B5" s="2"/>
      <c r="C5" s="2"/>
      <c r="D5" s="2"/>
      <c r="E5" s="2"/>
      <c r="F5" s="2"/>
      <c r="G5" s="2"/>
      <c r="H5" s="2"/>
      <c r="I5" s="2"/>
      <c r="J5" s="2"/>
      <c r="K5" s="2"/>
      <c r="L5" s="2"/>
      <c r="M5" s="2"/>
      <c r="N5" s="2"/>
      <c r="O5" s="2"/>
      <c r="P5" s="2"/>
      <c r="Q5" s="2"/>
      <c r="R5" s="2"/>
      <c r="S5" s="2"/>
      <c r="T5" s="2"/>
      <c r="U5" s="2"/>
      <c r="V5" s="2"/>
      <c r="W5" s="2"/>
      <c r="X5" s="2"/>
      <c r="Y5" s="2"/>
      <c r="Z5" s="2"/>
    </row>
    <row r="6">
      <c r="A6" s="3" t="s">
        <v>5</v>
      </c>
      <c r="B6" s="2"/>
      <c r="C6" s="2"/>
      <c r="D6" s="2"/>
      <c r="E6" s="2"/>
      <c r="F6" s="2"/>
      <c r="G6" s="2"/>
      <c r="H6" s="2"/>
      <c r="I6" s="2"/>
      <c r="J6" s="2"/>
      <c r="K6" s="2"/>
      <c r="L6" s="2"/>
      <c r="M6" s="2"/>
      <c r="N6" s="2"/>
      <c r="O6" s="2"/>
      <c r="P6" s="2"/>
      <c r="Q6" s="2"/>
      <c r="R6" s="2"/>
      <c r="S6" s="2"/>
      <c r="T6" s="2"/>
      <c r="U6" s="2"/>
      <c r="V6" s="2"/>
      <c r="W6" s="2"/>
      <c r="X6" s="2"/>
      <c r="Y6" s="2"/>
      <c r="Z6" s="2"/>
    </row>
    <row r="7">
      <c r="A7" s="3" t="s">
        <v>6</v>
      </c>
      <c r="B7" s="2"/>
      <c r="C7" s="2"/>
      <c r="D7" s="2"/>
      <c r="E7" s="2"/>
      <c r="F7" s="2"/>
      <c r="G7" s="2"/>
      <c r="H7" s="2"/>
      <c r="I7" s="2"/>
      <c r="J7" s="2"/>
      <c r="K7" s="2"/>
      <c r="L7" s="2"/>
      <c r="M7" s="2"/>
      <c r="N7" s="2"/>
      <c r="O7" s="2"/>
      <c r="P7" s="2"/>
      <c r="Q7" s="2"/>
      <c r="R7" s="2"/>
      <c r="S7" s="2"/>
      <c r="T7" s="2"/>
      <c r="U7" s="2"/>
      <c r="V7" s="2"/>
      <c r="W7" s="2"/>
      <c r="X7" s="2"/>
      <c r="Y7" s="2"/>
      <c r="Z7" s="2"/>
    </row>
    <row r="8">
      <c r="A8" s="3" t="s">
        <v>7</v>
      </c>
      <c r="B8" s="2"/>
      <c r="C8" s="2"/>
      <c r="D8" s="2"/>
      <c r="E8" s="2"/>
      <c r="F8" s="2"/>
      <c r="G8" s="2"/>
      <c r="H8" s="2"/>
      <c r="I8" s="2"/>
      <c r="J8" s="2"/>
      <c r="K8" s="2"/>
      <c r="L8" s="2"/>
      <c r="M8" s="2"/>
      <c r="N8" s="2"/>
      <c r="O8" s="2"/>
      <c r="P8" s="2"/>
      <c r="Q8" s="2"/>
      <c r="R8" s="2"/>
      <c r="S8" s="2"/>
      <c r="T8" s="2"/>
      <c r="U8" s="2"/>
      <c r="V8" s="2"/>
      <c r="W8" s="2"/>
      <c r="X8" s="2"/>
      <c r="Y8" s="2"/>
      <c r="Z8" s="2"/>
    </row>
    <row r="9">
      <c r="A9" s="3" t="s">
        <v>8</v>
      </c>
      <c r="B9" s="2"/>
      <c r="C9" s="2"/>
      <c r="D9" s="2"/>
      <c r="E9" s="2"/>
      <c r="F9" s="2"/>
      <c r="G9" s="2"/>
      <c r="H9" s="2"/>
      <c r="I9" s="2"/>
      <c r="J9" s="2"/>
      <c r="K9" s="2"/>
      <c r="L9" s="2"/>
      <c r="M9" s="2"/>
      <c r="N9" s="2"/>
      <c r="O9" s="2"/>
      <c r="P9" s="2"/>
      <c r="Q9" s="2"/>
      <c r="R9" s="2"/>
      <c r="S9" s="2"/>
      <c r="T9" s="2"/>
      <c r="U9" s="2"/>
      <c r="V9" s="2"/>
      <c r="W9" s="2"/>
      <c r="X9" s="2"/>
      <c r="Y9" s="2"/>
      <c r="Z9" s="2"/>
    </row>
    <row r="10">
      <c r="A10" s="4" t="s">
        <v>9</v>
      </c>
      <c r="B10" s="2"/>
      <c r="C10" s="2"/>
      <c r="D10" s="2"/>
      <c r="E10" s="2"/>
      <c r="F10" s="2"/>
      <c r="G10" s="2"/>
      <c r="H10" s="2"/>
      <c r="I10" s="2"/>
      <c r="J10" s="2"/>
      <c r="K10" s="2"/>
      <c r="L10" s="2"/>
      <c r="M10" s="2"/>
      <c r="N10" s="2"/>
      <c r="O10" s="2"/>
      <c r="P10" s="2"/>
      <c r="Q10" s="2"/>
      <c r="R10" s="2"/>
      <c r="S10" s="2"/>
      <c r="T10" s="2"/>
      <c r="U10" s="2"/>
      <c r="V10" s="2"/>
      <c r="W10" s="2"/>
      <c r="X10" s="2"/>
      <c r="Y10" s="2"/>
      <c r="Z10" s="2"/>
    </row>
    <row r="11">
      <c r="A11" s="5" t="s">
        <v>10</v>
      </c>
      <c r="B11" s="2"/>
      <c r="C11" s="2"/>
      <c r="D11" s="2"/>
      <c r="E11" s="2"/>
      <c r="F11" s="2"/>
      <c r="G11" s="2"/>
      <c r="H11" s="2"/>
      <c r="I11" s="2"/>
      <c r="J11" s="2"/>
      <c r="K11" s="2"/>
      <c r="L11" s="2"/>
      <c r="M11" s="2"/>
      <c r="N11" s="2"/>
      <c r="O11" s="2"/>
      <c r="P11" s="2"/>
      <c r="Q11" s="2"/>
      <c r="R11" s="2"/>
      <c r="S11" s="2"/>
      <c r="T11" s="2"/>
      <c r="U11" s="2"/>
      <c r="V11" s="2"/>
      <c r="W11" s="2"/>
      <c r="X11" s="2"/>
      <c r="Y11" s="2"/>
      <c r="Z11" s="2"/>
    </row>
    <row r="12">
      <c r="A12" s="5" t="s">
        <v>11</v>
      </c>
      <c r="B12" s="2"/>
      <c r="C12" s="2"/>
      <c r="D12" s="2"/>
      <c r="E12" s="2"/>
      <c r="F12" s="2"/>
      <c r="G12" s="2"/>
      <c r="H12" s="2"/>
      <c r="I12" s="2"/>
      <c r="J12" s="2"/>
      <c r="K12" s="2"/>
      <c r="L12" s="2"/>
      <c r="M12" s="2"/>
      <c r="N12" s="2"/>
      <c r="O12" s="2"/>
      <c r="P12" s="2"/>
      <c r="Q12" s="2"/>
      <c r="R12" s="2"/>
      <c r="S12" s="2"/>
      <c r="T12" s="2"/>
      <c r="U12" s="2"/>
      <c r="V12" s="2"/>
      <c r="W12" s="2"/>
      <c r="X12" s="2"/>
      <c r="Y12" s="2"/>
      <c r="Z12" s="2"/>
    </row>
    <row r="13">
      <c r="A13" s="5" t="s">
        <v>12</v>
      </c>
      <c r="B13" s="2"/>
      <c r="C13" s="2"/>
      <c r="D13" s="2"/>
      <c r="E13" s="2"/>
      <c r="F13" s="2"/>
      <c r="G13" s="2"/>
      <c r="H13" s="2"/>
      <c r="I13" s="2"/>
      <c r="J13" s="2"/>
      <c r="K13" s="2"/>
      <c r="L13" s="2"/>
      <c r="M13" s="2"/>
      <c r="N13" s="2"/>
      <c r="O13" s="2"/>
      <c r="P13" s="2"/>
      <c r="Q13" s="2"/>
      <c r="R13" s="2"/>
      <c r="S13" s="2"/>
      <c r="T13" s="2"/>
      <c r="U13" s="2"/>
      <c r="V13" s="2"/>
      <c r="W13" s="2"/>
      <c r="X13" s="2"/>
      <c r="Y13" s="2"/>
      <c r="Z13" s="2"/>
    </row>
    <row r="14">
      <c r="A14" s="6" t="s">
        <v>13</v>
      </c>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c r="B1" s="7" t="s">
        <v>14</v>
      </c>
      <c r="C1" s="7" t="s">
        <v>15</v>
      </c>
      <c r="D1" s="7" t="s">
        <v>16</v>
      </c>
      <c r="E1" s="7"/>
      <c r="F1" s="7"/>
    </row>
    <row r="2">
      <c r="A2" s="7" t="s">
        <v>17</v>
      </c>
      <c r="B2" s="8">
        <v>2000.0</v>
      </c>
      <c r="C2" s="9">
        <v>0.02</v>
      </c>
      <c r="D2" s="8">
        <v>50.0</v>
      </c>
      <c r="E2" s="7"/>
      <c r="F2" s="7"/>
    </row>
    <row r="3">
      <c r="A3" s="7" t="s">
        <v>18</v>
      </c>
      <c r="B3" s="8">
        <v>1800.0</v>
      </c>
      <c r="C3" s="9">
        <v>0.03</v>
      </c>
      <c r="D3" s="8">
        <v>70.0</v>
      </c>
      <c r="E3" s="7"/>
      <c r="F3" s="7"/>
    </row>
    <row r="4">
      <c r="A4" s="7" t="s">
        <v>19</v>
      </c>
      <c r="B4" s="8">
        <v>120.0</v>
      </c>
      <c r="C4" s="9">
        <v>0.05</v>
      </c>
      <c r="D4" s="8">
        <v>90.0</v>
      </c>
      <c r="E4" s="7" t="s">
        <v>20</v>
      </c>
      <c r="F4" s="7"/>
    </row>
    <row r="5">
      <c r="A5" s="7" t="s">
        <v>21</v>
      </c>
      <c r="B5" s="8">
        <v>80.0</v>
      </c>
      <c r="C5" s="9">
        <v>0.06</v>
      </c>
      <c r="D5" s="8">
        <v>110.0</v>
      </c>
      <c r="E5" s="7" t="s">
        <v>22</v>
      </c>
      <c r="F5" s="7"/>
    </row>
    <row r="6">
      <c r="A6" s="7"/>
      <c r="B6" s="7"/>
      <c r="C6" s="7"/>
      <c r="D6" s="7"/>
      <c r="E6" s="7"/>
      <c r="F6" s="7"/>
    </row>
    <row r="7">
      <c r="A7" s="7"/>
      <c r="B7" s="7" t="s">
        <v>23</v>
      </c>
      <c r="C7" s="7" t="s">
        <v>24</v>
      </c>
      <c r="D7" s="7" t="s">
        <v>25</v>
      </c>
      <c r="E7" s="10" t="s">
        <v>26</v>
      </c>
      <c r="F7" s="7"/>
    </row>
    <row r="8">
      <c r="A8" s="7" t="s">
        <v>27</v>
      </c>
      <c r="B8" s="8">
        <v>1.0</v>
      </c>
      <c r="C8" s="8">
        <v>1.0</v>
      </c>
      <c r="D8" s="8">
        <v>1.0</v>
      </c>
      <c r="E8" s="8">
        <v>1.0</v>
      </c>
      <c r="F8" s="7"/>
    </row>
    <row r="9">
      <c r="A9" s="7" t="s">
        <v>28</v>
      </c>
      <c r="B9" s="8">
        <v>2.0</v>
      </c>
      <c r="C9" s="8">
        <v>2.0</v>
      </c>
      <c r="D9" s="8">
        <v>4.0</v>
      </c>
      <c r="E9" s="8">
        <v>4.0</v>
      </c>
      <c r="F9" s="7"/>
    </row>
    <row r="10">
      <c r="A10" s="7" t="s">
        <v>29</v>
      </c>
      <c r="B10" s="8">
        <v>1.0</v>
      </c>
      <c r="C10" s="8">
        <v>0.0</v>
      </c>
      <c r="D10" s="8">
        <v>2.0</v>
      </c>
      <c r="E10" s="8">
        <v>0.0</v>
      </c>
      <c r="F10" s="7"/>
    </row>
    <row r="11">
      <c r="A11" s="7" t="s">
        <v>30</v>
      </c>
      <c r="B11" s="8">
        <v>0.0</v>
      </c>
      <c r="C11" s="8">
        <v>1.0</v>
      </c>
      <c r="D11" s="8">
        <v>0.0</v>
      </c>
      <c r="E11" s="8">
        <v>2.0</v>
      </c>
      <c r="F11" s="7"/>
    </row>
    <row r="12">
      <c r="A12" s="7"/>
      <c r="B12" s="7"/>
      <c r="C12" s="7"/>
      <c r="D12" s="7"/>
      <c r="E12" s="7"/>
      <c r="F12" s="7"/>
    </row>
    <row r="13">
      <c r="A13" s="7" t="s">
        <v>31</v>
      </c>
      <c r="B13" s="7" t="s">
        <v>32</v>
      </c>
      <c r="C13" s="7"/>
      <c r="D13" s="7"/>
      <c r="E13" s="7"/>
      <c r="F13" s="7"/>
    </row>
    <row r="14">
      <c r="A14" s="7" t="s">
        <v>27</v>
      </c>
      <c r="B14" s="8">
        <v>10.0</v>
      </c>
      <c r="C14" s="7"/>
      <c r="D14" s="7"/>
      <c r="E14" s="7"/>
      <c r="F14" s="7"/>
    </row>
    <row r="15">
      <c r="A15" s="7" t="s">
        <v>28</v>
      </c>
      <c r="B15" s="8">
        <v>3.0</v>
      </c>
      <c r="C15" s="7"/>
      <c r="D15" s="7"/>
      <c r="E15" s="7"/>
      <c r="F15" s="7"/>
    </row>
    <row r="16">
      <c r="A16" s="7" t="s">
        <v>29</v>
      </c>
      <c r="B16" s="8">
        <v>20.0</v>
      </c>
      <c r="C16" s="7"/>
      <c r="D16" s="7"/>
      <c r="E16" s="7"/>
      <c r="F16" s="7"/>
    </row>
    <row r="17">
      <c r="A17" s="7" t="s">
        <v>30</v>
      </c>
      <c r="B17" s="8">
        <v>30.0</v>
      </c>
      <c r="C17" s="7"/>
      <c r="D17" s="7"/>
      <c r="E17" s="7"/>
      <c r="F17" s="7"/>
    </row>
    <row r="18">
      <c r="A18" s="7"/>
      <c r="B18" s="7"/>
      <c r="C18" s="7"/>
      <c r="D18" s="7"/>
      <c r="E18" s="7"/>
      <c r="F18" s="7"/>
    </row>
    <row r="19">
      <c r="A19" s="7" t="s">
        <v>33</v>
      </c>
      <c r="B19" s="7" t="s">
        <v>32</v>
      </c>
      <c r="C19" s="7"/>
      <c r="D19" s="7"/>
      <c r="E19" s="7"/>
      <c r="F19" s="7"/>
    </row>
    <row r="20">
      <c r="A20" s="7" t="s">
        <v>34</v>
      </c>
      <c r="B20" s="8">
        <v>10000.0</v>
      </c>
      <c r="C20" s="7" t="s">
        <v>35</v>
      </c>
      <c r="D20" s="7"/>
      <c r="E20" s="7"/>
      <c r="F20" s="7"/>
    </row>
    <row r="21">
      <c r="A21" s="7" t="s">
        <v>36</v>
      </c>
      <c r="B21" s="8">
        <v>4000.0</v>
      </c>
      <c r="C21" s="7" t="s">
        <v>35</v>
      </c>
      <c r="D21" s="7"/>
      <c r="E21" s="7"/>
      <c r="F21" s="7"/>
    </row>
    <row r="22">
      <c r="A22" s="7" t="s">
        <v>37</v>
      </c>
      <c r="B22" s="8">
        <v>2000.0</v>
      </c>
      <c r="C22" s="7" t="s">
        <v>35</v>
      </c>
      <c r="D22" s="7"/>
      <c r="E22" s="7"/>
      <c r="F22" s="7"/>
    </row>
    <row r="23">
      <c r="A23" s="7"/>
      <c r="B23" s="7"/>
      <c r="C23" s="7"/>
      <c r="D23" s="7"/>
      <c r="E23" s="7"/>
      <c r="F23" s="7"/>
    </row>
    <row r="24">
      <c r="A24" s="7"/>
      <c r="B24" s="7"/>
      <c r="C24" s="7"/>
      <c r="D24" s="7"/>
      <c r="E24" s="7"/>
      <c r="F24" s="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c r="B1" s="7" t="s">
        <v>38</v>
      </c>
      <c r="C1" s="7" t="s">
        <v>39</v>
      </c>
      <c r="D1" s="7" t="s">
        <v>40</v>
      </c>
      <c r="E1" s="7" t="s">
        <v>41</v>
      </c>
      <c r="F1" s="7" t="s">
        <v>42</v>
      </c>
      <c r="G1" s="7" t="s">
        <v>43</v>
      </c>
      <c r="H1" s="7" t="s">
        <v>44</v>
      </c>
      <c r="I1" s="7" t="s">
        <v>45</v>
      </c>
      <c r="J1" s="7" t="s">
        <v>46</v>
      </c>
      <c r="K1" s="7" t="s">
        <v>47</v>
      </c>
      <c r="L1" s="7" t="s">
        <v>48</v>
      </c>
      <c r="M1" s="7" t="s">
        <v>49</v>
      </c>
    </row>
    <row r="2">
      <c r="A2" s="7" t="s">
        <v>50</v>
      </c>
      <c r="B2" s="7"/>
      <c r="C2" s="7"/>
      <c r="D2" s="7"/>
      <c r="E2" s="7"/>
      <c r="F2" s="7"/>
      <c r="G2" s="7"/>
      <c r="H2" s="7"/>
      <c r="I2" s="7"/>
      <c r="J2" s="7"/>
      <c r="K2" s="7"/>
      <c r="L2" s="7"/>
      <c r="M2" s="7"/>
    </row>
    <row r="3">
      <c r="A3" s="7" t="s">
        <v>17</v>
      </c>
      <c r="B3" s="8">
        <f>Assumptions!$B2</f>
        <v>2000</v>
      </c>
      <c r="C3" s="11">
        <f>B3*(1+Assumptions!$C2)</f>
        <v>2040</v>
      </c>
      <c r="D3" s="11">
        <f>C3*(1+Assumptions!$C2)</f>
        <v>2080.8</v>
      </c>
      <c r="E3" s="11">
        <f>D3*(1+Assumptions!$C2)</f>
        <v>2122.416</v>
      </c>
      <c r="F3" s="11">
        <f>E3*(1+Assumptions!$C2)</f>
        <v>2164.86432</v>
      </c>
      <c r="G3" s="11">
        <f>F3*(1+Assumptions!$C2)</f>
        <v>2208.161606</v>
      </c>
      <c r="H3" s="11">
        <f>G3*(1+Assumptions!$C2)</f>
        <v>2252.324839</v>
      </c>
      <c r="I3" s="11">
        <f>H3*(1+Assumptions!$C2)</f>
        <v>2297.371335</v>
      </c>
      <c r="J3" s="11">
        <f>I3*(1+Assumptions!$C2)</f>
        <v>2343.318762</v>
      </c>
      <c r="K3" s="11">
        <f>J3*(1+Assumptions!$C2)</f>
        <v>2390.185137</v>
      </c>
      <c r="L3" s="11">
        <f>K3*(1+Assumptions!$C2)</f>
        <v>2437.98884</v>
      </c>
      <c r="M3" s="11">
        <f>L3*(1+Assumptions!$C2)</f>
        <v>2486.748617</v>
      </c>
    </row>
    <row r="4">
      <c r="A4" s="7" t="s">
        <v>18</v>
      </c>
      <c r="B4" s="8">
        <f>Assumptions!$B3</f>
        <v>1800</v>
      </c>
      <c r="C4" s="11">
        <f>B4*(1+Assumptions!$C3)</f>
        <v>1854</v>
      </c>
      <c r="D4" s="11">
        <f>C4*(1+Assumptions!$C3)</f>
        <v>1909.62</v>
      </c>
      <c r="E4" s="11">
        <f>D4*(1+Assumptions!$C3)</f>
        <v>1966.9086</v>
      </c>
      <c r="F4" s="11">
        <f>E4*(1+Assumptions!$C3)</f>
        <v>2025.915858</v>
      </c>
      <c r="G4" s="11">
        <f>F4*(1+Assumptions!$C3)</f>
        <v>2086.693334</v>
      </c>
      <c r="H4" s="11">
        <f>G4*(1+Assumptions!$C3)</f>
        <v>2149.294134</v>
      </c>
      <c r="I4" s="11">
        <f>H4*(1+Assumptions!$C3)</f>
        <v>2213.772958</v>
      </c>
      <c r="J4" s="11">
        <f>I4*(1+Assumptions!$C3)</f>
        <v>2280.186146</v>
      </c>
      <c r="K4" s="11">
        <f>J4*(1+Assumptions!$C3)</f>
        <v>2348.591731</v>
      </c>
      <c r="L4" s="11">
        <f>K4*(1+Assumptions!$C3)</f>
        <v>2419.049483</v>
      </c>
      <c r="M4" s="11">
        <f>L4*(1+Assumptions!$C3)</f>
        <v>2491.620967</v>
      </c>
    </row>
    <row r="5">
      <c r="A5" s="7" t="s">
        <v>19</v>
      </c>
      <c r="B5" s="8">
        <v>0.0</v>
      </c>
      <c r="C5" s="11">
        <f>B5*(1+Assumptions!$C4)</f>
        <v>0</v>
      </c>
      <c r="D5" s="8">
        <f>Assumptions!B4</f>
        <v>120</v>
      </c>
      <c r="E5" s="11">
        <f>D5*(1+Assumptions!$C4)</f>
        <v>126</v>
      </c>
      <c r="F5" s="11">
        <f>E5*(1+Assumptions!$C4)</f>
        <v>132.3</v>
      </c>
      <c r="G5" s="11">
        <f>F5*(1+Assumptions!$C4)</f>
        <v>138.915</v>
      </c>
      <c r="H5" s="11">
        <f>G5*(1+Assumptions!$C4)</f>
        <v>145.86075</v>
      </c>
      <c r="I5" s="11">
        <f>H5*(1+Assumptions!$C4)</f>
        <v>153.1537875</v>
      </c>
      <c r="J5" s="11">
        <f>I5*(1+Assumptions!$C4)</f>
        <v>160.8114769</v>
      </c>
      <c r="K5" s="11">
        <f>J5*(1+Assumptions!$C4)</f>
        <v>168.8520507</v>
      </c>
      <c r="L5" s="11">
        <f>K5*(1+Assumptions!$C4)</f>
        <v>177.2946533</v>
      </c>
      <c r="M5" s="11">
        <f>L5*(1+Assumptions!$C4)</f>
        <v>186.1593859</v>
      </c>
    </row>
    <row r="6">
      <c r="A6" s="7" t="s">
        <v>21</v>
      </c>
      <c r="B6" s="8">
        <v>0.0</v>
      </c>
      <c r="C6" s="11">
        <f>B6*(1+Assumptions!$C5)</f>
        <v>0</v>
      </c>
      <c r="D6" s="8">
        <v>0.0</v>
      </c>
      <c r="E6" s="8">
        <v>0.0</v>
      </c>
      <c r="F6" s="8">
        <v>0.0</v>
      </c>
      <c r="G6" s="8">
        <f>Assumptions!B5</f>
        <v>80</v>
      </c>
      <c r="H6" s="11">
        <f>G6*(1+Assumptions!$C5)</f>
        <v>84.8</v>
      </c>
      <c r="I6" s="11">
        <f>H6*(1+Assumptions!$C5)</f>
        <v>89.888</v>
      </c>
      <c r="J6" s="11">
        <f>I6*(1+Assumptions!$C5)</f>
        <v>95.28128</v>
      </c>
      <c r="K6" s="11">
        <f>J6*(1+Assumptions!$C5)</f>
        <v>100.9981568</v>
      </c>
      <c r="L6" s="11">
        <f>K6*(1+Assumptions!$C5)</f>
        <v>107.0580462</v>
      </c>
      <c r="M6" s="11">
        <f>L6*(1+Assumptions!$C5)</f>
        <v>113.481529</v>
      </c>
    </row>
    <row r="7">
      <c r="A7" s="7"/>
      <c r="B7" s="7"/>
      <c r="C7" s="7"/>
      <c r="D7" s="7"/>
      <c r="E7" s="7"/>
      <c r="F7" s="7"/>
      <c r="G7" s="7"/>
      <c r="H7" s="7"/>
      <c r="I7" s="7"/>
      <c r="J7" s="7"/>
      <c r="K7" s="7"/>
      <c r="L7" s="7"/>
      <c r="M7" s="7"/>
    </row>
    <row r="8">
      <c r="A8" s="7" t="s">
        <v>51</v>
      </c>
      <c r="B8" s="7"/>
      <c r="C8" s="7"/>
      <c r="D8" s="7"/>
      <c r="E8" s="7"/>
      <c r="F8" s="7"/>
      <c r="G8" s="7"/>
      <c r="H8" s="7"/>
      <c r="I8" s="7"/>
      <c r="J8" s="7"/>
      <c r="K8" s="7"/>
      <c r="L8" s="7"/>
      <c r="M8" s="7"/>
    </row>
    <row r="9">
      <c r="A9" s="7" t="s">
        <v>17</v>
      </c>
      <c r="B9" s="7"/>
      <c r="C9" s="7"/>
      <c r="D9" s="7"/>
      <c r="E9" s="7"/>
      <c r="F9" s="7"/>
      <c r="G9" s="7"/>
      <c r="H9" s="7"/>
      <c r="I9" s="7"/>
      <c r="J9" s="7"/>
      <c r="K9" s="7"/>
      <c r="L9" s="7"/>
      <c r="M9" s="7"/>
    </row>
    <row r="10">
      <c r="A10" s="7" t="s">
        <v>27</v>
      </c>
      <c r="B10" s="11">
        <f>B3*Assumptions!$B8</f>
        <v>2000</v>
      </c>
      <c r="C10" s="11">
        <f>C3*Assumptions!$B8</f>
        <v>2040</v>
      </c>
      <c r="D10" s="11">
        <f>D3*Assumptions!$B8</f>
        <v>2080.8</v>
      </c>
      <c r="E10" s="11">
        <f>E3*Assumptions!$B8</f>
        <v>2122.416</v>
      </c>
      <c r="F10" s="11">
        <f>F3*Assumptions!$B8</f>
        <v>2164.86432</v>
      </c>
      <c r="G10" s="11">
        <f>G3*Assumptions!$B8</f>
        <v>2208.161606</v>
      </c>
      <c r="H10" s="11">
        <f>H3*Assumptions!$B8</f>
        <v>2252.324839</v>
      </c>
      <c r="I10" s="11">
        <f>I3*Assumptions!$B8</f>
        <v>2297.371335</v>
      </c>
      <c r="J10" s="11">
        <f>J3*Assumptions!$B8</f>
        <v>2343.318762</v>
      </c>
      <c r="K10" s="11">
        <f>K3*Assumptions!$B8</f>
        <v>2390.185137</v>
      </c>
      <c r="L10" s="11">
        <f>L3*Assumptions!$B8</f>
        <v>2437.98884</v>
      </c>
      <c r="M10" s="11">
        <f>M3*Assumptions!$B8</f>
        <v>2486.748617</v>
      </c>
    </row>
    <row r="11">
      <c r="A11" s="7" t="s">
        <v>28</v>
      </c>
      <c r="B11" s="11">
        <f>B3*Assumptions!$B9</f>
        <v>4000</v>
      </c>
      <c r="C11" s="11">
        <f>C3*Assumptions!$B9</f>
        <v>4080</v>
      </c>
      <c r="D11" s="11">
        <f>D3*Assumptions!$B9</f>
        <v>4161.6</v>
      </c>
      <c r="E11" s="11">
        <f>E3*Assumptions!$B9</f>
        <v>4244.832</v>
      </c>
      <c r="F11" s="11">
        <f>F3*Assumptions!$B9</f>
        <v>4329.72864</v>
      </c>
      <c r="G11" s="11">
        <f>G3*Assumptions!$B9</f>
        <v>4416.323213</v>
      </c>
      <c r="H11" s="11">
        <f>H3*Assumptions!$B9</f>
        <v>4504.649677</v>
      </c>
      <c r="I11" s="11">
        <f>I3*Assumptions!$B9</f>
        <v>4594.742671</v>
      </c>
      <c r="J11" s="11">
        <f>J3*Assumptions!$B9</f>
        <v>4686.637524</v>
      </c>
      <c r="K11" s="11">
        <f>K3*Assumptions!$B9</f>
        <v>4780.370274</v>
      </c>
      <c r="L11" s="11">
        <f>L3*Assumptions!$B9</f>
        <v>4875.97768</v>
      </c>
      <c r="M11" s="11">
        <f>M3*Assumptions!$B9</f>
        <v>4973.497234</v>
      </c>
    </row>
    <row r="12">
      <c r="A12" s="7" t="s">
        <v>29</v>
      </c>
      <c r="B12" s="11">
        <f>B3*Assumptions!$B10</f>
        <v>2000</v>
      </c>
      <c r="C12" s="11">
        <f>C3*Assumptions!$B10</f>
        <v>2040</v>
      </c>
      <c r="D12" s="11">
        <f>D3*Assumptions!$B10</f>
        <v>2080.8</v>
      </c>
      <c r="E12" s="11">
        <f>E3*Assumptions!$B10</f>
        <v>2122.416</v>
      </c>
      <c r="F12" s="11">
        <f>F3*Assumptions!$B10</f>
        <v>2164.86432</v>
      </c>
      <c r="G12" s="11">
        <f>G3*Assumptions!$B10</f>
        <v>2208.161606</v>
      </c>
      <c r="H12" s="11">
        <f>H3*Assumptions!$B10</f>
        <v>2252.324839</v>
      </c>
      <c r="I12" s="11">
        <f>I3*Assumptions!$B10</f>
        <v>2297.371335</v>
      </c>
      <c r="J12" s="11">
        <f>J3*Assumptions!$B10</f>
        <v>2343.318762</v>
      </c>
      <c r="K12" s="11">
        <f>K3*Assumptions!$B10</f>
        <v>2390.185137</v>
      </c>
      <c r="L12" s="11">
        <f>L3*Assumptions!$B10</f>
        <v>2437.98884</v>
      </c>
      <c r="M12" s="11">
        <f>M3*Assumptions!$B10</f>
        <v>2486.748617</v>
      </c>
    </row>
    <row r="13">
      <c r="A13" s="7" t="s">
        <v>30</v>
      </c>
      <c r="B13" s="8">
        <f>B3*Assumptions!$B11</f>
        <v>0</v>
      </c>
      <c r="C13" s="8">
        <f>C3*Assumptions!$B11</f>
        <v>0</v>
      </c>
      <c r="D13" s="8">
        <f>D3*Assumptions!$B11</f>
        <v>0</v>
      </c>
      <c r="E13" s="8">
        <f>E3*Assumptions!$B11</f>
        <v>0</v>
      </c>
      <c r="F13" s="8">
        <f>F3*Assumptions!$B11</f>
        <v>0</v>
      </c>
      <c r="G13" s="8">
        <f>G3*Assumptions!$B11</f>
        <v>0</v>
      </c>
      <c r="H13" s="8">
        <f>H3*Assumptions!$B11</f>
        <v>0</v>
      </c>
      <c r="I13" s="8">
        <f>I3*Assumptions!$B11</f>
        <v>0</v>
      </c>
      <c r="J13" s="8">
        <f>J3*Assumptions!$B11</f>
        <v>0</v>
      </c>
      <c r="K13" s="8">
        <f>K3*Assumptions!$B11</f>
        <v>0</v>
      </c>
      <c r="L13" s="8">
        <f>L3*Assumptions!$B11</f>
        <v>0</v>
      </c>
      <c r="M13" s="8">
        <f>M3*Assumptions!$B11</f>
        <v>0</v>
      </c>
    </row>
    <row r="14">
      <c r="A14" s="7"/>
      <c r="B14" s="7"/>
      <c r="C14" s="7"/>
      <c r="D14" s="7"/>
      <c r="E14" s="7"/>
      <c r="F14" s="7"/>
      <c r="G14" s="7"/>
      <c r="H14" s="7"/>
      <c r="I14" s="7"/>
      <c r="J14" s="7"/>
      <c r="K14" s="7"/>
      <c r="L14" s="7"/>
      <c r="M14" s="7"/>
    </row>
    <row r="15">
      <c r="A15" s="7" t="s">
        <v>18</v>
      </c>
      <c r="B15" s="7"/>
      <c r="C15" s="7"/>
      <c r="D15" s="7"/>
      <c r="E15" s="7"/>
      <c r="F15" s="7"/>
      <c r="G15" s="7"/>
      <c r="H15" s="7"/>
      <c r="I15" s="7"/>
      <c r="J15" s="7"/>
      <c r="K15" s="7"/>
      <c r="L15" s="7"/>
      <c r="M15" s="7"/>
    </row>
    <row r="16">
      <c r="A16" s="7" t="s">
        <v>27</v>
      </c>
      <c r="B16" s="11">
        <f>B4*Assumptions!$C8</f>
        <v>1800</v>
      </c>
      <c r="C16" s="11">
        <f>C4*Assumptions!$C8</f>
        <v>1854</v>
      </c>
      <c r="D16" s="11">
        <f>D4*Assumptions!$C8</f>
        <v>1909.62</v>
      </c>
      <c r="E16" s="11">
        <f>E4*Assumptions!$C8</f>
        <v>1966.9086</v>
      </c>
      <c r="F16" s="11">
        <f>F4*Assumptions!$C8</f>
        <v>2025.915858</v>
      </c>
      <c r="G16" s="11">
        <f>G4*Assumptions!$C8</f>
        <v>2086.693334</v>
      </c>
      <c r="H16" s="11">
        <f>H4*Assumptions!$C8</f>
        <v>2149.294134</v>
      </c>
      <c r="I16" s="11">
        <f>I4*Assumptions!$C8</f>
        <v>2213.772958</v>
      </c>
      <c r="J16" s="11">
        <f>J4*Assumptions!$C8</f>
        <v>2280.186146</v>
      </c>
      <c r="K16" s="11">
        <f>K4*Assumptions!$C8</f>
        <v>2348.591731</v>
      </c>
      <c r="L16" s="11">
        <f>L4*Assumptions!$C8</f>
        <v>2419.049483</v>
      </c>
      <c r="M16" s="11">
        <f>M4*Assumptions!$C8</f>
        <v>2491.620967</v>
      </c>
    </row>
    <row r="17">
      <c r="A17" s="7" t="s">
        <v>28</v>
      </c>
      <c r="B17" s="11">
        <f>B4*Assumptions!$C9</f>
        <v>3600</v>
      </c>
      <c r="C17" s="11">
        <f>C4*Assumptions!$C9</f>
        <v>3708</v>
      </c>
      <c r="D17" s="11">
        <f>D4*Assumptions!$C9</f>
        <v>3819.24</v>
      </c>
      <c r="E17" s="11">
        <f>E4*Assumptions!$C9</f>
        <v>3933.8172</v>
      </c>
      <c r="F17" s="11">
        <f>F4*Assumptions!$C9</f>
        <v>4051.831716</v>
      </c>
      <c r="G17" s="11">
        <f>G4*Assumptions!$C9</f>
        <v>4173.386667</v>
      </c>
      <c r="H17" s="11">
        <f>H4*Assumptions!$C9</f>
        <v>4298.588268</v>
      </c>
      <c r="I17" s="11">
        <f>I4*Assumptions!$C9</f>
        <v>4427.545916</v>
      </c>
      <c r="J17" s="11">
        <f>J4*Assumptions!$C9</f>
        <v>4560.372293</v>
      </c>
      <c r="K17" s="11">
        <f>K4*Assumptions!$C9</f>
        <v>4697.183462</v>
      </c>
      <c r="L17" s="11">
        <f>L4*Assumptions!$C9</f>
        <v>4838.098966</v>
      </c>
      <c r="M17" s="11">
        <f>M4*Assumptions!$C9</f>
        <v>4983.241935</v>
      </c>
    </row>
    <row r="18">
      <c r="A18" s="7" t="s">
        <v>29</v>
      </c>
      <c r="B18" s="11">
        <f>B4*Assumptions!$C10</f>
        <v>0</v>
      </c>
      <c r="C18" s="11">
        <f>C4*Assumptions!$C10</f>
        <v>0</v>
      </c>
      <c r="D18" s="11">
        <f>D4*Assumptions!$C10</f>
        <v>0</v>
      </c>
      <c r="E18" s="11">
        <f>E4*Assumptions!$C10</f>
        <v>0</v>
      </c>
      <c r="F18" s="11">
        <f>F4*Assumptions!$C10</f>
        <v>0</v>
      </c>
      <c r="G18" s="11">
        <f>G4*Assumptions!$C10</f>
        <v>0</v>
      </c>
      <c r="H18" s="11">
        <f>H4*Assumptions!$C10</f>
        <v>0</v>
      </c>
      <c r="I18" s="11">
        <f>I4*Assumptions!$C10</f>
        <v>0</v>
      </c>
      <c r="J18" s="11">
        <f>J4*Assumptions!$C10</f>
        <v>0</v>
      </c>
      <c r="K18" s="11">
        <f>K4*Assumptions!$C10</f>
        <v>0</v>
      </c>
      <c r="L18" s="11">
        <f>L4*Assumptions!$C10</f>
        <v>0</v>
      </c>
      <c r="M18" s="11">
        <f>M4*Assumptions!$C10</f>
        <v>0</v>
      </c>
    </row>
    <row r="19">
      <c r="A19" s="7" t="s">
        <v>30</v>
      </c>
      <c r="B19" s="11">
        <f>B4*Assumptions!$C11</f>
        <v>1800</v>
      </c>
      <c r="C19" s="11">
        <f>C4*Assumptions!$C11</f>
        <v>1854</v>
      </c>
      <c r="D19" s="11">
        <f>D4*Assumptions!$C11</f>
        <v>1909.62</v>
      </c>
      <c r="E19" s="11">
        <f>E4*Assumptions!$C11</f>
        <v>1966.9086</v>
      </c>
      <c r="F19" s="11">
        <f>F4*Assumptions!$C11</f>
        <v>2025.915858</v>
      </c>
      <c r="G19" s="11">
        <f>G4*Assumptions!$C11</f>
        <v>2086.693334</v>
      </c>
      <c r="H19" s="11">
        <f>H4*Assumptions!$C11</f>
        <v>2149.294134</v>
      </c>
      <c r="I19" s="11">
        <f>I4*Assumptions!$C11</f>
        <v>2213.772958</v>
      </c>
      <c r="J19" s="11">
        <f>J4*Assumptions!$C11</f>
        <v>2280.186146</v>
      </c>
      <c r="K19" s="11">
        <f>K4*Assumptions!$C11</f>
        <v>2348.591731</v>
      </c>
      <c r="L19" s="11">
        <f>L4*Assumptions!$C11</f>
        <v>2419.049483</v>
      </c>
      <c r="M19" s="11">
        <f>M4*Assumptions!$C11</f>
        <v>2491.620967</v>
      </c>
    </row>
    <row r="20">
      <c r="A20" s="7"/>
      <c r="B20" s="7"/>
      <c r="C20" s="7"/>
      <c r="D20" s="7"/>
      <c r="E20" s="7"/>
      <c r="F20" s="7"/>
      <c r="G20" s="7"/>
      <c r="H20" s="7"/>
      <c r="I20" s="7"/>
      <c r="J20" s="7"/>
      <c r="K20" s="7"/>
      <c r="L20" s="7"/>
      <c r="M20" s="7"/>
    </row>
    <row r="21">
      <c r="A21" s="7" t="s">
        <v>19</v>
      </c>
      <c r="B21" s="7"/>
      <c r="C21" s="7"/>
      <c r="D21" s="7"/>
      <c r="E21" s="7"/>
      <c r="F21" s="7"/>
      <c r="G21" s="7"/>
      <c r="H21" s="7"/>
      <c r="I21" s="7"/>
      <c r="J21" s="7"/>
      <c r="K21" s="7"/>
      <c r="L21" s="7"/>
      <c r="M21" s="7"/>
    </row>
    <row r="22">
      <c r="A22" s="7" t="s">
        <v>27</v>
      </c>
      <c r="B22" s="11">
        <f>B5*Assumptions!$D8</f>
        <v>0</v>
      </c>
      <c r="C22" s="11">
        <f>C5*Assumptions!$D8</f>
        <v>0</v>
      </c>
      <c r="D22" s="11">
        <f>D5*Assumptions!$D8</f>
        <v>120</v>
      </c>
      <c r="E22" s="11">
        <f>E5*Assumptions!$D8</f>
        <v>126</v>
      </c>
      <c r="F22" s="11">
        <f>F5*Assumptions!$D8</f>
        <v>132.3</v>
      </c>
      <c r="G22" s="11">
        <f>G5*Assumptions!$D8</f>
        <v>138.915</v>
      </c>
      <c r="H22" s="11">
        <f>H5*Assumptions!$D8</f>
        <v>145.86075</v>
      </c>
      <c r="I22" s="11">
        <f>I5*Assumptions!$D8</f>
        <v>153.1537875</v>
      </c>
      <c r="J22" s="11">
        <f>J5*Assumptions!$D8</f>
        <v>160.8114769</v>
      </c>
      <c r="K22" s="11">
        <f>K5*Assumptions!$D8</f>
        <v>168.8520507</v>
      </c>
      <c r="L22" s="11">
        <f>L5*Assumptions!$D8</f>
        <v>177.2946533</v>
      </c>
      <c r="M22" s="11">
        <f>M5*Assumptions!$D8</f>
        <v>186.1593859</v>
      </c>
    </row>
    <row r="23">
      <c r="A23" s="7" t="s">
        <v>28</v>
      </c>
      <c r="B23" s="11">
        <f>B5*Assumptions!$D9</f>
        <v>0</v>
      </c>
      <c r="C23" s="11">
        <f>C5*Assumptions!$D9</f>
        <v>0</v>
      </c>
      <c r="D23" s="11">
        <f>D5*Assumptions!$D9</f>
        <v>480</v>
      </c>
      <c r="E23" s="11">
        <f>E5*Assumptions!$D9</f>
        <v>504</v>
      </c>
      <c r="F23" s="11">
        <f>F5*Assumptions!$D9</f>
        <v>529.2</v>
      </c>
      <c r="G23" s="11">
        <f>G5*Assumptions!$D9</f>
        <v>555.66</v>
      </c>
      <c r="H23" s="11">
        <f>H5*Assumptions!$D9</f>
        <v>583.443</v>
      </c>
      <c r="I23" s="11">
        <f>I5*Assumptions!$D9</f>
        <v>612.61515</v>
      </c>
      <c r="J23" s="11">
        <f>J5*Assumptions!$D9</f>
        <v>643.2459075</v>
      </c>
      <c r="K23" s="11">
        <f>K5*Assumptions!$D9</f>
        <v>675.4082029</v>
      </c>
      <c r="L23" s="11">
        <f>L5*Assumptions!$D9</f>
        <v>709.178613</v>
      </c>
      <c r="M23" s="11">
        <f>M5*Assumptions!$D9</f>
        <v>744.6375437</v>
      </c>
    </row>
    <row r="24">
      <c r="A24" s="7" t="s">
        <v>29</v>
      </c>
      <c r="B24" s="11">
        <f>B5*Assumptions!$D10</f>
        <v>0</v>
      </c>
      <c r="C24" s="11">
        <f>C5*Assumptions!$D10</f>
        <v>0</v>
      </c>
      <c r="D24" s="11">
        <f>D5*Assumptions!$D10</f>
        <v>240</v>
      </c>
      <c r="E24" s="11">
        <f>E5*Assumptions!$D10</f>
        <v>252</v>
      </c>
      <c r="F24" s="11">
        <f>F5*Assumptions!$D10</f>
        <v>264.6</v>
      </c>
      <c r="G24" s="11">
        <f>G5*Assumptions!$D10</f>
        <v>277.83</v>
      </c>
      <c r="H24" s="11">
        <f>H5*Assumptions!$D10</f>
        <v>291.7215</v>
      </c>
      <c r="I24" s="11">
        <f>I5*Assumptions!$D10</f>
        <v>306.307575</v>
      </c>
      <c r="J24" s="11">
        <f>J5*Assumptions!$D10</f>
        <v>321.6229538</v>
      </c>
      <c r="K24" s="11">
        <f>K5*Assumptions!$D10</f>
        <v>337.7041014</v>
      </c>
      <c r="L24" s="11">
        <f>L5*Assumptions!$D10</f>
        <v>354.5893065</v>
      </c>
      <c r="M24" s="11">
        <f>M5*Assumptions!$D10</f>
        <v>372.3187718</v>
      </c>
    </row>
    <row r="25">
      <c r="A25" s="7" t="s">
        <v>30</v>
      </c>
      <c r="B25" s="11">
        <f>B5*Assumptions!$D11</f>
        <v>0</v>
      </c>
      <c r="C25" s="11">
        <f>C5*Assumptions!$D11</f>
        <v>0</v>
      </c>
      <c r="D25" s="11">
        <f>D5*Assumptions!$D11</f>
        <v>0</v>
      </c>
      <c r="E25" s="11">
        <f>E5*Assumptions!$D11</f>
        <v>0</v>
      </c>
      <c r="F25" s="11">
        <f>F5*Assumptions!$D11</f>
        <v>0</v>
      </c>
      <c r="G25" s="11">
        <f>G5*Assumptions!$D11</f>
        <v>0</v>
      </c>
      <c r="H25" s="11">
        <f>H5*Assumptions!$D11</f>
        <v>0</v>
      </c>
      <c r="I25" s="11">
        <f>I5*Assumptions!$D11</f>
        <v>0</v>
      </c>
      <c r="J25" s="11">
        <f>J5*Assumptions!$D11</f>
        <v>0</v>
      </c>
      <c r="K25" s="11">
        <f>K5*Assumptions!$D11</f>
        <v>0</v>
      </c>
      <c r="L25" s="11">
        <f>L5*Assumptions!$D11</f>
        <v>0</v>
      </c>
      <c r="M25" s="11">
        <f>M5*Assumptions!$D11</f>
        <v>0</v>
      </c>
    </row>
    <row r="26">
      <c r="A26" s="7"/>
      <c r="B26" s="7"/>
      <c r="C26" s="7"/>
      <c r="D26" s="7"/>
      <c r="E26" s="7"/>
      <c r="F26" s="7"/>
      <c r="G26" s="7"/>
      <c r="H26" s="7"/>
      <c r="I26" s="7"/>
      <c r="J26" s="7"/>
      <c r="K26" s="7"/>
      <c r="L26" s="7"/>
      <c r="M26" s="7"/>
    </row>
    <row r="27">
      <c r="A27" s="7" t="s">
        <v>21</v>
      </c>
      <c r="B27" s="7"/>
      <c r="C27" s="7"/>
      <c r="D27" s="7"/>
      <c r="E27" s="7"/>
      <c r="F27" s="7"/>
      <c r="G27" s="7"/>
      <c r="H27" s="7"/>
      <c r="I27" s="7"/>
      <c r="J27" s="7"/>
      <c r="K27" s="7"/>
      <c r="L27" s="7"/>
      <c r="M27" s="7"/>
    </row>
    <row r="28">
      <c r="A28" s="7" t="s">
        <v>27</v>
      </c>
      <c r="B28" s="11">
        <f>B6*Assumptions!$E8</f>
        <v>0</v>
      </c>
      <c r="C28" s="11">
        <f>C6*Assumptions!$E8</f>
        <v>0</v>
      </c>
      <c r="D28" s="11">
        <f>D6*Assumptions!$E8</f>
        <v>0</v>
      </c>
      <c r="E28" s="11">
        <f>E6*Assumptions!$E8</f>
        <v>0</v>
      </c>
      <c r="F28" s="11">
        <f>F6*Assumptions!$E8</f>
        <v>0</v>
      </c>
      <c r="G28" s="11">
        <f>G6*Assumptions!$E8</f>
        <v>80</v>
      </c>
      <c r="H28" s="11">
        <f>H6*Assumptions!$E8</f>
        <v>84.8</v>
      </c>
      <c r="I28" s="11">
        <f>I6*Assumptions!$E8</f>
        <v>89.888</v>
      </c>
      <c r="J28" s="11">
        <f>J6*Assumptions!$E8</f>
        <v>95.28128</v>
      </c>
      <c r="K28" s="11">
        <f>K6*Assumptions!$E8</f>
        <v>100.9981568</v>
      </c>
      <c r="L28" s="11">
        <f>L6*Assumptions!$E8</f>
        <v>107.0580462</v>
      </c>
      <c r="M28" s="11">
        <f>M6*Assumptions!$E8</f>
        <v>113.481529</v>
      </c>
    </row>
    <row r="29">
      <c r="A29" s="7" t="s">
        <v>28</v>
      </c>
      <c r="B29" s="11">
        <f>B6*Assumptions!$E9</f>
        <v>0</v>
      </c>
      <c r="C29" s="11">
        <f>C6*Assumptions!$E9</f>
        <v>0</v>
      </c>
      <c r="D29" s="11">
        <f>D6*Assumptions!$E9</f>
        <v>0</v>
      </c>
      <c r="E29" s="11">
        <f>E6*Assumptions!$E9</f>
        <v>0</v>
      </c>
      <c r="F29" s="11">
        <f>F6*Assumptions!$E9</f>
        <v>0</v>
      </c>
      <c r="G29" s="11">
        <f>G6*Assumptions!$E9</f>
        <v>320</v>
      </c>
      <c r="H29" s="11">
        <f>H6*Assumptions!$E9</f>
        <v>339.2</v>
      </c>
      <c r="I29" s="11">
        <f>I6*Assumptions!$E9</f>
        <v>359.552</v>
      </c>
      <c r="J29" s="11">
        <f>J6*Assumptions!$E9</f>
        <v>381.12512</v>
      </c>
      <c r="K29" s="11">
        <f>K6*Assumptions!$E9</f>
        <v>403.9926272</v>
      </c>
      <c r="L29" s="11">
        <f>L6*Assumptions!$E9</f>
        <v>428.2321848</v>
      </c>
      <c r="M29" s="11">
        <f>M6*Assumptions!$E9</f>
        <v>453.9261159</v>
      </c>
    </row>
    <row r="30">
      <c r="A30" s="7" t="s">
        <v>29</v>
      </c>
      <c r="B30" s="11">
        <f>B6*Assumptions!$E10</f>
        <v>0</v>
      </c>
      <c r="C30" s="11">
        <f>C6*Assumptions!$E10</f>
        <v>0</v>
      </c>
      <c r="D30" s="11">
        <f>D6*Assumptions!$E10</f>
        <v>0</v>
      </c>
      <c r="E30" s="11">
        <f>E6*Assumptions!$E10</f>
        <v>0</v>
      </c>
      <c r="F30" s="11">
        <f>F6*Assumptions!$E10</f>
        <v>0</v>
      </c>
      <c r="G30" s="11">
        <f>G6*Assumptions!$E10</f>
        <v>0</v>
      </c>
      <c r="H30" s="11">
        <f>H6*Assumptions!$E10</f>
        <v>0</v>
      </c>
      <c r="I30" s="11">
        <f>I6*Assumptions!$E10</f>
        <v>0</v>
      </c>
      <c r="J30" s="11">
        <f>J6*Assumptions!$E10</f>
        <v>0</v>
      </c>
      <c r="K30" s="11">
        <f>K6*Assumptions!$E10</f>
        <v>0</v>
      </c>
      <c r="L30" s="11">
        <f>L6*Assumptions!$E10</f>
        <v>0</v>
      </c>
      <c r="M30" s="11">
        <f>M6*Assumptions!$E10</f>
        <v>0</v>
      </c>
    </row>
    <row r="31">
      <c r="A31" s="7" t="s">
        <v>30</v>
      </c>
      <c r="B31" s="11">
        <f>B6*Assumptions!$E11</f>
        <v>0</v>
      </c>
      <c r="C31" s="11">
        <f>C6*Assumptions!$E11</f>
        <v>0</v>
      </c>
      <c r="D31" s="11">
        <f>D6*Assumptions!$E11</f>
        <v>0</v>
      </c>
      <c r="E31" s="11">
        <f>E6*Assumptions!$E11</f>
        <v>0</v>
      </c>
      <c r="F31" s="11">
        <f>F6*Assumptions!$E11</f>
        <v>0</v>
      </c>
      <c r="G31" s="11">
        <f>G6*Assumptions!$E11</f>
        <v>160</v>
      </c>
      <c r="H31" s="11">
        <f>H6*Assumptions!$E11</f>
        <v>169.6</v>
      </c>
      <c r="I31" s="11">
        <f>I6*Assumptions!$E11</f>
        <v>179.776</v>
      </c>
      <c r="J31" s="11">
        <f>J6*Assumptions!$E11</f>
        <v>190.56256</v>
      </c>
      <c r="K31" s="11">
        <f>K6*Assumptions!$E11</f>
        <v>201.9963136</v>
      </c>
      <c r="L31" s="11">
        <f>L6*Assumptions!$E11</f>
        <v>214.1160924</v>
      </c>
      <c r="M31" s="11">
        <f>M6*Assumptions!$E11</f>
        <v>226.963058</v>
      </c>
    </row>
    <row r="32">
      <c r="A32" s="7"/>
      <c r="B32" s="7"/>
      <c r="C32" s="7"/>
      <c r="D32" s="7"/>
      <c r="E32" s="7"/>
      <c r="F32" s="7"/>
      <c r="G32" s="7"/>
      <c r="H32" s="7"/>
      <c r="I32" s="7"/>
      <c r="J32" s="7"/>
      <c r="K32" s="7"/>
      <c r="L32" s="7"/>
      <c r="M32" s="7"/>
    </row>
    <row r="33">
      <c r="A33" s="7" t="s">
        <v>52</v>
      </c>
      <c r="B33" s="7"/>
      <c r="C33" s="7"/>
      <c r="D33" s="7"/>
      <c r="E33" s="7"/>
      <c r="F33" s="7"/>
      <c r="G33" s="7"/>
      <c r="H33" s="7"/>
      <c r="I33" s="7"/>
      <c r="J33" s="7"/>
      <c r="K33" s="7"/>
      <c r="L33" s="7"/>
      <c r="M33" s="7"/>
    </row>
    <row r="34">
      <c r="A34" s="7" t="s">
        <v>27</v>
      </c>
      <c r="B34" s="11">
        <f t="shared" ref="B34:M34" si="1">B10+B16+B22+B28</f>
        <v>3800</v>
      </c>
      <c r="C34" s="11">
        <f t="shared" si="1"/>
        <v>3894</v>
      </c>
      <c r="D34" s="11">
        <f t="shared" si="1"/>
        <v>4110.42</v>
      </c>
      <c r="E34" s="11">
        <f t="shared" si="1"/>
        <v>4215.3246</v>
      </c>
      <c r="F34" s="11">
        <f t="shared" si="1"/>
        <v>4323.080178</v>
      </c>
      <c r="G34" s="11">
        <f t="shared" si="1"/>
        <v>4513.76994</v>
      </c>
      <c r="H34" s="11">
        <f t="shared" si="1"/>
        <v>4632.279722</v>
      </c>
      <c r="I34" s="11">
        <f t="shared" si="1"/>
        <v>4754.186081</v>
      </c>
      <c r="J34" s="11">
        <f t="shared" si="1"/>
        <v>4879.597665</v>
      </c>
      <c r="K34" s="11">
        <f t="shared" si="1"/>
        <v>5008.627076</v>
      </c>
      <c r="L34" s="11">
        <f t="shared" si="1"/>
        <v>5141.391022</v>
      </c>
      <c r="M34" s="11">
        <f t="shared" si="1"/>
        <v>5278.010499</v>
      </c>
    </row>
    <row r="35">
      <c r="A35" s="7" t="s">
        <v>28</v>
      </c>
      <c r="B35" s="11">
        <f t="shared" ref="B35:M35" si="2">B11+B17+B23+B29</f>
        <v>7600</v>
      </c>
      <c r="C35" s="11">
        <f t="shared" si="2"/>
        <v>7788</v>
      </c>
      <c r="D35" s="11">
        <f t="shared" si="2"/>
        <v>8460.84</v>
      </c>
      <c r="E35" s="11">
        <f t="shared" si="2"/>
        <v>8682.6492</v>
      </c>
      <c r="F35" s="11">
        <f t="shared" si="2"/>
        <v>8910.760356</v>
      </c>
      <c r="G35" s="11">
        <f t="shared" si="2"/>
        <v>9465.36988</v>
      </c>
      <c r="H35" s="11">
        <f t="shared" si="2"/>
        <v>9725.880945</v>
      </c>
      <c r="I35" s="11">
        <f t="shared" si="2"/>
        <v>9994.455736</v>
      </c>
      <c r="J35" s="11">
        <f t="shared" si="2"/>
        <v>10271.38084</v>
      </c>
      <c r="K35" s="11">
        <f t="shared" si="2"/>
        <v>10556.95457</v>
      </c>
      <c r="L35" s="11">
        <f t="shared" si="2"/>
        <v>10851.48744</v>
      </c>
      <c r="M35" s="11">
        <f t="shared" si="2"/>
        <v>11155.30283</v>
      </c>
    </row>
    <row r="36">
      <c r="A36" s="7" t="s">
        <v>29</v>
      </c>
      <c r="B36" s="11">
        <f t="shared" ref="B36:M36" si="3">B12+B18+B24+B30</f>
        <v>2000</v>
      </c>
      <c r="C36" s="11">
        <f t="shared" si="3"/>
        <v>2040</v>
      </c>
      <c r="D36" s="11">
        <f t="shared" si="3"/>
        <v>2320.8</v>
      </c>
      <c r="E36" s="11">
        <f t="shared" si="3"/>
        <v>2374.416</v>
      </c>
      <c r="F36" s="11">
        <f t="shared" si="3"/>
        <v>2429.46432</v>
      </c>
      <c r="G36" s="11">
        <f t="shared" si="3"/>
        <v>2485.991606</v>
      </c>
      <c r="H36" s="11">
        <f t="shared" si="3"/>
        <v>2544.046339</v>
      </c>
      <c r="I36" s="11">
        <f t="shared" si="3"/>
        <v>2603.67891</v>
      </c>
      <c r="J36" s="11">
        <f t="shared" si="3"/>
        <v>2664.941716</v>
      </c>
      <c r="K36" s="11">
        <f t="shared" si="3"/>
        <v>2727.889239</v>
      </c>
      <c r="L36" s="11">
        <f t="shared" si="3"/>
        <v>2792.578146</v>
      </c>
      <c r="M36" s="11">
        <f t="shared" si="3"/>
        <v>2859.067389</v>
      </c>
    </row>
    <row r="37">
      <c r="A37" s="7" t="s">
        <v>30</v>
      </c>
      <c r="B37" s="11">
        <f t="shared" ref="B37:M37" si="4">B13+B19+B25+B31</f>
        <v>1800</v>
      </c>
      <c r="C37" s="11">
        <f t="shared" si="4"/>
        <v>1854</v>
      </c>
      <c r="D37" s="11">
        <f t="shared" si="4"/>
        <v>1909.62</v>
      </c>
      <c r="E37" s="11">
        <f t="shared" si="4"/>
        <v>1966.9086</v>
      </c>
      <c r="F37" s="11">
        <f t="shared" si="4"/>
        <v>2025.915858</v>
      </c>
      <c r="G37" s="11">
        <f t="shared" si="4"/>
        <v>2246.693334</v>
      </c>
      <c r="H37" s="11">
        <f t="shared" si="4"/>
        <v>2318.894134</v>
      </c>
      <c r="I37" s="11">
        <f t="shared" si="4"/>
        <v>2393.548958</v>
      </c>
      <c r="J37" s="11">
        <f t="shared" si="4"/>
        <v>2470.748706</v>
      </c>
      <c r="K37" s="11">
        <f t="shared" si="4"/>
        <v>2550.588044</v>
      </c>
      <c r="L37" s="11">
        <f t="shared" si="4"/>
        <v>2633.165575</v>
      </c>
      <c r="M37" s="11">
        <f t="shared" si="4"/>
        <v>2718.584025</v>
      </c>
    </row>
    <row r="38">
      <c r="A38" s="7"/>
      <c r="B38" s="7"/>
      <c r="C38" s="7"/>
      <c r="D38" s="7"/>
      <c r="E38" s="7"/>
      <c r="F38" s="7"/>
      <c r="G38" s="7"/>
      <c r="H38" s="7"/>
      <c r="I38" s="7"/>
      <c r="J38" s="7"/>
      <c r="K38" s="7"/>
      <c r="L38" s="7"/>
      <c r="M38" s="7"/>
    </row>
    <row r="39">
      <c r="A39" s="7"/>
      <c r="B39" s="7"/>
      <c r="C39" s="7"/>
      <c r="D39" s="7"/>
      <c r="E39" s="7"/>
      <c r="F39" s="7"/>
      <c r="G39" s="7"/>
      <c r="H39" s="7"/>
      <c r="I39" s="7"/>
      <c r="J39" s="7"/>
      <c r="K39" s="7"/>
      <c r="L39" s="7"/>
      <c r="M39" s="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c r="B1" s="7" t="s">
        <v>38</v>
      </c>
      <c r="C1" s="7" t="s">
        <v>39</v>
      </c>
      <c r="D1" s="7" t="s">
        <v>40</v>
      </c>
      <c r="E1" s="7" t="s">
        <v>41</v>
      </c>
      <c r="F1" s="7" t="s">
        <v>42</v>
      </c>
      <c r="G1" s="7" t="s">
        <v>43</v>
      </c>
      <c r="H1" s="7" t="s">
        <v>44</v>
      </c>
      <c r="I1" s="7" t="s">
        <v>45</v>
      </c>
      <c r="J1" s="7" t="s">
        <v>46</v>
      </c>
      <c r="K1" s="7" t="s">
        <v>47</v>
      </c>
      <c r="L1" s="7" t="s">
        <v>48</v>
      </c>
      <c r="M1" s="7" t="s">
        <v>49</v>
      </c>
    </row>
    <row r="2">
      <c r="A2" s="7" t="s">
        <v>53</v>
      </c>
      <c r="B2" s="7"/>
      <c r="C2" s="7"/>
      <c r="D2" s="7"/>
      <c r="E2" s="7"/>
      <c r="F2" s="7"/>
      <c r="G2" s="7"/>
      <c r="H2" s="7"/>
      <c r="I2" s="7"/>
      <c r="J2" s="7"/>
      <c r="K2" s="7"/>
      <c r="L2" s="7"/>
      <c r="M2" s="7"/>
    </row>
    <row r="3">
      <c r="A3" s="7" t="s">
        <v>17</v>
      </c>
      <c r="B3" s="12">
        <f>'Calcs-1'!B3*Assumptions!$D2</f>
        <v>100000</v>
      </c>
      <c r="C3" s="12">
        <f>'Calcs-1'!C3*Assumptions!$D2</f>
        <v>102000</v>
      </c>
      <c r="D3" s="12">
        <f>'Calcs-1'!D3*Assumptions!$D2</f>
        <v>104040</v>
      </c>
      <c r="E3" s="12">
        <f>'Calcs-1'!E3*Assumptions!$D2</f>
        <v>106120.8</v>
      </c>
      <c r="F3" s="12">
        <f>'Calcs-1'!F3*Assumptions!$D2</f>
        <v>108243.216</v>
      </c>
      <c r="G3" s="12">
        <f>'Calcs-1'!G3*Assumptions!$D2</f>
        <v>110408.0803</v>
      </c>
      <c r="H3" s="12">
        <f>'Calcs-1'!H3*Assumptions!$D2</f>
        <v>112616.2419</v>
      </c>
      <c r="I3" s="12">
        <f>'Calcs-1'!I3*Assumptions!$D2</f>
        <v>114868.5668</v>
      </c>
      <c r="J3" s="12">
        <f>'Calcs-1'!J3*Assumptions!$D2</f>
        <v>117165.9381</v>
      </c>
      <c r="K3" s="12">
        <f>'Calcs-1'!K3*Assumptions!$D2</f>
        <v>119509.2569</v>
      </c>
      <c r="L3" s="12">
        <f>'Calcs-1'!L3*Assumptions!$D2</f>
        <v>121899.442</v>
      </c>
      <c r="M3" s="12">
        <f>'Calcs-1'!M3*Assumptions!$D2</f>
        <v>124337.4308</v>
      </c>
    </row>
    <row r="4">
      <c r="A4" s="7" t="s">
        <v>18</v>
      </c>
      <c r="B4" s="12">
        <f>'Calcs-1'!B4*Assumptions!$D3</f>
        <v>126000</v>
      </c>
      <c r="C4" s="12">
        <f>'Calcs-1'!C4*Assumptions!$D3</f>
        <v>129780</v>
      </c>
      <c r="D4" s="12">
        <f>'Calcs-1'!D4*Assumptions!$D3</f>
        <v>133673.4</v>
      </c>
      <c r="E4" s="12">
        <f>'Calcs-1'!E4*Assumptions!$D3</f>
        <v>137683.602</v>
      </c>
      <c r="F4" s="12">
        <f>'Calcs-1'!F4*Assumptions!$D3</f>
        <v>141814.1101</v>
      </c>
      <c r="G4" s="12">
        <f>'Calcs-1'!G4*Assumptions!$D3</f>
        <v>146068.5334</v>
      </c>
      <c r="H4" s="12">
        <f>'Calcs-1'!H4*Assumptions!$D3</f>
        <v>150450.5894</v>
      </c>
      <c r="I4" s="12">
        <f>'Calcs-1'!I4*Assumptions!$D3</f>
        <v>154964.107</v>
      </c>
      <c r="J4" s="12">
        <f>'Calcs-1'!J4*Assumptions!$D3</f>
        <v>159613.0303</v>
      </c>
      <c r="K4" s="12">
        <f>'Calcs-1'!K4*Assumptions!$D3</f>
        <v>164401.4212</v>
      </c>
      <c r="L4" s="12">
        <f>'Calcs-1'!L4*Assumptions!$D3</f>
        <v>169333.4638</v>
      </c>
      <c r="M4" s="12">
        <f>'Calcs-1'!M4*Assumptions!$D3</f>
        <v>174413.4677</v>
      </c>
    </row>
    <row r="5">
      <c r="A5" s="7" t="s">
        <v>19</v>
      </c>
      <c r="B5" s="12">
        <f>'Calcs-1'!B5*Assumptions!$D4</f>
        <v>0</v>
      </c>
      <c r="C5" s="12">
        <f>'Calcs-1'!C5*Assumptions!$D4</f>
        <v>0</v>
      </c>
      <c r="D5" s="12">
        <f>'Calcs-1'!D5*Assumptions!$D4</f>
        <v>10800</v>
      </c>
      <c r="E5" s="12">
        <f>'Calcs-1'!E5*Assumptions!$D4</f>
        <v>11340</v>
      </c>
      <c r="F5" s="12">
        <f>'Calcs-1'!F5*Assumptions!$D4</f>
        <v>11907</v>
      </c>
      <c r="G5" s="12">
        <f>'Calcs-1'!G5*Assumptions!$D4</f>
        <v>12502.35</v>
      </c>
      <c r="H5" s="12">
        <f>'Calcs-1'!H5*Assumptions!$D4</f>
        <v>13127.4675</v>
      </c>
      <c r="I5" s="12">
        <f>'Calcs-1'!I5*Assumptions!$D4</f>
        <v>13783.84088</v>
      </c>
      <c r="J5" s="12">
        <f>'Calcs-1'!J5*Assumptions!$D4</f>
        <v>14473.03292</v>
      </c>
      <c r="K5" s="12">
        <f>'Calcs-1'!K5*Assumptions!$D4</f>
        <v>15196.68456</v>
      </c>
      <c r="L5" s="12">
        <f>'Calcs-1'!L5*Assumptions!$D4</f>
        <v>15956.51879</v>
      </c>
      <c r="M5" s="12">
        <f>'Calcs-1'!M5*Assumptions!$D4</f>
        <v>16754.34473</v>
      </c>
    </row>
    <row r="6">
      <c r="A6" s="7" t="s">
        <v>21</v>
      </c>
      <c r="B6" s="12">
        <f>'Calcs-1'!B6*Assumptions!$D5</f>
        <v>0</v>
      </c>
      <c r="C6" s="12">
        <f>'Calcs-1'!C6*Assumptions!$D5</f>
        <v>0</v>
      </c>
      <c r="D6" s="12">
        <f>'Calcs-1'!D6*Assumptions!$D5</f>
        <v>0</v>
      </c>
      <c r="E6" s="12">
        <f>'Calcs-1'!E6*Assumptions!$D5</f>
        <v>0</v>
      </c>
      <c r="F6" s="12">
        <f>'Calcs-1'!F6*Assumptions!$D5</f>
        <v>0</v>
      </c>
      <c r="G6" s="12">
        <f>'Calcs-1'!G6*Assumptions!$D5</f>
        <v>8800</v>
      </c>
      <c r="H6" s="12">
        <f>'Calcs-1'!H6*Assumptions!$D5</f>
        <v>9328</v>
      </c>
      <c r="I6" s="12">
        <f>'Calcs-1'!I6*Assumptions!$D5</f>
        <v>9887.68</v>
      </c>
      <c r="J6" s="12">
        <f>'Calcs-1'!J6*Assumptions!$D5</f>
        <v>10480.9408</v>
      </c>
      <c r="K6" s="12">
        <f>'Calcs-1'!K6*Assumptions!$D5</f>
        <v>11109.79725</v>
      </c>
      <c r="L6" s="12">
        <f>'Calcs-1'!L6*Assumptions!$D5</f>
        <v>11776.38508</v>
      </c>
      <c r="M6" s="12">
        <f>'Calcs-1'!M6*Assumptions!$D5</f>
        <v>12482.96819</v>
      </c>
    </row>
    <row r="7">
      <c r="A7" s="7" t="s">
        <v>54</v>
      </c>
      <c r="B7" s="12">
        <f t="shared" ref="B7:M7" si="1">SUM(B3:B6)</f>
        <v>226000</v>
      </c>
      <c r="C7" s="12">
        <f t="shared" si="1"/>
        <v>231780</v>
      </c>
      <c r="D7" s="12">
        <f t="shared" si="1"/>
        <v>248513.4</v>
      </c>
      <c r="E7" s="12">
        <f t="shared" si="1"/>
        <v>255144.402</v>
      </c>
      <c r="F7" s="12">
        <f t="shared" si="1"/>
        <v>261964.3261</v>
      </c>
      <c r="G7" s="12">
        <f t="shared" si="1"/>
        <v>277778.9637</v>
      </c>
      <c r="H7" s="12">
        <f t="shared" si="1"/>
        <v>285522.2988</v>
      </c>
      <c r="I7" s="12">
        <f t="shared" si="1"/>
        <v>293504.1947</v>
      </c>
      <c r="J7" s="12">
        <f t="shared" si="1"/>
        <v>301732.9421</v>
      </c>
      <c r="K7" s="12">
        <f t="shared" si="1"/>
        <v>310217.1598</v>
      </c>
      <c r="L7" s="12">
        <f t="shared" si="1"/>
        <v>318965.8097</v>
      </c>
      <c r="M7" s="12">
        <f t="shared" si="1"/>
        <v>327988.2115</v>
      </c>
    </row>
    <row r="8">
      <c r="A8" s="7"/>
      <c r="B8" s="7"/>
      <c r="C8" s="7"/>
      <c r="D8" s="7"/>
      <c r="E8" s="7"/>
      <c r="F8" s="7"/>
      <c r="G8" s="7"/>
      <c r="H8" s="7"/>
      <c r="I8" s="7"/>
      <c r="J8" s="7"/>
      <c r="K8" s="7"/>
      <c r="L8" s="7"/>
      <c r="M8" s="7"/>
    </row>
    <row r="9">
      <c r="A9" s="7" t="s">
        <v>55</v>
      </c>
      <c r="B9" s="7"/>
      <c r="C9" s="7"/>
      <c r="D9" s="7"/>
      <c r="E9" s="7"/>
      <c r="F9" s="7"/>
      <c r="G9" s="7"/>
      <c r="H9" s="7"/>
      <c r="I9" s="7"/>
      <c r="J9" s="7"/>
      <c r="K9" s="7"/>
      <c r="L9" s="7"/>
      <c r="M9" s="7"/>
    </row>
    <row r="10">
      <c r="A10" s="7" t="s">
        <v>27</v>
      </c>
      <c r="B10" s="12">
        <f>'Calcs-1'!B34*Assumptions!$B14</f>
        <v>38000</v>
      </c>
      <c r="C10" s="12">
        <f>'Calcs-1'!C34*Assumptions!$B14</f>
        <v>38940</v>
      </c>
      <c r="D10" s="12">
        <f>'Calcs-1'!D34*Assumptions!$B14</f>
        <v>41104.2</v>
      </c>
      <c r="E10" s="12">
        <f>'Calcs-1'!E34*Assumptions!$B14</f>
        <v>42153.246</v>
      </c>
      <c r="F10" s="12">
        <f>'Calcs-1'!F34*Assumptions!$B14</f>
        <v>43230.80178</v>
      </c>
      <c r="G10" s="12">
        <f>'Calcs-1'!G34*Assumptions!$B14</f>
        <v>45137.6994</v>
      </c>
      <c r="H10" s="12">
        <f>'Calcs-1'!H34*Assumptions!$B14</f>
        <v>46322.79722</v>
      </c>
      <c r="I10" s="12">
        <f>'Calcs-1'!I34*Assumptions!$B14</f>
        <v>47541.86081</v>
      </c>
      <c r="J10" s="12">
        <f>'Calcs-1'!J34*Assumptions!$B14</f>
        <v>48795.97665</v>
      </c>
      <c r="K10" s="12">
        <f>'Calcs-1'!K34*Assumptions!$B14</f>
        <v>50086.27076</v>
      </c>
      <c r="L10" s="12">
        <f>'Calcs-1'!L34*Assumptions!$B14</f>
        <v>51413.91022</v>
      </c>
      <c r="M10" s="12">
        <f>'Calcs-1'!M34*Assumptions!$B14</f>
        <v>52780.10499</v>
      </c>
    </row>
    <row r="11">
      <c r="A11" s="7" t="s">
        <v>28</v>
      </c>
      <c r="B11" s="12">
        <f>'Calcs-1'!B35*Assumptions!$B15</f>
        <v>22800</v>
      </c>
      <c r="C11" s="12">
        <f>'Calcs-1'!C35*Assumptions!$B15</f>
        <v>23364</v>
      </c>
      <c r="D11" s="12">
        <f>'Calcs-1'!D35*Assumptions!$B15</f>
        <v>25382.52</v>
      </c>
      <c r="E11" s="12">
        <f>'Calcs-1'!E35*Assumptions!$B15</f>
        <v>26047.9476</v>
      </c>
      <c r="F11" s="12">
        <f>'Calcs-1'!F35*Assumptions!$B15</f>
        <v>26732.28107</v>
      </c>
      <c r="G11" s="12">
        <f>'Calcs-1'!G35*Assumptions!$B15</f>
        <v>28396.10964</v>
      </c>
      <c r="H11" s="12">
        <f>'Calcs-1'!H35*Assumptions!$B15</f>
        <v>29177.64283</v>
      </c>
      <c r="I11" s="12">
        <f>'Calcs-1'!I35*Assumptions!$B15</f>
        <v>29983.36721</v>
      </c>
      <c r="J11" s="12">
        <f>'Calcs-1'!J35*Assumptions!$B15</f>
        <v>30814.14253</v>
      </c>
      <c r="K11" s="12">
        <f>'Calcs-1'!K35*Assumptions!$B15</f>
        <v>31670.8637</v>
      </c>
      <c r="L11" s="12">
        <f>'Calcs-1'!L35*Assumptions!$B15</f>
        <v>32554.46233</v>
      </c>
      <c r="M11" s="12">
        <f>'Calcs-1'!M35*Assumptions!$B15</f>
        <v>33465.90848</v>
      </c>
    </row>
    <row r="12">
      <c r="A12" s="7" t="s">
        <v>29</v>
      </c>
      <c r="B12" s="12">
        <f>'Calcs-1'!B36*Assumptions!$B16</f>
        <v>40000</v>
      </c>
      <c r="C12" s="12">
        <f>'Calcs-1'!C36*Assumptions!$B16</f>
        <v>40800</v>
      </c>
      <c r="D12" s="12">
        <f>'Calcs-1'!D36*Assumptions!$B16</f>
        <v>46416</v>
      </c>
      <c r="E12" s="12">
        <f>'Calcs-1'!E36*Assumptions!$B16</f>
        <v>47488.32</v>
      </c>
      <c r="F12" s="12">
        <f>'Calcs-1'!F36*Assumptions!$B16</f>
        <v>48589.2864</v>
      </c>
      <c r="G12" s="12">
        <f>'Calcs-1'!G36*Assumptions!$B16</f>
        <v>49719.83213</v>
      </c>
      <c r="H12" s="12">
        <f>'Calcs-1'!H36*Assumptions!$B16</f>
        <v>50880.92677</v>
      </c>
      <c r="I12" s="12">
        <f>'Calcs-1'!I36*Assumptions!$B16</f>
        <v>52073.57821</v>
      </c>
      <c r="J12" s="12">
        <f>'Calcs-1'!J36*Assumptions!$B16</f>
        <v>53298.83432</v>
      </c>
      <c r="K12" s="12">
        <f>'Calcs-1'!K36*Assumptions!$B16</f>
        <v>54557.78477</v>
      </c>
      <c r="L12" s="12">
        <f>'Calcs-1'!L36*Assumptions!$B16</f>
        <v>55851.56293</v>
      </c>
      <c r="M12" s="12">
        <f>'Calcs-1'!M36*Assumptions!$B16</f>
        <v>57181.34777</v>
      </c>
    </row>
    <row r="13">
      <c r="A13" s="7" t="s">
        <v>30</v>
      </c>
      <c r="B13" s="12">
        <f>'Calcs-1'!B37*Assumptions!$B17</f>
        <v>54000</v>
      </c>
      <c r="C13" s="12">
        <f>'Calcs-1'!C37*Assumptions!$B17</f>
        <v>55620</v>
      </c>
      <c r="D13" s="12">
        <f>'Calcs-1'!D37*Assumptions!$B17</f>
        <v>57288.6</v>
      </c>
      <c r="E13" s="12">
        <f>'Calcs-1'!E37*Assumptions!$B17</f>
        <v>59007.258</v>
      </c>
      <c r="F13" s="12">
        <f>'Calcs-1'!F37*Assumptions!$B17</f>
        <v>60777.47574</v>
      </c>
      <c r="G13" s="12">
        <f>'Calcs-1'!G37*Assumptions!$B17</f>
        <v>67400.80001</v>
      </c>
      <c r="H13" s="12">
        <f>'Calcs-1'!H37*Assumptions!$B17</f>
        <v>69566.82401</v>
      </c>
      <c r="I13" s="12">
        <f>'Calcs-1'!I37*Assumptions!$B17</f>
        <v>71806.46873</v>
      </c>
      <c r="J13" s="12">
        <f>'Calcs-1'!J37*Assumptions!$B17</f>
        <v>74122.46119</v>
      </c>
      <c r="K13" s="12">
        <f>'Calcs-1'!K37*Assumptions!$B17</f>
        <v>76517.64133</v>
      </c>
      <c r="L13" s="12">
        <f>'Calcs-1'!L37*Assumptions!$B17</f>
        <v>78994.96726</v>
      </c>
      <c r="M13" s="12">
        <f>'Calcs-1'!M37*Assumptions!$B17</f>
        <v>81557.52076</v>
      </c>
    </row>
    <row r="14">
      <c r="A14" s="7" t="s">
        <v>56</v>
      </c>
      <c r="B14" s="12">
        <f t="shared" ref="B14:M14" si="2">SUM(B10:B13)</f>
        <v>154800</v>
      </c>
      <c r="C14" s="12">
        <f t="shared" si="2"/>
        <v>158724</v>
      </c>
      <c r="D14" s="12">
        <f t="shared" si="2"/>
        <v>170191.32</v>
      </c>
      <c r="E14" s="12">
        <f t="shared" si="2"/>
        <v>174696.7716</v>
      </c>
      <c r="F14" s="12">
        <f t="shared" si="2"/>
        <v>179329.845</v>
      </c>
      <c r="G14" s="12">
        <f t="shared" si="2"/>
        <v>190654.4412</v>
      </c>
      <c r="H14" s="12">
        <f t="shared" si="2"/>
        <v>195948.1908</v>
      </c>
      <c r="I14" s="12">
        <f t="shared" si="2"/>
        <v>201405.275</v>
      </c>
      <c r="J14" s="12">
        <f t="shared" si="2"/>
        <v>207031.4147</v>
      </c>
      <c r="K14" s="12">
        <f t="shared" si="2"/>
        <v>212832.5606</v>
      </c>
      <c r="L14" s="12">
        <f t="shared" si="2"/>
        <v>218814.9027</v>
      </c>
      <c r="M14" s="12">
        <f t="shared" si="2"/>
        <v>224984.882</v>
      </c>
    </row>
    <row r="15">
      <c r="A15" s="7"/>
      <c r="B15" s="7"/>
      <c r="C15" s="7"/>
      <c r="D15" s="7"/>
      <c r="E15" s="7"/>
      <c r="F15" s="7"/>
      <c r="G15" s="7"/>
      <c r="H15" s="7"/>
      <c r="I15" s="7"/>
      <c r="J15" s="7"/>
      <c r="K15" s="7"/>
      <c r="L15" s="7"/>
      <c r="M15" s="7"/>
    </row>
    <row r="16">
      <c r="A16" s="7" t="s">
        <v>33</v>
      </c>
      <c r="B16" s="7"/>
      <c r="C16" s="7"/>
      <c r="D16" s="7"/>
      <c r="E16" s="7"/>
      <c r="F16" s="7"/>
      <c r="G16" s="7"/>
      <c r="H16" s="7"/>
      <c r="I16" s="7"/>
      <c r="J16" s="7"/>
      <c r="K16" s="7"/>
      <c r="L16" s="7"/>
      <c r="M16" s="7"/>
    </row>
    <row r="17">
      <c r="A17" s="7" t="s">
        <v>34</v>
      </c>
      <c r="B17" s="12">
        <f>Assumptions!$B20</f>
        <v>10000</v>
      </c>
      <c r="C17" s="12">
        <f>Assumptions!$B20</f>
        <v>10000</v>
      </c>
      <c r="D17" s="12">
        <f>Assumptions!$B20</f>
        <v>10000</v>
      </c>
      <c r="E17" s="12">
        <f>Assumptions!$B20</f>
        <v>10000</v>
      </c>
      <c r="F17" s="12">
        <f>Assumptions!$B20</f>
        <v>10000</v>
      </c>
      <c r="G17" s="12">
        <f>Assumptions!$B20</f>
        <v>10000</v>
      </c>
      <c r="H17" s="12">
        <f>Assumptions!$B20</f>
        <v>10000</v>
      </c>
      <c r="I17" s="12">
        <f>Assumptions!$B20</f>
        <v>10000</v>
      </c>
      <c r="J17" s="12">
        <f>Assumptions!$B20</f>
        <v>10000</v>
      </c>
      <c r="K17" s="12">
        <f>Assumptions!$B20</f>
        <v>10000</v>
      </c>
      <c r="L17" s="12">
        <f>Assumptions!$B20</f>
        <v>10000</v>
      </c>
      <c r="M17" s="12">
        <f>Assumptions!$B20</f>
        <v>10000</v>
      </c>
    </row>
    <row r="18">
      <c r="A18" s="7" t="s">
        <v>36</v>
      </c>
      <c r="B18" s="12">
        <f>Assumptions!$B21</f>
        <v>4000</v>
      </c>
      <c r="C18" s="12">
        <f>Assumptions!$B21</f>
        <v>4000</v>
      </c>
      <c r="D18" s="12">
        <f>Assumptions!$B21</f>
        <v>4000</v>
      </c>
      <c r="E18" s="12">
        <f>Assumptions!$B21</f>
        <v>4000</v>
      </c>
      <c r="F18" s="12">
        <f>Assumptions!$B21</f>
        <v>4000</v>
      </c>
      <c r="G18" s="12">
        <f>Assumptions!$B21</f>
        <v>4000</v>
      </c>
      <c r="H18" s="12">
        <f>Assumptions!$B21</f>
        <v>4000</v>
      </c>
      <c r="I18" s="12">
        <f>Assumptions!$B21</f>
        <v>4000</v>
      </c>
      <c r="J18" s="12">
        <f>Assumptions!$B21</f>
        <v>4000</v>
      </c>
      <c r="K18" s="12">
        <f>Assumptions!$B21</f>
        <v>4000</v>
      </c>
      <c r="L18" s="12">
        <f>Assumptions!$B21</f>
        <v>4000</v>
      </c>
      <c r="M18" s="12">
        <f>Assumptions!$B21</f>
        <v>4000</v>
      </c>
    </row>
    <row r="19">
      <c r="A19" s="7" t="s">
        <v>57</v>
      </c>
      <c r="B19" s="12">
        <f>Assumptions!$B22</f>
        <v>2000</v>
      </c>
      <c r="C19" s="12">
        <f>Assumptions!$B22</f>
        <v>2000</v>
      </c>
      <c r="D19" s="12">
        <f>Assumptions!$B22</f>
        <v>2000</v>
      </c>
      <c r="E19" s="12">
        <f>Assumptions!$B22</f>
        <v>2000</v>
      </c>
      <c r="F19" s="12">
        <f>Assumptions!$B22</f>
        <v>2000</v>
      </c>
      <c r="G19" s="12">
        <f>Assumptions!$B22</f>
        <v>2000</v>
      </c>
      <c r="H19" s="12">
        <f>Assumptions!$B22</f>
        <v>2000</v>
      </c>
      <c r="I19" s="12">
        <f>Assumptions!$B22</f>
        <v>2000</v>
      </c>
      <c r="J19" s="12">
        <f>Assumptions!$B22</f>
        <v>2000</v>
      </c>
      <c r="K19" s="12">
        <f>Assumptions!$B22</f>
        <v>2000</v>
      </c>
      <c r="L19" s="12">
        <f>Assumptions!$B22</f>
        <v>2000</v>
      </c>
      <c r="M19" s="12">
        <f>Assumptions!$B22</f>
        <v>2000</v>
      </c>
    </row>
    <row r="20">
      <c r="A20" s="7" t="s">
        <v>58</v>
      </c>
      <c r="B20" s="12">
        <f t="shared" ref="B20:M20" si="3">SUM(B17:B19)</f>
        <v>16000</v>
      </c>
      <c r="C20" s="12">
        <f t="shared" si="3"/>
        <v>16000</v>
      </c>
      <c r="D20" s="12">
        <f t="shared" si="3"/>
        <v>16000</v>
      </c>
      <c r="E20" s="12">
        <f t="shared" si="3"/>
        <v>16000</v>
      </c>
      <c r="F20" s="12">
        <f t="shared" si="3"/>
        <v>16000</v>
      </c>
      <c r="G20" s="12">
        <f t="shared" si="3"/>
        <v>16000</v>
      </c>
      <c r="H20" s="12">
        <f t="shared" si="3"/>
        <v>16000</v>
      </c>
      <c r="I20" s="12">
        <f t="shared" si="3"/>
        <v>16000</v>
      </c>
      <c r="J20" s="12">
        <f t="shared" si="3"/>
        <v>16000</v>
      </c>
      <c r="K20" s="12">
        <f t="shared" si="3"/>
        <v>16000</v>
      </c>
      <c r="L20" s="12">
        <f t="shared" si="3"/>
        <v>16000</v>
      </c>
      <c r="M20" s="12">
        <f t="shared" si="3"/>
        <v>16000</v>
      </c>
    </row>
    <row r="21">
      <c r="A21" s="7"/>
      <c r="B21" s="7"/>
      <c r="C21" s="7"/>
      <c r="D21" s="7"/>
      <c r="E21" s="7"/>
      <c r="F21" s="7"/>
      <c r="G21" s="7"/>
      <c r="H21" s="7"/>
      <c r="I21" s="7"/>
      <c r="J21" s="7"/>
      <c r="K21" s="7"/>
      <c r="L21" s="7"/>
      <c r="M21" s="7"/>
    </row>
    <row r="22">
      <c r="A22" s="7" t="s">
        <v>59</v>
      </c>
      <c r="B22" s="12">
        <f t="shared" ref="B22:M22" si="4">B14+B20</f>
        <v>170800</v>
      </c>
      <c r="C22" s="12">
        <f t="shared" si="4"/>
        <v>174724</v>
      </c>
      <c r="D22" s="12">
        <f t="shared" si="4"/>
        <v>186191.32</v>
      </c>
      <c r="E22" s="12">
        <f t="shared" si="4"/>
        <v>190696.7716</v>
      </c>
      <c r="F22" s="12">
        <f t="shared" si="4"/>
        <v>195329.845</v>
      </c>
      <c r="G22" s="12">
        <f t="shared" si="4"/>
        <v>206654.4412</v>
      </c>
      <c r="H22" s="12">
        <f t="shared" si="4"/>
        <v>211948.1908</v>
      </c>
      <c r="I22" s="12">
        <f t="shared" si="4"/>
        <v>217405.275</v>
      </c>
      <c r="J22" s="12">
        <f t="shared" si="4"/>
        <v>223031.4147</v>
      </c>
      <c r="K22" s="12">
        <f t="shared" si="4"/>
        <v>228832.5606</v>
      </c>
      <c r="L22" s="12">
        <f t="shared" si="4"/>
        <v>234814.9027</v>
      </c>
      <c r="M22" s="12">
        <f t="shared" si="4"/>
        <v>240984.882</v>
      </c>
    </row>
    <row r="23">
      <c r="A23" s="7"/>
      <c r="B23" s="7"/>
      <c r="C23" s="7"/>
      <c r="D23" s="7"/>
      <c r="E23" s="7"/>
      <c r="F23" s="7"/>
      <c r="G23" s="7"/>
      <c r="H23" s="7"/>
      <c r="I23" s="7"/>
      <c r="J23" s="7"/>
      <c r="K23" s="7"/>
      <c r="L23" s="7"/>
      <c r="M23" s="7"/>
    </row>
    <row r="24">
      <c r="A24" s="7" t="s">
        <v>60</v>
      </c>
      <c r="B24" s="12">
        <f t="shared" ref="B24:M24" si="5">B7-B22</f>
        <v>55200</v>
      </c>
      <c r="C24" s="12">
        <f t="shared" si="5"/>
        <v>57056</v>
      </c>
      <c r="D24" s="12">
        <f t="shared" si="5"/>
        <v>62322.08</v>
      </c>
      <c r="E24" s="12">
        <f t="shared" si="5"/>
        <v>64447.6304</v>
      </c>
      <c r="F24" s="12">
        <f t="shared" si="5"/>
        <v>66634.48107</v>
      </c>
      <c r="G24" s="12">
        <f t="shared" si="5"/>
        <v>71124.5225</v>
      </c>
      <c r="H24" s="12">
        <f t="shared" si="5"/>
        <v>73574.10795</v>
      </c>
      <c r="I24" s="12">
        <f t="shared" si="5"/>
        <v>76098.91973</v>
      </c>
      <c r="J24" s="12">
        <f t="shared" si="5"/>
        <v>78701.52738</v>
      </c>
      <c r="K24" s="12">
        <f t="shared" si="5"/>
        <v>81384.59927</v>
      </c>
      <c r="L24" s="12">
        <f t="shared" si="5"/>
        <v>84150.90693</v>
      </c>
      <c r="M24" s="12">
        <f t="shared" si="5"/>
        <v>87003.32947</v>
      </c>
    </row>
    <row r="25">
      <c r="A25" s="7"/>
      <c r="B25" s="7"/>
      <c r="C25" s="7"/>
      <c r="D25" s="7"/>
      <c r="E25" s="7"/>
      <c r="F25" s="7"/>
      <c r="G25" s="7"/>
      <c r="H25" s="7"/>
      <c r="I25" s="7"/>
      <c r="J25" s="7"/>
      <c r="K25" s="7"/>
      <c r="L25" s="7"/>
      <c r="M25" s="7"/>
    </row>
    <row r="26">
      <c r="A26" s="7"/>
      <c r="B26" s="7"/>
      <c r="C26" s="7"/>
      <c r="D26" s="7"/>
      <c r="E26" s="7"/>
      <c r="F26" s="7"/>
      <c r="G26" s="7"/>
      <c r="H26" s="7"/>
      <c r="I26" s="7"/>
      <c r="J26" s="7"/>
      <c r="K26" s="7"/>
      <c r="L26" s="7"/>
      <c r="M26" s="7"/>
    </row>
    <row r="27">
      <c r="A27" s="7"/>
      <c r="B27" s="7"/>
      <c r="C27" s="7"/>
      <c r="D27" s="7"/>
      <c r="E27" s="7"/>
      <c r="F27" s="7"/>
      <c r="G27" s="7"/>
      <c r="H27" s="7"/>
      <c r="I27" s="7"/>
      <c r="J27" s="7"/>
      <c r="K27" s="7"/>
      <c r="L27" s="7"/>
      <c r="M27" s="7"/>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c r="B1" s="7" t="s">
        <v>38</v>
      </c>
      <c r="C1" s="7" t="s">
        <v>39</v>
      </c>
      <c r="D1" s="7" t="s">
        <v>40</v>
      </c>
      <c r="E1" s="7" t="s">
        <v>41</v>
      </c>
      <c r="F1" s="7" t="s">
        <v>42</v>
      </c>
      <c r="G1" s="7" t="s">
        <v>43</v>
      </c>
      <c r="H1" s="7" t="s">
        <v>44</v>
      </c>
      <c r="I1" s="7" t="s">
        <v>45</v>
      </c>
      <c r="J1" s="7" t="s">
        <v>46</v>
      </c>
      <c r="K1" s="7" t="s">
        <v>47</v>
      </c>
      <c r="L1" s="7" t="s">
        <v>48</v>
      </c>
      <c r="M1" s="7" t="s">
        <v>49</v>
      </c>
    </row>
    <row r="2">
      <c r="A2" s="7" t="s">
        <v>61</v>
      </c>
      <c r="B2" s="7"/>
      <c r="C2" s="7"/>
      <c r="D2" s="7"/>
      <c r="E2" s="7"/>
      <c r="F2" s="7"/>
      <c r="G2" s="7"/>
      <c r="H2" s="7"/>
      <c r="I2" s="7"/>
      <c r="J2" s="7"/>
      <c r="K2" s="7"/>
      <c r="L2" s="7"/>
      <c r="M2" s="7"/>
    </row>
    <row r="3">
      <c r="A3" s="7" t="s">
        <v>27</v>
      </c>
      <c r="B3" s="12">
        <f>'Calcs-1'!B34*Assumptions!$B14</f>
        <v>38000</v>
      </c>
      <c r="C3" s="12">
        <f>'Calcs-1'!C34*Assumptions!$B14</f>
        <v>38940</v>
      </c>
      <c r="D3" s="12">
        <f>'Calcs-1'!D34*Assumptions!$B14</f>
        <v>41104.2</v>
      </c>
      <c r="E3" s="12">
        <f>'Calcs-1'!E34*Assumptions!$B14</f>
        <v>42153.246</v>
      </c>
      <c r="F3" s="12">
        <f>'Calcs-1'!F34*Assumptions!$B14</f>
        <v>43230.80178</v>
      </c>
      <c r="G3" s="12">
        <f>'Calcs-1'!G34*Assumptions!$B14</f>
        <v>45137.6994</v>
      </c>
      <c r="H3" s="12">
        <f>'Calcs-1'!H34*Assumptions!$B14</f>
        <v>46322.79722</v>
      </c>
      <c r="I3" s="12">
        <f>'Calcs-1'!I34*Assumptions!$B14</f>
        <v>47541.86081</v>
      </c>
      <c r="J3" s="12">
        <f>'Calcs-1'!J34*Assumptions!$B14</f>
        <v>48795.97665</v>
      </c>
      <c r="K3" s="12">
        <f>'Calcs-1'!K34*Assumptions!$B14</f>
        <v>50086.27076</v>
      </c>
      <c r="L3" s="12">
        <f>'Calcs-1'!L34*Assumptions!$B14</f>
        <v>51413.91022</v>
      </c>
      <c r="M3" s="12">
        <f>'Calcs-1'!M34*Assumptions!$B14</f>
        <v>52780.10499</v>
      </c>
    </row>
    <row r="4">
      <c r="A4" s="7" t="s">
        <v>28</v>
      </c>
      <c r="B4" s="12">
        <f>'Calcs-1'!B35*Assumptions!$B15</f>
        <v>22800</v>
      </c>
      <c r="C4" s="12">
        <f>'Calcs-1'!C35*Assumptions!$B15</f>
        <v>23364</v>
      </c>
      <c r="D4" s="12">
        <f>'Calcs-1'!D35*Assumptions!$B15</f>
        <v>25382.52</v>
      </c>
      <c r="E4" s="12">
        <f>'Calcs-1'!E35*Assumptions!$B15</f>
        <v>26047.9476</v>
      </c>
      <c r="F4" s="12">
        <f>'Calcs-1'!F35*Assumptions!$B15</f>
        <v>26732.28107</v>
      </c>
      <c r="G4" s="12">
        <f>'Calcs-1'!G35*Assumptions!$B15</f>
        <v>28396.10964</v>
      </c>
      <c r="H4" s="12">
        <f>'Calcs-1'!H35*Assumptions!$B15</f>
        <v>29177.64283</v>
      </c>
      <c r="I4" s="12">
        <f>'Calcs-1'!I35*Assumptions!$B15</f>
        <v>29983.36721</v>
      </c>
      <c r="J4" s="12">
        <f>'Calcs-1'!J35*Assumptions!$B15</f>
        <v>30814.14253</v>
      </c>
      <c r="K4" s="12">
        <f>'Calcs-1'!K35*Assumptions!$B15</f>
        <v>31670.8637</v>
      </c>
      <c r="L4" s="12">
        <f>'Calcs-1'!L35*Assumptions!$B15</f>
        <v>32554.46233</v>
      </c>
      <c r="M4" s="12">
        <f>'Calcs-1'!M35*Assumptions!$B15</f>
        <v>33465.90848</v>
      </c>
    </row>
    <row r="5">
      <c r="A5" s="7" t="s">
        <v>29</v>
      </c>
      <c r="B5" s="12">
        <f>'Calcs-1'!B36*Assumptions!$B16</f>
        <v>40000</v>
      </c>
      <c r="C5" s="12">
        <f>'Calcs-1'!C36*Assumptions!$B16</f>
        <v>40800</v>
      </c>
      <c r="D5" s="12">
        <f>'Calcs-1'!D36*Assumptions!$B16</f>
        <v>46416</v>
      </c>
      <c r="E5" s="12">
        <f>'Calcs-1'!E36*Assumptions!$B16</f>
        <v>47488.32</v>
      </c>
      <c r="F5" s="12">
        <f>'Calcs-1'!F36*Assumptions!$B16</f>
        <v>48589.2864</v>
      </c>
      <c r="G5" s="12">
        <f>'Calcs-1'!G36*Assumptions!$B16</f>
        <v>49719.83213</v>
      </c>
      <c r="H5" s="12">
        <f>'Calcs-1'!H36*Assumptions!$B16</f>
        <v>50880.92677</v>
      </c>
      <c r="I5" s="12">
        <f>'Calcs-1'!I36*Assumptions!$B16</f>
        <v>52073.57821</v>
      </c>
      <c r="J5" s="12">
        <f>'Calcs-1'!J36*Assumptions!$B16</f>
        <v>53298.83432</v>
      </c>
      <c r="K5" s="12">
        <f>'Calcs-1'!K36*Assumptions!$B16</f>
        <v>54557.78477</v>
      </c>
      <c r="L5" s="12">
        <f>'Calcs-1'!L36*Assumptions!$B16</f>
        <v>55851.56293</v>
      </c>
      <c r="M5" s="12">
        <f>'Calcs-1'!M36*Assumptions!$B16</f>
        <v>57181.34777</v>
      </c>
    </row>
    <row r="6">
      <c r="A6" s="7" t="s">
        <v>30</v>
      </c>
      <c r="B6" s="12">
        <f>'Calcs-1'!B37*Assumptions!$B17</f>
        <v>54000</v>
      </c>
      <c r="C6" s="12">
        <f>'Calcs-1'!C37*Assumptions!$B17</f>
        <v>55620</v>
      </c>
      <c r="D6" s="12">
        <f>'Calcs-1'!D37*Assumptions!$B17</f>
        <v>57288.6</v>
      </c>
      <c r="E6" s="12">
        <f>'Calcs-1'!E37*Assumptions!$B17</f>
        <v>59007.258</v>
      </c>
      <c r="F6" s="12">
        <f>'Calcs-1'!F37*Assumptions!$B17</f>
        <v>60777.47574</v>
      </c>
      <c r="G6" s="12">
        <f>'Calcs-1'!G37*Assumptions!$B17</f>
        <v>67400.80001</v>
      </c>
      <c r="H6" s="12">
        <f>'Calcs-1'!H37*Assumptions!$B17</f>
        <v>69566.82401</v>
      </c>
      <c r="I6" s="12">
        <f>'Calcs-1'!I37*Assumptions!$B17</f>
        <v>71806.46873</v>
      </c>
      <c r="J6" s="12">
        <f>'Calcs-1'!J37*Assumptions!$B17</f>
        <v>74122.46119</v>
      </c>
      <c r="K6" s="12">
        <f>'Calcs-1'!K37*Assumptions!$B17</f>
        <v>76517.64133</v>
      </c>
      <c r="L6" s="12">
        <f>'Calcs-1'!L37*Assumptions!$B17</f>
        <v>78994.96726</v>
      </c>
      <c r="M6" s="12">
        <f>'Calcs-1'!M37*Assumptions!$B17</f>
        <v>81557.52076</v>
      </c>
    </row>
    <row r="7">
      <c r="A7" s="7" t="s">
        <v>62</v>
      </c>
      <c r="B7" s="12">
        <f t="shared" ref="B7:M7" si="1">SUM(B3:B6)</f>
        <v>154800</v>
      </c>
      <c r="C7" s="12">
        <f t="shared" si="1"/>
        <v>158724</v>
      </c>
      <c r="D7" s="12">
        <f t="shared" si="1"/>
        <v>170191.32</v>
      </c>
      <c r="E7" s="12">
        <f t="shared" si="1"/>
        <v>174696.7716</v>
      </c>
      <c r="F7" s="12">
        <f t="shared" si="1"/>
        <v>179329.845</v>
      </c>
      <c r="G7" s="12">
        <f t="shared" si="1"/>
        <v>190654.4412</v>
      </c>
      <c r="H7" s="12">
        <f t="shared" si="1"/>
        <v>195948.1908</v>
      </c>
      <c r="I7" s="12">
        <f t="shared" si="1"/>
        <v>201405.275</v>
      </c>
      <c r="J7" s="12">
        <f t="shared" si="1"/>
        <v>207031.4147</v>
      </c>
      <c r="K7" s="12">
        <f t="shared" si="1"/>
        <v>212832.5606</v>
      </c>
      <c r="L7" s="12">
        <f t="shared" si="1"/>
        <v>218814.9027</v>
      </c>
      <c r="M7" s="12">
        <f t="shared" si="1"/>
        <v>224984.882</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c r="B1" s="7" t="s">
        <v>38</v>
      </c>
      <c r="C1" s="7" t="s">
        <v>39</v>
      </c>
      <c r="D1" s="7" t="s">
        <v>40</v>
      </c>
      <c r="E1" s="7" t="s">
        <v>41</v>
      </c>
      <c r="F1" s="7" t="s">
        <v>42</v>
      </c>
      <c r="G1" s="7" t="s">
        <v>43</v>
      </c>
      <c r="H1" s="7" t="s">
        <v>44</v>
      </c>
      <c r="I1" s="7" t="s">
        <v>45</v>
      </c>
      <c r="J1" s="7" t="s">
        <v>46</v>
      </c>
      <c r="K1" s="7" t="s">
        <v>47</v>
      </c>
      <c r="L1" s="7" t="s">
        <v>48</v>
      </c>
      <c r="M1" s="7" t="s">
        <v>49</v>
      </c>
      <c r="N1" s="7"/>
    </row>
    <row r="2">
      <c r="A2" s="7" t="s">
        <v>63</v>
      </c>
      <c r="B2" s="7"/>
      <c r="C2" s="7"/>
      <c r="D2" s="7"/>
      <c r="E2" s="7"/>
      <c r="F2" s="7"/>
      <c r="G2" s="7"/>
      <c r="H2" s="7"/>
      <c r="I2" s="7"/>
      <c r="J2" s="7"/>
      <c r="K2" s="7"/>
      <c r="L2" s="7"/>
      <c r="M2" s="7"/>
      <c r="N2" s="7"/>
    </row>
    <row r="3">
      <c r="A3" s="7" t="s">
        <v>64</v>
      </c>
      <c r="B3" s="12">
        <f>'Sales and Costs'!B7</f>
        <v>226000</v>
      </c>
      <c r="C3" s="12">
        <f>'Sales and Costs'!C7</f>
        <v>231780</v>
      </c>
      <c r="D3" s="12">
        <f>'Sales and Costs'!D7</f>
        <v>248513.4</v>
      </c>
      <c r="E3" s="12">
        <f>'Sales and Costs'!E7</f>
        <v>255144.402</v>
      </c>
      <c r="F3" s="12">
        <f>'Sales and Costs'!F7</f>
        <v>261964.3261</v>
      </c>
      <c r="G3" s="12">
        <f>'Sales and Costs'!G7</f>
        <v>277778.9637</v>
      </c>
      <c r="H3" s="12">
        <f>'Sales and Costs'!H7</f>
        <v>285522.2988</v>
      </c>
      <c r="I3" s="12">
        <f>'Sales and Costs'!I7</f>
        <v>293504.1947</v>
      </c>
      <c r="J3" s="12">
        <f>'Sales and Costs'!J7</f>
        <v>301732.9421</v>
      </c>
      <c r="K3" s="12">
        <f>'Sales and Costs'!K7</f>
        <v>310217.1598</v>
      </c>
      <c r="L3" s="12">
        <f>'Sales and Costs'!L7</f>
        <v>318965.8097</v>
      </c>
      <c r="M3" s="12">
        <f>'Sales and Costs'!M7</f>
        <v>327988.2115</v>
      </c>
      <c r="N3" s="7"/>
    </row>
    <row r="4">
      <c r="A4" s="7"/>
      <c r="B4" s="7"/>
      <c r="C4" s="7"/>
      <c r="D4" s="7"/>
      <c r="E4" s="7"/>
      <c r="F4" s="7"/>
      <c r="G4" s="7"/>
      <c r="H4" s="7"/>
      <c r="I4" s="7"/>
      <c r="J4" s="7"/>
      <c r="K4" s="7"/>
      <c r="L4" s="7"/>
      <c r="M4" s="7"/>
      <c r="N4" s="7"/>
    </row>
    <row r="5">
      <c r="A5" s="7" t="s">
        <v>65</v>
      </c>
      <c r="B5" s="7"/>
      <c r="C5" s="7"/>
      <c r="D5" s="7"/>
      <c r="E5" s="7"/>
      <c r="F5" s="7"/>
      <c r="G5" s="7"/>
      <c r="H5" s="7"/>
      <c r="I5" s="7"/>
      <c r="J5" s="7"/>
      <c r="K5" s="7"/>
      <c r="L5" s="7"/>
      <c r="M5" s="7"/>
      <c r="N5" s="7"/>
    </row>
    <row r="6">
      <c r="A6" s="7" t="s">
        <v>66</v>
      </c>
      <c r="B6" s="12">
        <f>Purchases!B7</f>
        <v>154800</v>
      </c>
      <c r="C6" s="12">
        <f>Purchases!C7</f>
        <v>158724</v>
      </c>
      <c r="D6" s="12">
        <f>Purchases!D7</f>
        <v>170191.32</v>
      </c>
      <c r="E6" s="12">
        <f>Purchases!E7</f>
        <v>174696.7716</v>
      </c>
      <c r="F6" s="12">
        <f>Purchases!F7</f>
        <v>179329.845</v>
      </c>
      <c r="G6" s="12">
        <f>Purchases!G7</f>
        <v>190654.4412</v>
      </c>
      <c r="H6" s="12">
        <f>Purchases!H7</f>
        <v>195948.1908</v>
      </c>
      <c r="I6" s="12">
        <f>Purchases!I7</f>
        <v>201405.275</v>
      </c>
      <c r="J6" s="12">
        <f>Purchases!J7</f>
        <v>207031.4147</v>
      </c>
      <c r="K6" s="12">
        <f>Purchases!K7</f>
        <v>212832.5606</v>
      </c>
      <c r="L6" s="12">
        <f>Purchases!L7</f>
        <v>218814.9027</v>
      </c>
      <c r="M6" s="12">
        <f>Purchases!M7</f>
        <v>224984.882</v>
      </c>
      <c r="N6" s="7"/>
    </row>
    <row r="7">
      <c r="A7" s="7" t="s">
        <v>33</v>
      </c>
      <c r="B7" s="12">
        <f>'Sales and Costs'!B20</f>
        <v>16000</v>
      </c>
      <c r="C7" s="12">
        <f>'Sales and Costs'!C20</f>
        <v>16000</v>
      </c>
      <c r="D7" s="12">
        <f>'Sales and Costs'!D20</f>
        <v>16000</v>
      </c>
      <c r="E7" s="12">
        <f>'Sales and Costs'!E20</f>
        <v>16000</v>
      </c>
      <c r="F7" s="12">
        <f>'Sales and Costs'!F20</f>
        <v>16000</v>
      </c>
      <c r="G7" s="12">
        <f>'Sales and Costs'!G20</f>
        <v>16000</v>
      </c>
      <c r="H7" s="12">
        <f>'Sales and Costs'!H20</f>
        <v>16000</v>
      </c>
      <c r="I7" s="12">
        <f>'Sales and Costs'!I20</f>
        <v>16000</v>
      </c>
      <c r="J7" s="12">
        <f>'Sales and Costs'!J20</f>
        <v>16000</v>
      </c>
      <c r="K7" s="12">
        <f>'Sales and Costs'!K20</f>
        <v>16000</v>
      </c>
      <c r="L7" s="12">
        <f>'Sales and Costs'!L20</f>
        <v>16000</v>
      </c>
      <c r="M7" s="12">
        <f>'Sales and Costs'!M20</f>
        <v>16000</v>
      </c>
      <c r="N7" s="7"/>
    </row>
    <row r="8">
      <c r="A8" s="7" t="s">
        <v>67</v>
      </c>
      <c r="B8" s="12">
        <f t="shared" ref="B8:M8" si="1">B3-B6-B7</f>
        <v>55200</v>
      </c>
      <c r="C8" s="12">
        <f t="shared" si="1"/>
        <v>57056</v>
      </c>
      <c r="D8" s="12">
        <f t="shared" si="1"/>
        <v>62322.08</v>
      </c>
      <c r="E8" s="12">
        <f t="shared" si="1"/>
        <v>64447.6304</v>
      </c>
      <c r="F8" s="12">
        <f t="shared" si="1"/>
        <v>66634.48107</v>
      </c>
      <c r="G8" s="12">
        <f t="shared" si="1"/>
        <v>71124.5225</v>
      </c>
      <c r="H8" s="12">
        <f t="shared" si="1"/>
        <v>73574.10795</v>
      </c>
      <c r="I8" s="12">
        <f t="shared" si="1"/>
        <v>76098.91973</v>
      </c>
      <c r="J8" s="12">
        <f t="shared" si="1"/>
        <v>78701.52738</v>
      </c>
      <c r="K8" s="12">
        <f t="shared" si="1"/>
        <v>81384.59927</v>
      </c>
      <c r="L8" s="12">
        <f t="shared" si="1"/>
        <v>84150.90693</v>
      </c>
      <c r="M8" s="12">
        <f t="shared" si="1"/>
        <v>87003.32947</v>
      </c>
      <c r="N8" s="7"/>
    </row>
    <row r="9">
      <c r="A9" s="7"/>
      <c r="B9" s="7"/>
      <c r="C9" s="7"/>
      <c r="D9" s="7"/>
      <c r="E9" s="7"/>
      <c r="F9" s="7"/>
      <c r="G9" s="7"/>
      <c r="H9" s="7"/>
      <c r="I9" s="7"/>
      <c r="J9" s="7"/>
      <c r="K9" s="7"/>
      <c r="L9" s="7"/>
      <c r="M9" s="7"/>
      <c r="N9" s="7"/>
    </row>
    <row r="10">
      <c r="A10" s="7" t="s">
        <v>68</v>
      </c>
      <c r="B10" s="7"/>
      <c r="C10" s="7"/>
      <c r="D10" s="7"/>
      <c r="E10" s="7"/>
      <c r="F10" s="7"/>
      <c r="G10" s="7"/>
      <c r="H10" s="7"/>
      <c r="I10" s="7"/>
      <c r="J10" s="7"/>
      <c r="K10" s="7"/>
      <c r="L10" s="7"/>
      <c r="M10" s="7"/>
      <c r="N10" s="7"/>
    </row>
    <row r="11">
      <c r="A11" s="7" t="s">
        <v>69</v>
      </c>
      <c r="B11" s="8">
        <v>0.0</v>
      </c>
      <c r="C11" s="12">
        <f t="shared" ref="C11:M11" si="2">B13</f>
        <v>55200</v>
      </c>
      <c r="D11" s="12">
        <f t="shared" si="2"/>
        <v>112256</v>
      </c>
      <c r="E11" s="12">
        <f t="shared" si="2"/>
        <v>174578.08</v>
      </c>
      <c r="F11" s="12">
        <f t="shared" si="2"/>
        <v>239025.7104</v>
      </c>
      <c r="G11" s="12">
        <f t="shared" si="2"/>
        <v>305660.1915</v>
      </c>
      <c r="H11" s="12">
        <f t="shared" si="2"/>
        <v>376784.714</v>
      </c>
      <c r="I11" s="12">
        <f t="shared" si="2"/>
        <v>450358.8219</v>
      </c>
      <c r="J11" s="12">
        <f t="shared" si="2"/>
        <v>526457.7417</v>
      </c>
      <c r="K11" s="12">
        <f t="shared" si="2"/>
        <v>605159.269</v>
      </c>
      <c r="L11" s="12">
        <f t="shared" si="2"/>
        <v>686543.8683</v>
      </c>
      <c r="M11" s="12">
        <f t="shared" si="2"/>
        <v>770694.7752</v>
      </c>
      <c r="N11" s="7"/>
    </row>
    <row r="12">
      <c r="A12" s="7" t="s">
        <v>67</v>
      </c>
      <c r="B12" s="12">
        <f t="shared" ref="B12:M12" si="3">B8</f>
        <v>55200</v>
      </c>
      <c r="C12" s="12">
        <f t="shared" si="3"/>
        <v>57056</v>
      </c>
      <c r="D12" s="12">
        <f t="shared" si="3"/>
        <v>62322.08</v>
      </c>
      <c r="E12" s="12">
        <f t="shared" si="3"/>
        <v>64447.6304</v>
      </c>
      <c r="F12" s="12">
        <f t="shared" si="3"/>
        <v>66634.48107</v>
      </c>
      <c r="G12" s="12">
        <f t="shared" si="3"/>
        <v>71124.5225</v>
      </c>
      <c r="H12" s="12">
        <f t="shared" si="3"/>
        <v>73574.10795</v>
      </c>
      <c r="I12" s="12">
        <f t="shared" si="3"/>
        <v>76098.91973</v>
      </c>
      <c r="J12" s="12">
        <f t="shared" si="3"/>
        <v>78701.52738</v>
      </c>
      <c r="K12" s="12">
        <f t="shared" si="3"/>
        <v>81384.59927</v>
      </c>
      <c r="L12" s="12">
        <f t="shared" si="3"/>
        <v>84150.90693</v>
      </c>
      <c r="M12" s="12">
        <f t="shared" si="3"/>
        <v>87003.32947</v>
      </c>
      <c r="N12" s="7"/>
    </row>
    <row r="13">
      <c r="A13" s="7" t="s">
        <v>70</v>
      </c>
      <c r="B13" s="12">
        <f t="shared" ref="B13:M13" si="4">B11+B12</f>
        <v>55200</v>
      </c>
      <c r="C13" s="12">
        <f t="shared" si="4"/>
        <v>112256</v>
      </c>
      <c r="D13" s="12">
        <f t="shared" si="4"/>
        <v>174578.08</v>
      </c>
      <c r="E13" s="12">
        <f t="shared" si="4"/>
        <v>239025.7104</v>
      </c>
      <c r="F13" s="12">
        <f t="shared" si="4"/>
        <v>305660.1915</v>
      </c>
      <c r="G13" s="12">
        <f t="shared" si="4"/>
        <v>376784.714</v>
      </c>
      <c r="H13" s="12">
        <f t="shared" si="4"/>
        <v>450358.8219</v>
      </c>
      <c r="I13" s="12">
        <f t="shared" si="4"/>
        <v>526457.7417</v>
      </c>
      <c r="J13" s="12">
        <f t="shared" si="4"/>
        <v>605159.269</v>
      </c>
      <c r="K13" s="12">
        <f t="shared" si="4"/>
        <v>686543.8683</v>
      </c>
      <c r="L13" s="12">
        <f t="shared" si="4"/>
        <v>770694.7752</v>
      </c>
      <c r="M13" s="12">
        <f t="shared" si="4"/>
        <v>857698.1047</v>
      </c>
      <c r="N13" s="7"/>
    </row>
    <row r="14">
      <c r="A14" s="7"/>
      <c r="B14" s="7"/>
      <c r="C14" s="7"/>
      <c r="D14" s="7"/>
      <c r="E14" s="7"/>
      <c r="F14" s="7"/>
      <c r="G14" s="7"/>
      <c r="H14" s="7"/>
      <c r="I14" s="7"/>
      <c r="J14" s="7"/>
      <c r="K14" s="7"/>
      <c r="L14" s="7"/>
      <c r="M14" s="7"/>
      <c r="N14" s="7"/>
    </row>
    <row r="15">
      <c r="A15" s="7"/>
      <c r="B15" s="7"/>
      <c r="C15" s="7"/>
      <c r="D15" s="7"/>
      <c r="E15" s="7"/>
      <c r="F15" s="7"/>
      <c r="G15" s="7"/>
      <c r="H15" s="7"/>
      <c r="I15" s="7"/>
      <c r="J15" s="7"/>
      <c r="K15" s="7"/>
      <c r="L15" s="7"/>
      <c r="M15" s="7"/>
      <c r="N15" s="7"/>
    </row>
    <row r="16">
      <c r="A16" s="7"/>
      <c r="B16" s="7"/>
      <c r="C16" s="7"/>
      <c r="D16" s="7"/>
      <c r="E16" s="7"/>
      <c r="F16" s="7"/>
      <c r="G16" s="7"/>
      <c r="H16" s="7"/>
      <c r="I16" s="7"/>
      <c r="J16" s="7"/>
      <c r="K16" s="7"/>
      <c r="L16" s="7"/>
      <c r="M16" s="7"/>
      <c r="N16" s="7"/>
    </row>
    <row r="17">
      <c r="A17" s="7"/>
      <c r="B17" s="7"/>
      <c r="C17" s="7"/>
      <c r="D17" s="7"/>
      <c r="E17" s="7"/>
      <c r="F17" s="7"/>
      <c r="G17" s="7"/>
      <c r="H17" s="7"/>
      <c r="I17" s="7"/>
      <c r="J17" s="7"/>
      <c r="K17" s="7"/>
      <c r="L17" s="7"/>
      <c r="M17" s="7"/>
      <c r="N17" s="7"/>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c r="B1" s="7" t="s">
        <v>38</v>
      </c>
      <c r="C1" s="7" t="s">
        <v>39</v>
      </c>
      <c r="D1" s="7" t="s">
        <v>40</v>
      </c>
      <c r="E1" s="7" t="s">
        <v>41</v>
      </c>
      <c r="F1" s="7" t="s">
        <v>42</v>
      </c>
      <c r="G1" s="7" t="s">
        <v>43</v>
      </c>
      <c r="H1" s="7" t="s">
        <v>44</v>
      </c>
      <c r="I1" s="7" t="s">
        <v>45</v>
      </c>
      <c r="J1" s="7" t="s">
        <v>46</v>
      </c>
      <c r="K1" s="7" t="s">
        <v>47</v>
      </c>
      <c r="L1" s="7" t="s">
        <v>48</v>
      </c>
      <c r="M1" s="7" t="s">
        <v>49</v>
      </c>
      <c r="N1" s="7"/>
    </row>
    <row r="2">
      <c r="A2" s="7" t="s">
        <v>71</v>
      </c>
      <c r="B2" s="7"/>
      <c r="C2" s="7"/>
      <c r="D2" s="7"/>
      <c r="E2" s="7"/>
      <c r="F2" s="7"/>
      <c r="G2" s="7"/>
      <c r="H2" s="7"/>
      <c r="I2" s="7"/>
      <c r="J2" s="7"/>
      <c r="K2" s="7"/>
      <c r="L2" s="7"/>
      <c r="M2" s="7"/>
      <c r="N2" s="7"/>
    </row>
    <row r="3">
      <c r="A3" s="7" t="s">
        <v>68</v>
      </c>
      <c r="B3" s="12">
        <f>Cash!B13</f>
        <v>55200</v>
      </c>
      <c r="C3" s="12">
        <f>Cash!C13</f>
        <v>112256</v>
      </c>
      <c r="D3" s="12">
        <f>Cash!D13</f>
        <v>174578.08</v>
      </c>
      <c r="E3" s="12">
        <f>Cash!E13</f>
        <v>239025.7104</v>
      </c>
      <c r="F3" s="12">
        <f>Cash!F13</f>
        <v>305660.1915</v>
      </c>
      <c r="G3" s="12">
        <f>Cash!G13</f>
        <v>376784.714</v>
      </c>
      <c r="H3" s="12">
        <f>Cash!H13</f>
        <v>450358.8219</v>
      </c>
      <c r="I3" s="12">
        <f>Cash!I13</f>
        <v>526457.7417</v>
      </c>
      <c r="J3" s="12">
        <f>Cash!J13</f>
        <v>605159.269</v>
      </c>
      <c r="K3" s="12">
        <f>Cash!K13</f>
        <v>686543.8683</v>
      </c>
      <c r="L3" s="12">
        <f>Cash!L13</f>
        <v>770694.7752</v>
      </c>
      <c r="M3" s="12">
        <f>Cash!M13</f>
        <v>857698.1047</v>
      </c>
      <c r="N3" s="7"/>
    </row>
    <row r="4">
      <c r="A4" s="7"/>
      <c r="B4" s="7"/>
      <c r="C4" s="7"/>
      <c r="D4" s="7"/>
      <c r="E4" s="7"/>
      <c r="F4" s="7"/>
      <c r="G4" s="7"/>
      <c r="H4" s="7"/>
      <c r="I4" s="7"/>
      <c r="J4" s="7"/>
      <c r="K4" s="7"/>
      <c r="L4" s="7"/>
      <c r="M4" s="7"/>
      <c r="N4" s="7"/>
    </row>
    <row r="5">
      <c r="A5" s="7" t="s">
        <v>72</v>
      </c>
      <c r="B5" s="12">
        <f t="shared" ref="B5:M5" si="1">B3</f>
        <v>55200</v>
      </c>
      <c r="C5" s="12">
        <f t="shared" si="1"/>
        <v>112256</v>
      </c>
      <c r="D5" s="12">
        <f t="shared" si="1"/>
        <v>174578.08</v>
      </c>
      <c r="E5" s="12">
        <f t="shared" si="1"/>
        <v>239025.7104</v>
      </c>
      <c r="F5" s="12">
        <f t="shared" si="1"/>
        <v>305660.1915</v>
      </c>
      <c r="G5" s="12">
        <f t="shared" si="1"/>
        <v>376784.714</v>
      </c>
      <c r="H5" s="12">
        <f t="shared" si="1"/>
        <v>450358.8219</v>
      </c>
      <c r="I5" s="12">
        <f t="shared" si="1"/>
        <v>526457.7417</v>
      </c>
      <c r="J5" s="12">
        <f t="shared" si="1"/>
        <v>605159.269</v>
      </c>
      <c r="K5" s="12">
        <f t="shared" si="1"/>
        <v>686543.8683</v>
      </c>
      <c r="L5" s="12">
        <f t="shared" si="1"/>
        <v>770694.7752</v>
      </c>
      <c r="M5" s="12">
        <f t="shared" si="1"/>
        <v>857698.1047</v>
      </c>
      <c r="N5" s="7"/>
    </row>
    <row r="6">
      <c r="A6" s="7"/>
      <c r="B6" s="7"/>
      <c r="C6" s="7"/>
      <c r="D6" s="7"/>
      <c r="E6" s="7"/>
      <c r="F6" s="7"/>
      <c r="G6" s="7"/>
      <c r="H6" s="7"/>
      <c r="I6" s="7"/>
      <c r="J6" s="7"/>
      <c r="K6" s="7"/>
      <c r="L6" s="7"/>
      <c r="M6" s="7"/>
      <c r="N6" s="7"/>
    </row>
    <row r="7">
      <c r="A7" s="7" t="s">
        <v>73</v>
      </c>
      <c r="B7" s="7"/>
      <c r="C7" s="7"/>
      <c r="D7" s="7"/>
      <c r="E7" s="7"/>
      <c r="F7" s="7"/>
      <c r="G7" s="7"/>
      <c r="H7" s="7"/>
      <c r="I7" s="7"/>
      <c r="J7" s="7"/>
      <c r="K7" s="7"/>
      <c r="L7" s="7"/>
      <c r="M7" s="7"/>
      <c r="N7" s="7"/>
    </row>
    <row r="8">
      <c r="A8" s="7"/>
      <c r="B8" s="7"/>
      <c r="C8" s="7"/>
      <c r="D8" s="7"/>
      <c r="E8" s="7"/>
      <c r="F8" s="7"/>
      <c r="G8" s="7"/>
      <c r="H8" s="7"/>
      <c r="I8" s="7"/>
      <c r="J8" s="7"/>
      <c r="K8" s="7"/>
      <c r="L8" s="7"/>
      <c r="M8" s="7"/>
      <c r="N8" s="7"/>
    </row>
    <row r="9">
      <c r="A9" s="7" t="s">
        <v>74</v>
      </c>
      <c r="B9" s="8">
        <v>0.0</v>
      </c>
      <c r="C9" s="8">
        <v>0.0</v>
      </c>
      <c r="D9" s="8">
        <v>0.0</v>
      </c>
      <c r="E9" s="8">
        <v>0.0</v>
      </c>
      <c r="F9" s="8">
        <v>0.0</v>
      </c>
      <c r="G9" s="8">
        <v>0.0</v>
      </c>
      <c r="H9" s="8">
        <v>0.0</v>
      </c>
      <c r="I9" s="8">
        <v>0.0</v>
      </c>
      <c r="J9" s="8">
        <v>0.0</v>
      </c>
      <c r="K9" s="8">
        <v>0.0</v>
      </c>
      <c r="L9" s="8">
        <v>0.0</v>
      </c>
      <c r="M9" s="8">
        <v>0.0</v>
      </c>
      <c r="N9" s="7"/>
    </row>
    <row r="10">
      <c r="A10" s="7"/>
      <c r="B10" s="7"/>
      <c r="C10" s="7"/>
      <c r="D10" s="7"/>
      <c r="E10" s="7"/>
      <c r="F10" s="7"/>
      <c r="G10" s="7"/>
      <c r="H10" s="7"/>
      <c r="I10" s="7"/>
      <c r="J10" s="7"/>
      <c r="K10" s="7"/>
      <c r="L10" s="7"/>
      <c r="M10" s="7"/>
      <c r="N10" s="7"/>
    </row>
    <row r="11">
      <c r="A11" s="7" t="s">
        <v>75</v>
      </c>
      <c r="B11" s="12">
        <f t="shared" ref="B11:M11" si="2">B5-B9</f>
        <v>55200</v>
      </c>
      <c r="C11" s="12">
        <f t="shared" si="2"/>
        <v>112256</v>
      </c>
      <c r="D11" s="12">
        <f t="shared" si="2"/>
        <v>174578.08</v>
      </c>
      <c r="E11" s="12">
        <f t="shared" si="2"/>
        <v>239025.7104</v>
      </c>
      <c r="F11" s="12">
        <f t="shared" si="2"/>
        <v>305660.1915</v>
      </c>
      <c r="G11" s="12">
        <f t="shared" si="2"/>
        <v>376784.714</v>
      </c>
      <c r="H11" s="12">
        <f t="shared" si="2"/>
        <v>450358.8219</v>
      </c>
      <c r="I11" s="12">
        <f t="shared" si="2"/>
        <v>526457.7417</v>
      </c>
      <c r="J11" s="12">
        <f t="shared" si="2"/>
        <v>605159.269</v>
      </c>
      <c r="K11" s="12">
        <f t="shared" si="2"/>
        <v>686543.8683</v>
      </c>
      <c r="L11" s="12">
        <f t="shared" si="2"/>
        <v>770694.7752</v>
      </c>
      <c r="M11" s="12">
        <f t="shared" si="2"/>
        <v>857698.1047</v>
      </c>
      <c r="N11" s="7"/>
    </row>
    <row r="12">
      <c r="A12" s="7"/>
      <c r="B12" s="7"/>
      <c r="C12" s="7"/>
      <c r="D12" s="7"/>
      <c r="E12" s="7"/>
      <c r="F12" s="7"/>
      <c r="G12" s="7"/>
      <c r="H12" s="7"/>
      <c r="I12" s="7"/>
      <c r="J12" s="7"/>
      <c r="K12" s="7"/>
      <c r="L12" s="7"/>
      <c r="M12" s="7"/>
      <c r="N12" s="7"/>
    </row>
    <row r="13">
      <c r="A13" s="7" t="s">
        <v>76</v>
      </c>
      <c r="B13" s="8">
        <v>0.0</v>
      </c>
      <c r="C13" s="12">
        <f t="shared" ref="C13:M13" si="3">B15</f>
        <v>55200</v>
      </c>
      <c r="D13" s="12">
        <f t="shared" si="3"/>
        <v>112256</v>
      </c>
      <c r="E13" s="12">
        <f t="shared" si="3"/>
        <v>174578.08</v>
      </c>
      <c r="F13" s="12">
        <f t="shared" si="3"/>
        <v>239025.7104</v>
      </c>
      <c r="G13" s="12">
        <f t="shared" si="3"/>
        <v>305660.1915</v>
      </c>
      <c r="H13" s="12">
        <f t="shared" si="3"/>
        <v>376784.714</v>
      </c>
      <c r="I13" s="12">
        <f t="shared" si="3"/>
        <v>450358.8219</v>
      </c>
      <c r="J13" s="12">
        <f t="shared" si="3"/>
        <v>526457.7417</v>
      </c>
      <c r="K13" s="12">
        <f t="shared" si="3"/>
        <v>605159.269</v>
      </c>
      <c r="L13" s="12">
        <f t="shared" si="3"/>
        <v>686543.8683</v>
      </c>
      <c r="M13" s="12">
        <f t="shared" si="3"/>
        <v>770694.7752</v>
      </c>
      <c r="N13" s="7"/>
    </row>
    <row r="14">
      <c r="A14" s="7" t="s">
        <v>77</v>
      </c>
      <c r="B14" s="12">
        <f>'Sales and Costs'!B24</f>
        <v>55200</v>
      </c>
      <c r="C14" s="12">
        <f>'Sales and Costs'!C24</f>
        <v>57056</v>
      </c>
      <c r="D14" s="12">
        <f>'Sales and Costs'!D24</f>
        <v>62322.08</v>
      </c>
      <c r="E14" s="12">
        <f>'Sales and Costs'!E24</f>
        <v>64447.6304</v>
      </c>
      <c r="F14" s="12">
        <f>'Sales and Costs'!F24</f>
        <v>66634.48107</v>
      </c>
      <c r="G14" s="12">
        <f>'Sales and Costs'!G24</f>
        <v>71124.5225</v>
      </c>
      <c r="H14" s="12">
        <f>'Sales and Costs'!H24</f>
        <v>73574.10795</v>
      </c>
      <c r="I14" s="12">
        <f>'Sales and Costs'!I24</f>
        <v>76098.91973</v>
      </c>
      <c r="J14" s="12">
        <f>'Sales and Costs'!J24</f>
        <v>78701.52738</v>
      </c>
      <c r="K14" s="12">
        <f>'Sales and Costs'!K24</f>
        <v>81384.59927</v>
      </c>
      <c r="L14" s="12">
        <f>'Sales and Costs'!L24</f>
        <v>84150.90693</v>
      </c>
      <c r="M14" s="12">
        <f>'Sales and Costs'!M24</f>
        <v>87003.32947</v>
      </c>
      <c r="N14" s="7"/>
    </row>
    <row r="15">
      <c r="A15" s="7" t="s">
        <v>78</v>
      </c>
      <c r="B15" s="12">
        <f t="shared" ref="B15:M15" si="4">B13+B14</f>
        <v>55200</v>
      </c>
      <c r="C15" s="12">
        <f t="shared" si="4"/>
        <v>112256</v>
      </c>
      <c r="D15" s="12">
        <f t="shared" si="4"/>
        <v>174578.08</v>
      </c>
      <c r="E15" s="12">
        <f t="shared" si="4"/>
        <v>239025.7104</v>
      </c>
      <c r="F15" s="12">
        <f t="shared" si="4"/>
        <v>305660.1915</v>
      </c>
      <c r="G15" s="12">
        <f t="shared" si="4"/>
        <v>376784.714</v>
      </c>
      <c r="H15" s="12">
        <f t="shared" si="4"/>
        <v>450358.8219</v>
      </c>
      <c r="I15" s="12">
        <f t="shared" si="4"/>
        <v>526457.7417</v>
      </c>
      <c r="J15" s="12">
        <f t="shared" si="4"/>
        <v>605159.269</v>
      </c>
      <c r="K15" s="12">
        <f t="shared" si="4"/>
        <v>686543.8683</v>
      </c>
      <c r="L15" s="12">
        <f t="shared" si="4"/>
        <v>770694.7752</v>
      </c>
      <c r="M15" s="12">
        <f t="shared" si="4"/>
        <v>857698.1047</v>
      </c>
      <c r="N15" s="7"/>
    </row>
    <row r="16">
      <c r="A16" s="7"/>
      <c r="B16" s="7"/>
      <c r="C16" s="7"/>
      <c r="D16" s="7"/>
      <c r="E16" s="7"/>
      <c r="F16" s="7"/>
      <c r="G16" s="7"/>
      <c r="H16" s="7"/>
      <c r="I16" s="7"/>
      <c r="J16" s="7"/>
      <c r="K16" s="7"/>
      <c r="L16" s="7"/>
      <c r="M16" s="7"/>
      <c r="N16" s="7"/>
    </row>
    <row r="17">
      <c r="A17" s="7" t="s">
        <v>79</v>
      </c>
      <c r="B17" s="12">
        <f t="shared" ref="B17:M17" si="5">B11-B15</f>
        <v>0</v>
      </c>
      <c r="C17" s="12">
        <f t="shared" si="5"/>
        <v>0</v>
      </c>
      <c r="D17" s="12">
        <f t="shared" si="5"/>
        <v>0</v>
      </c>
      <c r="E17" s="12">
        <f t="shared" si="5"/>
        <v>0</v>
      </c>
      <c r="F17" s="12">
        <f t="shared" si="5"/>
        <v>0</v>
      </c>
      <c r="G17" s="12">
        <f t="shared" si="5"/>
        <v>0</v>
      </c>
      <c r="H17" s="12">
        <f t="shared" si="5"/>
        <v>0</v>
      </c>
      <c r="I17" s="12">
        <f t="shared" si="5"/>
        <v>0</v>
      </c>
      <c r="J17" s="12">
        <f t="shared" si="5"/>
        <v>0</v>
      </c>
      <c r="K17" s="12">
        <f t="shared" si="5"/>
        <v>0</v>
      </c>
      <c r="L17" s="12">
        <f t="shared" si="5"/>
        <v>0</v>
      </c>
      <c r="M17" s="12">
        <f t="shared" si="5"/>
        <v>0</v>
      </c>
      <c r="N17" s="7"/>
    </row>
    <row r="18">
      <c r="A18" s="7"/>
      <c r="B18" s="7"/>
      <c r="C18" s="7"/>
      <c r="D18" s="7"/>
      <c r="E18" s="7"/>
      <c r="F18" s="7"/>
      <c r="G18" s="7"/>
      <c r="H18" s="7"/>
      <c r="I18" s="7"/>
      <c r="J18" s="7"/>
      <c r="K18" s="7"/>
      <c r="L18" s="7"/>
      <c r="M18" s="7"/>
      <c r="N18" s="7"/>
    </row>
  </sheetData>
  <drawing r:id="rId1"/>
</worksheet>
</file>