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Balances" sheetId="7" r:id="rId10"/>
  </sheets>
  <definedNames/>
  <calcPr/>
</workbook>
</file>

<file path=xl/sharedStrings.xml><?xml version="1.0" encoding="utf-8"?>
<sst xmlns="http://schemas.openxmlformats.org/spreadsheetml/2006/main" count="172" uniqueCount="78">
  <si>
    <t>Description</t>
  </si>
  <si>
    <t>Rolls on Wheels offers three varieties of rolls: Veg Roll, Egg Roll and Chicken Roll.</t>
  </si>
  <si>
    <t>The selling price of veg roll is Rs. 50, egg roll is Rs. 60 and chicken roll is Rs. 70.</t>
  </si>
  <si>
    <t xml:space="preserve">In the first month, Rolls on Wheels estimates that it will sell 700 veg roll,  850 egg roll and 900 chicken roll. It estimates that the sale of veg roll will not change in the next 12 months. It also estimates that the sale of egg roll will increase by 3% every month and chicken roll by 4% every month. </t>
  </si>
  <si>
    <t>To make a veg roll, it needs one roll base, one bowl of vegetables, and one mayonnaise sachet. To make a egg roll it needs one roll base, half bowl vegetables, one egg  and one mayonnaise sachet. To make a chicken roll it needs one roll base, one bowl chicken, half bowl vegetables and one mayonnaise sachet.</t>
  </si>
  <si>
    <t xml:space="preserve">It buys these items for every month, the cost of roll base is Rs. 10, one bowl vegetables is Rs. 6, one egg is Rs. 7,one bowl chicken is Rs. 25 and mayonnaise sachet is Rs. 2.5.
 </t>
  </si>
  <si>
    <t>Other costs of Rolls on Wheels are-</t>
  </si>
  <si>
    <t>Rent - Rs. 10000 per month</t>
  </si>
  <si>
    <t>Electricity bill - Rs. 2000 per month</t>
  </si>
  <si>
    <t>Gas - Rs. 4400 per month</t>
  </si>
  <si>
    <t>Make a model for the Rolls on Wheels for 12 months.</t>
  </si>
  <si>
    <t>Unit solds</t>
  </si>
  <si>
    <t>Increment</t>
  </si>
  <si>
    <t>Selling Price</t>
  </si>
  <si>
    <t>Veg Roll</t>
  </si>
  <si>
    <t>Egg Roll</t>
  </si>
  <si>
    <t>Chicken Roll</t>
  </si>
  <si>
    <t>For 1 veg Roll</t>
  </si>
  <si>
    <t>For 1 Egg roll</t>
  </si>
  <si>
    <t>For 1 chicken Roll</t>
  </si>
  <si>
    <t>Roll Base</t>
  </si>
  <si>
    <t>Vegetable</t>
  </si>
  <si>
    <t>Egg</t>
  </si>
  <si>
    <t xml:space="preserve">Chicken </t>
  </si>
  <si>
    <t>mayonnaise</t>
  </si>
  <si>
    <t>Cost Price</t>
  </si>
  <si>
    <t>in Rs</t>
  </si>
  <si>
    <t>Other Costs</t>
  </si>
  <si>
    <t>in Rs per month</t>
  </si>
  <si>
    <t>Rent</t>
  </si>
  <si>
    <t>Electricity Bill</t>
  </si>
  <si>
    <t>Gas</t>
  </si>
  <si>
    <t>M1</t>
  </si>
  <si>
    <t>M2</t>
  </si>
  <si>
    <t>M3</t>
  </si>
  <si>
    <t>M4</t>
  </si>
  <si>
    <t>M5</t>
  </si>
  <si>
    <t>M6</t>
  </si>
  <si>
    <t>M7</t>
  </si>
  <si>
    <t>M8</t>
  </si>
  <si>
    <t>M9</t>
  </si>
  <si>
    <t>M10</t>
  </si>
  <si>
    <t>M11</t>
  </si>
  <si>
    <t>M12</t>
  </si>
  <si>
    <t>Sales (Qty)</t>
  </si>
  <si>
    <t>veg roll</t>
  </si>
  <si>
    <t>egg roll</t>
  </si>
  <si>
    <t>chicken roll</t>
  </si>
  <si>
    <t>Requirement (Qty)</t>
  </si>
  <si>
    <t>veg Roll</t>
  </si>
  <si>
    <t>Total Requirements (Qty)</t>
  </si>
  <si>
    <t>Sales (in Rs)</t>
  </si>
  <si>
    <t>Total Sales</t>
  </si>
  <si>
    <t xml:space="preserve">Cost of goods sold </t>
  </si>
  <si>
    <t>Total costs of goods sold</t>
  </si>
  <si>
    <t>Total other costs</t>
  </si>
  <si>
    <t>Total Costs</t>
  </si>
  <si>
    <t>Profit</t>
  </si>
  <si>
    <t>Purchases (in Rs)</t>
  </si>
  <si>
    <t>Total Purchases</t>
  </si>
  <si>
    <t>Cash inflow</t>
  </si>
  <si>
    <t>Cash received from Sales</t>
  </si>
  <si>
    <t>Cash outflow</t>
  </si>
  <si>
    <t>Cash paid for purchases</t>
  </si>
  <si>
    <t>Other costs</t>
  </si>
  <si>
    <t>Net cash for the month</t>
  </si>
  <si>
    <t>Cash in hand</t>
  </si>
  <si>
    <t>Opening Cash</t>
  </si>
  <si>
    <t>Closing cash</t>
  </si>
  <si>
    <t>Assets</t>
  </si>
  <si>
    <t>Total Assets (TA)</t>
  </si>
  <si>
    <t>Liabilities</t>
  </si>
  <si>
    <t>Total Liabilities (TL)</t>
  </si>
  <si>
    <t>Difference 1 (TA-TL)</t>
  </si>
  <si>
    <t>Opening Profit</t>
  </si>
  <si>
    <t>Profit for the month</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</si>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</sst>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8.0"/>
      <color theme="1"/>
      <name val="Arial"/>
    </font>
    <font>
      <color theme="1"/>
      <name val="Arial"/>
    </font>
    <font>
      <sz val="18.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2" numFmtId="0" xfId="0" applyAlignment="1" applyFont="1">
      <alignment horizontal="right" vertical="bottom"/>
    </xf>
    <xf borderId="0" fillId="0" fontId="2" numFmtId="9" xfId="0" applyAlignment="1" applyFont="1" applyNumberFormat="1">
      <alignment horizontal="right" vertical="bottom"/>
    </xf>
    <xf borderId="0" fillId="0" fontId="2" numFmtId="0" xfId="0" applyAlignment="1" applyFont="1">
      <alignment shrinkToFit="0" vertical="bottom" wrapText="0"/>
    </xf>
    <xf borderId="0" fillId="0" fontId="2" numFmtId="1" xfId="0" applyAlignment="1" applyFont="1" applyNumberFormat="1">
      <alignment horizontal="right" vertical="bottom"/>
    </xf>
    <xf borderId="0" fillId="0" fontId="2"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7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4"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2"/>
      <c r="D5" s="2"/>
      <c r="E5" s="2"/>
      <c r="F5" s="2"/>
      <c r="G5" s="2"/>
      <c r="H5" s="2"/>
      <c r="I5" s="2"/>
      <c r="J5" s="2"/>
      <c r="K5" s="2"/>
      <c r="L5" s="2"/>
      <c r="M5" s="2"/>
      <c r="N5" s="2"/>
      <c r="O5" s="2"/>
      <c r="P5" s="2"/>
      <c r="Q5" s="2"/>
      <c r="R5" s="2"/>
      <c r="S5" s="2"/>
      <c r="T5" s="2"/>
      <c r="U5" s="2"/>
      <c r="V5" s="2"/>
      <c r="W5" s="2"/>
      <c r="X5" s="2"/>
      <c r="Y5" s="2"/>
      <c r="Z5" s="2"/>
    </row>
    <row r="6" ht="55.5" customHeight="1">
      <c r="A6" s="4"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5" t="s">
        <v>8</v>
      </c>
      <c r="B9" s="2"/>
      <c r="C9" s="2"/>
      <c r="D9" s="2"/>
      <c r="E9" s="2"/>
      <c r="F9" s="2"/>
      <c r="G9" s="2"/>
      <c r="H9" s="2"/>
      <c r="I9" s="2"/>
      <c r="J9" s="2"/>
      <c r="K9" s="2"/>
      <c r="L9" s="2"/>
      <c r="M9" s="2"/>
      <c r="N9" s="2"/>
      <c r="O9" s="2"/>
      <c r="P9" s="2"/>
      <c r="Q9" s="2"/>
      <c r="R9" s="2"/>
      <c r="S9" s="2"/>
      <c r="T9" s="2"/>
      <c r="U9" s="2"/>
      <c r="V9" s="2"/>
      <c r="W9" s="2"/>
      <c r="X9" s="2"/>
      <c r="Y9" s="2"/>
      <c r="Z9" s="2"/>
    </row>
    <row r="10">
      <c r="A10" s="3"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5"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11</v>
      </c>
      <c r="C1" s="2" t="s">
        <v>12</v>
      </c>
      <c r="D1" s="2" t="s">
        <v>13</v>
      </c>
      <c r="E1" s="2"/>
    </row>
    <row r="2">
      <c r="A2" s="2" t="s">
        <v>14</v>
      </c>
      <c r="B2" s="6">
        <v>700.0</v>
      </c>
      <c r="C2" s="7">
        <v>0.0</v>
      </c>
      <c r="D2" s="6">
        <v>50.0</v>
      </c>
      <c r="E2" s="2"/>
    </row>
    <row r="3">
      <c r="A3" s="2" t="s">
        <v>15</v>
      </c>
      <c r="B3" s="6">
        <v>850.0</v>
      </c>
      <c r="C3" s="7">
        <v>0.03</v>
      </c>
      <c r="D3" s="6">
        <v>60.0</v>
      </c>
      <c r="E3" s="2"/>
    </row>
    <row r="4">
      <c r="A4" s="2" t="s">
        <v>16</v>
      </c>
      <c r="B4" s="6">
        <v>900.0</v>
      </c>
      <c r="C4" s="7">
        <v>0.04</v>
      </c>
      <c r="D4" s="6">
        <v>70.0</v>
      </c>
      <c r="E4" s="2"/>
    </row>
    <row r="5">
      <c r="A5" s="2"/>
      <c r="B5" s="2"/>
      <c r="C5" s="2"/>
      <c r="D5" s="2"/>
      <c r="E5" s="2"/>
    </row>
    <row r="6">
      <c r="A6" s="2"/>
      <c r="B6" s="2" t="s">
        <v>17</v>
      </c>
      <c r="C6" s="2" t="s">
        <v>18</v>
      </c>
      <c r="D6" s="8" t="s">
        <v>19</v>
      </c>
      <c r="E6" s="2"/>
    </row>
    <row r="7">
      <c r="A7" s="2" t="s">
        <v>20</v>
      </c>
      <c r="B7" s="6">
        <v>1.0</v>
      </c>
      <c r="C7" s="6">
        <v>1.0</v>
      </c>
      <c r="D7" s="6">
        <v>1.0</v>
      </c>
      <c r="E7" s="2"/>
    </row>
    <row r="8">
      <c r="A8" s="2" t="s">
        <v>21</v>
      </c>
      <c r="B8" s="6">
        <v>1.0</v>
      </c>
      <c r="C8" s="6">
        <v>0.5</v>
      </c>
      <c r="D8" s="6">
        <v>0.5</v>
      </c>
      <c r="E8" s="2"/>
    </row>
    <row r="9">
      <c r="A9" s="2" t="s">
        <v>22</v>
      </c>
      <c r="B9" s="6">
        <v>0.0</v>
      </c>
      <c r="C9" s="6">
        <v>1.0</v>
      </c>
      <c r="D9" s="6">
        <v>0.0</v>
      </c>
      <c r="E9" s="2"/>
    </row>
    <row r="10">
      <c r="A10" s="2" t="s">
        <v>23</v>
      </c>
      <c r="B10" s="6">
        <v>0.0</v>
      </c>
      <c r="C10" s="6">
        <v>0.0</v>
      </c>
      <c r="D10" s="6">
        <v>1.0</v>
      </c>
      <c r="E10" s="2"/>
    </row>
    <row r="11">
      <c r="A11" s="2" t="s">
        <v>24</v>
      </c>
      <c r="B11" s="6">
        <v>1.0</v>
      </c>
      <c r="C11" s="6">
        <v>1.0</v>
      </c>
      <c r="D11" s="6">
        <v>1.0</v>
      </c>
      <c r="E11" s="2"/>
    </row>
    <row r="12">
      <c r="A12" s="2"/>
      <c r="B12" s="2"/>
      <c r="C12" s="2"/>
      <c r="D12" s="2"/>
      <c r="E12" s="2"/>
    </row>
    <row r="13">
      <c r="A13" s="2" t="s">
        <v>25</v>
      </c>
      <c r="B13" s="2" t="s">
        <v>26</v>
      </c>
      <c r="C13" s="2"/>
      <c r="D13" s="2"/>
      <c r="E13" s="2"/>
    </row>
    <row r="14">
      <c r="A14" s="2" t="s">
        <v>20</v>
      </c>
      <c r="B14" s="6">
        <v>10.0</v>
      </c>
      <c r="C14" s="2"/>
      <c r="D14" s="2"/>
      <c r="E14" s="2"/>
    </row>
    <row r="15">
      <c r="A15" s="2" t="s">
        <v>21</v>
      </c>
      <c r="B15" s="6">
        <v>6.0</v>
      </c>
      <c r="C15" s="2"/>
      <c r="D15" s="2"/>
      <c r="E15" s="2"/>
    </row>
    <row r="16">
      <c r="A16" s="2" t="s">
        <v>22</v>
      </c>
      <c r="B16" s="6">
        <v>7.0</v>
      </c>
      <c r="C16" s="2"/>
      <c r="D16" s="2"/>
      <c r="E16" s="2"/>
    </row>
    <row r="17">
      <c r="A17" s="2" t="s">
        <v>23</v>
      </c>
      <c r="B17" s="6">
        <v>25.0</v>
      </c>
      <c r="C17" s="2"/>
      <c r="D17" s="2"/>
      <c r="E17" s="2"/>
    </row>
    <row r="18">
      <c r="A18" s="2" t="s">
        <v>24</v>
      </c>
      <c r="B18" s="6">
        <v>2.5</v>
      </c>
      <c r="C18" s="2"/>
      <c r="D18" s="2"/>
      <c r="E18" s="2"/>
    </row>
    <row r="19">
      <c r="A19" s="2"/>
      <c r="B19" s="2"/>
      <c r="C19" s="2"/>
      <c r="D19" s="2"/>
      <c r="E19" s="2"/>
    </row>
    <row r="20">
      <c r="A20" s="2" t="s">
        <v>27</v>
      </c>
      <c r="B20" s="2" t="s">
        <v>28</v>
      </c>
      <c r="C20" s="2"/>
      <c r="D20" s="2"/>
      <c r="E20" s="2"/>
    </row>
    <row r="21">
      <c r="A21" s="2" t="s">
        <v>29</v>
      </c>
      <c r="B21" s="6">
        <v>10000.0</v>
      </c>
      <c r="C21" s="2"/>
      <c r="D21" s="2"/>
      <c r="E21" s="2"/>
    </row>
    <row r="22">
      <c r="A22" s="2" t="s">
        <v>30</v>
      </c>
      <c r="B22" s="6">
        <v>2000.0</v>
      </c>
      <c r="C22" s="2"/>
      <c r="D22" s="2"/>
      <c r="E22" s="2"/>
    </row>
    <row r="23">
      <c r="A23" s="2" t="s">
        <v>31</v>
      </c>
      <c r="B23" s="6">
        <v>4400.0</v>
      </c>
      <c r="C23" s="2"/>
      <c r="D23" s="2"/>
      <c r="E23" s="2"/>
    </row>
    <row r="24">
      <c r="A24" s="2"/>
      <c r="B24" s="2"/>
      <c r="C24" s="2"/>
      <c r="D24" s="2"/>
      <c r="E24" s="2"/>
    </row>
    <row r="25">
      <c r="A25" s="2"/>
      <c r="B25" s="2"/>
      <c r="C25" s="2"/>
      <c r="D25" s="2"/>
      <c r="E25" s="2"/>
    </row>
    <row r="26">
      <c r="A26" s="2"/>
      <c r="B26" s="2"/>
      <c r="C26" s="2"/>
      <c r="D26" s="2"/>
      <c r="E26"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32</v>
      </c>
      <c r="C1" s="2" t="s">
        <v>33</v>
      </c>
      <c r="D1" s="2" t="s">
        <v>34</v>
      </c>
      <c r="E1" s="2" t="s">
        <v>35</v>
      </c>
      <c r="F1" s="2" t="s">
        <v>36</v>
      </c>
      <c r="G1" s="2" t="s">
        <v>37</v>
      </c>
      <c r="H1" s="2" t="s">
        <v>38</v>
      </c>
      <c r="I1" s="2" t="s">
        <v>39</v>
      </c>
      <c r="J1" s="2" t="s">
        <v>40</v>
      </c>
      <c r="K1" s="2" t="s">
        <v>41</v>
      </c>
      <c r="L1" s="2" t="s">
        <v>42</v>
      </c>
      <c r="M1" s="2" t="s">
        <v>43</v>
      </c>
    </row>
    <row r="2">
      <c r="A2" s="2" t="s">
        <v>44</v>
      </c>
      <c r="B2" s="2"/>
      <c r="C2" s="2"/>
      <c r="D2" s="2"/>
      <c r="E2" s="2"/>
      <c r="F2" s="2"/>
      <c r="G2" s="2"/>
      <c r="H2" s="2"/>
      <c r="I2" s="2"/>
      <c r="J2" s="2"/>
      <c r="K2" s="2"/>
      <c r="L2" s="2"/>
      <c r="M2" s="2"/>
    </row>
    <row r="3">
      <c r="A3" s="2" t="s">
        <v>45</v>
      </c>
      <c r="B3" s="6">
        <f>Assumptions!B2</f>
        <v>700</v>
      </c>
      <c r="C3" s="6">
        <f>B3*(1+Assumptions!$C2)</f>
        <v>700</v>
      </c>
      <c r="D3" s="6">
        <f>C3*(1+Assumptions!$C2)</f>
        <v>700</v>
      </c>
      <c r="E3" s="6">
        <f>D3*(1+Assumptions!$C2)</f>
        <v>700</v>
      </c>
      <c r="F3" s="6">
        <f>E3*(1+Assumptions!$C2)</f>
        <v>700</v>
      </c>
      <c r="G3" s="6">
        <f>F3*(1+Assumptions!$C2)</f>
        <v>700</v>
      </c>
      <c r="H3" s="6">
        <f>G3*(1+Assumptions!$C2)</f>
        <v>700</v>
      </c>
      <c r="I3" s="6">
        <f>H3*(1+Assumptions!$C2)</f>
        <v>700</v>
      </c>
      <c r="J3" s="6">
        <f>I3*(1+Assumptions!$C2)</f>
        <v>700</v>
      </c>
      <c r="K3" s="6">
        <f>J3*(1+Assumptions!$C2)</f>
        <v>700</v>
      </c>
      <c r="L3" s="6">
        <f>K3*(1+Assumptions!$C2)</f>
        <v>700</v>
      </c>
      <c r="M3" s="6">
        <f>L3*(1+Assumptions!$C2)</f>
        <v>700</v>
      </c>
    </row>
    <row r="4">
      <c r="A4" s="2" t="s">
        <v>46</v>
      </c>
      <c r="B4" s="6">
        <f>Assumptions!B3</f>
        <v>850</v>
      </c>
      <c r="C4" s="9">
        <f>B4*(1+Assumptions!$C3)</f>
        <v>875.5</v>
      </c>
      <c r="D4" s="9">
        <f>C4*(1+Assumptions!$C3)</f>
        <v>901.765</v>
      </c>
      <c r="E4" s="9">
        <f>D4*(1+Assumptions!$C3)</f>
        <v>928.81795</v>
      </c>
      <c r="F4" s="9">
        <f>E4*(1+Assumptions!$C3)</f>
        <v>956.6824885</v>
      </c>
      <c r="G4" s="9">
        <f>F4*(1+Assumptions!$C3)</f>
        <v>985.3829632</v>
      </c>
      <c r="H4" s="9">
        <f>G4*(1+Assumptions!$C3)</f>
        <v>1014.944452</v>
      </c>
      <c r="I4" s="9">
        <f>H4*(1+Assumptions!$C3)</f>
        <v>1045.392786</v>
      </c>
      <c r="J4" s="9">
        <f>I4*(1+Assumptions!$C3)</f>
        <v>1076.754569</v>
      </c>
      <c r="K4" s="9">
        <f>J4*(1+Assumptions!$C3)</f>
        <v>1109.057206</v>
      </c>
      <c r="L4" s="9">
        <f>K4*(1+Assumptions!$C3)</f>
        <v>1142.328922</v>
      </c>
      <c r="M4" s="9">
        <f>L4*(1+Assumptions!$C3)</f>
        <v>1176.59879</v>
      </c>
    </row>
    <row r="5">
      <c r="A5" s="2" t="s">
        <v>47</v>
      </c>
      <c r="B5" s="6">
        <f>Assumptions!B4</f>
        <v>900</v>
      </c>
      <c r="C5" s="9">
        <f>B5*(1+Assumptions!$C4)</f>
        <v>936</v>
      </c>
      <c r="D5" s="9">
        <f>C5*(1+Assumptions!$C4)</f>
        <v>973.44</v>
      </c>
      <c r="E5" s="9">
        <f>D5*(1+Assumptions!$C4)</f>
        <v>1012.3776</v>
      </c>
      <c r="F5" s="9">
        <f>E5*(1+Assumptions!$C4)</f>
        <v>1052.872704</v>
      </c>
      <c r="G5" s="9">
        <f>F5*(1+Assumptions!$C4)</f>
        <v>1094.987612</v>
      </c>
      <c r="H5" s="9">
        <f>G5*(1+Assumptions!$C4)</f>
        <v>1138.787117</v>
      </c>
      <c r="I5" s="9">
        <f>H5*(1+Assumptions!$C4)</f>
        <v>1184.338601</v>
      </c>
      <c r="J5" s="9">
        <f>I5*(1+Assumptions!$C4)</f>
        <v>1231.712145</v>
      </c>
      <c r="K5" s="9">
        <f>J5*(1+Assumptions!$C4)</f>
        <v>1280.980631</v>
      </c>
      <c r="L5" s="9">
        <f>K5*(1+Assumptions!$C4)</f>
        <v>1332.219856</v>
      </c>
      <c r="M5" s="9">
        <f>L5*(1+Assumptions!$C4)</f>
        <v>1385.508651</v>
      </c>
    </row>
    <row r="6">
      <c r="A6" s="2"/>
      <c r="B6" s="2"/>
      <c r="C6" s="2"/>
      <c r="D6" s="2"/>
      <c r="E6" s="2"/>
      <c r="F6" s="2"/>
      <c r="G6" s="2"/>
      <c r="H6" s="2"/>
      <c r="I6" s="2"/>
      <c r="J6" s="2"/>
      <c r="K6" s="2"/>
      <c r="L6" s="2"/>
      <c r="M6" s="2"/>
    </row>
    <row r="7">
      <c r="A7" s="2" t="s">
        <v>48</v>
      </c>
      <c r="B7" s="2"/>
      <c r="C7" s="2"/>
      <c r="D7" s="2"/>
      <c r="E7" s="2"/>
      <c r="F7" s="2"/>
      <c r="G7" s="2"/>
      <c r="H7" s="2"/>
      <c r="I7" s="2"/>
      <c r="J7" s="2"/>
      <c r="K7" s="2"/>
      <c r="L7" s="2"/>
      <c r="M7" s="2"/>
    </row>
    <row r="8">
      <c r="A8" s="2" t="s">
        <v>49</v>
      </c>
      <c r="B8" s="2"/>
      <c r="C8" s="2"/>
      <c r="D8" s="2"/>
      <c r="E8" s="2"/>
      <c r="F8" s="2"/>
      <c r="G8" s="2"/>
      <c r="H8" s="2"/>
      <c r="I8" s="2"/>
      <c r="J8" s="2"/>
      <c r="K8" s="2"/>
      <c r="L8" s="2"/>
      <c r="M8" s="2"/>
    </row>
    <row r="9">
      <c r="A9" s="2" t="s">
        <v>20</v>
      </c>
      <c r="B9" s="6">
        <f>B3*Assumptions!$B7</f>
        <v>700</v>
      </c>
      <c r="C9" s="6">
        <f>C3*Assumptions!$B7</f>
        <v>700</v>
      </c>
      <c r="D9" s="6">
        <f>D3*Assumptions!$B7</f>
        <v>700</v>
      </c>
      <c r="E9" s="6">
        <f>E3*Assumptions!$B7</f>
        <v>700</v>
      </c>
      <c r="F9" s="6">
        <f>F3*Assumptions!$B7</f>
        <v>700</v>
      </c>
      <c r="G9" s="6">
        <f>G3*Assumptions!$B7</f>
        <v>700</v>
      </c>
      <c r="H9" s="6">
        <f>H3*Assumptions!$B7</f>
        <v>700</v>
      </c>
      <c r="I9" s="6">
        <f>I3*Assumptions!$B7</f>
        <v>700</v>
      </c>
      <c r="J9" s="6">
        <f>J3*Assumptions!$B7</f>
        <v>700</v>
      </c>
      <c r="K9" s="6">
        <f>K3*Assumptions!$B7</f>
        <v>700</v>
      </c>
      <c r="L9" s="6">
        <f>L3*Assumptions!$B7</f>
        <v>700</v>
      </c>
      <c r="M9" s="6">
        <f>M3*Assumptions!$B7</f>
        <v>700</v>
      </c>
    </row>
    <row r="10">
      <c r="A10" s="2" t="s">
        <v>21</v>
      </c>
      <c r="B10" s="6">
        <f>B3*Assumptions!$B8</f>
        <v>700</v>
      </c>
      <c r="C10" s="6">
        <f>C3*Assumptions!$B8</f>
        <v>700</v>
      </c>
      <c r="D10" s="6">
        <f>D3*Assumptions!$B8</f>
        <v>700</v>
      </c>
      <c r="E10" s="6">
        <f>E3*Assumptions!$B8</f>
        <v>700</v>
      </c>
      <c r="F10" s="6">
        <f>F3*Assumptions!$B8</f>
        <v>700</v>
      </c>
      <c r="G10" s="6">
        <f>G3*Assumptions!$B8</f>
        <v>700</v>
      </c>
      <c r="H10" s="6">
        <f>H3*Assumptions!$B8</f>
        <v>700</v>
      </c>
      <c r="I10" s="6">
        <f>I3*Assumptions!$B8</f>
        <v>700</v>
      </c>
      <c r="J10" s="6">
        <f>J3*Assumptions!$B8</f>
        <v>700</v>
      </c>
      <c r="K10" s="6">
        <f>K3*Assumptions!$B8</f>
        <v>700</v>
      </c>
      <c r="L10" s="6">
        <f>L3*Assumptions!$B8</f>
        <v>700</v>
      </c>
      <c r="M10" s="6">
        <f>M3*Assumptions!$B8</f>
        <v>700</v>
      </c>
    </row>
    <row r="11">
      <c r="A11" s="2" t="s">
        <v>22</v>
      </c>
      <c r="B11" s="6">
        <f>B3*Assumptions!$B9</f>
        <v>0</v>
      </c>
      <c r="C11" s="6">
        <f>C3*Assumptions!$B9</f>
        <v>0</v>
      </c>
      <c r="D11" s="6">
        <f>D3*Assumptions!$B9</f>
        <v>0</v>
      </c>
      <c r="E11" s="6">
        <f>E3*Assumptions!$B9</f>
        <v>0</v>
      </c>
      <c r="F11" s="6">
        <f>F3*Assumptions!$B9</f>
        <v>0</v>
      </c>
      <c r="G11" s="6">
        <f>G3*Assumptions!$B9</f>
        <v>0</v>
      </c>
      <c r="H11" s="6">
        <f>H3*Assumptions!$B9</f>
        <v>0</v>
      </c>
      <c r="I11" s="6">
        <f>I3*Assumptions!$B9</f>
        <v>0</v>
      </c>
      <c r="J11" s="6">
        <f>J3*Assumptions!$B9</f>
        <v>0</v>
      </c>
      <c r="K11" s="6">
        <f>K3*Assumptions!$B9</f>
        <v>0</v>
      </c>
      <c r="L11" s="6">
        <f>L3*Assumptions!$B9</f>
        <v>0</v>
      </c>
      <c r="M11" s="6">
        <f>M3*Assumptions!$B9</f>
        <v>0</v>
      </c>
    </row>
    <row r="12">
      <c r="A12" s="2" t="s">
        <v>23</v>
      </c>
      <c r="B12" s="6">
        <f>B3*Assumptions!$B10</f>
        <v>0</v>
      </c>
      <c r="C12" s="6">
        <f>C3*Assumptions!$B10</f>
        <v>0</v>
      </c>
      <c r="D12" s="6">
        <f>D3*Assumptions!$B10</f>
        <v>0</v>
      </c>
      <c r="E12" s="6">
        <f>E3*Assumptions!$B10</f>
        <v>0</v>
      </c>
      <c r="F12" s="6">
        <f>F3*Assumptions!$B10</f>
        <v>0</v>
      </c>
      <c r="G12" s="6">
        <f>G3*Assumptions!$B10</f>
        <v>0</v>
      </c>
      <c r="H12" s="6">
        <f>H3*Assumptions!$B10</f>
        <v>0</v>
      </c>
      <c r="I12" s="6">
        <f>I3*Assumptions!$B10</f>
        <v>0</v>
      </c>
      <c r="J12" s="6">
        <f>J3*Assumptions!$B10</f>
        <v>0</v>
      </c>
      <c r="K12" s="6">
        <f>K3*Assumptions!$B10</f>
        <v>0</v>
      </c>
      <c r="L12" s="6">
        <f>L3*Assumptions!$B10</f>
        <v>0</v>
      </c>
      <c r="M12" s="6">
        <f>M3*Assumptions!$B10</f>
        <v>0</v>
      </c>
    </row>
    <row r="13">
      <c r="A13" s="2" t="s">
        <v>24</v>
      </c>
      <c r="B13" s="6">
        <f>B3*Assumptions!$B11</f>
        <v>700</v>
      </c>
      <c r="C13" s="6">
        <f>C3*Assumptions!$B11</f>
        <v>700</v>
      </c>
      <c r="D13" s="6">
        <f>D3*Assumptions!$B11</f>
        <v>700</v>
      </c>
      <c r="E13" s="6">
        <f>E3*Assumptions!$B11</f>
        <v>700</v>
      </c>
      <c r="F13" s="6">
        <f>F3*Assumptions!$B11</f>
        <v>700</v>
      </c>
      <c r="G13" s="6">
        <f>G3*Assumptions!$B11</f>
        <v>700</v>
      </c>
      <c r="H13" s="6">
        <f>H3*Assumptions!$B11</f>
        <v>700</v>
      </c>
      <c r="I13" s="6">
        <f>I3*Assumptions!$B11</f>
        <v>700</v>
      </c>
      <c r="J13" s="6">
        <f>J3*Assumptions!$B11</f>
        <v>700</v>
      </c>
      <c r="K13" s="6">
        <f>K3*Assumptions!$B11</f>
        <v>700</v>
      </c>
      <c r="L13" s="6">
        <f>L3*Assumptions!$B11</f>
        <v>700</v>
      </c>
      <c r="M13" s="6">
        <f>M3*Assumptions!$B11</f>
        <v>700</v>
      </c>
    </row>
    <row r="14">
      <c r="A14" s="2"/>
      <c r="B14" s="2"/>
      <c r="C14" s="2"/>
      <c r="D14" s="2"/>
      <c r="E14" s="2"/>
      <c r="F14" s="2"/>
      <c r="G14" s="2"/>
      <c r="H14" s="2"/>
      <c r="I14" s="2"/>
      <c r="J14" s="2"/>
      <c r="K14" s="2"/>
      <c r="L14" s="2"/>
      <c r="M14" s="2"/>
    </row>
    <row r="15">
      <c r="A15" s="2" t="s">
        <v>15</v>
      </c>
      <c r="B15" s="2"/>
      <c r="C15" s="2"/>
      <c r="D15" s="2"/>
      <c r="E15" s="2"/>
      <c r="F15" s="2"/>
      <c r="G15" s="2"/>
      <c r="H15" s="2"/>
      <c r="I15" s="2"/>
      <c r="J15" s="2"/>
      <c r="K15" s="2"/>
      <c r="L15" s="2"/>
      <c r="M15" s="2"/>
    </row>
    <row r="16">
      <c r="A16" s="2" t="s">
        <v>20</v>
      </c>
      <c r="B16" s="9">
        <f>B4*Assumptions!$C7</f>
        <v>850</v>
      </c>
      <c r="C16" s="9">
        <f>C4*Assumptions!$C7</f>
        <v>875.5</v>
      </c>
      <c r="D16" s="9">
        <f>D4*Assumptions!$C7</f>
        <v>901.765</v>
      </c>
      <c r="E16" s="9">
        <f>E4*Assumptions!$C7</f>
        <v>928.81795</v>
      </c>
      <c r="F16" s="9">
        <f>F4*Assumptions!$C7</f>
        <v>956.6824885</v>
      </c>
      <c r="G16" s="9">
        <f>G4*Assumptions!$C7</f>
        <v>985.3829632</v>
      </c>
      <c r="H16" s="9">
        <f>H4*Assumptions!$C7</f>
        <v>1014.944452</v>
      </c>
      <c r="I16" s="9">
        <f>I4*Assumptions!$C7</f>
        <v>1045.392786</v>
      </c>
      <c r="J16" s="9">
        <f>J4*Assumptions!$C7</f>
        <v>1076.754569</v>
      </c>
      <c r="K16" s="9">
        <f>K4*Assumptions!$C7</f>
        <v>1109.057206</v>
      </c>
      <c r="L16" s="9">
        <f>L4*Assumptions!$C7</f>
        <v>1142.328922</v>
      </c>
      <c r="M16" s="9">
        <f>M4*Assumptions!$C7</f>
        <v>1176.59879</v>
      </c>
    </row>
    <row r="17">
      <c r="A17" s="2" t="s">
        <v>21</v>
      </c>
      <c r="B17" s="9">
        <f>B4*Assumptions!$C8</f>
        <v>425</v>
      </c>
      <c r="C17" s="9">
        <f>C4*Assumptions!$C8</f>
        <v>437.75</v>
      </c>
      <c r="D17" s="9">
        <f>D4*Assumptions!$C8</f>
        <v>450.8825</v>
      </c>
      <c r="E17" s="9">
        <f>E4*Assumptions!$C8</f>
        <v>464.408975</v>
      </c>
      <c r="F17" s="9">
        <f>F4*Assumptions!$C8</f>
        <v>478.3412443</v>
      </c>
      <c r="G17" s="9">
        <f>G4*Assumptions!$C8</f>
        <v>492.6914816</v>
      </c>
      <c r="H17" s="9">
        <f>H4*Assumptions!$C8</f>
        <v>507.472226</v>
      </c>
      <c r="I17" s="9">
        <f>I4*Assumptions!$C8</f>
        <v>522.6963928</v>
      </c>
      <c r="J17" s="9">
        <f>J4*Assumptions!$C8</f>
        <v>538.3772846</v>
      </c>
      <c r="K17" s="9">
        <f>K4*Assumptions!$C8</f>
        <v>554.5286031</v>
      </c>
      <c r="L17" s="9">
        <f>L4*Assumptions!$C8</f>
        <v>571.1644612</v>
      </c>
      <c r="M17" s="9">
        <f>M4*Assumptions!$C8</f>
        <v>588.2993951</v>
      </c>
    </row>
    <row r="18">
      <c r="A18" s="2" t="s">
        <v>22</v>
      </c>
      <c r="B18" s="9">
        <f>B4*Assumptions!$C9</f>
        <v>850</v>
      </c>
      <c r="C18" s="9">
        <f>C4*Assumptions!$C9</f>
        <v>875.5</v>
      </c>
      <c r="D18" s="9">
        <f>D4*Assumptions!$C9</f>
        <v>901.765</v>
      </c>
      <c r="E18" s="9">
        <f>E4*Assumptions!$C9</f>
        <v>928.81795</v>
      </c>
      <c r="F18" s="9">
        <f>F4*Assumptions!$C9</f>
        <v>956.6824885</v>
      </c>
      <c r="G18" s="9">
        <f>G4*Assumptions!$C9</f>
        <v>985.3829632</v>
      </c>
      <c r="H18" s="9">
        <f>H4*Assumptions!$C9</f>
        <v>1014.944452</v>
      </c>
      <c r="I18" s="9">
        <f>I4*Assumptions!$C9</f>
        <v>1045.392786</v>
      </c>
      <c r="J18" s="9">
        <f>J4*Assumptions!$C9</f>
        <v>1076.754569</v>
      </c>
      <c r="K18" s="9">
        <f>K4*Assumptions!$C9</f>
        <v>1109.057206</v>
      </c>
      <c r="L18" s="9">
        <f>L4*Assumptions!$C9</f>
        <v>1142.328922</v>
      </c>
      <c r="M18" s="9">
        <f>M4*Assumptions!$C9</f>
        <v>1176.59879</v>
      </c>
    </row>
    <row r="19">
      <c r="A19" s="2" t="s">
        <v>23</v>
      </c>
      <c r="B19" s="6">
        <f>B4*Assumptions!$C10</f>
        <v>0</v>
      </c>
      <c r="C19" s="6">
        <f>C4*Assumptions!$C10</f>
        <v>0</v>
      </c>
      <c r="D19" s="6">
        <f>D4*Assumptions!$C10</f>
        <v>0</v>
      </c>
      <c r="E19" s="6">
        <f>E4*Assumptions!$C10</f>
        <v>0</v>
      </c>
      <c r="F19" s="6">
        <f>F4*Assumptions!$C10</f>
        <v>0</v>
      </c>
      <c r="G19" s="6">
        <f>G4*Assumptions!$C10</f>
        <v>0</v>
      </c>
      <c r="H19" s="6">
        <f>H4*Assumptions!$C10</f>
        <v>0</v>
      </c>
      <c r="I19" s="6">
        <f>I4*Assumptions!$C10</f>
        <v>0</v>
      </c>
      <c r="J19" s="6">
        <f>J4*Assumptions!$C10</f>
        <v>0</v>
      </c>
      <c r="K19" s="6">
        <f>K4*Assumptions!$C10</f>
        <v>0</v>
      </c>
      <c r="L19" s="6">
        <f>L4*Assumptions!$C10</f>
        <v>0</v>
      </c>
      <c r="M19" s="6">
        <f>M4*Assumptions!$C10</f>
        <v>0</v>
      </c>
    </row>
    <row r="20">
      <c r="A20" s="2" t="s">
        <v>24</v>
      </c>
      <c r="B20" s="9">
        <f>B4*Assumptions!$C11</f>
        <v>850</v>
      </c>
      <c r="C20" s="9">
        <f>C4*Assumptions!$C11</f>
        <v>875.5</v>
      </c>
      <c r="D20" s="9">
        <f>D4*Assumptions!$C11</f>
        <v>901.765</v>
      </c>
      <c r="E20" s="9">
        <f>E4*Assumptions!$C11</f>
        <v>928.81795</v>
      </c>
      <c r="F20" s="9">
        <f>F4*Assumptions!$C11</f>
        <v>956.6824885</v>
      </c>
      <c r="G20" s="9">
        <f>G4*Assumptions!$C11</f>
        <v>985.3829632</v>
      </c>
      <c r="H20" s="9">
        <f>H4*Assumptions!$C11</f>
        <v>1014.944452</v>
      </c>
      <c r="I20" s="9">
        <f>I4*Assumptions!$C11</f>
        <v>1045.392786</v>
      </c>
      <c r="J20" s="9">
        <f>J4*Assumptions!$C11</f>
        <v>1076.754569</v>
      </c>
      <c r="K20" s="9">
        <f>K4*Assumptions!$C11</f>
        <v>1109.057206</v>
      </c>
      <c r="L20" s="9">
        <f>L4*Assumptions!$C11</f>
        <v>1142.328922</v>
      </c>
      <c r="M20" s="9">
        <f>M4*Assumptions!$C11</f>
        <v>1176.59879</v>
      </c>
    </row>
    <row r="21">
      <c r="A21" s="2"/>
      <c r="B21" s="2"/>
      <c r="C21" s="2"/>
      <c r="D21" s="2"/>
      <c r="E21" s="2"/>
      <c r="F21" s="2"/>
      <c r="G21" s="2"/>
      <c r="H21" s="2"/>
      <c r="I21" s="2"/>
      <c r="J21" s="2"/>
      <c r="K21" s="2"/>
      <c r="L21" s="2"/>
      <c r="M21" s="2"/>
    </row>
    <row r="22">
      <c r="A22" s="2" t="s">
        <v>16</v>
      </c>
      <c r="B22" s="2"/>
      <c r="C22" s="2"/>
      <c r="D22" s="2"/>
      <c r="E22" s="2"/>
      <c r="F22" s="2"/>
      <c r="G22" s="2"/>
      <c r="H22" s="2"/>
      <c r="I22" s="2"/>
      <c r="J22" s="2"/>
      <c r="K22" s="2"/>
      <c r="L22" s="2"/>
      <c r="M22" s="2"/>
    </row>
    <row r="23">
      <c r="A23" s="2" t="s">
        <v>20</v>
      </c>
      <c r="B23" s="9">
        <f>B5*Assumptions!$D7</f>
        <v>900</v>
      </c>
      <c r="C23" s="9">
        <f>C5*Assumptions!$D7</f>
        <v>936</v>
      </c>
      <c r="D23" s="9">
        <f>D5*Assumptions!$D7</f>
        <v>973.44</v>
      </c>
      <c r="E23" s="9">
        <f>E5*Assumptions!$D7</f>
        <v>1012.3776</v>
      </c>
      <c r="F23" s="9">
        <f>F5*Assumptions!$D7</f>
        <v>1052.872704</v>
      </c>
      <c r="G23" s="9">
        <f>G5*Assumptions!$D7</f>
        <v>1094.987612</v>
      </c>
      <c r="H23" s="9">
        <f>H5*Assumptions!$D7</f>
        <v>1138.787117</v>
      </c>
      <c r="I23" s="9">
        <f>I5*Assumptions!$D7</f>
        <v>1184.338601</v>
      </c>
      <c r="J23" s="9">
        <f>J5*Assumptions!$D7</f>
        <v>1231.712145</v>
      </c>
      <c r="K23" s="9">
        <f>K5*Assumptions!$D7</f>
        <v>1280.980631</v>
      </c>
      <c r="L23" s="9">
        <f>L5*Assumptions!$D7</f>
        <v>1332.219856</v>
      </c>
      <c r="M23" s="9">
        <f>M5*Assumptions!$D7</f>
        <v>1385.508651</v>
      </c>
    </row>
    <row r="24">
      <c r="A24" s="2" t="s">
        <v>21</v>
      </c>
      <c r="B24" s="9">
        <f>B5*Assumptions!$D8</f>
        <v>450</v>
      </c>
      <c r="C24" s="9">
        <f>C5*Assumptions!$D8</f>
        <v>468</v>
      </c>
      <c r="D24" s="9">
        <f>D5*Assumptions!$D8</f>
        <v>486.72</v>
      </c>
      <c r="E24" s="9">
        <f>E5*Assumptions!$D8</f>
        <v>506.1888</v>
      </c>
      <c r="F24" s="9">
        <f>F5*Assumptions!$D8</f>
        <v>526.436352</v>
      </c>
      <c r="G24" s="9">
        <f>G5*Assumptions!$D8</f>
        <v>547.4938061</v>
      </c>
      <c r="H24" s="9">
        <f>H5*Assumptions!$D8</f>
        <v>569.3935583</v>
      </c>
      <c r="I24" s="9">
        <f>I5*Assumptions!$D8</f>
        <v>592.1693007</v>
      </c>
      <c r="J24" s="9">
        <f>J5*Assumptions!$D8</f>
        <v>615.8560727</v>
      </c>
      <c r="K24" s="9">
        <f>K5*Assumptions!$D8</f>
        <v>640.4903156</v>
      </c>
      <c r="L24" s="9">
        <f>L5*Assumptions!$D8</f>
        <v>666.1099282</v>
      </c>
      <c r="M24" s="9">
        <f>M5*Assumptions!$D8</f>
        <v>692.7543253</v>
      </c>
    </row>
    <row r="25">
      <c r="A25" s="2" t="s">
        <v>22</v>
      </c>
      <c r="B25" s="6">
        <f>B5*Assumptions!$D9</f>
        <v>0</v>
      </c>
      <c r="C25" s="6">
        <f>C5*Assumptions!$D9</f>
        <v>0</v>
      </c>
      <c r="D25" s="6">
        <f>D5*Assumptions!$D9</f>
        <v>0</v>
      </c>
      <c r="E25" s="6">
        <f>E5*Assumptions!$D9</f>
        <v>0</v>
      </c>
      <c r="F25" s="6">
        <f>F5*Assumptions!$D9</f>
        <v>0</v>
      </c>
      <c r="G25" s="6">
        <f>G5*Assumptions!$D9</f>
        <v>0</v>
      </c>
      <c r="H25" s="6">
        <f>H5*Assumptions!$D9</f>
        <v>0</v>
      </c>
      <c r="I25" s="6">
        <f>I5*Assumptions!$D9</f>
        <v>0</v>
      </c>
      <c r="J25" s="6">
        <f>J5*Assumptions!$D9</f>
        <v>0</v>
      </c>
      <c r="K25" s="6">
        <f>K5*Assumptions!$D9</f>
        <v>0</v>
      </c>
      <c r="L25" s="6">
        <f>L5*Assumptions!$D9</f>
        <v>0</v>
      </c>
      <c r="M25" s="6">
        <f>M5*Assumptions!$D9</f>
        <v>0</v>
      </c>
    </row>
    <row r="26">
      <c r="A26" s="2" t="s">
        <v>23</v>
      </c>
      <c r="B26" s="9">
        <f>B5*Assumptions!$D10</f>
        <v>900</v>
      </c>
      <c r="C26" s="9">
        <f>C5*Assumptions!$D10</f>
        <v>936</v>
      </c>
      <c r="D26" s="9">
        <f>D5*Assumptions!$D10</f>
        <v>973.44</v>
      </c>
      <c r="E26" s="9">
        <f>E5*Assumptions!$D10</f>
        <v>1012.3776</v>
      </c>
      <c r="F26" s="9">
        <f>F5*Assumptions!$D10</f>
        <v>1052.872704</v>
      </c>
      <c r="G26" s="9">
        <f>G5*Assumptions!$D10</f>
        <v>1094.987612</v>
      </c>
      <c r="H26" s="9">
        <f>H5*Assumptions!$D10</f>
        <v>1138.787117</v>
      </c>
      <c r="I26" s="9">
        <f>I5*Assumptions!$D10</f>
        <v>1184.338601</v>
      </c>
      <c r="J26" s="9">
        <f>J5*Assumptions!$D10</f>
        <v>1231.712145</v>
      </c>
      <c r="K26" s="9">
        <f>K5*Assumptions!$D10</f>
        <v>1280.980631</v>
      </c>
      <c r="L26" s="9">
        <f>L5*Assumptions!$D10</f>
        <v>1332.219856</v>
      </c>
      <c r="M26" s="9">
        <f>M5*Assumptions!$D10</f>
        <v>1385.508651</v>
      </c>
    </row>
    <row r="27">
      <c r="A27" s="2" t="s">
        <v>24</v>
      </c>
      <c r="B27" s="9">
        <f>B5*Assumptions!$D11</f>
        <v>900</v>
      </c>
      <c r="C27" s="9">
        <f>C5*Assumptions!$D11</f>
        <v>936</v>
      </c>
      <c r="D27" s="9">
        <f>D5*Assumptions!$D11</f>
        <v>973.44</v>
      </c>
      <c r="E27" s="9">
        <f>E5*Assumptions!$D11</f>
        <v>1012.3776</v>
      </c>
      <c r="F27" s="9">
        <f>F5*Assumptions!$D11</f>
        <v>1052.872704</v>
      </c>
      <c r="G27" s="9">
        <f>G5*Assumptions!$D11</f>
        <v>1094.987612</v>
      </c>
      <c r="H27" s="9">
        <f>H5*Assumptions!$D11</f>
        <v>1138.787117</v>
      </c>
      <c r="I27" s="9">
        <f>I5*Assumptions!$D11</f>
        <v>1184.338601</v>
      </c>
      <c r="J27" s="9">
        <f>J5*Assumptions!$D11</f>
        <v>1231.712145</v>
      </c>
      <c r="K27" s="9">
        <f>K5*Assumptions!$D11</f>
        <v>1280.980631</v>
      </c>
      <c r="L27" s="9">
        <f>L5*Assumptions!$D11</f>
        <v>1332.219856</v>
      </c>
      <c r="M27" s="9">
        <f>M5*Assumptions!$D11</f>
        <v>1385.508651</v>
      </c>
    </row>
    <row r="28">
      <c r="A28" s="2"/>
      <c r="B28" s="2"/>
      <c r="C28" s="2"/>
      <c r="D28" s="2"/>
      <c r="E28" s="2"/>
      <c r="F28" s="2"/>
      <c r="G28" s="2"/>
      <c r="H28" s="2"/>
      <c r="I28" s="2"/>
      <c r="J28" s="2"/>
      <c r="K28" s="2"/>
      <c r="L28" s="2"/>
      <c r="M28" s="2"/>
    </row>
    <row r="29">
      <c r="A29" s="8" t="s">
        <v>50</v>
      </c>
      <c r="B29" s="2"/>
      <c r="C29" s="2"/>
      <c r="D29" s="2"/>
      <c r="E29" s="2"/>
      <c r="F29" s="2"/>
      <c r="G29" s="2"/>
      <c r="H29" s="2"/>
      <c r="I29" s="2"/>
      <c r="J29" s="2"/>
      <c r="K29" s="2"/>
      <c r="L29" s="2"/>
      <c r="M29" s="2"/>
    </row>
    <row r="30">
      <c r="A30" s="2" t="s">
        <v>20</v>
      </c>
      <c r="B30" s="9">
        <f t="shared" ref="B30:M30" si="1">B9+B16+B23</f>
        <v>2450</v>
      </c>
      <c r="C30" s="9">
        <f t="shared" si="1"/>
        <v>2511.5</v>
      </c>
      <c r="D30" s="9">
        <f t="shared" si="1"/>
        <v>2575.205</v>
      </c>
      <c r="E30" s="9">
        <f t="shared" si="1"/>
        <v>2641.19555</v>
      </c>
      <c r="F30" s="9">
        <f t="shared" si="1"/>
        <v>2709.555193</v>
      </c>
      <c r="G30" s="9">
        <f t="shared" si="1"/>
        <v>2780.370575</v>
      </c>
      <c r="H30" s="9">
        <f t="shared" si="1"/>
        <v>2853.731569</v>
      </c>
      <c r="I30" s="9">
        <f t="shared" si="1"/>
        <v>2929.731387</v>
      </c>
      <c r="J30" s="9">
        <f t="shared" si="1"/>
        <v>3008.466715</v>
      </c>
      <c r="K30" s="9">
        <f t="shared" si="1"/>
        <v>3090.037837</v>
      </c>
      <c r="L30" s="9">
        <f t="shared" si="1"/>
        <v>3174.548779</v>
      </c>
      <c r="M30" s="9">
        <f t="shared" si="1"/>
        <v>3262.107441</v>
      </c>
    </row>
    <row r="31">
      <c r="A31" s="2" t="s">
        <v>21</v>
      </c>
      <c r="B31" s="9">
        <f t="shared" ref="B31:M31" si="2">B10+B17+B24</f>
        <v>1575</v>
      </c>
      <c r="C31" s="9">
        <f t="shared" si="2"/>
        <v>1605.75</v>
      </c>
      <c r="D31" s="9">
        <f t="shared" si="2"/>
        <v>1637.6025</v>
      </c>
      <c r="E31" s="9">
        <f t="shared" si="2"/>
        <v>1670.597775</v>
      </c>
      <c r="F31" s="9">
        <f t="shared" si="2"/>
        <v>1704.777596</v>
      </c>
      <c r="G31" s="9">
        <f t="shared" si="2"/>
        <v>1740.185288</v>
      </c>
      <c r="H31" s="9">
        <f t="shared" si="2"/>
        <v>1776.865784</v>
      </c>
      <c r="I31" s="9">
        <f t="shared" si="2"/>
        <v>1814.865693</v>
      </c>
      <c r="J31" s="9">
        <f t="shared" si="2"/>
        <v>1854.233357</v>
      </c>
      <c r="K31" s="9">
        <f t="shared" si="2"/>
        <v>1895.018919</v>
      </c>
      <c r="L31" s="9">
        <f t="shared" si="2"/>
        <v>1937.274389</v>
      </c>
      <c r="M31" s="9">
        <f t="shared" si="2"/>
        <v>1981.05372</v>
      </c>
    </row>
    <row r="32">
      <c r="A32" s="2" t="s">
        <v>22</v>
      </c>
      <c r="B32" s="9">
        <f t="shared" ref="B32:M32" si="3">B11+B18+B25</f>
        <v>850</v>
      </c>
      <c r="C32" s="9">
        <f t="shared" si="3"/>
        <v>875.5</v>
      </c>
      <c r="D32" s="9">
        <f t="shared" si="3"/>
        <v>901.765</v>
      </c>
      <c r="E32" s="9">
        <f t="shared" si="3"/>
        <v>928.81795</v>
      </c>
      <c r="F32" s="9">
        <f t="shared" si="3"/>
        <v>956.6824885</v>
      </c>
      <c r="G32" s="9">
        <f t="shared" si="3"/>
        <v>985.3829632</v>
      </c>
      <c r="H32" s="9">
        <f t="shared" si="3"/>
        <v>1014.944452</v>
      </c>
      <c r="I32" s="9">
        <f t="shared" si="3"/>
        <v>1045.392786</v>
      </c>
      <c r="J32" s="9">
        <f t="shared" si="3"/>
        <v>1076.754569</v>
      </c>
      <c r="K32" s="9">
        <f t="shared" si="3"/>
        <v>1109.057206</v>
      </c>
      <c r="L32" s="9">
        <f t="shared" si="3"/>
        <v>1142.328922</v>
      </c>
      <c r="M32" s="9">
        <f t="shared" si="3"/>
        <v>1176.59879</v>
      </c>
    </row>
    <row r="33">
      <c r="A33" s="2" t="s">
        <v>23</v>
      </c>
      <c r="B33" s="9">
        <f t="shared" ref="B33:M33" si="4">B12+B19+B26</f>
        <v>900</v>
      </c>
      <c r="C33" s="9">
        <f t="shared" si="4"/>
        <v>936</v>
      </c>
      <c r="D33" s="9">
        <f t="shared" si="4"/>
        <v>973.44</v>
      </c>
      <c r="E33" s="9">
        <f t="shared" si="4"/>
        <v>1012.3776</v>
      </c>
      <c r="F33" s="9">
        <f t="shared" si="4"/>
        <v>1052.872704</v>
      </c>
      <c r="G33" s="9">
        <f t="shared" si="4"/>
        <v>1094.987612</v>
      </c>
      <c r="H33" s="9">
        <f t="shared" si="4"/>
        <v>1138.787117</v>
      </c>
      <c r="I33" s="9">
        <f t="shared" si="4"/>
        <v>1184.338601</v>
      </c>
      <c r="J33" s="9">
        <f t="shared" si="4"/>
        <v>1231.712145</v>
      </c>
      <c r="K33" s="9">
        <f t="shared" si="4"/>
        <v>1280.980631</v>
      </c>
      <c r="L33" s="9">
        <f t="shared" si="4"/>
        <v>1332.219856</v>
      </c>
      <c r="M33" s="9">
        <f t="shared" si="4"/>
        <v>1385.508651</v>
      </c>
    </row>
    <row r="34">
      <c r="A34" s="2" t="s">
        <v>24</v>
      </c>
      <c r="B34" s="9">
        <f t="shared" ref="B34:M34" si="5">B13+B20+B27</f>
        <v>2450</v>
      </c>
      <c r="C34" s="9">
        <f t="shared" si="5"/>
        <v>2511.5</v>
      </c>
      <c r="D34" s="9">
        <f t="shared" si="5"/>
        <v>2575.205</v>
      </c>
      <c r="E34" s="9">
        <f t="shared" si="5"/>
        <v>2641.19555</v>
      </c>
      <c r="F34" s="9">
        <f t="shared" si="5"/>
        <v>2709.555193</v>
      </c>
      <c r="G34" s="9">
        <f t="shared" si="5"/>
        <v>2780.370575</v>
      </c>
      <c r="H34" s="9">
        <f t="shared" si="5"/>
        <v>2853.731569</v>
      </c>
      <c r="I34" s="9">
        <f t="shared" si="5"/>
        <v>2929.731387</v>
      </c>
      <c r="J34" s="9">
        <f t="shared" si="5"/>
        <v>3008.466715</v>
      </c>
      <c r="K34" s="9">
        <f t="shared" si="5"/>
        <v>3090.037837</v>
      </c>
      <c r="L34" s="9">
        <f t="shared" si="5"/>
        <v>3174.548779</v>
      </c>
      <c r="M34" s="9">
        <f t="shared" si="5"/>
        <v>3262.107441</v>
      </c>
    </row>
    <row r="35">
      <c r="A35" s="2"/>
      <c r="B35" s="2"/>
      <c r="C35" s="2"/>
      <c r="D35" s="2"/>
      <c r="E35" s="2"/>
      <c r="F35" s="2"/>
      <c r="G35" s="2"/>
      <c r="H35" s="2"/>
      <c r="I35" s="2"/>
      <c r="J35" s="2"/>
      <c r="K35" s="2"/>
      <c r="L35" s="2"/>
      <c r="M35" s="2"/>
    </row>
    <row r="36">
      <c r="A36" s="2"/>
      <c r="B36" s="2"/>
      <c r="C36" s="2"/>
      <c r="D36" s="2"/>
      <c r="E36" s="2"/>
      <c r="F36" s="2"/>
      <c r="G36" s="2"/>
      <c r="H36" s="2"/>
      <c r="I36" s="2"/>
      <c r="J36" s="2"/>
      <c r="K36" s="2"/>
      <c r="L36" s="2"/>
      <c r="M36"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32</v>
      </c>
      <c r="C1" s="2" t="s">
        <v>33</v>
      </c>
      <c r="D1" s="2" t="s">
        <v>34</v>
      </c>
      <c r="E1" s="2" t="s">
        <v>35</v>
      </c>
      <c r="F1" s="2" t="s">
        <v>36</v>
      </c>
      <c r="G1" s="2" t="s">
        <v>37</v>
      </c>
      <c r="H1" s="2" t="s">
        <v>38</v>
      </c>
      <c r="I1" s="2" t="s">
        <v>39</v>
      </c>
      <c r="J1" s="2" t="s">
        <v>40</v>
      </c>
      <c r="K1" s="2" t="s">
        <v>41</v>
      </c>
      <c r="L1" s="2" t="s">
        <v>42</v>
      </c>
      <c r="M1" s="2" t="s">
        <v>43</v>
      </c>
    </row>
    <row r="2">
      <c r="A2" s="2" t="s">
        <v>51</v>
      </c>
      <c r="B2" s="2"/>
      <c r="C2" s="2"/>
      <c r="D2" s="2"/>
      <c r="E2" s="2"/>
      <c r="F2" s="2"/>
      <c r="G2" s="2"/>
      <c r="H2" s="2"/>
      <c r="I2" s="2"/>
      <c r="J2" s="2"/>
      <c r="K2" s="2"/>
      <c r="L2" s="2"/>
      <c r="M2" s="2"/>
    </row>
    <row r="3">
      <c r="A3" s="2" t="s">
        <v>14</v>
      </c>
      <c r="B3" s="10">
        <f>'Calcs-1'!B3*Assumptions!$D2</f>
        <v>35000</v>
      </c>
      <c r="C3" s="10">
        <f>'Calcs-1'!C3*Assumptions!$D2</f>
        <v>35000</v>
      </c>
      <c r="D3" s="10">
        <f>'Calcs-1'!D3*Assumptions!$D2</f>
        <v>35000</v>
      </c>
      <c r="E3" s="10">
        <f>'Calcs-1'!E3*Assumptions!$D2</f>
        <v>35000</v>
      </c>
      <c r="F3" s="10">
        <f>'Calcs-1'!F3*Assumptions!$D2</f>
        <v>35000</v>
      </c>
      <c r="G3" s="10">
        <f>'Calcs-1'!G3*Assumptions!$D2</f>
        <v>35000</v>
      </c>
      <c r="H3" s="10">
        <f>'Calcs-1'!H3*Assumptions!$D2</f>
        <v>35000</v>
      </c>
      <c r="I3" s="10">
        <f>'Calcs-1'!I3*Assumptions!$D2</f>
        <v>35000</v>
      </c>
      <c r="J3" s="10">
        <f>'Calcs-1'!J3*Assumptions!$D2</f>
        <v>35000</v>
      </c>
      <c r="K3" s="10">
        <f>'Calcs-1'!K3*Assumptions!$D2</f>
        <v>35000</v>
      </c>
      <c r="L3" s="10">
        <f>'Calcs-1'!L3*Assumptions!$D2</f>
        <v>35000</v>
      </c>
      <c r="M3" s="10">
        <f>'Calcs-1'!M3*Assumptions!$D2</f>
        <v>35000</v>
      </c>
    </row>
    <row r="4">
      <c r="A4" s="2" t="s">
        <v>15</v>
      </c>
      <c r="B4" s="10">
        <f>'Calcs-1'!B4*Assumptions!$D3</f>
        <v>51000</v>
      </c>
      <c r="C4" s="10">
        <f>'Calcs-1'!C4*Assumptions!$D3</f>
        <v>52530</v>
      </c>
      <c r="D4" s="10">
        <f>'Calcs-1'!D4*Assumptions!$D3</f>
        <v>54105.9</v>
      </c>
      <c r="E4" s="10">
        <f>'Calcs-1'!E4*Assumptions!$D3</f>
        <v>55729.077</v>
      </c>
      <c r="F4" s="10">
        <f>'Calcs-1'!F4*Assumptions!$D3</f>
        <v>57400.94931</v>
      </c>
      <c r="G4" s="10">
        <f>'Calcs-1'!G4*Assumptions!$D3</f>
        <v>59122.97779</v>
      </c>
      <c r="H4" s="10">
        <f>'Calcs-1'!H4*Assumptions!$D3</f>
        <v>60896.66712</v>
      </c>
      <c r="I4" s="10">
        <f>'Calcs-1'!I4*Assumptions!$D3</f>
        <v>62723.56714</v>
      </c>
      <c r="J4" s="10">
        <f>'Calcs-1'!J4*Assumptions!$D3</f>
        <v>64605.27415</v>
      </c>
      <c r="K4" s="10">
        <f>'Calcs-1'!K4*Assumptions!$D3</f>
        <v>66543.43238</v>
      </c>
      <c r="L4" s="10">
        <f>'Calcs-1'!L4*Assumptions!$D3</f>
        <v>68539.73535</v>
      </c>
      <c r="M4" s="10">
        <f>'Calcs-1'!M4*Assumptions!$D3</f>
        <v>70595.92741</v>
      </c>
    </row>
    <row r="5">
      <c r="A5" s="2" t="s">
        <v>16</v>
      </c>
      <c r="B5" s="10">
        <f>'Calcs-1'!B5*Assumptions!$D4</f>
        <v>63000</v>
      </c>
      <c r="C5" s="10">
        <f>'Calcs-1'!C5*Assumptions!$D4</f>
        <v>65520</v>
      </c>
      <c r="D5" s="10">
        <f>'Calcs-1'!D5*Assumptions!$D4</f>
        <v>68140.8</v>
      </c>
      <c r="E5" s="10">
        <f>'Calcs-1'!E5*Assumptions!$D4</f>
        <v>70866.432</v>
      </c>
      <c r="F5" s="10">
        <f>'Calcs-1'!F5*Assumptions!$D4</f>
        <v>73701.08928</v>
      </c>
      <c r="G5" s="10">
        <f>'Calcs-1'!G5*Assumptions!$D4</f>
        <v>76649.13285</v>
      </c>
      <c r="H5" s="10">
        <f>'Calcs-1'!H5*Assumptions!$D4</f>
        <v>79715.09817</v>
      </c>
      <c r="I5" s="10">
        <f>'Calcs-1'!I5*Assumptions!$D4</f>
        <v>82903.70209</v>
      </c>
      <c r="J5" s="10">
        <f>'Calcs-1'!J5*Assumptions!$D4</f>
        <v>86219.85018</v>
      </c>
      <c r="K5" s="10">
        <f>'Calcs-1'!K5*Assumptions!$D4</f>
        <v>89668.64418</v>
      </c>
      <c r="L5" s="10">
        <f>'Calcs-1'!L5*Assumptions!$D4</f>
        <v>93255.38995</v>
      </c>
      <c r="M5" s="10">
        <f>'Calcs-1'!M5*Assumptions!$D4</f>
        <v>96985.60555</v>
      </c>
    </row>
    <row r="6">
      <c r="A6" s="2" t="s">
        <v>52</v>
      </c>
      <c r="B6" s="10">
        <f t="shared" ref="B6:M6" si="1">SUM(B3:B5)</f>
        <v>149000</v>
      </c>
      <c r="C6" s="10">
        <f t="shared" si="1"/>
        <v>153050</v>
      </c>
      <c r="D6" s="10">
        <f t="shared" si="1"/>
        <v>157246.7</v>
      </c>
      <c r="E6" s="10">
        <f t="shared" si="1"/>
        <v>161595.509</v>
      </c>
      <c r="F6" s="10">
        <f t="shared" si="1"/>
        <v>166102.0386</v>
      </c>
      <c r="G6" s="10">
        <f t="shared" si="1"/>
        <v>170772.1106</v>
      </c>
      <c r="H6" s="10">
        <f t="shared" si="1"/>
        <v>175611.7653</v>
      </c>
      <c r="I6" s="10">
        <f t="shared" si="1"/>
        <v>180627.2692</v>
      </c>
      <c r="J6" s="10">
        <f t="shared" si="1"/>
        <v>185825.1243</v>
      </c>
      <c r="K6" s="10">
        <f t="shared" si="1"/>
        <v>191212.0766</v>
      </c>
      <c r="L6" s="10">
        <f t="shared" si="1"/>
        <v>196795.1253</v>
      </c>
      <c r="M6" s="10">
        <f t="shared" si="1"/>
        <v>202581.533</v>
      </c>
    </row>
    <row r="7">
      <c r="A7" s="2"/>
      <c r="B7" s="2"/>
      <c r="C7" s="2"/>
      <c r="D7" s="2"/>
      <c r="E7" s="2"/>
      <c r="F7" s="2"/>
      <c r="G7" s="2"/>
      <c r="H7" s="2"/>
      <c r="I7" s="2"/>
      <c r="J7" s="2"/>
      <c r="K7" s="2"/>
      <c r="L7" s="2"/>
      <c r="M7" s="2"/>
    </row>
    <row r="8">
      <c r="A8" s="2" t="s">
        <v>53</v>
      </c>
      <c r="B8" s="2"/>
      <c r="C8" s="2"/>
      <c r="D8" s="2"/>
      <c r="E8" s="2"/>
      <c r="F8" s="2"/>
      <c r="G8" s="2"/>
      <c r="H8" s="2"/>
      <c r="I8" s="2"/>
      <c r="J8" s="2"/>
      <c r="K8" s="2"/>
      <c r="L8" s="2"/>
      <c r="M8" s="2"/>
    </row>
    <row r="9">
      <c r="A9" s="2" t="s">
        <v>20</v>
      </c>
      <c r="B9" s="10">
        <f>'Calcs-1'!B30*Assumptions!$B14</f>
        <v>24500</v>
      </c>
      <c r="C9" s="10">
        <f>'Calcs-1'!C30*Assumptions!$B14</f>
        <v>25115</v>
      </c>
      <c r="D9" s="10">
        <f>'Calcs-1'!D30*Assumptions!$B14</f>
        <v>25752.05</v>
      </c>
      <c r="E9" s="10">
        <f>'Calcs-1'!E30*Assumptions!$B14</f>
        <v>26411.9555</v>
      </c>
      <c r="F9" s="10">
        <f>'Calcs-1'!F30*Assumptions!$B14</f>
        <v>27095.55193</v>
      </c>
      <c r="G9" s="10">
        <f>'Calcs-1'!G30*Assumptions!$B14</f>
        <v>27803.70575</v>
      </c>
      <c r="H9" s="10">
        <f>'Calcs-1'!H30*Assumptions!$B14</f>
        <v>28537.31569</v>
      </c>
      <c r="I9" s="10">
        <f>'Calcs-1'!I30*Assumptions!$B14</f>
        <v>29297.31387</v>
      </c>
      <c r="J9" s="10">
        <f>'Calcs-1'!J30*Assumptions!$B14</f>
        <v>30084.66715</v>
      </c>
      <c r="K9" s="10">
        <f>'Calcs-1'!K30*Assumptions!$B14</f>
        <v>30900.37837</v>
      </c>
      <c r="L9" s="10">
        <f>'Calcs-1'!L30*Assumptions!$B14</f>
        <v>31745.48779</v>
      </c>
      <c r="M9" s="10">
        <f>'Calcs-1'!M30*Assumptions!$B14</f>
        <v>32621.07441</v>
      </c>
    </row>
    <row r="10">
      <c r="A10" s="2" t="s">
        <v>21</v>
      </c>
      <c r="B10" s="10">
        <f>'Calcs-1'!B31*Assumptions!$B15</f>
        <v>9450</v>
      </c>
      <c r="C10" s="10">
        <f>'Calcs-1'!C31*Assumptions!$B15</f>
        <v>9634.5</v>
      </c>
      <c r="D10" s="10">
        <f>'Calcs-1'!D31*Assumptions!$B15</f>
        <v>9825.615</v>
      </c>
      <c r="E10" s="10">
        <f>'Calcs-1'!E31*Assumptions!$B15</f>
        <v>10023.58665</v>
      </c>
      <c r="F10" s="10">
        <f>'Calcs-1'!F31*Assumptions!$B15</f>
        <v>10228.66558</v>
      </c>
      <c r="G10" s="10">
        <f>'Calcs-1'!G31*Assumptions!$B15</f>
        <v>10441.11173</v>
      </c>
      <c r="H10" s="10">
        <f>'Calcs-1'!H31*Assumptions!$B15</f>
        <v>10661.19471</v>
      </c>
      <c r="I10" s="10">
        <f>'Calcs-1'!I31*Assumptions!$B15</f>
        <v>10889.19416</v>
      </c>
      <c r="J10" s="10">
        <f>'Calcs-1'!J31*Assumptions!$B15</f>
        <v>11125.40014</v>
      </c>
      <c r="K10" s="10">
        <f>'Calcs-1'!K31*Assumptions!$B15</f>
        <v>11370.11351</v>
      </c>
      <c r="L10" s="10">
        <f>'Calcs-1'!L31*Assumptions!$B15</f>
        <v>11623.64634</v>
      </c>
      <c r="M10" s="10">
        <f>'Calcs-1'!M31*Assumptions!$B15</f>
        <v>11886.32232</v>
      </c>
    </row>
    <row r="11">
      <c r="A11" s="2" t="s">
        <v>22</v>
      </c>
      <c r="B11" s="10">
        <f>'Calcs-1'!B32*Assumptions!$B16</f>
        <v>5950</v>
      </c>
      <c r="C11" s="10">
        <f>'Calcs-1'!C32*Assumptions!$B16</f>
        <v>6128.5</v>
      </c>
      <c r="D11" s="10">
        <f>'Calcs-1'!D32*Assumptions!$B16</f>
        <v>6312.355</v>
      </c>
      <c r="E11" s="10">
        <f>'Calcs-1'!E32*Assumptions!$B16</f>
        <v>6501.72565</v>
      </c>
      <c r="F11" s="10">
        <f>'Calcs-1'!F32*Assumptions!$B16</f>
        <v>6696.77742</v>
      </c>
      <c r="G11" s="10">
        <f>'Calcs-1'!G32*Assumptions!$B16</f>
        <v>6897.680742</v>
      </c>
      <c r="H11" s="10">
        <f>'Calcs-1'!H32*Assumptions!$B16</f>
        <v>7104.611164</v>
      </c>
      <c r="I11" s="10">
        <f>'Calcs-1'!I32*Assumptions!$B16</f>
        <v>7317.749499</v>
      </c>
      <c r="J11" s="10">
        <f>'Calcs-1'!J32*Assumptions!$B16</f>
        <v>7537.281984</v>
      </c>
      <c r="K11" s="10">
        <f>'Calcs-1'!K32*Assumptions!$B16</f>
        <v>7763.400444</v>
      </c>
      <c r="L11" s="10">
        <f>'Calcs-1'!L32*Assumptions!$B16</f>
        <v>7996.302457</v>
      </c>
      <c r="M11" s="10">
        <f>'Calcs-1'!M32*Assumptions!$B16</f>
        <v>8236.191531</v>
      </c>
    </row>
    <row r="12">
      <c r="A12" s="2" t="s">
        <v>23</v>
      </c>
      <c r="B12" s="10">
        <f>'Calcs-1'!B33*Assumptions!$B17</f>
        <v>22500</v>
      </c>
      <c r="C12" s="10">
        <f>'Calcs-1'!C33*Assumptions!$B17</f>
        <v>23400</v>
      </c>
      <c r="D12" s="10">
        <f>'Calcs-1'!D33*Assumptions!$B17</f>
        <v>24336</v>
      </c>
      <c r="E12" s="10">
        <f>'Calcs-1'!E33*Assumptions!$B17</f>
        <v>25309.44</v>
      </c>
      <c r="F12" s="10">
        <f>'Calcs-1'!F33*Assumptions!$B17</f>
        <v>26321.8176</v>
      </c>
      <c r="G12" s="10">
        <f>'Calcs-1'!G33*Assumptions!$B17</f>
        <v>27374.6903</v>
      </c>
      <c r="H12" s="10">
        <f>'Calcs-1'!H33*Assumptions!$B17</f>
        <v>28469.67792</v>
      </c>
      <c r="I12" s="10">
        <f>'Calcs-1'!I33*Assumptions!$B17</f>
        <v>29608.46503</v>
      </c>
      <c r="J12" s="10">
        <f>'Calcs-1'!J33*Assumptions!$B17</f>
        <v>30792.80363</v>
      </c>
      <c r="K12" s="10">
        <f>'Calcs-1'!K33*Assumptions!$B17</f>
        <v>32024.51578</v>
      </c>
      <c r="L12" s="10">
        <f>'Calcs-1'!L33*Assumptions!$B17</f>
        <v>33305.49641</v>
      </c>
      <c r="M12" s="10">
        <f>'Calcs-1'!M33*Assumptions!$B17</f>
        <v>34637.71627</v>
      </c>
    </row>
    <row r="13">
      <c r="A13" s="2" t="s">
        <v>24</v>
      </c>
      <c r="B13" s="10">
        <f>'Calcs-1'!B34*Assumptions!$B18</f>
        <v>6125</v>
      </c>
      <c r="C13" s="10">
        <f>'Calcs-1'!C34*Assumptions!$B18</f>
        <v>6278.75</v>
      </c>
      <c r="D13" s="10">
        <f>'Calcs-1'!D34*Assumptions!$B18</f>
        <v>6438.0125</v>
      </c>
      <c r="E13" s="10">
        <f>'Calcs-1'!E34*Assumptions!$B18</f>
        <v>6602.988875</v>
      </c>
      <c r="F13" s="10">
        <f>'Calcs-1'!F34*Assumptions!$B18</f>
        <v>6773.887981</v>
      </c>
      <c r="G13" s="10">
        <f>'Calcs-1'!G34*Assumptions!$B18</f>
        <v>6950.926438</v>
      </c>
      <c r="H13" s="10">
        <f>'Calcs-1'!H34*Assumptions!$B18</f>
        <v>7134.328922</v>
      </c>
      <c r="I13" s="10">
        <f>'Calcs-1'!I34*Assumptions!$B18</f>
        <v>7324.328467</v>
      </c>
      <c r="J13" s="10">
        <f>'Calcs-1'!J34*Assumptions!$B18</f>
        <v>7521.166786</v>
      </c>
      <c r="K13" s="10">
        <f>'Calcs-1'!K34*Assumptions!$B18</f>
        <v>7725.094594</v>
      </c>
      <c r="L13" s="10">
        <f>'Calcs-1'!L34*Assumptions!$B18</f>
        <v>7936.371947</v>
      </c>
      <c r="M13" s="10">
        <f>'Calcs-1'!M34*Assumptions!$B18</f>
        <v>8155.268602</v>
      </c>
    </row>
    <row r="14">
      <c r="A14" s="2" t="s">
        <v>54</v>
      </c>
      <c r="B14" s="10">
        <f t="shared" ref="B14:M14" si="2">SUM(B9:B13)</f>
        <v>68525</v>
      </c>
      <c r="C14" s="10">
        <f t="shared" si="2"/>
        <v>70556.75</v>
      </c>
      <c r="D14" s="10">
        <f t="shared" si="2"/>
        <v>72664.0325</v>
      </c>
      <c r="E14" s="10">
        <f t="shared" si="2"/>
        <v>74849.69668</v>
      </c>
      <c r="F14" s="10">
        <f t="shared" si="2"/>
        <v>77116.7005</v>
      </c>
      <c r="G14" s="10">
        <f t="shared" si="2"/>
        <v>79468.11496</v>
      </c>
      <c r="H14" s="10">
        <f t="shared" si="2"/>
        <v>81907.1284</v>
      </c>
      <c r="I14" s="10">
        <f t="shared" si="2"/>
        <v>84437.05103</v>
      </c>
      <c r="J14" s="10">
        <f t="shared" si="2"/>
        <v>87061.31969</v>
      </c>
      <c r="K14" s="10">
        <f t="shared" si="2"/>
        <v>89783.5027</v>
      </c>
      <c r="L14" s="10">
        <f t="shared" si="2"/>
        <v>92607.30494</v>
      </c>
      <c r="M14" s="10">
        <f t="shared" si="2"/>
        <v>95536.57313</v>
      </c>
    </row>
    <row r="15">
      <c r="A15" s="2"/>
      <c r="B15" s="2"/>
      <c r="C15" s="2"/>
      <c r="D15" s="2"/>
      <c r="E15" s="2"/>
      <c r="F15" s="2"/>
      <c r="G15" s="2"/>
      <c r="H15" s="2"/>
      <c r="I15" s="2"/>
      <c r="J15" s="2"/>
      <c r="K15" s="2"/>
      <c r="L15" s="2"/>
      <c r="M15" s="2"/>
    </row>
    <row r="16">
      <c r="A16" s="2" t="s">
        <v>27</v>
      </c>
      <c r="B16" s="2"/>
      <c r="C16" s="2"/>
      <c r="D16" s="2"/>
      <c r="E16" s="2"/>
      <c r="F16" s="2"/>
      <c r="G16" s="2"/>
      <c r="H16" s="2"/>
      <c r="I16" s="2"/>
      <c r="J16" s="2"/>
      <c r="K16" s="2"/>
      <c r="L16" s="2"/>
      <c r="M16" s="2"/>
    </row>
    <row r="17">
      <c r="A17" s="2" t="s">
        <v>29</v>
      </c>
      <c r="B17" s="10">
        <f>Assumptions!$B21</f>
        <v>10000</v>
      </c>
      <c r="C17" s="10">
        <f>Assumptions!$B21</f>
        <v>10000</v>
      </c>
      <c r="D17" s="10">
        <f>Assumptions!$B21</f>
        <v>10000</v>
      </c>
      <c r="E17" s="10">
        <f>Assumptions!$B21</f>
        <v>10000</v>
      </c>
      <c r="F17" s="10">
        <f>Assumptions!$B21</f>
        <v>10000</v>
      </c>
      <c r="G17" s="10">
        <f>Assumptions!$B21</f>
        <v>10000</v>
      </c>
      <c r="H17" s="10">
        <f>Assumptions!$B21</f>
        <v>10000</v>
      </c>
      <c r="I17" s="10">
        <f>Assumptions!$B21</f>
        <v>10000</v>
      </c>
      <c r="J17" s="10">
        <f>Assumptions!$B21</f>
        <v>10000</v>
      </c>
      <c r="K17" s="10">
        <f>Assumptions!$B21</f>
        <v>10000</v>
      </c>
      <c r="L17" s="10">
        <f>Assumptions!$B21</f>
        <v>10000</v>
      </c>
      <c r="M17" s="10">
        <f>Assumptions!$B21</f>
        <v>10000</v>
      </c>
    </row>
    <row r="18">
      <c r="A18" s="2" t="s">
        <v>30</v>
      </c>
      <c r="B18" s="10">
        <f>Assumptions!$B22</f>
        <v>2000</v>
      </c>
      <c r="C18" s="10">
        <f>Assumptions!$B22</f>
        <v>2000</v>
      </c>
      <c r="D18" s="10">
        <f>Assumptions!$B22</f>
        <v>2000</v>
      </c>
      <c r="E18" s="10">
        <f>Assumptions!$B22</f>
        <v>2000</v>
      </c>
      <c r="F18" s="10">
        <f>Assumptions!$B22</f>
        <v>2000</v>
      </c>
      <c r="G18" s="10">
        <f>Assumptions!$B22</f>
        <v>2000</v>
      </c>
      <c r="H18" s="10">
        <f>Assumptions!$B22</f>
        <v>2000</v>
      </c>
      <c r="I18" s="10">
        <f>Assumptions!$B22</f>
        <v>2000</v>
      </c>
      <c r="J18" s="10">
        <f>Assumptions!$B22</f>
        <v>2000</v>
      </c>
      <c r="K18" s="10">
        <f>Assumptions!$B22</f>
        <v>2000</v>
      </c>
      <c r="L18" s="10">
        <f>Assumptions!$B22</f>
        <v>2000</v>
      </c>
      <c r="M18" s="10">
        <f>Assumptions!$B22</f>
        <v>2000</v>
      </c>
    </row>
    <row r="19">
      <c r="A19" s="2" t="s">
        <v>31</v>
      </c>
      <c r="B19" s="10">
        <f>Assumptions!$B23</f>
        <v>4400</v>
      </c>
      <c r="C19" s="10">
        <f>Assumptions!$B23</f>
        <v>4400</v>
      </c>
      <c r="D19" s="10">
        <f>Assumptions!$B23</f>
        <v>4400</v>
      </c>
      <c r="E19" s="10">
        <f>Assumptions!$B23</f>
        <v>4400</v>
      </c>
      <c r="F19" s="10">
        <f>Assumptions!$B23</f>
        <v>4400</v>
      </c>
      <c r="G19" s="10">
        <f>Assumptions!$B23</f>
        <v>4400</v>
      </c>
      <c r="H19" s="10">
        <f>Assumptions!$B23</f>
        <v>4400</v>
      </c>
      <c r="I19" s="10">
        <f>Assumptions!$B23</f>
        <v>4400</v>
      </c>
      <c r="J19" s="10">
        <f>Assumptions!$B23</f>
        <v>4400</v>
      </c>
      <c r="K19" s="10">
        <f>Assumptions!$B23</f>
        <v>4400</v>
      </c>
      <c r="L19" s="10">
        <f>Assumptions!$B23</f>
        <v>4400</v>
      </c>
      <c r="M19" s="10">
        <f>Assumptions!$B23</f>
        <v>4400</v>
      </c>
    </row>
    <row r="20">
      <c r="A20" s="2" t="s">
        <v>55</v>
      </c>
      <c r="B20" s="10">
        <f t="shared" ref="B20:M20" si="3">SUM(B17:B19)</f>
        <v>16400</v>
      </c>
      <c r="C20" s="10">
        <f t="shared" si="3"/>
        <v>16400</v>
      </c>
      <c r="D20" s="10">
        <f t="shared" si="3"/>
        <v>16400</v>
      </c>
      <c r="E20" s="10">
        <f t="shared" si="3"/>
        <v>16400</v>
      </c>
      <c r="F20" s="10">
        <f t="shared" si="3"/>
        <v>16400</v>
      </c>
      <c r="G20" s="10">
        <f t="shared" si="3"/>
        <v>16400</v>
      </c>
      <c r="H20" s="10">
        <f t="shared" si="3"/>
        <v>16400</v>
      </c>
      <c r="I20" s="10">
        <f t="shared" si="3"/>
        <v>16400</v>
      </c>
      <c r="J20" s="10">
        <f t="shared" si="3"/>
        <v>16400</v>
      </c>
      <c r="K20" s="10">
        <f t="shared" si="3"/>
        <v>16400</v>
      </c>
      <c r="L20" s="10">
        <f t="shared" si="3"/>
        <v>16400</v>
      </c>
      <c r="M20" s="10">
        <f t="shared" si="3"/>
        <v>16400</v>
      </c>
    </row>
    <row r="21">
      <c r="A21" s="2"/>
      <c r="B21" s="2"/>
      <c r="C21" s="2"/>
      <c r="D21" s="2"/>
      <c r="E21" s="2"/>
      <c r="F21" s="2"/>
      <c r="G21" s="2"/>
      <c r="H21" s="2"/>
      <c r="I21" s="2"/>
      <c r="J21" s="2"/>
      <c r="K21" s="2"/>
      <c r="L21" s="2"/>
      <c r="M21" s="2"/>
    </row>
    <row r="22">
      <c r="A22" s="2" t="s">
        <v>56</v>
      </c>
      <c r="B22" s="10">
        <f t="shared" ref="B22:M22" si="4">B14+B20</f>
        <v>84925</v>
      </c>
      <c r="C22" s="10">
        <f t="shared" si="4"/>
        <v>86956.75</v>
      </c>
      <c r="D22" s="10">
        <f t="shared" si="4"/>
        <v>89064.0325</v>
      </c>
      <c r="E22" s="10">
        <f t="shared" si="4"/>
        <v>91249.69668</v>
      </c>
      <c r="F22" s="10">
        <f t="shared" si="4"/>
        <v>93516.7005</v>
      </c>
      <c r="G22" s="10">
        <f t="shared" si="4"/>
        <v>95868.11496</v>
      </c>
      <c r="H22" s="10">
        <f t="shared" si="4"/>
        <v>98307.1284</v>
      </c>
      <c r="I22" s="10">
        <f t="shared" si="4"/>
        <v>100837.051</v>
      </c>
      <c r="J22" s="10">
        <f t="shared" si="4"/>
        <v>103461.3197</v>
      </c>
      <c r="K22" s="10">
        <f t="shared" si="4"/>
        <v>106183.5027</v>
      </c>
      <c r="L22" s="10">
        <f t="shared" si="4"/>
        <v>109007.3049</v>
      </c>
      <c r="M22" s="10">
        <f t="shared" si="4"/>
        <v>111936.5731</v>
      </c>
    </row>
    <row r="23">
      <c r="A23" s="2"/>
      <c r="B23" s="2"/>
      <c r="C23" s="2"/>
      <c r="D23" s="2"/>
      <c r="E23" s="2"/>
      <c r="F23" s="2"/>
      <c r="G23" s="2"/>
      <c r="H23" s="2"/>
      <c r="I23" s="2"/>
      <c r="J23" s="2"/>
      <c r="K23" s="2"/>
      <c r="L23" s="2"/>
      <c r="M23" s="2"/>
    </row>
    <row r="24">
      <c r="A24" s="2" t="s">
        <v>57</v>
      </c>
      <c r="B24" s="10">
        <f t="shared" ref="B24:M24" si="5">B6-B22</f>
        <v>64075</v>
      </c>
      <c r="C24" s="10">
        <f t="shared" si="5"/>
        <v>66093.25</v>
      </c>
      <c r="D24" s="10">
        <f t="shared" si="5"/>
        <v>68182.6675</v>
      </c>
      <c r="E24" s="10">
        <f t="shared" si="5"/>
        <v>70345.81233</v>
      </c>
      <c r="F24" s="10">
        <f t="shared" si="5"/>
        <v>72585.33809</v>
      </c>
      <c r="G24" s="10">
        <f t="shared" si="5"/>
        <v>74903.99568</v>
      </c>
      <c r="H24" s="10">
        <f t="shared" si="5"/>
        <v>77304.63689</v>
      </c>
      <c r="I24" s="10">
        <f t="shared" si="5"/>
        <v>79790.2182</v>
      </c>
      <c r="J24" s="10">
        <f t="shared" si="5"/>
        <v>82363.80463</v>
      </c>
      <c r="K24" s="10">
        <f t="shared" si="5"/>
        <v>85028.57385</v>
      </c>
      <c r="L24" s="10">
        <f t="shared" si="5"/>
        <v>87787.82036</v>
      </c>
      <c r="M24" s="10">
        <f t="shared" si="5"/>
        <v>90644.95982</v>
      </c>
    </row>
    <row r="25">
      <c r="A25" s="2"/>
      <c r="B25" s="2"/>
      <c r="C25" s="2"/>
      <c r="D25" s="2"/>
      <c r="E25" s="2"/>
      <c r="F25" s="2"/>
      <c r="G25" s="2"/>
      <c r="H25" s="2"/>
      <c r="I25" s="2"/>
      <c r="J25" s="2"/>
      <c r="K25" s="2"/>
      <c r="L25" s="2"/>
      <c r="M25" s="2"/>
    </row>
    <row r="26">
      <c r="A26" s="2"/>
      <c r="B26" s="2"/>
      <c r="C26" s="2"/>
      <c r="D26" s="2"/>
      <c r="E26" s="2"/>
      <c r="F26" s="2"/>
      <c r="G26" s="2"/>
      <c r="H26" s="2"/>
      <c r="I26" s="2"/>
      <c r="J26" s="2"/>
      <c r="K26" s="2"/>
      <c r="L26" s="2"/>
      <c r="M26"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32</v>
      </c>
      <c r="C1" s="2" t="s">
        <v>33</v>
      </c>
      <c r="D1" s="2" t="s">
        <v>34</v>
      </c>
      <c r="E1" s="2" t="s">
        <v>35</v>
      </c>
      <c r="F1" s="2" t="s">
        <v>36</v>
      </c>
      <c r="G1" s="2" t="s">
        <v>37</v>
      </c>
      <c r="H1" s="2" t="s">
        <v>38</v>
      </c>
      <c r="I1" s="2" t="s">
        <v>39</v>
      </c>
      <c r="J1" s="2" t="s">
        <v>40</v>
      </c>
      <c r="K1" s="2" t="s">
        <v>41</v>
      </c>
      <c r="L1" s="2" t="s">
        <v>42</v>
      </c>
      <c r="M1" s="2" t="s">
        <v>43</v>
      </c>
    </row>
    <row r="2">
      <c r="A2" s="2" t="s">
        <v>58</v>
      </c>
      <c r="B2" s="2"/>
      <c r="C2" s="2"/>
      <c r="D2" s="2"/>
      <c r="E2" s="2"/>
      <c r="F2" s="2"/>
      <c r="G2" s="2"/>
      <c r="H2" s="2"/>
      <c r="I2" s="2"/>
      <c r="J2" s="2"/>
      <c r="K2" s="2"/>
      <c r="L2" s="2"/>
      <c r="M2" s="2"/>
    </row>
    <row r="3">
      <c r="A3" s="2" t="s">
        <v>20</v>
      </c>
      <c r="B3" s="10">
        <f>'Calcs-1'!B30*Assumptions!$B14</f>
        <v>24500</v>
      </c>
      <c r="C3" s="10">
        <f>'Calcs-1'!C30*Assumptions!$B14</f>
        <v>25115</v>
      </c>
      <c r="D3" s="10">
        <f>'Calcs-1'!D30*Assumptions!$B14</f>
        <v>25752.05</v>
      </c>
      <c r="E3" s="10">
        <f>'Calcs-1'!E30*Assumptions!$B14</f>
        <v>26411.9555</v>
      </c>
      <c r="F3" s="10">
        <f>'Calcs-1'!F30*Assumptions!$B14</f>
        <v>27095.55193</v>
      </c>
      <c r="G3" s="10">
        <f>'Calcs-1'!G30*Assumptions!$B14</f>
        <v>27803.70575</v>
      </c>
      <c r="H3" s="10">
        <f>'Calcs-1'!H30*Assumptions!$B14</f>
        <v>28537.31569</v>
      </c>
      <c r="I3" s="10">
        <f>'Calcs-1'!I30*Assumptions!$B14</f>
        <v>29297.31387</v>
      </c>
      <c r="J3" s="10">
        <f>'Calcs-1'!J30*Assumptions!$B14</f>
        <v>30084.66715</v>
      </c>
      <c r="K3" s="10">
        <f>'Calcs-1'!K30*Assumptions!$B14</f>
        <v>30900.37837</v>
      </c>
      <c r="L3" s="10">
        <f>'Calcs-1'!L30*Assumptions!$B14</f>
        <v>31745.48779</v>
      </c>
      <c r="M3" s="10">
        <f>'Calcs-1'!M30*Assumptions!$B14</f>
        <v>32621.07441</v>
      </c>
    </row>
    <row r="4">
      <c r="A4" s="2" t="s">
        <v>21</v>
      </c>
      <c r="B4" s="10">
        <f>'Calcs-1'!B31*Assumptions!$B15</f>
        <v>9450</v>
      </c>
      <c r="C4" s="10">
        <f>'Calcs-1'!C31*Assumptions!$B15</f>
        <v>9634.5</v>
      </c>
      <c r="D4" s="10">
        <f>'Calcs-1'!D31*Assumptions!$B15</f>
        <v>9825.615</v>
      </c>
      <c r="E4" s="10">
        <f>'Calcs-1'!E31*Assumptions!$B15</f>
        <v>10023.58665</v>
      </c>
      <c r="F4" s="10">
        <f>'Calcs-1'!F31*Assumptions!$B15</f>
        <v>10228.66558</v>
      </c>
      <c r="G4" s="10">
        <f>'Calcs-1'!G31*Assumptions!$B15</f>
        <v>10441.11173</v>
      </c>
      <c r="H4" s="10">
        <f>'Calcs-1'!H31*Assumptions!$B15</f>
        <v>10661.19471</v>
      </c>
      <c r="I4" s="10">
        <f>'Calcs-1'!I31*Assumptions!$B15</f>
        <v>10889.19416</v>
      </c>
      <c r="J4" s="10">
        <f>'Calcs-1'!J31*Assumptions!$B15</f>
        <v>11125.40014</v>
      </c>
      <c r="K4" s="10">
        <f>'Calcs-1'!K31*Assumptions!$B15</f>
        <v>11370.11351</v>
      </c>
      <c r="L4" s="10">
        <f>'Calcs-1'!L31*Assumptions!$B15</f>
        <v>11623.64634</v>
      </c>
      <c r="M4" s="10">
        <f>'Calcs-1'!M31*Assumptions!$B15</f>
        <v>11886.32232</v>
      </c>
    </row>
    <row r="5">
      <c r="A5" s="2" t="s">
        <v>22</v>
      </c>
      <c r="B5" s="10">
        <f>'Calcs-1'!B32*Assumptions!$B16</f>
        <v>5950</v>
      </c>
      <c r="C5" s="10">
        <f>'Calcs-1'!C32*Assumptions!$B16</f>
        <v>6128.5</v>
      </c>
      <c r="D5" s="10">
        <f>'Calcs-1'!D32*Assumptions!$B16</f>
        <v>6312.355</v>
      </c>
      <c r="E5" s="10">
        <f>'Calcs-1'!E32*Assumptions!$B16</f>
        <v>6501.72565</v>
      </c>
      <c r="F5" s="10">
        <f>'Calcs-1'!F32*Assumptions!$B16</f>
        <v>6696.77742</v>
      </c>
      <c r="G5" s="10">
        <f>'Calcs-1'!G32*Assumptions!$B16</f>
        <v>6897.680742</v>
      </c>
      <c r="H5" s="10">
        <f>'Calcs-1'!H32*Assumptions!$B16</f>
        <v>7104.611164</v>
      </c>
      <c r="I5" s="10">
        <f>'Calcs-1'!I32*Assumptions!$B16</f>
        <v>7317.749499</v>
      </c>
      <c r="J5" s="10">
        <f>'Calcs-1'!J32*Assumptions!$B16</f>
        <v>7537.281984</v>
      </c>
      <c r="K5" s="10">
        <f>'Calcs-1'!K32*Assumptions!$B16</f>
        <v>7763.400444</v>
      </c>
      <c r="L5" s="10">
        <f>'Calcs-1'!L32*Assumptions!$B16</f>
        <v>7996.302457</v>
      </c>
      <c r="M5" s="10">
        <f>'Calcs-1'!M32*Assumptions!$B16</f>
        <v>8236.191531</v>
      </c>
    </row>
    <row r="6">
      <c r="A6" s="2" t="s">
        <v>23</v>
      </c>
      <c r="B6" s="10">
        <f>'Calcs-1'!B33*Assumptions!$B17</f>
        <v>22500</v>
      </c>
      <c r="C6" s="10">
        <f>'Calcs-1'!C33*Assumptions!$B17</f>
        <v>23400</v>
      </c>
      <c r="D6" s="10">
        <f>'Calcs-1'!D33*Assumptions!$B17</f>
        <v>24336</v>
      </c>
      <c r="E6" s="10">
        <f>'Calcs-1'!E33*Assumptions!$B17</f>
        <v>25309.44</v>
      </c>
      <c r="F6" s="10">
        <f>'Calcs-1'!F33*Assumptions!$B17</f>
        <v>26321.8176</v>
      </c>
      <c r="G6" s="10">
        <f>'Calcs-1'!G33*Assumptions!$B17</f>
        <v>27374.6903</v>
      </c>
      <c r="H6" s="10">
        <f>'Calcs-1'!H33*Assumptions!$B17</f>
        <v>28469.67792</v>
      </c>
      <c r="I6" s="10">
        <f>'Calcs-1'!I33*Assumptions!$B17</f>
        <v>29608.46503</v>
      </c>
      <c r="J6" s="10">
        <f>'Calcs-1'!J33*Assumptions!$B17</f>
        <v>30792.80363</v>
      </c>
      <c r="K6" s="10">
        <f>'Calcs-1'!K33*Assumptions!$B17</f>
        <v>32024.51578</v>
      </c>
      <c r="L6" s="10">
        <f>'Calcs-1'!L33*Assumptions!$B17</f>
        <v>33305.49641</v>
      </c>
      <c r="M6" s="10">
        <f>'Calcs-1'!M33*Assumptions!$B17</f>
        <v>34637.71627</v>
      </c>
    </row>
    <row r="7">
      <c r="A7" s="2" t="s">
        <v>24</v>
      </c>
      <c r="B7" s="10">
        <f>'Calcs-1'!B34*Assumptions!$B18</f>
        <v>6125</v>
      </c>
      <c r="C7" s="10">
        <f>'Calcs-1'!C34*Assumptions!$B18</f>
        <v>6278.75</v>
      </c>
      <c r="D7" s="10">
        <f>'Calcs-1'!D34*Assumptions!$B18</f>
        <v>6438.0125</v>
      </c>
      <c r="E7" s="10">
        <f>'Calcs-1'!E34*Assumptions!$B18</f>
        <v>6602.988875</v>
      </c>
      <c r="F7" s="10">
        <f>'Calcs-1'!F34*Assumptions!$B18</f>
        <v>6773.887981</v>
      </c>
      <c r="G7" s="10">
        <f>'Calcs-1'!G34*Assumptions!$B18</f>
        <v>6950.926438</v>
      </c>
      <c r="H7" s="10">
        <f>'Calcs-1'!H34*Assumptions!$B18</f>
        <v>7134.328922</v>
      </c>
      <c r="I7" s="10">
        <f>'Calcs-1'!I34*Assumptions!$B18</f>
        <v>7324.328467</v>
      </c>
      <c r="J7" s="10">
        <f>'Calcs-1'!J34*Assumptions!$B18</f>
        <v>7521.166786</v>
      </c>
      <c r="K7" s="10">
        <f>'Calcs-1'!K34*Assumptions!$B18</f>
        <v>7725.094594</v>
      </c>
      <c r="L7" s="10">
        <f>'Calcs-1'!L34*Assumptions!$B18</f>
        <v>7936.371947</v>
      </c>
      <c r="M7" s="10">
        <f>'Calcs-1'!M34*Assumptions!$B18</f>
        <v>8155.268602</v>
      </c>
    </row>
    <row r="8">
      <c r="A8" s="2" t="s">
        <v>59</v>
      </c>
      <c r="B8" s="10">
        <f t="shared" ref="B8:M8" si="1">SUM(B3:B7)</f>
        <v>68525</v>
      </c>
      <c r="C8" s="10">
        <f t="shared" si="1"/>
        <v>70556.75</v>
      </c>
      <c r="D8" s="10">
        <f t="shared" si="1"/>
        <v>72664.0325</v>
      </c>
      <c r="E8" s="10">
        <f t="shared" si="1"/>
        <v>74849.69668</v>
      </c>
      <c r="F8" s="10">
        <f t="shared" si="1"/>
        <v>77116.7005</v>
      </c>
      <c r="G8" s="10">
        <f t="shared" si="1"/>
        <v>79468.11496</v>
      </c>
      <c r="H8" s="10">
        <f t="shared" si="1"/>
        <v>81907.1284</v>
      </c>
      <c r="I8" s="10">
        <f t="shared" si="1"/>
        <v>84437.05103</v>
      </c>
      <c r="J8" s="10">
        <f t="shared" si="1"/>
        <v>87061.31969</v>
      </c>
      <c r="K8" s="10">
        <f t="shared" si="1"/>
        <v>89783.5027</v>
      </c>
      <c r="L8" s="10">
        <f t="shared" si="1"/>
        <v>92607.30494</v>
      </c>
      <c r="M8" s="10">
        <f t="shared" si="1"/>
        <v>95536.57313</v>
      </c>
    </row>
    <row r="9">
      <c r="A9" s="2"/>
      <c r="B9" s="2"/>
      <c r="C9" s="2"/>
      <c r="D9" s="2"/>
      <c r="E9" s="2"/>
      <c r="F9" s="2"/>
      <c r="G9" s="2"/>
      <c r="H9" s="2"/>
      <c r="I9" s="2"/>
      <c r="J9" s="2"/>
      <c r="K9" s="2"/>
      <c r="L9" s="2"/>
      <c r="M9" s="2"/>
    </row>
    <row r="10">
      <c r="A10" s="2"/>
      <c r="B10" s="2"/>
      <c r="C10" s="2"/>
      <c r="D10" s="2"/>
      <c r="E10" s="2"/>
      <c r="F10" s="2"/>
      <c r="G10" s="2"/>
      <c r="H10" s="2"/>
      <c r="I10" s="2"/>
      <c r="J10" s="2"/>
      <c r="K10" s="2"/>
      <c r="L10" s="2"/>
      <c r="M10"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32</v>
      </c>
      <c r="C1" s="2" t="s">
        <v>33</v>
      </c>
      <c r="D1" s="2" t="s">
        <v>34</v>
      </c>
      <c r="E1" s="2" t="s">
        <v>35</v>
      </c>
      <c r="F1" s="2" t="s">
        <v>36</v>
      </c>
      <c r="G1" s="2" t="s">
        <v>37</v>
      </c>
      <c r="H1" s="2" t="s">
        <v>38</v>
      </c>
      <c r="I1" s="2" t="s">
        <v>39</v>
      </c>
      <c r="J1" s="2" t="s">
        <v>40</v>
      </c>
      <c r="K1" s="2" t="s">
        <v>41</v>
      </c>
      <c r="L1" s="2" t="s">
        <v>42</v>
      </c>
      <c r="M1" s="2" t="s">
        <v>43</v>
      </c>
    </row>
    <row r="2">
      <c r="A2" s="2" t="s">
        <v>60</v>
      </c>
      <c r="B2" s="2"/>
      <c r="C2" s="2"/>
      <c r="D2" s="2"/>
      <c r="E2" s="2"/>
      <c r="F2" s="2"/>
      <c r="G2" s="2"/>
      <c r="H2" s="2"/>
      <c r="I2" s="2"/>
      <c r="J2" s="2"/>
      <c r="K2" s="2"/>
      <c r="L2" s="2"/>
      <c r="M2" s="2"/>
    </row>
    <row r="3">
      <c r="A3" s="2" t="s">
        <v>61</v>
      </c>
      <c r="B3" s="10">
        <f>'Sales and Costs'!B6</f>
        <v>149000</v>
      </c>
      <c r="C3" s="10">
        <f>'Sales and Costs'!C6</f>
        <v>153050</v>
      </c>
      <c r="D3" s="10">
        <f>'Sales and Costs'!D6</f>
        <v>157246.7</v>
      </c>
      <c r="E3" s="10">
        <f>'Sales and Costs'!E6</f>
        <v>161595.509</v>
      </c>
      <c r="F3" s="10">
        <f>'Sales and Costs'!F6</f>
        <v>166102.0386</v>
      </c>
      <c r="G3" s="10">
        <f>'Sales and Costs'!G6</f>
        <v>170772.1106</v>
      </c>
      <c r="H3" s="10">
        <f>'Sales and Costs'!H6</f>
        <v>175611.7653</v>
      </c>
      <c r="I3" s="10">
        <f>'Sales and Costs'!I6</f>
        <v>180627.2692</v>
      </c>
      <c r="J3" s="10">
        <f>'Sales and Costs'!J6</f>
        <v>185825.1243</v>
      </c>
      <c r="K3" s="10">
        <f>'Sales and Costs'!K6</f>
        <v>191212.0766</v>
      </c>
      <c r="L3" s="10">
        <f>'Sales and Costs'!L6</f>
        <v>196795.1253</v>
      </c>
      <c r="M3" s="10">
        <f>'Sales and Costs'!M6</f>
        <v>202581.533</v>
      </c>
    </row>
    <row r="4">
      <c r="A4" s="2"/>
      <c r="B4" s="2"/>
      <c r="C4" s="2"/>
      <c r="D4" s="2"/>
      <c r="E4" s="2"/>
      <c r="F4" s="2"/>
      <c r="G4" s="2"/>
      <c r="H4" s="2"/>
      <c r="I4" s="2"/>
      <c r="J4" s="2"/>
      <c r="K4" s="2"/>
      <c r="L4" s="2"/>
      <c r="M4" s="2"/>
    </row>
    <row r="5">
      <c r="A5" s="2" t="s">
        <v>62</v>
      </c>
      <c r="B5" s="2"/>
      <c r="C5" s="2"/>
      <c r="D5" s="2"/>
      <c r="E5" s="2"/>
      <c r="F5" s="2"/>
      <c r="G5" s="2"/>
      <c r="H5" s="2"/>
      <c r="I5" s="2"/>
      <c r="J5" s="2"/>
      <c r="K5" s="2"/>
      <c r="L5" s="2"/>
      <c r="M5" s="2"/>
    </row>
    <row r="6">
      <c r="A6" s="2" t="s">
        <v>63</v>
      </c>
      <c r="B6" s="10">
        <f>Purchases!B8</f>
        <v>68525</v>
      </c>
      <c r="C6" s="10">
        <f>Purchases!C8</f>
        <v>70556.75</v>
      </c>
      <c r="D6" s="10">
        <f>Purchases!D8</f>
        <v>72664.0325</v>
      </c>
      <c r="E6" s="10">
        <f>Purchases!E8</f>
        <v>74849.69668</v>
      </c>
      <c r="F6" s="10">
        <f>Purchases!F8</f>
        <v>77116.7005</v>
      </c>
      <c r="G6" s="10">
        <f>Purchases!G8</f>
        <v>79468.11496</v>
      </c>
      <c r="H6" s="10">
        <f>Purchases!H8</f>
        <v>81907.1284</v>
      </c>
      <c r="I6" s="10">
        <f>Purchases!I8</f>
        <v>84437.05103</v>
      </c>
      <c r="J6" s="10">
        <f>Purchases!J8</f>
        <v>87061.31969</v>
      </c>
      <c r="K6" s="10">
        <f>Purchases!K8</f>
        <v>89783.5027</v>
      </c>
      <c r="L6" s="10">
        <f>Purchases!L8</f>
        <v>92607.30494</v>
      </c>
      <c r="M6" s="10">
        <f>Purchases!M8</f>
        <v>95536.57313</v>
      </c>
    </row>
    <row r="7">
      <c r="A7" s="2" t="s">
        <v>64</v>
      </c>
      <c r="B7" s="10">
        <f>'Sales and Costs'!B20</f>
        <v>16400</v>
      </c>
      <c r="C7" s="10">
        <f>'Sales and Costs'!C20</f>
        <v>16400</v>
      </c>
      <c r="D7" s="10">
        <f>'Sales and Costs'!D20</f>
        <v>16400</v>
      </c>
      <c r="E7" s="10">
        <f>'Sales and Costs'!E20</f>
        <v>16400</v>
      </c>
      <c r="F7" s="10">
        <f>'Sales and Costs'!F20</f>
        <v>16400</v>
      </c>
      <c r="G7" s="10">
        <f>'Sales and Costs'!G20</f>
        <v>16400</v>
      </c>
      <c r="H7" s="10">
        <f>'Sales and Costs'!H20</f>
        <v>16400</v>
      </c>
      <c r="I7" s="10">
        <f>'Sales and Costs'!I20</f>
        <v>16400</v>
      </c>
      <c r="J7" s="10">
        <f>'Sales and Costs'!J20</f>
        <v>16400</v>
      </c>
      <c r="K7" s="10">
        <f>'Sales and Costs'!K20</f>
        <v>16400</v>
      </c>
      <c r="L7" s="10">
        <f>'Sales and Costs'!L20</f>
        <v>16400</v>
      </c>
      <c r="M7" s="10">
        <f>'Sales and Costs'!M20</f>
        <v>16400</v>
      </c>
    </row>
    <row r="8">
      <c r="A8" s="2"/>
      <c r="B8" s="2"/>
      <c r="C8" s="2"/>
      <c r="D8" s="2"/>
      <c r="E8" s="2"/>
      <c r="F8" s="2"/>
      <c r="G8" s="2"/>
      <c r="H8" s="2"/>
      <c r="I8" s="2"/>
      <c r="J8" s="2"/>
      <c r="K8" s="2"/>
      <c r="L8" s="2"/>
      <c r="M8" s="2"/>
    </row>
    <row r="9">
      <c r="A9" s="2" t="s">
        <v>65</v>
      </c>
      <c r="B9" s="10">
        <f t="shared" ref="B9:M9" si="1">B3-B6-B7</f>
        <v>64075</v>
      </c>
      <c r="C9" s="10">
        <f t="shared" si="1"/>
        <v>66093.25</v>
      </c>
      <c r="D9" s="10">
        <f t="shared" si="1"/>
        <v>68182.6675</v>
      </c>
      <c r="E9" s="10">
        <f t="shared" si="1"/>
        <v>70345.81233</v>
      </c>
      <c r="F9" s="10">
        <f t="shared" si="1"/>
        <v>72585.33809</v>
      </c>
      <c r="G9" s="10">
        <f t="shared" si="1"/>
        <v>74903.99568</v>
      </c>
      <c r="H9" s="10">
        <f t="shared" si="1"/>
        <v>77304.63689</v>
      </c>
      <c r="I9" s="10">
        <f t="shared" si="1"/>
        <v>79790.2182</v>
      </c>
      <c r="J9" s="10">
        <f t="shared" si="1"/>
        <v>82363.80463</v>
      </c>
      <c r="K9" s="10">
        <f t="shared" si="1"/>
        <v>85028.57385</v>
      </c>
      <c r="L9" s="10">
        <f t="shared" si="1"/>
        <v>87787.82036</v>
      </c>
      <c r="M9" s="10">
        <f t="shared" si="1"/>
        <v>90644.95982</v>
      </c>
    </row>
    <row r="10">
      <c r="A10" s="2"/>
      <c r="B10" s="2"/>
      <c r="C10" s="2"/>
      <c r="D10" s="2"/>
      <c r="E10" s="2"/>
      <c r="F10" s="2"/>
      <c r="G10" s="2"/>
      <c r="H10" s="2"/>
      <c r="I10" s="2"/>
      <c r="J10" s="2"/>
      <c r="K10" s="2"/>
      <c r="L10" s="2"/>
      <c r="M10" s="2"/>
    </row>
    <row r="11">
      <c r="A11" s="2" t="s">
        <v>66</v>
      </c>
      <c r="B11" s="2"/>
      <c r="C11" s="2"/>
      <c r="D11" s="2"/>
      <c r="E11" s="2"/>
      <c r="F11" s="2"/>
      <c r="G11" s="2"/>
      <c r="H11" s="2"/>
      <c r="I11" s="2"/>
      <c r="J11" s="2"/>
      <c r="K11" s="2"/>
      <c r="L11" s="2"/>
      <c r="M11" s="2"/>
    </row>
    <row r="12">
      <c r="A12" s="2" t="s">
        <v>67</v>
      </c>
      <c r="B12" s="6">
        <v>0.0</v>
      </c>
      <c r="C12" s="10">
        <f t="shared" ref="C12:M12" si="2">B14</f>
        <v>64075</v>
      </c>
      <c r="D12" s="10">
        <f t="shared" si="2"/>
        <v>130168.25</v>
      </c>
      <c r="E12" s="10">
        <f t="shared" si="2"/>
        <v>198350.9175</v>
      </c>
      <c r="F12" s="10">
        <f t="shared" si="2"/>
        <v>268696.7298</v>
      </c>
      <c r="G12" s="10">
        <f t="shared" si="2"/>
        <v>341282.0679</v>
      </c>
      <c r="H12" s="10">
        <f t="shared" si="2"/>
        <v>416186.0636</v>
      </c>
      <c r="I12" s="10">
        <f t="shared" si="2"/>
        <v>493490.7005</v>
      </c>
      <c r="J12" s="10">
        <f t="shared" si="2"/>
        <v>573280.9187</v>
      </c>
      <c r="K12" s="10">
        <f t="shared" si="2"/>
        <v>655644.7233</v>
      </c>
      <c r="L12" s="10">
        <f t="shared" si="2"/>
        <v>740673.2972</v>
      </c>
      <c r="M12" s="10">
        <f t="shared" si="2"/>
        <v>828461.1175</v>
      </c>
    </row>
    <row r="13">
      <c r="A13" s="2" t="s">
        <v>65</v>
      </c>
      <c r="B13" s="10">
        <f t="shared" ref="B13:M13" si="3">B9</f>
        <v>64075</v>
      </c>
      <c r="C13" s="10">
        <f t="shared" si="3"/>
        <v>66093.25</v>
      </c>
      <c r="D13" s="10">
        <f t="shared" si="3"/>
        <v>68182.6675</v>
      </c>
      <c r="E13" s="10">
        <f t="shared" si="3"/>
        <v>70345.81233</v>
      </c>
      <c r="F13" s="10">
        <f t="shared" si="3"/>
        <v>72585.33809</v>
      </c>
      <c r="G13" s="10">
        <f t="shared" si="3"/>
        <v>74903.99568</v>
      </c>
      <c r="H13" s="10">
        <f t="shared" si="3"/>
        <v>77304.63689</v>
      </c>
      <c r="I13" s="10">
        <f t="shared" si="3"/>
        <v>79790.2182</v>
      </c>
      <c r="J13" s="10">
        <f t="shared" si="3"/>
        <v>82363.80463</v>
      </c>
      <c r="K13" s="10">
        <f t="shared" si="3"/>
        <v>85028.57385</v>
      </c>
      <c r="L13" s="10">
        <f t="shared" si="3"/>
        <v>87787.82036</v>
      </c>
      <c r="M13" s="10">
        <f t="shared" si="3"/>
        <v>90644.95982</v>
      </c>
    </row>
    <row r="14">
      <c r="A14" s="2" t="s">
        <v>68</v>
      </c>
      <c r="B14" s="10">
        <f t="shared" ref="B14:M14" si="4">B12+B13</f>
        <v>64075</v>
      </c>
      <c r="C14" s="10">
        <f t="shared" si="4"/>
        <v>130168.25</v>
      </c>
      <c r="D14" s="10">
        <f t="shared" si="4"/>
        <v>198350.9175</v>
      </c>
      <c r="E14" s="10">
        <f t="shared" si="4"/>
        <v>268696.7298</v>
      </c>
      <c r="F14" s="10">
        <f t="shared" si="4"/>
        <v>341282.0679</v>
      </c>
      <c r="G14" s="10">
        <f t="shared" si="4"/>
        <v>416186.0636</v>
      </c>
      <c r="H14" s="10">
        <f t="shared" si="4"/>
        <v>493490.7005</v>
      </c>
      <c r="I14" s="10">
        <f t="shared" si="4"/>
        <v>573280.9187</v>
      </c>
      <c r="J14" s="10">
        <f t="shared" si="4"/>
        <v>655644.7233</v>
      </c>
      <c r="K14" s="10">
        <f t="shared" si="4"/>
        <v>740673.2972</v>
      </c>
      <c r="L14" s="10">
        <f t="shared" si="4"/>
        <v>828461.1175</v>
      </c>
      <c r="M14" s="10">
        <f t="shared" si="4"/>
        <v>919106.0773</v>
      </c>
    </row>
    <row r="15">
      <c r="A15" s="2"/>
      <c r="B15" s="2"/>
      <c r="C15" s="2"/>
      <c r="D15" s="2"/>
      <c r="E15" s="2"/>
      <c r="F15" s="2"/>
      <c r="G15" s="2"/>
      <c r="H15" s="2"/>
      <c r="I15" s="2"/>
      <c r="J15" s="2"/>
      <c r="K15" s="2"/>
      <c r="L15" s="2"/>
      <c r="M15" s="2"/>
    </row>
    <row r="16">
      <c r="A16" s="2"/>
      <c r="B16" s="2"/>
      <c r="C16" s="2"/>
      <c r="D16" s="2"/>
      <c r="E16" s="2"/>
      <c r="F16" s="2"/>
      <c r="G16" s="2"/>
      <c r="H16" s="2"/>
      <c r="I16" s="2"/>
      <c r="J16" s="2"/>
      <c r="K16" s="2"/>
      <c r="L16" s="2"/>
      <c r="M16"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2" t="s">
        <v>32</v>
      </c>
      <c r="C1" s="2" t="s">
        <v>33</v>
      </c>
      <c r="D1" s="2" t="s">
        <v>34</v>
      </c>
      <c r="E1" s="2" t="s">
        <v>35</v>
      </c>
      <c r="F1" s="2" t="s">
        <v>36</v>
      </c>
      <c r="G1" s="2" t="s">
        <v>37</v>
      </c>
      <c r="H1" s="2" t="s">
        <v>38</v>
      </c>
      <c r="I1" s="2" t="s">
        <v>39</v>
      </c>
      <c r="J1" s="2" t="s">
        <v>40</v>
      </c>
      <c r="K1" s="2" t="s">
        <v>41</v>
      </c>
      <c r="L1" s="2" t="s">
        <v>42</v>
      </c>
      <c r="M1" s="2" t="s">
        <v>43</v>
      </c>
    </row>
    <row r="2">
      <c r="A2" s="2" t="s">
        <v>69</v>
      </c>
      <c r="B2" s="2"/>
      <c r="C2" s="2"/>
      <c r="D2" s="2"/>
      <c r="E2" s="2"/>
      <c r="F2" s="2"/>
      <c r="G2" s="2"/>
      <c r="H2" s="2"/>
      <c r="I2" s="2"/>
      <c r="J2" s="2"/>
      <c r="K2" s="2"/>
      <c r="L2" s="2"/>
      <c r="M2" s="2"/>
    </row>
    <row r="3">
      <c r="A3" s="2" t="s">
        <v>66</v>
      </c>
      <c r="B3" s="10">
        <f>Cash!B14</f>
        <v>64075</v>
      </c>
      <c r="C3" s="10">
        <f>Cash!C14</f>
        <v>130168.25</v>
      </c>
      <c r="D3" s="10">
        <f>Cash!D14</f>
        <v>198350.9175</v>
      </c>
      <c r="E3" s="10">
        <f>Cash!E14</f>
        <v>268696.7298</v>
      </c>
      <c r="F3" s="10">
        <f>Cash!F14</f>
        <v>341282.0679</v>
      </c>
      <c r="G3" s="10">
        <f>Cash!G14</f>
        <v>416186.0636</v>
      </c>
      <c r="H3" s="10">
        <f>Cash!H14</f>
        <v>493490.7005</v>
      </c>
      <c r="I3" s="10">
        <f>Cash!I14</f>
        <v>573280.9187</v>
      </c>
      <c r="J3" s="10">
        <f>Cash!J14</f>
        <v>655644.7233</v>
      </c>
      <c r="K3" s="10">
        <f>Cash!K14</f>
        <v>740673.2972</v>
      </c>
      <c r="L3" s="10">
        <f>Cash!L14</f>
        <v>828461.1175</v>
      </c>
      <c r="M3" s="10">
        <f>Cash!M14</f>
        <v>919106.0773</v>
      </c>
    </row>
    <row r="4">
      <c r="A4" s="2"/>
      <c r="B4" s="2"/>
      <c r="C4" s="2"/>
      <c r="D4" s="2"/>
      <c r="E4" s="2"/>
      <c r="F4" s="2"/>
      <c r="G4" s="2"/>
      <c r="H4" s="2"/>
      <c r="I4" s="2"/>
      <c r="J4" s="2"/>
      <c r="K4" s="2"/>
      <c r="L4" s="2"/>
      <c r="M4" s="2"/>
    </row>
    <row r="5">
      <c r="A5" s="2" t="s">
        <v>70</v>
      </c>
      <c r="B5" s="10">
        <f t="shared" ref="B5:M5" si="1">B3</f>
        <v>64075</v>
      </c>
      <c r="C5" s="10">
        <f t="shared" si="1"/>
        <v>130168.25</v>
      </c>
      <c r="D5" s="10">
        <f t="shared" si="1"/>
        <v>198350.9175</v>
      </c>
      <c r="E5" s="10">
        <f t="shared" si="1"/>
        <v>268696.7298</v>
      </c>
      <c r="F5" s="10">
        <f t="shared" si="1"/>
        <v>341282.0679</v>
      </c>
      <c r="G5" s="10">
        <f t="shared" si="1"/>
        <v>416186.0636</v>
      </c>
      <c r="H5" s="10">
        <f t="shared" si="1"/>
        <v>493490.7005</v>
      </c>
      <c r="I5" s="10">
        <f t="shared" si="1"/>
        <v>573280.9187</v>
      </c>
      <c r="J5" s="10">
        <f t="shared" si="1"/>
        <v>655644.7233</v>
      </c>
      <c r="K5" s="10">
        <f t="shared" si="1"/>
        <v>740673.2972</v>
      </c>
      <c r="L5" s="10">
        <f t="shared" si="1"/>
        <v>828461.1175</v>
      </c>
      <c r="M5" s="10">
        <f t="shared" si="1"/>
        <v>919106.0773</v>
      </c>
    </row>
    <row r="6">
      <c r="A6" s="2"/>
      <c r="B6" s="2"/>
      <c r="C6" s="2"/>
      <c r="D6" s="2"/>
      <c r="E6" s="2"/>
      <c r="F6" s="2"/>
      <c r="G6" s="2"/>
      <c r="H6" s="2"/>
      <c r="I6" s="2"/>
      <c r="J6" s="2"/>
      <c r="K6" s="2"/>
      <c r="L6" s="2"/>
      <c r="M6" s="2"/>
    </row>
    <row r="7">
      <c r="A7" s="2" t="s">
        <v>71</v>
      </c>
      <c r="B7" s="2"/>
      <c r="C7" s="2"/>
      <c r="D7" s="2"/>
      <c r="E7" s="2"/>
      <c r="F7" s="2"/>
      <c r="G7" s="2"/>
      <c r="H7" s="2"/>
      <c r="I7" s="2"/>
      <c r="J7" s="2"/>
      <c r="K7" s="2"/>
      <c r="L7" s="2"/>
      <c r="M7" s="2"/>
    </row>
    <row r="8">
      <c r="A8" s="2"/>
      <c r="B8" s="2"/>
      <c r="C8" s="2"/>
      <c r="D8" s="2"/>
      <c r="E8" s="2"/>
      <c r="F8" s="2"/>
      <c r="G8" s="2"/>
      <c r="H8" s="2"/>
      <c r="I8" s="2"/>
      <c r="J8" s="2"/>
      <c r="K8" s="2"/>
      <c r="L8" s="2"/>
      <c r="M8" s="2"/>
    </row>
    <row r="9">
      <c r="A9" s="2" t="s">
        <v>72</v>
      </c>
      <c r="B9" s="6">
        <v>0.0</v>
      </c>
      <c r="C9" s="6">
        <v>0.0</v>
      </c>
      <c r="D9" s="6">
        <v>0.0</v>
      </c>
      <c r="E9" s="6">
        <v>0.0</v>
      </c>
      <c r="F9" s="6">
        <v>0.0</v>
      </c>
      <c r="G9" s="6">
        <v>0.0</v>
      </c>
      <c r="H9" s="6">
        <v>0.0</v>
      </c>
      <c r="I9" s="6">
        <v>0.0</v>
      </c>
      <c r="J9" s="6">
        <v>0.0</v>
      </c>
      <c r="K9" s="6">
        <v>0.0</v>
      </c>
      <c r="L9" s="6">
        <v>0.0</v>
      </c>
      <c r="M9" s="6">
        <v>0.0</v>
      </c>
    </row>
    <row r="10">
      <c r="A10" s="2"/>
      <c r="B10" s="2"/>
      <c r="C10" s="2"/>
      <c r="D10" s="2"/>
      <c r="E10" s="2"/>
      <c r="F10" s="2"/>
      <c r="G10" s="2"/>
      <c r="H10" s="2"/>
      <c r="I10" s="2"/>
      <c r="J10" s="2"/>
      <c r="K10" s="2"/>
      <c r="L10" s="2"/>
      <c r="M10" s="2"/>
    </row>
    <row r="11">
      <c r="A11" s="2" t="s">
        <v>73</v>
      </c>
      <c r="B11" s="10">
        <f t="shared" ref="B11:M11" si="2">B5-B9</f>
        <v>64075</v>
      </c>
      <c r="C11" s="10">
        <f t="shared" si="2"/>
        <v>130168.25</v>
      </c>
      <c r="D11" s="10">
        <f t="shared" si="2"/>
        <v>198350.9175</v>
      </c>
      <c r="E11" s="10">
        <f t="shared" si="2"/>
        <v>268696.7298</v>
      </c>
      <c r="F11" s="10">
        <f t="shared" si="2"/>
        <v>341282.0679</v>
      </c>
      <c r="G11" s="10">
        <f t="shared" si="2"/>
        <v>416186.0636</v>
      </c>
      <c r="H11" s="10">
        <f t="shared" si="2"/>
        <v>493490.7005</v>
      </c>
      <c r="I11" s="10">
        <f t="shared" si="2"/>
        <v>573280.9187</v>
      </c>
      <c r="J11" s="10">
        <f t="shared" si="2"/>
        <v>655644.7233</v>
      </c>
      <c r="K11" s="10">
        <f t="shared" si="2"/>
        <v>740673.2972</v>
      </c>
      <c r="L11" s="10">
        <f t="shared" si="2"/>
        <v>828461.1175</v>
      </c>
      <c r="M11" s="10">
        <f t="shared" si="2"/>
        <v>919106.0773</v>
      </c>
    </row>
    <row r="12">
      <c r="A12" s="2"/>
      <c r="B12" s="2"/>
      <c r="C12" s="2"/>
      <c r="D12" s="2"/>
      <c r="E12" s="2"/>
      <c r="F12" s="2"/>
      <c r="G12" s="2"/>
      <c r="H12" s="2"/>
      <c r="I12" s="2"/>
      <c r="J12" s="2"/>
      <c r="K12" s="2"/>
      <c r="L12" s="2"/>
      <c r="M12" s="2"/>
    </row>
    <row r="13">
      <c r="A13" s="2" t="s">
        <v>74</v>
      </c>
      <c r="B13" s="6">
        <v>0.0</v>
      </c>
      <c r="C13" s="10">
        <f t="shared" ref="C13:M13" si="3">B15</f>
        <v>64075</v>
      </c>
      <c r="D13" s="10">
        <f t="shared" si="3"/>
        <v>130168.25</v>
      </c>
      <c r="E13" s="10">
        <f t="shared" si="3"/>
        <v>198350.9175</v>
      </c>
      <c r="F13" s="10">
        <f t="shared" si="3"/>
        <v>268696.7298</v>
      </c>
      <c r="G13" s="10">
        <f t="shared" si="3"/>
        <v>341282.0679</v>
      </c>
      <c r="H13" s="10">
        <f t="shared" si="3"/>
        <v>416186.0636</v>
      </c>
      <c r="I13" s="10">
        <f t="shared" si="3"/>
        <v>493490.7005</v>
      </c>
      <c r="J13" s="10">
        <f t="shared" si="3"/>
        <v>573280.9187</v>
      </c>
      <c r="K13" s="10">
        <f t="shared" si="3"/>
        <v>655644.7233</v>
      </c>
      <c r="L13" s="10">
        <f t="shared" si="3"/>
        <v>740673.2972</v>
      </c>
      <c r="M13" s="10">
        <f t="shared" si="3"/>
        <v>828461.1175</v>
      </c>
    </row>
    <row r="14">
      <c r="A14" s="2" t="s">
        <v>75</v>
      </c>
      <c r="B14" s="10">
        <f>'Sales and Costs'!B24</f>
        <v>64075</v>
      </c>
      <c r="C14" s="10">
        <f>'Sales and Costs'!C24</f>
        <v>66093.25</v>
      </c>
      <c r="D14" s="10">
        <f>'Sales and Costs'!D24</f>
        <v>68182.6675</v>
      </c>
      <c r="E14" s="10">
        <f>'Sales and Costs'!E24</f>
        <v>70345.81233</v>
      </c>
      <c r="F14" s="10">
        <f>'Sales and Costs'!F24</f>
        <v>72585.33809</v>
      </c>
      <c r="G14" s="10">
        <f>'Sales and Costs'!G24</f>
        <v>74903.99568</v>
      </c>
      <c r="H14" s="10">
        <f>'Sales and Costs'!H24</f>
        <v>77304.63689</v>
      </c>
      <c r="I14" s="10">
        <f>'Sales and Costs'!I24</f>
        <v>79790.2182</v>
      </c>
      <c r="J14" s="10">
        <f>'Sales and Costs'!J24</f>
        <v>82363.80463</v>
      </c>
      <c r="K14" s="10">
        <f>'Sales and Costs'!K24</f>
        <v>85028.57385</v>
      </c>
      <c r="L14" s="10">
        <f>'Sales and Costs'!L24</f>
        <v>87787.82036</v>
      </c>
      <c r="M14" s="10">
        <f>'Sales and Costs'!M24</f>
        <v>90644.95982</v>
      </c>
    </row>
    <row r="15">
      <c r="A15" s="2" t="s">
        <v>76</v>
      </c>
      <c r="B15" s="10">
        <f t="shared" ref="B15:M15" si="4">B13+B14</f>
        <v>64075</v>
      </c>
      <c r="C15" s="10">
        <f t="shared" si="4"/>
        <v>130168.25</v>
      </c>
      <c r="D15" s="10">
        <f t="shared" si="4"/>
        <v>198350.9175</v>
      </c>
      <c r="E15" s="10">
        <f t="shared" si="4"/>
        <v>268696.7298</v>
      </c>
      <c r="F15" s="10">
        <f t="shared" si="4"/>
        <v>341282.0679</v>
      </c>
      <c r="G15" s="10">
        <f t="shared" si="4"/>
        <v>416186.0636</v>
      </c>
      <c r="H15" s="10">
        <f t="shared" si="4"/>
        <v>493490.7005</v>
      </c>
      <c r="I15" s="10">
        <f t="shared" si="4"/>
        <v>573280.9187</v>
      </c>
      <c r="J15" s="10">
        <f t="shared" si="4"/>
        <v>655644.7233</v>
      </c>
      <c r="K15" s="10">
        <f t="shared" si="4"/>
        <v>740673.2972</v>
      </c>
      <c r="L15" s="10">
        <f t="shared" si="4"/>
        <v>828461.1175</v>
      </c>
      <c r="M15" s="10">
        <f t="shared" si="4"/>
        <v>919106.0773</v>
      </c>
    </row>
    <row r="16">
      <c r="A16" s="2"/>
      <c r="B16" s="2"/>
      <c r="C16" s="2"/>
      <c r="D16" s="2"/>
      <c r="E16" s="2"/>
      <c r="F16" s="2"/>
      <c r="G16" s="2"/>
      <c r="H16" s="2"/>
      <c r="I16" s="2"/>
      <c r="J16" s="2"/>
      <c r="K16" s="2"/>
      <c r="L16" s="2"/>
      <c r="M16" s="2"/>
    </row>
    <row r="17">
      <c r="A17" s="2" t="s">
        <v>77</v>
      </c>
      <c r="B17" s="10">
        <f t="shared" ref="B17:M17" si="5">B11-B15</f>
        <v>0</v>
      </c>
      <c r="C17" s="10">
        <f t="shared" si="5"/>
        <v>0</v>
      </c>
      <c r="D17" s="10">
        <f t="shared" si="5"/>
        <v>0</v>
      </c>
      <c r="E17" s="10">
        <f t="shared" si="5"/>
        <v>0</v>
      </c>
      <c r="F17" s="10">
        <f t="shared" si="5"/>
        <v>0</v>
      </c>
      <c r="G17" s="10">
        <f t="shared" si="5"/>
        <v>0</v>
      </c>
      <c r="H17" s="10">
        <f t="shared" si="5"/>
        <v>0</v>
      </c>
      <c r="I17" s="10">
        <f t="shared" si="5"/>
        <v>0</v>
      </c>
      <c r="J17" s="10">
        <f t="shared" si="5"/>
        <v>0</v>
      </c>
      <c r="K17" s="10">
        <f t="shared" si="5"/>
        <v>0</v>
      </c>
      <c r="L17" s="10">
        <f t="shared" si="5"/>
        <v>0</v>
      </c>
      <c r="M17" s="10">
        <f t="shared" si="5"/>
        <v>0</v>
      </c>
    </row>
    <row r="18">
      <c r="A18" s="2"/>
      <c r="B18" s="2"/>
      <c r="C18" s="2"/>
      <c r="D18" s="2"/>
      <c r="E18" s="2"/>
      <c r="F18" s="2"/>
      <c r="G18" s="2"/>
      <c r="H18" s="2"/>
      <c r="I18" s="2"/>
      <c r="J18" s="2"/>
      <c r="K18" s="2"/>
      <c r="L18" s="2"/>
      <c r="M18" s="2"/>
    </row>
  </sheetData>
  <drawing r:id="rId1"/>
</worksheet>
</file>