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ash" sheetId="7" r:id="rId10"/>
    <sheet state="visible" name="Balance" sheetId="8" r:id="rId11"/>
  </sheets>
  <definedNames/>
  <calcPr/>
</workbook>
</file>

<file path=xl/sharedStrings.xml><?xml version="1.0" encoding="utf-8"?>
<sst xmlns="http://schemas.openxmlformats.org/spreadsheetml/2006/main" count="165" uniqueCount="72">
  <si>
    <t>Description</t>
  </si>
  <si>
    <t>A stationery store sells notebooks, marker sets, sketch pens and color pencils. In the first month it sold 325 notebooks, 255 marker sets, 200 sketch pens and 225 color pencils. Each month it estimates that the sales of notebooks will increase by 1%, marker sets by 2%, sketch pens by 1.5% and color pencils by 2.5%.</t>
  </si>
  <si>
    <t>At the start of the first month the shop bought 325 notebooks, 260 marker sets, 225 sketch pens and 270 color pencils. It estimates that each month it will increase its purchases of notebooks by 1.5%, marker sets by 2%, sketch pens by 1% and color pencils by 1.5%.</t>
  </si>
  <si>
    <r>
      <rPr>
        <rFont val="Arial"/>
        <color theme="1"/>
        <sz val="16.0"/>
      </rPr>
      <t>The selling price of a notebook is Rs</t>
    </r>
    <r>
      <rPr>
        <rFont val="Arial"/>
        <color rgb="FFA61C00"/>
        <sz val="16.0"/>
      </rPr>
      <t xml:space="preserve"> </t>
    </r>
    <r>
      <rPr>
        <rFont val="Arial"/>
        <color theme="1"/>
        <sz val="16.0"/>
      </rPr>
      <t>50, marker set is Rs 75, sketch pen is Rs 25 and color pencil is Rs 20. The cost price of a notebook is Rs 45, marker set is Rs 70, sketch pen is Rs 20 and color pencil is Rs 17.</t>
    </r>
  </si>
  <si>
    <t xml:space="preserve">The payments for the purchase of notebooks is made immediately. The payment for the purchase of marker sets and sketch pens is made after 1 month. Color pencils are purchased by making payments after 2 months. </t>
  </si>
  <si>
    <t>Make a model for the stationery store for 18 months.</t>
  </si>
  <si>
    <t>Units sold</t>
  </si>
  <si>
    <t>Increment</t>
  </si>
  <si>
    <t>Unit Purchased</t>
  </si>
  <si>
    <t>Selling Price</t>
  </si>
  <si>
    <t>Cost Price</t>
  </si>
  <si>
    <t>Payments</t>
  </si>
  <si>
    <t>Notebooks</t>
  </si>
  <si>
    <t>Marker Sets</t>
  </si>
  <si>
    <t>Sketch Pen</t>
  </si>
  <si>
    <t>Colour Pencils</t>
  </si>
  <si>
    <t>M1</t>
  </si>
  <si>
    <t>M2</t>
  </si>
  <si>
    <t>M3</t>
  </si>
  <si>
    <t>M4</t>
  </si>
  <si>
    <t>M5</t>
  </si>
  <si>
    <t>M6</t>
  </si>
  <si>
    <t>M7</t>
  </si>
  <si>
    <t>M8</t>
  </si>
  <si>
    <t>M9</t>
  </si>
  <si>
    <t>M10</t>
  </si>
  <si>
    <t>M11</t>
  </si>
  <si>
    <t>M12</t>
  </si>
  <si>
    <t>M13</t>
  </si>
  <si>
    <t>M14</t>
  </si>
  <si>
    <t>M15</t>
  </si>
  <si>
    <t>M16</t>
  </si>
  <si>
    <t>M17</t>
  </si>
  <si>
    <t>M18</t>
  </si>
  <si>
    <t>Sales (Qty)</t>
  </si>
  <si>
    <t>Purchases (Qty)</t>
  </si>
  <si>
    <t>Sales (in Rs)</t>
  </si>
  <si>
    <t>Total Sales</t>
  </si>
  <si>
    <t xml:space="preserve">Cost of goods sold </t>
  </si>
  <si>
    <t>Total Cost of goods sold</t>
  </si>
  <si>
    <t>Total Costs</t>
  </si>
  <si>
    <t>Profit</t>
  </si>
  <si>
    <t>Purchases (in Rs)</t>
  </si>
  <si>
    <t>Total Purchases</t>
  </si>
  <si>
    <t>Purchase Payments (in Rs)</t>
  </si>
  <si>
    <t>Total Purchase Payments</t>
  </si>
  <si>
    <t xml:space="preserve">Payment Outstanding </t>
  </si>
  <si>
    <t>Total Payment Outstanding</t>
  </si>
  <si>
    <t>Opening Stock</t>
  </si>
  <si>
    <t>Change in Stock</t>
  </si>
  <si>
    <t>Closing Stock</t>
  </si>
  <si>
    <t>Closing Stock (in Rs)</t>
  </si>
  <si>
    <t>Total Closing Stock</t>
  </si>
  <si>
    <t>Cash inflow</t>
  </si>
  <si>
    <t>Cash received from sales</t>
  </si>
  <si>
    <t>Cash outflow</t>
  </si>
  <si>
    <t>Cash paid for purchases</t>
  </si>
  <si>
    <t>Net cash for the month</t>
  </si>
  <si>
    <t>Cash in hand</t>
  </si>
  <si>
    <t>Opening Cash</t>
  </si>
  <si>
    <t>Closing Cash</t>
  </si>
  <si>
    <t>Assets</t>
  </si>
  <si>
    <t>Stocks</t>
  </si>
  <si>
    <t>Total Assets (TA)</t>
  </si>
  <si>
    <t>Liabilities</t>
  </si>
  <si>
    <t>Payment Outstanding</t>
  </si>
  <si>
    <t>Total Liabilities (TL)</t>
  </si>
  <si>
    <t>Difference 1  (TA-TL)</t>
  </si>
  <si>
    <t>Opening Profit</t>
  </si>
  <si>
    <t>Profit fior the Month</t>
  </si>
  <si>
    <t>Accumulated Profit</t>
  </si>
  <si>
    <t>Difference 2 (D1- 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</si>
</sst>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6.0"/>
      <color theme="1"/>
      <name val="Arial"/>
    </font>
    <font>
      <sz val="16.0"/>
      <color theme="1"/>
      <name val="Arial"/>
    </font>
    <font>
      <sz val="12.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2" numFmtId="0" xfId="0" applyAlignment="1" applyFont="1">
      <alignment readingOrder="0" vertical="bottom"/>
    </xf>
    <xf borderId="0" fillId="0" fontId="4" numFmtId="0" xfId="0" applyAlignment="1" applyFont="1">
      <alignment vertical="bottom"/>
    </xf>
    <xf borderId="0" fillId="0" fontId="4" numFmtId="0" xfId="0" applyAlignment="1" applyFont="1">
      <alignment horizontal="right" vertical="bottom"/>
    </xf>
    <xf borderId="0" fillId="0" fontId="4" numFmtId="9" xfId="0" applyAlignment="1" applyFont="1" applyNumberFormat="1">
      <alignment horizontal="right" vertical="bottom"/>
    </xf>
    <xf borderId="0" fillId="0" fontId="4" numFmtId="10" xfId="0" applyAlignment="1" applyFont="1" applyNumberFormat="1">
      <alignment horizontal="right" vertical="bottom"/>
    </xf>
    <xf borderId="0" fillId="0" fontId="4" numFmtId="1" xfId="0" applyAlignment="1" applyFont="1" applyNumberFormat="1">
      <alignment horizontal="right" vertical="bottom"/>
    </xf>
    <xf borderId="0" fillId="0" fontId="4" numFmtId="3" xfId="0" applyAlignment="1" applyFont="1" applyNumberFormat="1">
      <alignment horizontal="right" vertical="bottom"/>
    </xf>
    <xf borderId="0" fillId="2" fontId="4"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5"/>
  </cols>
  <sheetData>
    <row r="1">
      <c r="A1" s="1" t="s">
        <v>0</v>
      </c>
    </row>
    <row r="2">
      <c r="A2" s="2" t="s">
        <v>1</v>
      </c>
    </row>
    <row r="3">
      <c r="A3" s="2" t="s">
        <v>2</v>
      </c>
      <c r="D3" s="3"/>
    </row>
    <row r="4">
      <c r="A4" s="2" t="s">
        <v>3</v>
      </c>
      <c r="D4" s="3"/>
    </row>
    <row r="5">
      <c r="A5" s="2" t="s">
        <v>4</v>
      </c>
      <c r="D5" s="3"/>
    </row>
    <row r="6">
      <c r="A6" s="4" t="s">
        <v>5</v>
      </c>
      <c r="D6" s="3"/>
    </row>
    <row r="7">
      <c r="D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6</v>
      </c>
      <c r="C1" s="5" t="s">
        <v>7</v>
      </c>
      <c r="D1" s="5" t="s">
        <v>8</v>
      </c>
      <c r="E1" s="5" t="s">
        <v>7</v>
      </c>
      <c r="F1" s="5" t="s">
        <v>9</v>
      </c>
      <c r="G1" s="5" t="s">
        <v>10</v>
      </c>
      <c r="H1" s="5" t="s">
        <v>11</v>
      </c>
    </row>
    <row r="2">
      <c r="A2" s="5" t="s">
        <v>12</v>
      </c>
      <c r="B2" s="6">
        <v>325.0</v>
      </c>
      <c r="C2" s="7">
        <v>0.01</v>
      </c>
      <c r="D2" s="6">
        <v>325.0</v>
      </c>
      <c r="E2" s="8">
        <v>0.015</v>
      </c>
      <c r="F2" s="6">
        <v>50.0</v>
      </c>
      <c r="G2" s="6">
        <v>45.0</v>
      </c>
      <c r="H2" s="6">
        <v>0.0</v>
      </c>
    </row>
    <row r="3">
      <c r="A3" s="5" t="s">
        <v>13</v>
      </c>
      <c r="B3" s="6">
        <v>255.0</v>
      </c>
      <c r="C3" s="7">
        <v>0.02</v>
      </c>
      <c r="D3" s="6">
        <v>260.0</v>
      </c>
      <c r="E3" s="7">
        <v>0.02</v>
      </c>
      <c r="F3" s="6">
        <v>75.0</v>
      </c>
      <c r="G3" s="6">
        <v>70.0</v>
      </c>
      <c r="H3" s="6">
        <v>1.0</v>
      </c>
    </row>
    <row r="4">
      <c r="A4" s="5" t="s">
        <v>14</v>
      </c>
      <c r="B4" s="6">
        <v>200.0</v>
      </c>
      <c r="C4" s="8">
        <v>0.015</v>
      </c>
      <c r="D4" s="6">
        <v>225.0</v>
      </c>
      <c r="E4" s="7">
        <v>0.01</v>
      </c>
      <c r="F4" s="6">
        <v>25.0</v>
      </c>
      <c r="G4" s="6">
        <v>20.0</v>
      </c>
      <c r="H4" s="6">
        <v>1.0</v>
      </c>
    </row>
    <row r="5">
      <c r="A5" s="5" t="s">
        <v>15</v>
      </c>
      <c r="B5" s="6">
        <v>225.0</v>
      </c>
      <c r="C5" s="8">
        <v>0.025</v>
      </c>
      <c r="D5" s="6">
        <v>270.0</v>
      </c>
      <c r="E5" s="8">
        <v>0.015</v>
      </c>
      <c r="F5" s="6">
        <v>20.0</v>
      </c>
      <c r="G5" s="6">
        <v>17.0</v>
      </c>
      <c r="H5" s="6">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34</v>
      </c>
      <c r="B2" s="5"/>
      <c r="C2" s="5"/>
      <c r="D2" s="5"/>
      <c r="E2" s="5"/>
      <c r="F2" s="5"/>
      <c r="G2" s="5"/>
      <c r="H2" s="5"/>
      <c r="I2" s="5"/>
      <c r="J2" s="5"/>
      <c r="K2" s="5"/>
      <c r="L2" s="5"/>
      <c r="M2" s="5"/>
      <c r="N2" s="5"/>
      <c r="O2" s="5"/>
      <c r="P2" s="5"/>
      <c r="Q2" s="5"/>
      <c r="R2" s="5"/>
      <c r="S2" s="5"/>
    </row>
    <row r="3">
      <c r="A3" s="5" t="str">
        <f>Assumptions!A2</f>
        <v>Notebooks</v>
      </c>
      <c r="B3" s="6">
        <f>Assumptions!B2</f>
        <v>325</v>
      </c>
      <c r="C3" s="9">
        <f>B3*(1+Assumptions!$C2)</f>
        <v>328.25</v>
      </c>
      <c r="D3" s="9">
        <f>C3*(1+Assumptions!$C2)</f>
        <v>331.5325</v>
      </c>
      <c r="E3" s="9">
        <f>D3*(1+Assumptions!$C2)</f>
        <v>334.847825</v>
      </c>
      <c r="F3" s="9">
        <f>E3*(1+Assumptions!$C2)</f>
        <v>338.1963033</v>
      </c>
      <c r="G3" s="9">
        <f>F3*(1+Assumptions!$C2)</f>
        <v>341.5782663</v>
      </c>
      <c r="H3" s="9">
        <f>G3*(1+Assumptions!$C2)</f>
        <v>344.9940489</v>
      </c>
      <c r="I3" s="9">
        <f>H3*(1+Assumptions!$C2)</f>
        <v>348.4439894</v>
      </c>
      <c r="J3" s="9">
        <f>I3*(1+Assumptions!$C2)</f>
        <v>351.9284293</v>
      </c>
      <c r="K3" s="9">
        <f>J3*(1+Assumptions!$C2)</f>
        <v>355.4477136</v>
      </c>
      <c r="L3" s="9">
        <f>K3*(1+Assumptions!$C2)</f>
        <v>359.0021908</v>
      </c>
      <c r="M3" s="9">
        <f>L3*(1+Assumptions!$C2)</f>
        <v>362.5922127</v>
      </c>
      <c r="N3" s="9">
        <f>M3*(1+Assumptions!$C2)</f>
        <v>366.2181348</v>
      </c>
      <c r="O3" s="9">
        <f>N3*(1+Assumptions!$C2)</f>
        <v>369.8803161</v>
      </c>
      <c r="P3" s="9">
        <f>O3*(1+Assumptions!$C2)</f>
        <v>373.5791193</v>
      </c>
      <c r="Q3" s="9">
        <f>P3*(1+Assumptions!$C2)</f>
        <v>377.3149105</v>
      </c>
      <c r="R3" s="9">
        <f>Q3*(1+Assumptions!$C2)</f>
        <v>381.0880596</v>
      </c>
      <c r="S3" s="9">
        <f>R3*(1+Assumptions!$C2)</f>
        <v>384.8989402</v>
      </c>
    </row>
    <row r="4">
      <c r="A4" s="5" t="str">
        <f>Assumptions!A3</f>
        <v>Marker Sets</v>
      </c>
      <c r="B4" s="6">
        <f>Assumptions!B3</f>
        <v>255</v>
      </c>
      <c r="C4" s="9">
        <f>B4*(1+Assumptions!$C3)</f>
        <v>260.1</v>
      </c>
      <c r="D4" s="9">
        <f>C4*(1+Assumptions!$C3)</f>
        <v>265.302</v>
      </c>
      <c r="E4" s="9">
        <f>D4*(1+Assumptions!$C3)</f>
        <v>270.60804</v>
      </c>
      <c r="F4" s="9">
        <f>E4*(1+Assumptions!$C3)</f>
        <v>276.0202008</v>
      </c>
      <c r="G4" s="9">
        <f>F4*(1+Assumptions!$C3)</f>
        <v>281.5406048</v>
      </c>
      <c r="H4" s="9">
        <f>G4*(1+Assumptions!$C3)</f>
        <v>287.1714169</v>
      </c>
      <c r="I4" s="9">
        <f>H4*(1+Assumptions!$C3)</f>
        <v>292.9148453</v>
      </c>
      <c r="J4" s="9">
        <f>I4*(1+Assumptions!$C3)</f>
        <v>298.7731422</v>
      </c>
      <c r="K4" s="9">
        <f>J4*(1+Assumptions!$C3)</f>
        <v>304.748605</v>
      </c>
      <c r="L4" s="9">
        <f>K4*(1+Assumptions!$C3)</f>
        <v>310.8435771</v>
      </c>
      <c r="M4" s="9">
        <f>L4*(1+Assumptions!$C3)</f>
        <v>317.0604486</v>
      </c>
      <c r="N4" s="9">
        <f>M4*(1+Assumptions!$C3)</f>
        <v>323.4016576</v>
      </c>
      <c r="O4" s="9">
        <f>N4*(1+Assumptions!$C3)</f>
        <v>329.8696908</v>
      </c>
      <c r="P4" s="9">
        <f>O4*(1+Assumptions!$C3)</f>
        <v>336.4670846</v>
      </c>
      <c r="Q4" s="9">
        <f>P4*(1+Assumptions!$C3)</f>
        <v>343.1964263</v>
      </c>
      <c r="R4" s="9">
        <f>Q4*(1+Assumptions!$C3)</f>
        <v>350.0603548</v>
      </c>
      <c r="S4" s="9">
        <f>R4*(1+Assumptions!$C3)</f>
        <v>357.0615619</v>
      </c>
    </row>
    <row r="5">
      <c r="A5" s="5" t="str">
        <f>Assumptions!A4</f>
        <v>Sketch Pen</v>
      </c>
      <c r="B5" s="6">
        <f>Assumptions!B4</f>
        <v>200</v>
      </c>
      <c r="C5" s="9">
        <f>B5*(1+Assumptions!$C4)</f>
        <v>203</v>
      </c>
      <c r="D5" s="9">
        <f>C5*(1+Assumptions!$C4)</f>
        <v>206.045</v>
      </c>
      <c r="E5" s="9">
        <f>D5*(1+Assumptions!$C4)</f>
        <v>209.135675</v>
      </c>
      <c r="F5" s="9">
        <f>E5*(1+Assumptions!$C4)</f>
        <v>212.2727101</v>
      </c>
      <c r="G5" s="9">
        <f>F5*(1+Assumptions!$C4)</f>
        <v>215.4568008</v>
      </c>
      <c r="H5" s="9">
        <f>G5*(1+Assumptions!$C4)</f>
        <v>218.6886528</v>
      </c>
      <c r="I5" s="9">
        <f>H5*(1+Assumptions!$C4)</f>
        <v>221.9689826</v>
      </c>
      <c r="J5" s="9">
        <f>I5*(1+Assumptions!$C4)</f>
        <v>225.2985173</v>
      </c>
      <c r="K5" s="9">
        <f>J5*(1+Assumptions!$C4)</f>
        <v>228.6779951</v>
      </c>
      <c r="L5" s="9">
        <f>K5*(1+Assumptions!$C4)</f>
        <v>232.108165</v>
      </c>
      <c r="M5" s="9">
        <f>L5*(1+Assumptions!$C4)</f>
        <v>235.5897875</v>
      </c>
      <c r="N5" s="9">
        <f>M5*(1+Assumptions!$C4)</f>
        <v>239.1236343</v>
      </c>
      <c r="O5" s="9">
        <f>N5*(1+Assumptions!$C4)</f>
        <v>242.7104888</v>
      </c>
      <c r="P5" s="9">
        <f>O5*(1+Assumptions!$C4)</f>
        <v>246.3511461</v>
      </c>
      <c r="Q5" s="9">
        <f>P5*(1+Assumptions!$C4)</f>
        <v>250.0464133</v>
      </c>
      <c r="R5" s="9">
        <f>Q5*(1+Assumptions!$C4)</f>
        <v>253.7971095</v>
      </c>
      <c r="S5" s="9">
        <f>R5*(1+Assumptions!$C4)</f>
        <v>257.6040662</v>
      </c>
    </row>
    <row r="6">
      <c r="A6" s="5" t="str">
        <f>Assumptions!A5</f>
        <v>Colour Pencils</v>
      </c>
      <c r="B6" s="6">
        <f>Assumptions!B5</f>
        <v>225</v>
      </c>
      <c r="C6" s="9">
        <f>B6*(1+Assumptions!$C5)</f>
        <v>230.625</v>
      </c>
      <c r="D6" s="9">
        <f>C6*(1+Assumptions!$C5)</f>
        <v>236.390625</v>
      </c>
      <c r="E6" s="9">
        <f>D6*(1+Assumptions!$C5)</f>
        <v>242.3003906</v>
      </c>
      <c r="F6" s="9">
        <f>E6*(1+Assumptions!$C5)</f>
        <v>248.3579004</v>
      </c>
      <c r="G6" s="9">
        <f>F6*(1+Assumptions!$C5)</f>
        <v>254.5668479</v>
      </c>
      <c r="H6" s="9">
        <f>G6*(1+Assumptions!$C5)</f>
        <v>260.9310191</v>
      </c>
      <c r="I6" s="9">
        <f>H6*(1+Assumptions!$C5)</f>
        <v>267.4542946</v>
      </c>
      <c r="J6" s="9">
        <f>I6*(1+Assumptions!$C5)</f>
        <v>274.1406519</v>
      </c>
      <c r="K6" s="9">
        <f>J6*(1+Assumptions!$C5)</f>
        <v>280.9941682</v>
      </c>
      <c r="L6" s="9">
        <f>K6*(1+Assumptions!$C5)</f>
        <v>288.0190224</v>
      </c>
      <c r="M6" s="9">
        <f>L6*(1+Assumptions!$C5)</f>
        <v>295.219498</v>
      </c>
      <c r="N6" s="9">
        <f>M6*(1+Assumptions!$C5)</f>
        <v>302.5999855</v>
      </c>
      <c r="O6" s="9">
        <f>N6*(1+Assumptions!$C5)</f>
        <v>310.1649851</v>
      </c>
      <c r="P6" s="9">
        <f>O6*(1+Assumptions!$C5)</f>
        <v>317.9191097</v>
      </c>
      <c r="Q6" s="9">
        <f>P6*(1+Assumptions!$C5)</f>
        <v>325.8670875</v>
      </c>
      <c r="R6" s="9">
        <f>Q6*(1+Assumptions!$C5)</f>
        <v>334.0137646</v>
      </c>
      <c r="S6" s="9">
        <f>R6*(1+Assumptions!$C5)</f>
        <v>342.3641088</v>
      </c>
    </row>
    <row r="7">
      <c r="A7" s="5"/>
      <c r="B7" s="5"/>
      <c r="C7" s="5"/>
      <c r="D7" s="5"/>
      <c r="E7" s="5"/>
      <c r="F7" s="5"/>
      <c r="G7" s="5"/>
      <c r="H7" s="5"/>
      <c r="I7" s="5"/>
      <c r="J7" s="5"/>
      <c r="K7" s="5"/>
      <c r="L7" s="5"/>
      <c r="M7" s="5"/>
      <c r="N7" s="5"/>
      <c r="O7" s="5"/>
      <c r="P7" s="5"/>
      <c r="Q7" s="5"/>
      <c r="R7" s="5"/>
      <c r="S7" s="5"/>
    </row>
    <row r="8">
      <c r="A8" s="5" t="s">
        <v>35</v>
      </c>
      <c r="B8" s="5"/>
      <c r="C8" s="5"/>
      <c r="D8" s="5"/>
      <c r="E8" s="5"/>
      <c r="F8" s="5"/>
      <c r="G8" s="5"/>
      <c r="H8" s="5"/>
      <c r="I8" s="5"/>
      <c r="J8" s="5"/>
      <c r="K8" s="5"/>
      <c r="L8" s="5"/>
      <c r="M8" s="5"/>
      <c r="N8" s="5"/>
      <c r="O8" s="5"/>
      <c r="P8" s="5"/>
      <c r="Q8" s="5"/>
      <c r="R8" s="5"/>
      <c r="S8" s="5"/>
    </row>
    <row r="9">
      <c r="A9" s="5" t="str">
        <f t="shared" ref="A9:A12" si="1">A3</f>
        <v>Notebooks</v>
      </c>
      <c r="B9" s="6">
        <f>Assumptions!D2</f>
        <v>325</v>
      </c>
      <c r="C9" s="9">
        <f>B9*(1+Assumptions!$E2)</f>
        <v>329.875</v>
      </c>
      <c r="D9" s="9">
        <f>C9*(1+Assumptions!$E2)</f>
        <v>334.823125</v>
      </c>
      <c r="E9" s="9">
        <f>D9*(1+Assumptions!$E2)</f>
        <v>339.8454719</v>
      </c>
      <c r="F9" s="9">
        <f>E9*(1+Assumptions!$E2)</f>
        <v>344.943154</v>
      </c>
      <c r="G9" s="9">
        <f>F9*(1+Assumptions!$E2)</f>
        <v>350.1173013</v>
      </c>
      <c r="H9" s="9">
        <f>G9*(1+Assumptions!$E2)</f>
        <v>355.3690608</v>
      </c>
      <c r="I9" s="9">
        <f>H9*(1+Assumptions!$E2)</f>
        <v>360.6995967</v>
      </c>
      <c r="J9" s="9">
        <f>I9*(1+Assumptions!$E2)</f>
        <v>366.1100906</v>
      </c>
      <c r="K9" s="9">
        <f>J9*(1+Assumptions!$E2)</f>
        <v>371.601742</v>
      </c>
      <c r="L9" s="9">
        <f>K9*(1+Assumptions!$E2)</f>
        <v>377.1757681</v>
      </c>
      <c r="M9" s="9">
        <f>L9*(1+Assumptions!$E2)</f>
        <v>382.8334047</v>
      </c>
      <c r="N9" s="9">
        <f>M9*(1+Assumptions!$E2)</f>
        <v>388.5759057</v>
      </c>
      <c r="O9" s="9">
        <f>N9*(1+Assumptions!$E2)</f>
        <v>394.4045443</v>
      </c>
      <c r="P9" s="9">
        <f>O9*(1+Assumptions!$E2)</f>
        <v>400.3206125</v>
      </c>
      <c r="Q9" s="9">
        <f>P9*(1+Assumptions!$E2)</f>
        <v>406.3254217</v>
      </c>
      <c r="R9" s="9">
        <f>Q9*(1+Assumptions!$E2)</f>
        <v>412.420303</v>
      </c>
      <c r="S9" s="9">
        <f>R9*(1+Assumptions!$E2)</f>
        <v>418.6066075</v>
      </c>
    </row>
    <row r="10">
      <c r="A10" s="5" t="str">
        <f t="shared" si="1"/>
        <v>Marker Sets</v>
      </c>
      <c r="B10" s="6">
        <f>Assumptions!D3</f>
        <v>260</v>
      </c>
      <c r="C10" s="9">
        <f>B10*(1+Assumptions!$E3)</f>
        <v>265.2</v>
      </c>
      <c r="D10" s="9">
        <f>C10*(1+Assumptions!$E3)</f>
        <v>270.504</v>
      </c>
      <c r="E10" s="9">
        <f>D10*(1+Assumptions!$E3)</f>
        <v>275.91408</v>
      </c>
      <c r="F10" s="9">
        <f>E10*(1+Assumptions!$E3)</f>
        <v>281.4323616</v>
      </c>
      <c r="G10" s="9">
        <f>F10*(1+Assumptions!$E3)</f>
        <v>287.0610088</v>
      </c>
      <c r="H10" s="9">
        <f>G10*(1+Assumptions!$E3)</f>
        <v>292.802229</v>
      </c>
      <c r="I10" s="9">
        <f>H10*(1+Assumptions!$E3)</f>
        <v>298.6582736</v>
      </c>
      <c r="J10" s="9">
        <f>I10*(1+Assumptions!$E3)</f>
        <v>304.6314391</v>
      </c>
      <c r="K10" s="9">
        <f>J10*(1+Assumptions!$E3)</f>
        <v>310.7240678</v>
      </c>
      <c r="L10" s="9">
        <f>K10*(1+Assumptions!$E3)</f>
        <v>316.9385492</v>
      </c>
      <c r="M10" s="9">
        <f>L10*(1+Assumptions!$E3)</f>
        <v>323.2773202</v>
      </c>
      <c r="N10" s="9">
        <f>M10*(1+Assumptions!$E3)</f>
        <v>329.7428666</v>
      </c>
      <c r="O10" s="9">
        <f>N10*(1+Assumptions!$E3)</f>
        <v>336.3377239</v>
      </c>
      <c r="P10" s="9">
        <f>O10*(1+Assumptions!$E3)</f>
        <v>343.0644784</v>
      </c>
      <c r="Q10" s="9">
        <f>P10*(1+Assumptions!$E3)</f>
        <v>349.925768</v>
      </c>
      <c r="R10" s="9">
        <f>Q10*(1+Assumptions!$E3)</f>
        <v>356.9242833</v>
      </c>
      <c r="S10" s="9">
        <f>R10*(1+Assumptions!$E3)</f>
        <v>364.062769</v>
      </c>
    </row>
    <row r="11">
      <c r="A11" s="5" t="str">
        <f t="shared" si="1"/>
        <v>Sketch Pen</v>
      </c>
      <c r="B11" s="6">
        <f>Assumptions!D4</f>
        <v>225</v>
      </c>
      <c r="C11" s="9">
        <f>B11*(1+Assumptions!$E4)</f>
        <v>227.25</v>
      </c>
      <c r="D11" s="9">
        <f>C11*(1+Assumptions!$E4)</f>
        <v>229.5225</v>
      </c>
      <c r="E11" s="9">
        <f>D11*(1+Assumptions!$E4)</f>
        <v>231.817725</v>
      </c>
      <c r="F11" s="9">
        <f>E11*(1+Assumptions!$E4)</f>
        <v>234.1359023</v>
      </c>
      <c r="G11" s="9">
        <f>F11*(1+Assumptions!$E4)</f>
        <v>236.4772613</v>
      </c>
      <c r="H11" s="9">
        <f>G11*(1+Assumptions!$E4)</f>
        <v>238.8420339</v>
      </c>
      <c r="I11" s="9">
        <f>H11*(1+Assumptions!$E4)</f>
        <v>241.2304542</v>
      </c>
      <c r="J11" s="9">
        <f>I11*(1+Assumptions!$E4)</f>
        <v>243.6427588</v>
      </c>
      <c r="K11" s="9">
        <f>J11*(1+Assumptions!$E4)</f>
        <v>246.0791864</v>
      </c>
      <c r="L11" s="9">
        <f>K11*(1+Assumptions!$E4)</f>
        <v>248.5399782</v>
      </c>
      <c r="M11" s="9">
        <f>L11*(1+Assumptions!$E4)</f>
        <v>251.025378</v>
      </c>
      <c r="N11" s="9">
        <f>M11*(1+Assumptions!$E4)</f>
        <v>253.5356318</v>
      </c>
      <c r="O11" s="9">
        <f>N11*(1+Assumptions!$E4)</f>
        <v>256.0709881</v>
      </c>
      <c r="P11" s="9">
        <f>O11*(1+Assumptions!$E4)</f>
        <v>258.631698</v>
      </c>
      <c r="Q11" s="9">
        <f>P11*(1+Assumptions!$E4)</f>
        <v>261.218015</v>
      </c>
      <c r="R11" s="9">
        <f>Q11*(1+Assumptions!$E4)</f>
        <v>263.8301951</v>
      </c>
      <c r="S11" s="9">
        <f>R11*(1+Assumptions!$E4)</f>
        <v>266.4684971</v>
      </c>
    </row>
    <row r="12">
      <c r="A12" s="5" t="str">
        <f t="shared" si="1"/>
        <v>Colour Pencils</v>
      </c>
      <c r="B12" s="6">
        <f>Assumptions!D5</f>
        <v>270</v>
      </c>
      <c r="C12" s="9">
        <f>B12*(1+Assumptions!$E5)</f>
        <v>274.05</v>
      </c>
      <c r="D12" s="9">
        <f>C12*(1+Assumptions!$E5)</f>
        <v>278.16075</v>
      </c>
      <c r="E12" s="9">
        <f>D12*(1+Assumptions!$E5)</f>
        <v>282.3331613</v>
      </c>
      <c r="F12" s="9">
        <f>E12*(1+Assumptions!$E5)</f>
        <v>286.5681587</v>
      </c>
      <c r="G12" s="9">
        <f>F12*(1+Assumptions!$E5)</f>
        <v>290.866681</v>
      </c>
      <c r="H12" s="9">
        <f>G12*(1+Assumptions!$E5)</f>
        <v>295.2296813</v>
      </c>
      <c r="I12" s="9">
        <f>H12*(1+Assumptions!$E5)</f>
        <v>299.6581265</v>
      </c>
      <c r="J12" s="9">
        <f>I12*(1+Assumptions!$E5)</f>
        <v>304.1529984</v>
      </c>
      <c r="K12" s="9">
        <f>J12*(1+Assumptions!$E5)</f>
        <v>308.7152934</v>
      </c>
      <c r="L12" s="9">
        <f>K12*(1+Assumptions!$E5)</f>
        <v>313.3460228</v>
      </c>
      <c r="M12" s="9">
        <f>L12*(1+Assumptions!$E5)</f>
        <v>318.0462131</v>
      </c>
      <c r="N12" s="9">
        <f>M12*(1+Assumptions!$E5)</f>
        <v>322.8169063</v>
      </c>
      <c r="O12" s="9">
        <f>N12*(1+Assumptions!$E5)</f>
        <v>327.6591599</v>
      </c>
      <c r="P12" s="9">
        <f>O12*(1+Assumptions!$E5)</f>
        <v>332.5740473</v>
      </c>
      <c r="Q12" s="9">
        <f>P12*(1+Assumptions!$E5)</f>
        <v>337.562658</v>
      </c>
      <c r="R12" s="9">
        <f>Q12*(1+Assumptions!$E5)</f>
        <v>342.6260979</v>
      </c>
      <c r="S12" s="9">
        <f>R12*(1+Assumptions!$E5)</f>
        <v>347.7654893</v>
      </c>
    </row>
    <row r="13">
      <c r="A13" s="5"/>
      <c r="B13" s="5"/>
      <c r="C13" s="5"/>
      <c r="D13" s="5"/>
      <c r="E13" s="5"/>
      <c r="F13" s="5"/>
      <c r="G13" s="5"/>
      <c r="H13" s="5"/>
      <c r="I13" s="5"/>
      <c r="J13" s="5"/>
      <c r="K13" s="5"/>
      <c r="L13" s="5"/>
      <c r="M13" s="5"/>
      <c r="N13" s="5"/>
      <c r="O13" s="5"/>
      <c r="P13" s="5"/>
      <c r="Q13" s="5"/>
      <c r="R13" s="5"/>
      <c r="S13"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36</v>
      </c>
      <c r="B2" s="5"/>
      <c r="C2" s="5"/>
      <c r="D2" s="5"/>
      <c r="E2" s="5"/>
      <c r="F2" s="5"/>
      <c r="G2" s="5"/>
      <c r="H2" s="5"/>
      <c r="I2" s="5"/>
      <c r="J2" s="5"/>
      <c r="K2" s="5"/>
      <c r="L2" s="5"/>
      <c r="M2" s="5"/>
      <c r="N2" s="5"/>
      <c r="O2" s="5"/>
      <c r="P2" s="5"/>
      <c r="Q2" s="5"/>
      <c r="R2" s="5"/>
      <c r="S2" s="5"/>
    </row>
    <row r="3">
      <c r="A3" s="5" t="str">
        <f>Assumptions!A2</f>
        <v>Notebooks</v>
      </c>
      <c r="B3" s="10">
        <f>'Calcs-1'!B3*Assumptions!$F2</f>
        <v>16250</v>
      </c>
      <c r="C3" s="10">
        <f>'Calcs-1'!C3*Assumptions!$F2</f>
        <v>16412.5</v>
      </c>
      <c r="D3" s="10">
        <f>'Calcs-1'!D3*Assumptions!$F2</f>
        <v>16576.625</v>
      </c>
      <c r="E3" s="10">
        <f>'Calcs-1'!E3*Assumptions!$F2</f>
        <v>16742.39125</v>
      </c>
      <c r="F3" s="10">
        <f>'Calcs-1'!F3*Assumptions!$F2</f>
        <v>16909.81516</v>
      </c>
      <c r="G3" s="10">
        <f>'Calcs-1'!G3*Assumptions!$F2</f>
        <v>17078.91331</v>
      </c>
      <c r="H3" s="10">
        <f>'Calcs-1'!H3*Assumptions!$F2</f>
        <v>17249.70245</v>
      </c>
      <c r="I3" s="10">
        <f>'Calcs-1'!I3*Assumptions!$F2</f>
        <v>17422.19947</v>
      </c>
      <c r="J3" s="10">
        <f>'Calcs-1'!J3*Assumptions!$F2</f>
        <v>17596.42147</v>
      </c>
      <c r="K3" s="10">
        <f>'Calcs-1'!K3*Assumptions!$F2</f>
        <v>17772.38568</v>
      </c>
      <c r="L3" s="10">
        <f>'Calcs-1'!L3*Assumptions!$F2</f>
        <v>17950.10954</v>
      </c>
      <c r="M3" s="10">
        <f>'Calcs-1'!M3*Assumptions!$F2</f>
        <v>18129.61063</v>
      </c>
      <c r="N3" s="10">
        <f>'Calcs-1'!N3*Assumptions!$F2</f>
        <v>18310.90674</v>
      </c>
      <c r="O3" s="10">
        <f>'Calcs-1'!O3*Assumptions!$F2</f>
        <v>18494.01581</v>
      </c>
      <c r="P3" s="10">
        <f>'Calcs-1'!P3*Assumptions!$F2</f>
        <v>18678.95597</v>
      </c>
      <c r="Q3" s="10">
        <f>'Calcs-1'!Q3*Assumptions!$F2</f>
        <v>18865.74552</v>
      </c>
      <c r="R3" s="10">
        <f>'Calcs-1'!R3*Assumptions!$F2</f>
        <v>19054.40298</v>
      </c>
      <c r="S3" s="10">
        <f>'Calcs-1'!S3*Assumptions!$F2</f>
        <v>19244.94701</v>
      </c>
    </row>
    <row r="4">
      <c r="A4" s="5" t="str">
        <f>Assumptions!A3</f>
        <v>Marker Sets</v>
      </c>
      <c r="B4" s="10">
        <f>'Calcs-1'!B4*Assumptions!$F3</f>
        <v>19125</v>
      </c>
      <c r="C4" s="10">
        <f>'Calcs-1'!C4*Assumptions!$F3</f>
        <v>19507.5</v>
      </c>
      <c r="D4" s="10">
        <f>'Calcs-1'!D4*Assumptions!$F3</f>
        <v>19897.65</v>
      </c>
      <c r="E4" s="10">
        <f>'Calcs-1'!E4*Assumptions!$F3</f>
        <v>20295.603</v>
      </c>
      <c r="F4" s="10">
        <f>'Calcs-1'!F4*Assumptions!$F3</f>
        <v>20701.51506</v>
      </c>
      <c r="G4" s="10">
        <f>'Calcs-1'!G4*Assumptions!$F3</f>
        <v>21115.54536</v>
      </c>
      <c r="H4" s="10">
        <f>'Calcs-1'!H4*Assumptions!$F3</f>
        <v>21537.85627</v>
      </c>
      <c r="I4" s="10">
        <f>'Calcs-1'!I4*Assumptions!$F3</f>
        <v>21968.61339</v>
      </c>
      <c r="J4" s="10">
        <f>'Calcs-1'!J4*Assumptions!$F3</f>
        <v>22407.98566</v>
      </c>
      <c r="K4" s="10">
        <f>'Calcs-1'!K4*Assumptions!$F3</f>
        <v>22856.14537</v>
      </c>
      <c r="L4" s="10">
        <f>'Calcs-1'!L4*Assumptions!$F3</f>
        <v>23313.26828</v>
      </c>
      <c r="M4" s="10">
        <f>'Calcs-1'!M4*Assumptions!$F3</f>
        <v>23779.53365</v>
      </c>
      <c r="N4" s="10">
        <f>'Calcs-1'!N4*Assumptions!$F3</f>
        <v>24255.12432</v>
      </c>
      <c r="O4" s="10">
        <f>'Calcs-1'!O4*Assumptions!$F3</f>
        <v>24740.22681</v>
      </c>
      <c r="P4" s="10">
        <f>'Calcs-1'!P4*Assumptions!$F3</f>
        <v>25235.03134</v>
      </c>
      <c r="Q4" s="10">
        <f>'Calcs-1'!Q4*Assumptions!$F3</f>
        <v>25739.73197</v>
      </c>
      <c r="R4" s="10">
        <f>'Calcs-1'!R4*Assumptions!$F3</f>
        <v>26254.52661</v>
      </c>
      <c r="S4" s="10">
        <f>'Calcs-1'!S4*Assumptions!$F3</f>
        <v>26779.61714</v>
      </c>
    </row>
    <row r="5">
      <c r="A5" s="5" t="str">
        <f>Assumptions!A4</f>
        <v>Sketch Pen</v>
      </c>
      <c r="B5" s="10">
        <f>'Calcs-1'!B5*Assumptions!$F4</f>
        <v>5000</v>
      </c>
      <c r="C5" s="10">
        <f>'Calcs-1'!C5*Assumptions!$F4</f>
        <v>5075</v>
      </c>
      <c r="D5" s="10">
        <f>'Calcs-1'!D5*Assumptions!$F4</f>
        <v>5151.125</v>
      </c>
      <c r="E5" s="10">
        <f>'Calcs-1'!E5*Assumptions!$F4</f>
        <v>5228.391875</v>
      </c>
      <c r="F5" s="10">
        <f>'Calcs-1'!F5*Assumptions!$F4</f>
        <v>5306.817753</v>
      </c>
      <c r="G5" s="10">
        <f>'Calcs-1'!G5*Assumptions!$F4</f>
        <v>5386.420019</v>
      </c>
      <c r="H5" s="10">
        <f>'Calcs-1'!H5*Assumptions!$F4</f>
        <v>5467.21632</v>
      </c>
      <c r="I5" s="10">
        <f>'Calcs-1'!I5*Assumptions!$F4</f>
        <v>5549.224565</v>
      </c>
      <c r="J5" s="10">
        <f>'Calcs-1'!J5*Assumptions!$F4</f>
        <v>5632.462933</v>
      </c>
      <c r="K5" s="10">
        <f>'Calcs-1'!K5*Assumptions!$F4</f>
        <v>5716.949877</v>
      </c>
      <c r="L5" s="10">
        <f>'Calcs-1'!L5*Assumptions!$F4</f>
        <v>5802.704125</v>
      </c>
      <c r="M5" s="10">
        <f>'Calcs-1'!M5*Assumptions!$F4</f>
        <v>5889.744687</v>
      </c>
      <c r="N5" s="10">
        <f>'Calcs-1'!N5*Assumptions!$F4</f>
        <v>5978.090857</v>
      </c>
      <c r="O5" s="10">
        <f>'Calcs-1'!O5*Assumptions!$F4</f>
        <v>6067.76222</v>
      </c>
      <c r="P5" s="10">
        <f>'Calcs-1'!P5*Assumptions!$F4</f>
        <v>6158.778653</v>
      </c>
      <c r="Q5" s="10">
        <f>'Calcs-1'!Q5*Assumptions!$F4</f>
        <v>6251.160333</v>
      </c>
      <c r="R5" s="10">
        <f>'Calcs-1'!R5*Assumptions!$F4</f>
        <v>6344.927738</v>
      </c>
      <c r="S5" s="10">
        <f>'Calcs-1'!S5*Assumptions!$F4</f>
        <v>6440.101654</v>
      </c>
    </row>
    <row r="6">
      <c r="A6" s="5" t="str">
        <f>Assumptions!A5</f>
        <v>Colour Pencils</v>
      </c>
      <c r="B6" s="10">
        <f>'Calcs-1'!B6*Assumptions!$F5</f>
        <v>4500</v>
      </c>
      <c r="C6" s="10">
        <f>'Calcs-1'!C6*Assumptions!$F5</f>
        <v>4612.5</v>
      </c>
      <c r="D6" s="10">
        <f>'Calcs-1'!D6*Assumptions!$F5</f>
        <v>4727.8125</v>
      </c>
      <c r="E6" s="10">
        <f>'Calcs-1'!E6*Assumptions!$F5</f>
        <v>4846.007813</v>
      </c>
      <c r="F6" s="10">
        <f>'Calcs-1'!F6*Assumptions!$F5</f>
        <v>4967.158008</v>
      </c>
      <c r="G6" s="10">
        <f>'Calcs-1'!G6*Assumptions!$F5</f>
        <v>5091.336958</v>
      </c>
      <c r="H6" s="10">
        <f>'Calcs-1'!H6*Assumptions!$F5</f>
        <v>5218.620382</v>
      </c>
      <c r="I6" s="10">
        <f>'Calcs-1'!I6*Assumptions!$F5</f>
        <v>5349.085892</v>
      </c>
      <c r="J6" s="10">
        <f>'Calcs-1'!J6*Assumptions!$F5</f>
        <v>5482.813039</v>
      </c>
      <c r="K6" s="10">
        <f>'Calcs-1'!K6*Assumptions!$F5</f>
        <v>5619.883365</v>
      </c>
      <c r="L6" s="10">
        <f>'Calcs-1'!L6*Assumptions!$F5</f>
        <v>5760.380449</v>
      </c>
      <c r="M6" s="10">
        <f>'Calcs-1'!M6*Assumptions!$F5</f>
        <v>5904.38996</v>
      </c>
      <c r="N6" s="10">
        <f>'Calcs-1'!N6*Assumptions!$F5</f>
        <v>6051.999709</v>
      </c>
      <c r="O6" s="10">
        <f>'Calcs-1'!O6*Assumptions!$F5</f>
        <v>6203.299702</v>
      </c>
      <c r="P6" s="10">
        <f>'Calcs-1'!P6*Assumptions!$F5</f>
        <v>6358.382194</v>
      </c>
      <c r="Q6" s="10">
        <f>'Calcs-1'!Q6*Assumptions!$F5</f>
        <v>6517.341749</v>
      </c>
      <c r="R6" s="10">
        <f>'Calcs-1'!R6*Assumptions!$F5</f>
        <v>6680.275293</v>
      </c>
      <c r="S6" s="10">
        <f>'Calcs-1'!S6*Assumptions!$F5</f>
        <v>6847.282175</v>
      </c>
    </row>
    <row r="7">
      <c r="A7" s="5" t="s">
        <v>37</v>
      </c>
      <c r="B7" s="10">
        <f t="shared" ref="B7:S7" si="1">SUM(B3:B6)</f>
        <v>44875</v>
      </c>
      <c r="C7" s="10">
        <f t="shared" si="1"/>
        <v>45607.5</v>
      </c>
      <c r="D7" s="10">
        <f t="shared" si="1"/>
        <v>46353.2125</v>
      </c>
      <c r="E7" s="10">
        <f t="shared" si="1"/>
        <v>47112.39394</v>
      </c>
      <c r="F7" s="10">
        <f t="shared" si="1"/>
        <v>47885.30598</v>
      </c>
      <c r="G7" s="10">
        <f t="shared" si="1"/>
        <v>48672.21565</v>
      </c>
      <c r="H7" s="10">
        <f t="shared" si="1"/>
        <v>49473.39542</v>
      </c>
      <c r="I7" s="10">
        <f t="shared" si="1"/>
        <v>50289.12332</v>
      </c>
      <c r="J7" s="10">
        <f t="shared" si="1"/>
        <v>51119.6831</v>
      </c>
      <c r="K7" s="10">
        <f t="shared" si="1"/>
        <v>51965.3643</v>
      </c>
      <c r="L7" s="10">
        <f t="shared" si="1"/>
        <v>52826.46239</v>
      </c>
      <c r="M7" s="10">
        <f t="shared" si="1"/>
        <v>53703.27893</v>
      </c>
      <c r="N7" s="10">
        <f t="shared" si="1"/>
        <v>54596.12163</v>
      </c>
      <c r="O7" s="10">
        <f t="shared" si="1"/>
        <v>55505.30454</v>
      </c>
      <c r="P7" s="10">
        <f t="shared" si="1"/>
        <v>56431.14816</v>
      </c>
      <c r="Q7" s="10">
        <f t="shared" si="1"/>
        <v>57373.97958</v>
      </c>
      <c r="R7" s="10">
        <f t="shared" si="1"/>
        <v>58334.13262</v>
      </c>
      <c r="S7" s="10">
        <f t="shared" si="1"/>
        <v>59311.94798</v>
      </c>
    </row>
    <row r="8">
      <c r="A8" s="5"/>
      <c r="B8" s="5"/>
      <c r="C8" s="5"/>
      <c r="D8" s="5"/>
      <c r="E8" s="5"/>
      <c r="F8" s="5"/>
      <c r="G8" s="5"/>
      <c r="H8" s="5"/>
      <c r="I8" s="5"/>
      <c r="J8" s="5"/>
      <c r="K8" s="5"/>
      <c r="L8" s="5"/>
      <c r="M8" s="5"/>
      <c r="N8" s="5"/>
      <c r="O8" s="5"/>
      <c r="P8" s="5"/>
      <c r="Q8" s="5"/>
      <c r="R8" s="5"/>
      <c r="S8" s="5"/>
    </row>
    <row r="9">
      <c r="A9" s="5" t="s">
        <v>38</v>
      </c>
      <c r="B9" s="5"/>
      <c r="C9" s="5"/>
      <c r="D9" s="5"/>
      <c r="E9" s="5"/>
      <c r="F9" s="5"/>
      <c r="G9" s="5"/>
      <c r="H9" s="5"/>
      <c r="I9" s="5"/>
      <c r="J9" s="5"/>
      <c r="K9" s="5"/>
      <c r="L9" s="5"/>
      <c r="M9" s="5"/>
      <c r="N9" s="5"/>
      <c r="O9" s="5"/>
      <c r="P9" s="5"/>
      <c r="Q9" s="5"/>
      <c r="R9" s="5"/>
      <c r="S9" s="5"/>
    </row>
    <row r="10">
      <c r="A10" s="5" t="str">
        <f t="shared" ref="A10:A13" si="2">A3</f>
        <v>Notebooks</v>
      </c>
      <c r="B10" s="10">
        <f>'Calcs-1'!B3*Assumptions!$G2</f>
        <v>14625</v>
      </c>
      <c r="C10" s="10">
        <f>'Calcs-1'!C3*Assumptions!$G2</f>
        <v>14771.25</v>
      </c>
      <c r="D10" s="10">
        <f>'Calcs-1'!D3*Assumptions!$G2</f>
        <v>14918.9625</v>
      </c>
      <c r="E10" s="10">
        <f>'Calcs-1'!E3*Assumptions!$G2</f>
        <v>15068.15213</v>
      </c>
      <c r="F10" s="10">
        <f>'Calcs-1'!F3*Assumptions!$G2</f>
        <v>15218.83365</v>
      </c>
      <c r="G10" s="10">
        <f>'Calcs-1'!G3*Assumptions!$G2</f>
        <v>15371.02198</v>
      </c>
      <c r="H10" s="10">
        <f>'Calcs-1'!H3*Assumptions!$G2</f>
        <v>15524.7322</v>
      </c>
      <c r="I10" s="10">
        <f>'Calcs-1'!I3*Assumptions!$G2</f>
        <v>15679.97952</v>
      </c>
      <c r="J10" s="10">
        <f>'Calcs-1'!J3*Assumptions!$G2</f>
        <v>15836.77932</v>
      </c>
      <c r="K10" s="10">
        <f>'Calcs-1'!K3*Assumptions!$G2</f>
        <v>15995.14711</v>
      </c>
      <c r="L10" s="10">
        <f>'Calcs-1'!L3*Assumptions!$G2</f>
        <v>16155.09858</v>
      </c>
      <c r="M10" s="10">
        <f>'Calcs-1'!M3*Assumptions!$G2</f>
        <v>16316.64957</v>
      </c>
      <c r="N10" s="10">
        <f>'Calcs-1'!N3*Assumptions!$G2</f>
        <v>16479.81607</v>
      </c>
      <c r="O10" s="10">
        <f>'Calcs-1'!O3*Assumptions!$G2</f>
        <v>16644.61423</v>
      </c>
      <c r="P10" s="10">
        <f>'Calcs-1'!P3*Assumptions!$G2</f>
        <v>16811.06037</v>
      </c>
      <c r="Q10" s="10">
        <f>'Calcs-1'!Q3*Assumptions!$G2</f>
        <v>16979.17097</v>
      </c>
      <c r="R10" s="10">
        <f>'Calcs-1'!R3*Assumptions!$G2</f>
        <v>17148.96268</v>
      </c>
      <c r="S10" s="10">
        <f>'Calcs-1'!S3*Assumptions!$G2</f>
        <v>17320.45231</v>
      </c>
    </row>
    <row r="11">
      <c r="A11" s="5" t="str">
        <f t="shared" si="2"/>
        <v>Marker Sets</v>
      </c>
      <c r="B11" s="10">
        <f>'Calcs-1'!B4*Assumptions!$G3</f>
        <v>17850</v>
      </c>
      <c r="C11" s="10">
        <f>'Calcs-1'!C4*Assumptions!$G3</f>
        <v>18207</v>
      </c>
      <c r="D11" s="10">
        <f>'Calcs-1'!D4*Assumptions!$G3</f>
        <v>18571.14</v>
      </c>
      <c r="E11" s="10">
        <f>'Calcs-1'!E4*Assumptions!$G3</f>
        <v>18942.5628</v>
      </c>
      <c r="F11" s="10">
        <f>'Calcs-1'!F4*Assumptions!$G3</f>
        <v>19321.41406</v>
      </c>
      <c r="G11" s="10">
        <f>'Calcs-1'!G4*Assumptions!$G3</f>
        <v>19707.84234</v>
      </c>
      <c r="H11" s="10">
        <f>'Calcs-1'!H4*Assumptions!$G3</f>
        <v>20101.99918</v>
      </c>
      <c r="I11" s="10">
        <f>'Calcs-1'!I4*Assumptions!$G3</f>
        <v>20504.03917</v>
      </c>
      <c r="J11" s="10">
        <f>'Calcs-1'!J4*Assumptions!$G3</f>
        <v>20914.11995</v>
      </c>
      <c r="K11" s="10">
        <f>'Calcs-1'!K4*Assumptions!$G3</f>
        <v>21332.40235</v>
      </c>
      <c r="L11" s="10">
        <f>'Calcs-1'!L4*Assumptions!$G3</f>
        <v>21759.0504</v>
      </c>
      <c r="M11" s="10">
        <f>'Calcs-1'!M4*Assumptions!$G3</f>
        <v>22194.2314</v>
      </c>
      <c r="N11" s="10">
        <f>'Calcs-1'!N4*Assumptions!$G3</f>
        <v>22638.11603</v>
      </c>
      <c r="O11" s="10">
        <f>'Calcs-1'!O4*Assumptions!$G3</f>
        <v>23090.87835</v>
      </c>
      <c r="P11" s="10">
        <f>'Calcs-1'!P4*Assumptions!$G3</f>
        <v>23552.69592</v>
      </c>
      <c r="Q11" s="10">
        <f>'Calcs-1'!Q4*Assumptions!$G3</f>
        <v>24023.74984</v>
      </c>
      <c r="R11" s="10">
        <f>'Calcs-1'!R4*Assumptions!$G3</f>
        <v>24504.22484</v>
      </c>
      <c r="S11" s="10">
        <f>'Calcs-1'!S4*Assumptions!$G3</f>
        <v>24994.30933</v>
      </c>
    </row>
    <row r="12">
      <c r="A12" s="5" t="str">
        <f t="shared" si="2"/>
        <v>Sketch Pen</v>
      </c>
      <c r="B12" s="10">
        <f>'Calcs-1'!B5*Assumptions!$G4</f>
        <v>4000</v>
      </c>
      <c r="C12" s="10">
        <f>'Calcs-1'!C5*Assumptions!$G4</f>
        <v>4060</v>
      </c>
      <c r="D12" s="10">
        <f>'Calcs-1'!D5*Assumptions!$G4</f>
        <v>4120.9</v>
      </c>
      <c r="E12" s="10">
        <f>'Calcs-1'!E5*Assumptions!$G4</f>
        <v>4182.7135</v>
      </c>
      <c r="F12" s="10">
        <f>'Calcs-1'!F5*Assumptions!$G4</f>
        <v>4245.454203</v>
      </c>
      <c r="G12" s="10">
        <f>'Calcs-1'!G5*Assumptions!$G4</f>
        <v>4309.136016</v>
      </c>
      <c r="H12" s="10">
        <f>'Calcs-1'!H5*Assumptions!$G4</f>
        <v>4373.773056</v>
      </c>
      <c r="I12" s="10">
        <f>'Calcs-1'!I5*Assumptions!$G4</f>
        <v>4439.379652</v>
      </c>
      <c r="J12" s="10">
        <f>'Calcs-1'!J5*Assumptions!$G4</f>
        <v>4505.970346</v>
      </c>
      <c r="K12" s="10">
        <f>'Calcs-1'!K5*Assumptions!$G4</f>
        <v>4573.559902</v>
      </c>
      <c r="L12" s="10">
        <f>'Calcs-1'!L5*Assumptions!$G4</f>
        <v>4642.1633</v>
      </c>
      <c r="M12" s="10">
        <f>'Calcs-1'!M5*Assumptions!$G4</f>
        <v>4711.79575</v>
      </c>
      <c r="N12" s="10">
        <f>'Calcs-1'!N5*Assumptions!$G4</f>
        <v>4782.472686</v>
      </c>
      <c r="O12" s="10">
        <f>'Calcs-1'!O5*Assumptions!$G4</f>
        <v>4854.209776</v>
      </c>
      <c r="P12" s="10">
        <f>'Calcs-1'!P5*Assumptions!$G4</f>
        <v>4927.022923</v>
      </c>
      <c r="Q12" s="10">
        <f>'Calcs-1'!Q5*Assumptions!$G4</f>
        <v>5000.928267</v>
      </c>
      <c r="R12" s="10">
        <f>'Calcs-1'!R5*Assumptions!$G4</f>
        <v>5075.942191</v>
      </c>
      <c r="S12" s="10">
        <f>'Calcs-1'!S5*Assumptions!$G4</f>
        <v>5152.081323</v>
      </c>
    </row>
    <row r="13">
      <c r="A13" s="5" t="str">
        <f t="shared" si="2"/>
        <v>Colour Pencils</v>
      </c>
      <c r="B13" s="10">
        <f>'Calcs-1'!B6*Assumptions!$G5</f>
        <v>3825</v>
      </c>
      <c r="C13" s="10">
        <f>'Calcs-1'!C6*Assumptions!$G5</f>
        <v>3920.625</v>
      </c>
      <c r="D13" s="10">
        <f>'Calcs-1'!D6*Assumptions!$G5</f>
        <v>4018.640625</v>
      </c>
      <c r="E13" s="10">
        <f>'Calcs-1'!E6*Assumptions!$G5</f>
        <v>4119.106641</v>
      </c>
      <c r="F13" s="10">
        <f>'Calcs-1'!F6*Assumptions!$G5</f>
        <v>4222.084307</v>
      </c>
      <c r="G13" s="10">
        <f>'Calcs-1'!G6*Assumptions!$G5</f>
        <v>4327.636414</v>
      </c>
      <c r="H13" s="10">
        <f>'Calcs-1'!H6*Assumptions!$G5</f>
        <v>4435.827325</v>
      </c>
      <c r="I13" s="10">
        <f>'Calcs-1'!I6*Assumptions!$G5</f>
        <v>4546.723008</v>
      </c>
      <c r="J13" s="10">
        <f>'Calcs-1'!J6*Assumptions!$G5</f>
        <v>4660.391083</v>
      </c>
      <c r="K13" s="10">
        <f>'Calcs-1'!K6*Assumptions!$G5</f>
        <v>4776.90086</v>
      </c>
      <c r="L13" s="10">
        <f>'Calcs-1'!L6*Assumptions!$G5</f>
        <v>4896.323382</v>
      </c>
      <c r="M13" s="10">
        <f>'Calcs-1'!M6*Assumptions!$G5</f>
        <v>5018.731466</v>
      </c>
      <c r="N13" s="10">
        <f>'Calcs-1'!N6*Assumptions!$G5</f>
        <v>5144.199753</v>
      </c>
      <c r="O13" s="10">
        <f>'Calcs-1'!O6*Assumptions!$G5</f>
        <v>5272.804747</v>
      </c>
      <c r="P13" s="10">
        <f>'Calcs-1'!P6*Assumptions!$G5</f>
        <v>5404.624865</v>
      </c>
      <c r="Q13" s="10">
        <f>'Calcs-1'!Q6*Assumptions!$G5</f>
        <v>5539.740487</v>
      </c>
      <c r="R13" s="10">
        <f>'Calcs-1'!R6*Assumptions!$G5</f>
        <v>5678.233999</v>
      </c>
      <c r="S13" s="10">
        <f>'Calcs-1'!S6*Assumptions!$G5</f>
        <v>5820.189849</v>
      </c>
    </row>
    <row r="14">
      <c r="A14" s="5" t="s">
        <v>39</v>
      </c>
      <c r="B14" s="10">
        <f t="shared" ref="B14:S14" si="3">SUM(B10:B13)</f>
        <v>40300</v>
      </c>
      <c r="C14" s="10">
        <f t="shared" si="3"/>
        <v>40958.875</v>
      </c>
      <c r="D14" s="10">
        <f t="shared" si="3"/>
        <v>41629.64313</v>
      </c>
      <c r="E14" s="10">
        <f t="shared" si="3"/>
        <v>42312.53507</v>
      </c>
      <c r="F14" s="10">
        <f t="shared" si="3"/>
        <v>43007.78621</v>
      </c>
      <c r="G14" s="10">
        <f t="shared" si="3"/>
        <v>43715.63675</v>
      </c>
      <c r="H14" s="10">
        <f t="shared" si="3"/>
        <v>44436.33177</v>
      </c>
      <c r="I14" s="10">
        <f t="shared" si="3"/>
        <v>45170.12135</v>
      </c>
      <c r="J14" s="10">
        <f t="shared" si="3"/>
        <v>45917.2607</v>
      </c>
      <c r="K14" s="10">
        <f t="shared" si="3"/>
        <v>46678.01022</v>
      </c>
      <c r="L14" s="10">
        <f t="shared" si="3"/>
        <v>47452.63566</v>
      </c>
      <c r="M14" s="10">
        <f t="shared" si="3"/>
        <v>48241.40819</v>
      </c>
      <c r="N14" s="10">
        <f t="shared" si="3"/>
        <v>49044.60454</v>
      </c>
      <c r="O14" s="10">
        <f t="shared" si="3"/>
        <v>49862.5071</v>
      </c>
      <c r="P14" s="10">
        <f t="shared" si="3"/>
        <v>50695.40408</v>
      </c>
      <c r="Q14" s="10">
        <f t="shared" si="3"/>
        <v>51543.58956</v>
      </c>
      <c r="R14" s="10">
        <f t="shared" si="3"/>
        <v>52407.36371</v>
      </c>
      <c r="S14" s="10">
        <f t="shared" si="3"/>
        <v>53287.03281</v>
      </c>
    </row>
    <row r="15">
      <c r="A15" s="5"/>
      <c r="B15" s="5"/>
      <c r="C15" s="5"/>
      <c r="D15" s="5"/>
      <c r="E15" s="5"/>
      <c r="F15" s="5"/>
      <c r="G15" s="5"/>
      <c r="H15" s="5"/>
      <c r="I15" s="5"/>
      <c r="J15" s="5"/>
      <c r="K15" s="5"/>
      <c r="L15" s="5"/>
      <c r="M15" s="5"/>
      <c r="N15" s="5"/>
      <c r="O15" s="5"/>
      <c r="P15" s="5"/>
      <c r="Q15" s="5"/>
      <c r="R15" s="5"/>
      <c r="S15" s="5"/>
    </row>
    <row r="16">
      <c r="A16" s="5" t="s">
        <v>40</v>
      </c>
      <c r="B16" s="10">
        <f t="shared" ref="B16:S16" si="4">B14</f>
        <v>40300</v>
      </c>
      <c r="C16" s="10">
        <f t="shared" si="4"/>
        <v>40958.875</v>
      </c>
      <c r="D16" s="10">
        <f t="shared" si="4"/>
        <v>41629.64313</v>
      </c>
      <c r="E16" s="10">
        <f t="shared" si="4"/>
        <v>42312.53507</v>
      </c>
      <c r="F16" s="10">
        <f t="shared" si="4"/>
        <v>43007.78621</v>
      </c>
      <c r="G16" s="10">
        <f t="shared" si="4"/>
        <v>43715.63675</v>
      </c>
      <c r="H16" s="10">
        <f t="shared" si="4"/>
        <v>44436.33177</v>
      </c>
      <c r="I16" s="10">
        <f t="shared" si="4"/>
        <v>45170.12135</v>
      </c>
      <c r="J16" s="10">
        <f t="shared" si="4"/>
        <v>45917.2607</v>
      </c>
      <c r="K16" s="10">
        <f t="shared" si="4"/>
        <v>46678.01022</v>
      </c>
      <c r="L16" s="10">
        <f t="shared" si="4"/>
        <v>47452.63566</v>
      </c>
      <c r="M16" s="10">
        <f t="shared" si="4"/>
        <v>48241.40819</v>
      </c>
      <c r="N16" s="10">
        <f t="shared" si="4"/>
        <v>49044.60454</v>
      </c>
      <c r="O16" s="10">
        <f t="shared" si="4"/>
        <v>49862.5071</v>
      </c>
      <c r="P16" s="10">
        <f t="shared" si="4"/>
        <v>50695.40408</v>
      </c>
      <c r="Q16" s="10">
        <f t="shared" si="4"/>
        <v>51543.58956</v>
      </c>
      <c r="R16" s="10">
        <f t="shared" si="4"/>
        <v>52407.36371</v>
      </c>
      <c r="S16" s="10">
        <f t="shared" si="4"/>
        <v>53287.03281</v>
      </c>
    </row>
    <row r="17">
      <c r="A17" s="5"/>
      <c r="B17" s="5"/>
      <c r="C17" s="5"/>
      <c r="D17" s="5"/>
      <c r="E17" s="5"/>
      <c r="F17" s="5"/>
      <c r="G17" s="5"/>
      <c r="H17" s="5"/>
      <c r="I17" s="5"/>
      <c r="J17" s="5"/>
      <c r="K17" s="5"/>
      <c r="L17" s="5"/>
      <c r="M17" s="5"/>
      <c r="N17" s="5"/>
      <c r="O17" s="5"/>
      <c r="P17" s="5"/>
      <c r="Q17" s="5"/>
      <c r="R17" s="5"/>
      <c r="S17" s="5"/>
    </row>
    <row r="18">
      <c r="A18" s="5" t="s">
        <v>41</v>
      </c>
      <c r="B18" s="10">
        <f t="shared" ref="B18:S18" si="5">B7-B16</f>
        <v>4575</v>
      </c>
      <c r="C18" s="10">
        <f t="shared" si="5"/>
        <v>4648.625</v>
      </c>
      <c r="D18" s="10">
        <f t="shared" si="5"/>
        <v>4723.569375</v>
      </c>
      <c r="E18" s="10">
        <f t="shared" si="5"/>
        <v>4799.858872</v>
      </c>
      <c r="F18" s="10">
        <f t="shared" si="5"/>
        <v>4877.519772</v>
      </c>
      <c r="G18" s="10">
        <f t="shared" si="5"/>
        <v>4956.578903</v>
      </c>
      <c r="H18" s="10">
        <f t="shared" si="5"/>
        <v>5037.063651</v>
      </c>
      <c r="I18" s="10">
        <f t="shared" si="5"/>
        <v>5119.00197</v>
      </c>
      <c r="J18" s="10">
        <f t="shared" si="5"/>
        <v>5202.4224</v>
      </c>
      <c r="K18" s="10">
        <f t="shared" si="5"/>
        <v>5287.354073</v>
      </c>
      <c r="L18" s="10">
        <f t="shared" si="5"/>
        <v>5373.826732</v>
      </c>
      <c r="M18" s="10">
        <f t="shared" si="5"/>
        <v>5461.870738</v>
      </c>
      <c r="N18" s="10">
        <f t="shared" si="5"/>
        <v>5551.51709</v>
      </c>
      <c r="O18" s="10">
        <f t="shared" si="5"/>
        <v>5642.797434</v>
      </c>
      <c r="P18" s="10">
        <f t="shared" si="5"/>
        <v>5735.744079</v>
      </c>
      <c r="Q18" s="10">
        <f t="shared" si="5"/>
        <v>5830.390013</v>
      </c>
      <c r="R18" s="10">
        <f t="shared" si="5"/>
        <v>5926.768914</v>
      </c>
      <c r="S18" s="10">
        <f t="shared" si="5"/>
        <v>6024.915168</v>
      </c>
    </row>
    <row r="19">
      <c r="A19" s="5"/>
      <c r="B19" s="5"/>
      <c r="C19" s="5"/>
      <c r="D19" s="5"/>
      <c r="E19" s="5"/>
      <c r="F19" s="5"/>
      <c r="G19" s="5"/>
      <c r="H19" s="5"/>
      <c r="I19" s="5"/>
      <c r="J19" s="5"/>
      <c r="K19" s="5"/>
      <c r="L19" s="5"/>
      <c r="M19" s="5"/>
      <c r="N19" s="5"/>
      <c r="O19" s="5"/>
      <c r="P19" s="5"/>
      <c r="Q19" s="5"/>
      <c r="R19" s="5"/>
      <c r="S19"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42</v>
      </c>
      <c r="B2" s="5"/>
      <c r="C2" s="5"/>
      <c r="D2" s="5"/>
      <c r="E2" s="5"/>
      <c r="F2" s="5"/>
      <c r="G2" s="5"/>
      <c r="H2" s="5"/>
      <c r="I2" s="5"/>
      <c r="J2" s="5"/>
      <c r="K2" s="5"/>
      <c r="L2" s="5"/>
      <c r="M2" s="5"/>
      <c r="N2" s="5"/>
      <c r="O2" s="5"/>
      <c r="P2" s="5"/>
      <c r="Q2" s="5"/>
      <c r="R2" s="5"/>
      <c r="S2" s="5"/>
    </row>
    <row r="3">
      <c r="A3" s="5" t="str">
        <f>Assumptions!A2</f>
        <v>Notebooks</v>
      </c>
      <c r="B3" s="10">
        <f>'Calcs-1'!B9*Assumptions!$G2</f>
        <v>14625</v>
      </c>
      <c r="C3" s="10">
        <f>'Calcs-1'!C9*Assumptions!$G2</f>
        <v>14844.375</v>
      </c>
      <c r="D3" s="10">
        <f>'Calcs-1'!D9*Assumptions!$G2</f>
        <v>15067.04063</v>
      </c>
      <c r="E3" s="10">
        <f>'Calcs-1'!E9*Assumptions!$G2</f>
        <v>15293.04623</v>
      </c>
      <c r="F3" s="10">
        <f>'Calcs-1'!F9*Assumptions!$G2</f>
        <v>15522.44193</v>
      </c>
      <c r="G3" s="10">
        <f>'Calcs-1'!G9*Assumptions!$G2</f>
        <v>15755.27856</v>
      </c>
      <c r="H3" s="10">
        <f>'Calcs-1'!H9*Assumptions!$G2</f>
        <v>15991.60774</v>
      </c>
      <c r="I3" s="10">
        <f>'Calcs-1'!I9*Assumptions!$G2</f>
        <v>16231.48185</v>
      </c>
      <c r="J3" s="10">
        <f>'Calcs-1'!J9*Assumptions!$G2</f>
        <v>16474.95408</v>
      </c>
      <c r="K3" s="10">
        <f>'Calcs-1'!K9*Assumptions!$G2</f>
        <v>16722.07839</v>
      </c>
      <c r="L3" s="10">
        <f>'Calcs-1'!L9*Assumptions!$G2</f>
        <v>16972.90957</v>
      </c>
      <c r="M3" s="10">
        <f>'Calcs-1'!M9*Assumptions!$G2</f>
        <v>17227.50321</v>
      </c>
      <c r="N3" s="10">
        <f>'Calcs-1'!N9*Assumptions!$G2</f>
        <v>17485.91576</v>
      </c>
      <c r="O3" s="10">
        <f>'Calcs-1'!O9*Assumptions!$G2</f>
        <v>17748.20449</v>
      </c>
      <c r="P3" s="10">
        <f>'Calcs-1'!P9*Assumptions!$G2</f>
        <v>18014.42756</v>
      </c>
      <c r="Q3" s="10">
        <f>'Calcs-1'!Q9*Assumptions!$G2</f>
        <v>18284.64397</v>
      </c>
      <c r="R3" s="10">
        <f>'Calcs-1'!R9*Assumptions!$G2</f>
        <v>18558.91363</v>
      </c>
      <c r="S3" s="10">
        <f>'Calcs-1'!S9*Assumptions!$G2</f>
        <v>18837.29734</v>
      </c>
    </row>
    <row r="4">
      <c r="A4" s="5" t="str">
        <f>Assumptions!A3</f>
        <v>Marker Sets</v>
      </c>
      <c r="B4" s="10">
        <f>'Calcs-1'!B10*Assumptions!$G3</f>
        <v>18200</v>
      </c>
      <c r="C4" s="10">
        <f>'Calcs-1'!C10*Assumptions!$G3</f>
        <v>18564</v>
      </c>
      <c r="D4" s="10">
        <f>'Calcs-1'!D10*Assumptions!$G3</f>
        <v>18935.28</v>
      </c>
      <c r="E4" s="10">
        <f>'Calcs-1'!E10*Assumptions!$G3</f>
        <v>19313.9856</v>
      </c>
      <c r="F4" s="10">
        <f>'Calcs-1'!F10*Assumptions!$G3</f>
        <v>19700.26531</v>
      </c>
      <c r="G4" s="10">
        <f>'Calcs-1'!G10*Assumptions!$G3</f>
        <v>20094.27062</v>
      </c>
      <c r="H4" s="10">
        <f>'Calcs-1'!H10*Assumptions!$G3</f>
        <v>20496.15603</v>
      </c>
      <c r="I4" s="10">
        <f>'Calcs-1'!I10*Assumptions!$G3</f>
        <v>20906.07915</v>
      </c>
      <c r="J4" s="10">
        <f>'Calcs-1'!J10*Assumptions!$G3</f>
        <v>21324.20073</v>
      </c>
      <c r="K4" s="10">
        <f>'Calcs-1'!K10*Assumptions!$G3</f>
        <v>21750.68475</v>
      </c>
      <c r="L4" s="10">
        <f>'Calcs-1'!L10*Assumptions!$G3</f>
        <v>22185.69844</v>
      </c>
      <c r="M4" s="10">
        <f>'Calcs-1'!M10*Assumptions!$G3</f>
        <v>22629.41241</v>
      </c>
      <c r="N4" s="10">
        <f>'Calcs-1'!N10*Assumptions!$G3</f>
        <v>23082.00066</v>
      </c>
      <c r="O4" s="10">
        <f>'Calcs-1'!O10*Assumptions!$G3</f>
        <v>23543.64067</v>
      </c>
      <c r="P4" s="10">
        <f>'Calcs-1'!P10*Assumptions!$G3</f>
        <v>24014.51349</v>
      </c>
      <c r="Q4" s="10">
        <f>'Calcs-1'!Q10*Assumptions!$G3</f>
        <v>24494.80376</v>
      </c>
      <c r="R4" s="10">
        <f>'Calcs-1'!R10*Assumptions!$G3</f>
        <v>24984.69983</v>
      </c>
      <c r="S4" s="10">
        <f>'Calcs-1'!S10*Assumptions!$G3</f>
        <v>25484.39383</v>
      </c>
    </row>
    <row r="5">
      <c r="A5" s="5" t="str">
        <f>Assumptions!A4</f>
        <v>Sketch Pen</v>
      </c>
      <c r="B5" s="10">
        <f>'Calcs-1'!B11*Assumptions!$G4</f>
        <v>4500</v>
      </c>
      <c r="C5" s="10">
        <f>'Calcs-1'!C11*Assumptions!$G4</f>
        <v>4545</v>
      </c>
      <c r="D5" s="10">
        <f>'Calcs-1'!D11*Assumptions!$G4</f>
        <v>4590.45</v>
      </c>
      <c r="E5" s="10">
        <f>'Calcs-1'!E11*Assumptions!$G4</f>
        <v>4636.3545</v>
      </c>
      <c r="F5" s="10">
        <f>'Calcs-1'!F11*Assumptions!$G4</f>
        <v>4682.718045</v>
      </c>
      <c r="G5" s="10">
        <f>'Calcs-1'!G11*Assumptions!$G4</f>
        <v>4729.545225</v>
      </c>
      <c r="H5" s="10">
        <f>'Calcs-1'!H11*Assumptions!$G4</f>
        <v>4776.840678</v>
      </c>
      <c r="I5" s="10">
        <f>'Calcs-1'!I11*Assumptions!$G4</f>
        <v>4824.609084</v>
      </c>
      <c r="J5" s="10">
        <f>'Calcs-1'!J11*Assumptions!$G4</f>
        <v>4872.855175</v>
      </c>
      <c r="K5" s="10">
        <f>'Calcs-1'!K11*Assumptions!$G4</f>
        <v>4921.583727</v>
      </c>
      <c r="L5" s="10">
        <f>'Calcs-1'!L11*Assumptions!$G4</f>
        <v>4970.799564</v>
      </c>
      <c r="M5" s="10">
        <f>'Calcs-1'!M11*Assumptions!$G4</f>
        <v>5020.50756</v>
      </c>
      <c r="N5" s="10">
        <f>'Calcs-1'!N11*Assumptions!$G4</f>
        <v>5070.712636</v>
      </c>
      <c r="O5" s="10">
        <f>'Calcs-1'!O11*Assumptions!$G4</f>
        <v>5121.419762</v>
      </c>
      <c r="P5" s="10">
        <f>'Calcs-1'!P11*Assumptions!$G4</f>
        <v>5172.63396</v>
      </c>
      <c r="Q5" s="10">
        <f>'Calcs-1'!Q11*Assumptions!$G4</f>
        <v>5224.360299</v>
      </c>
      <c r="R5" s="10">
        <f>'Calcs-1'!R11*Assumptions!$G4</f>
        <v>5276.603902</v>
      </c>
      <c r="S5" s="10">
        <f>'Calcs-1'!S11*Assumptions!$G4</f>
        <v>5329.369941</v>
      </c>
    </row>
    <row r="6">
      <c r="A6" s="5" t="str">
        <f>Assumptions!A5</f>
        <v>Colour Pencils</v>
      </c>
      <c r="B6" s="10">
        <f>'Calcs-1'!B12*Assumptions!$G5</f>
        <v>4590</v>
      </c>
      <c r="C6" s="10">
        <f>'Calcs-1'!C12*Assumptions!$G5</f>
        <v>4658.85</v>
      </c>
      <c r="D6" s="10">
        <f>'Calcs-1'!D12*Assumptions!$G5</f>
        <v>4728.73275</v>
      </c>
      <c r="E6" s="10">
        <f>'Calcs-1'!E12*Assumptions!$G5</f>
        <v>4799.663741</v>
      </c>
      <c r="F6" s="10">
        <f>'Calcs-1'!F12*Assumptions!$G5</f>
        <v>4871.658697</v>
      </c>
      <c r="G6" s="10">
        <f>'Calcs-1'!G12*Assumptions!$G5</f>
        <v>4944.733578</v>
      </c>
      <c r="H6" s="10">
        <f>'Calcs-1'!H12*Assumptions!$G5</f>
        <v>5018.904581</v>
      </c>
      <c r="I6" s="10">
        <f>'Calcs-1'!I12*Assumptions!$G5</f>
        <v>5094.18815</v>
      </c>
      <c r="J6" s="10">
        <f>'Calcs-1'!J12*Assumptions!$G5</f>
        <v>5170.600972</v>
      </c>
      <c r="K6" s="10">
        <f>'Calcs-1'!K12*Assumptions!$G5</f>
        <v>5248.159987</v>
      </c>
      <c r="L6" s="10">
        <f>'Calcs-1'!L12*Assumptions!$G5</f>
        <v>5326.882387</v>
      </c>
      <c r="M6" s="10">
        <f>'Calcs-1'!M12*Assumptions!$G5</f>
        <v>5406.785623</v>
      </c>
      <c r="N6" s="10">
        <f>'Calcs-1'!N12*Assumptions!$G5</f>
        <v>5487.887407</v>
      </c>
      <c r="O6" s="10">
        <f>'Calcs-1'!O12*Assumptions!$G5</f>
        <v>5570.205718</v>
      </c>
      <c r="P6" s="10">
        <f>'Calcs-1'!P12*Assumptions!$G5</f>
        <v>5653.758804</v>
      </c>
      <c r="Q6" s="10">
        <f>'Calcs-1'!Q12*Assumptions!$G5</f>
        <v>5738.565186</v>
      </c>
      <c r="R6" s="10">
        <f>'Calcs-1'!R12*Assumptions!$G5</f>
        <v>5824.643664</v>
      </c>
      <c r="S6" s="10">
        <f>'Calcs-1'!S12*Assumptions!$G5</f>
        <v>5912.013319</v>
      </c>
    </row>
    <row r="7">
      <c r="A7" s="5" t="s">
        <v>43</v>
      </c>
      <c r="B7" s="10">
        <f t="shared" ref="B7:S7" si="1">SUM(B3:B6)</f>
        <v>41915</v>
      </c>
      <c r="C7" s="10">
        <f t="shared" si="1"/>
        <v>42612.225</v>
      </c>
      <c r="D7" s="10">
        <f t="shared" si="1"/>
        <v>43321.50338</v>
      </c>
      <c r="E7" s="10">
        <f t="shared" si="1"/>
        <v>44043.05008</v>
      </c>
      <c r="F7" s="10">
        <f t="shared" si="1"/>
        <v>44777.08398</v>
      </c>
      <c r="G7" s="10">
        <f t="shared" si="1"/>
        <v>45523.82798</v>
      </c>
      <c r="H7" s="10">
        <f t="shared" si="1"/>
        <v>46283.50902</v>
      </c>
      <c r="I7" s="10">
        <f t="shared" si="1"/>
        <v>47056.35824</v>
      </c>
      <c r="J7" s="10">
        <f t="shared" si="1"/>
        <v>47842.61096</v>
      </c>
      <c r="K7" s="10">
        <f t="shared" si="1"/>
        <v>48642.50685</v>
      </c>
      <c r="L7" s="10">
        <f t="shared" si="1"/>
        <v>49456.28996</v>
      </c>
      <c r="M7" s="10">
        <f t="shared" si="1"/>
        <v>50284.2088</v>
      </c>
      <c r="N7" s="10">
        <f t="shared" si="1"/>
        <v>51126.51646</v>
      </c>
      <c r="O7" s="10">
        <f t="shared" si="1"/>
        <v>51983.47065</v>
      </c>
      <c r="P7" s="10">
        <f t="shared" si="1"/>
        <v>52855.33381</v>
      </c>
      <c r="Q7" s="10">
        <f t="shared" si="1"/>
        <v>53742.37322</v>
      </c>
      <c r="R7" s="10">
        <f t="shared" si="1"/>
        <v>54644.86103</v>
      </c>
      <c r="S7" s="10">
        <f t="shared" si="1"/>
        <v>55563.07443</v>
      </c>
    </row>
    <row r="8">
      <c r="A8" s="5"/>
      <c r="B8" s="5"/>
      <c r="C8" s="5"/>
      <c r="D8" s="5"/>
      <c r="E8" s="5"/>
      <c r="F8" s="5"/>
      <c r="G8" s="5"/>
      <c r="H8" s="5"/>
      <c r="I8" s="5"/>
      <c r="J8" s="5"/>
      <c r="K8" s="5"/>
      <c r="L8" s="5"/>
      <c r="M8" s="5"/>
      <c r="N8" s="5"/>
      <c r="O8" s="5"/>
      <c r="P8" s="5"/>
      <c r="Q8" s="5"/>
      <c r="R8" s="5"/>
      <c r="S8" s="5"/>
    </row>
    <row r="9">
      <c r="A9" s="5" t="s">
        <v>44</v>
      </c>
      <c r="B9" s="5"/>
      <c r="C9" s="5"/>
      <c r="D9" s="5"/>
      <c r="E9" s="5"/>
      <c r="F9" s="5"/>
      <c r="G9" s="5"/>
      <c r="H9" s="5"/>
      <c r="I9" s="5"/>
      <c r="J9" s="5"/>
      <c r="K9" s="5"/>
      <c r="L9" s="5"/>
      <c r="M9" s="5"/>
      <c r="N9" s="5"/>
      <c r="O9" s="5"/>
      <c r="P9" s="5"/>
      <c r="Q9" s="5"/>
      <c r="R9" s="5"/>
      <c r="S9" s="5"/>
    </row>
    <row r="10">
      <c r="A10" s="5" t="str">
        <f t="shared" ref="A10:S10" si="2">A3</f>
        <v>Notebooks</v>
      </c>
      <c r="B10" s="10">
        <f t="shared" si="2"/>
        <v>14625</v>
      </c>
      <c r="C10" s="10">
        <f t="shared" si="2"/>
        <v>14844.375</v>
      </c>
      <c r="D10" s="10">
        <f t="shared" si="2"/>
        <v>15067.04063</v>
      </c>
      <c r="E10" s="10">
        <f t="shared" si="2"/>
        <v>15293.04623</v>
      </c>
      <c r="F10" s="10">
        <f t="shared" si="2"/>
        <v>15522.44193</v>
      </c>
      <c r="G10" s="10">
        <f t="shared" si="2"/>
        <v>15755.27856</v>
      </c>
      <c r="H10" s="10">
        <f t="shared" si="2"/>
        <v>15991.60774</v>
      </c>
      <c r="I10" s="10">
        <f t="shared" si="2"/>
        <v>16231.48185</v>
      </c>
      <c r="J10" s="10">
        <f t="shared" si="2"/>
        <v>16474.95408</v>
      </c>
      <c r="K10" s="10">
        <f t="shared" si="2"/>
        <v>16722.07839</v>
      </c>
      <c r="L10" s="10">
        <f t="shared" si="2"/>
        <v>16972.90957</v>
      </c>
      <c r="M10" s="10">
        <f t="shared" si="2"/>
        <v>17227.50321</v>
      </c>
      <c r="N10" s="10">
        <f t="shared" si="2"/>
        <v>17485.91576</v>
      </c>
      <c r="O10" s="10">
        <f t="shared" si="2"/>
        <v>17748.20449</v>
      </c>
      <c r="P10" s="10">
        <f t="shared" si="2"/>
        <v>18014.42756</v>
      </c>
      <c r="Q10" s="10">
        <f t="shared" si="2"/>
        <v>18284.64397</v>
      </c>
      <c r="R10" s="10">
        <f t="shared" si="2"/>
        <v>18558.91363</v>
      </c>
      <c r="S10" s="10">
        <f t="shared" si="2"/>
        <v>18837.29734</v>
      </c>
    </row>
    <row r="11">
      <c r="A11" s="5" t="str">
        <f t="shared" ref="A11:A13" si="4">A4</f>
        <v>Marker Sets</v>
      </c>
      <c r="B11" s="6">
        <v>0.0</v>
      </c>
      <c r="C11" s="10">
        <f t="shared" ref="C11:S11" si="3">B4</f>
        <v>18200</v>
      </c>
      <c r="D11" s="10">
        <f t="shared" si="3"/>
        <v>18564</v>
      </c>
      <c r="E11" s="10">
        <f t="shared" si="3"/>
        <v>18935.28</v>
      </c>
      <c r="F11" s="10">
        <f t="shared" si="3"/>
        <v>19313.9856</v>
      </c>
      <c r="G11" s="10">
        <f t="shared" si="3"/>
        <v>19700.26531</v>
      </c>
      <c r="H11" s="10">
        <f t="shared" si="3"/>
        <v>20094.27062</v>
      </c>
      <c r="I11" s="10">
        <f t="shared" si="3"/>
        <v>20496.15603</v>
      </c>
      <c r="J11" s="10">
        <f t="shared" si="3"/>
        <v>20906.07915</v>
      </c>
      <c r="K11" s="10">
        <f t="shared" si="3"/>
        <v>21324.20073</v>
      </c>
      <c r="L11" s="10">
        <f t="shared" si="3"/>
        <v>21750.68475</v>
      </c>
      <c r="M11" s="10">
        <f t="shared" si="3"/>
        <v>22185.69844</v>
      </c>
      <c r="N11" s="10">
        <f t="shared" si="3"/>
        <v>22629.41241</v>
      </c>
      <c r="O11" s="10">
        <f t="shared" si="3"/>
        <v>23082.00066</v>
      </c>
      <c r="P11" s="10">
        <f t="shared" si="3"/>
        <v>23543.64067</v>
      </c>
      <c r="Q11" s="10">
        <f t="shared" si="3"/>
        <v>24014.51349</v>
      </c>
      <c r="R11" s="10">
        <f t="shared" si="3"/>
        <v>24494.80376</v>
      </c>
      <c r="S11" s="10">
        <f t="shared" si="3"/>
        <v>24984.69983</v>
      </c>
    </row>
    <row r="12">
      <c r="A12" s="5" t="str">
        <f t="shared" si="4"/>
        <v>Sketch Pen</v>
      </c>
      <c r="B12" s="6">
        <v>0.0</v>
      </c>
      <c r="C12" s="10">
        <f t="shared" ref="C12:S12" si="5">B5</f>
        <v>4500</v>
      </c>
      <c r="D12" s="10">
        <f t="shared" si="5"/>
        <v>4545</v>
      </c>
      <c r="E12" s="10">
        <f t="shared" si="5"/>
        <v>4590.45</v>
      </c>
      <c r="F12" s="10">
        <f t="shared" si="5"/>
        <v>4636.3545</v>
      </c>
      <c r="G12" s="10">
        <f t="shared" si="5"/>
        <v>4682.718045</v>
      </c>
      <c r="H12" s="10">
        <f t="shared" si="5"/>
        <v>4729.545225</v>
      </c>
      <c r="I12" s="10">
        <f t="shared" si="5"/>
        <v>4776.840678</v>
      </c>
      <c r="J12" s="10">
        <f t="shared" si="5"/>
        <v>4824.609084</v>
      </c>
      <c r="K12" s="10">
        <f t="shared" si="5"/>
        <v>4872.855175</v>
      </c>
      <c r="L12" s="10">
        <f t="shared" si="5"/>
        <v>4921.583727</v>
      </c>
      <c r="M12" s="10">
        <f t="shared" si="5"/>
        <v>4970.799564</v>
      </c>
      <c r="N12" s="10">
        <f t="shared" si="5"/>
        <v>5020.50756</v>
      </c>
      <c r="O12" s="10">
        <f t="shared" si="5"/>
        <v>5070.712636</v>
      </c>
      <c r="P12" s="10">
        <f t="shared" si="5"/>
        <v>5121.419762</v>
      </c>
      <c r="Q12" s="10">
        <f t="shared" si="5"/>
        <v>5172.63396</v>
      </c>
      <c r="R12" s="10">
        <f t="shared" si="5"/>
        <v>5224.360299</v>
      </c>
      <c r="S12" s="10">
        <f t="shared" si="5"/>
        <v>5276.603902</v>
      </c>
    </row>
    <row r="13">
      <c r="A13" s="5" t="str">
        <f t="shared" si="4"/>
        <v>Colour Pencils</v>
      </c>
      <c r="B13" s="6">
        <v>0.0</v>
      </c>
      <c r="C13" s="6">
        <v>0.0</v>
      </c>
      <c r="D13" s="10">
        <f t="shared" ref="D13:S13" si="6">B6</f>
        <v>4590</v>
      </c>
      <c r="E13" s="10">
        <f t="shared" si="6"/>
        <v>4658.85</v>
      </c>
      <c r="F13" s="10">
        <f t="shared" si="6"/>
        <v>4728.73275</v>
      </c>
      <c r="G13" s="10">
        <f t="shared" si="6"/>
        <v>4799.663741</v>
      </c>
      <c r="H13" s="10">
        <f t="shared" si="6"/>
        <v>4871.658697</v>
      </c>
      <c r="I13" s="10">
        <f t="shared" si="6"/>
        <v>4944.733578</v>
      </c>
      <c r="J13" s="10">
        <f t="shared" si="6"/>
        <v>5018.904581</v>
      </c>
      <c r="K13" s="10">
        <f t="shared" si="6"/>
        <v>5094.18815</v>
      </c>
      <c r="L13" s="10">
        <f t="shared" si="6"/>
        <v>5170.600972</v>
      </c>
      <c r="M13" s="10">
        <f t="shared" si="6"/>
        <v>5248.159987</v>
      </c>
      <c r="N13" s="10">
        <f t="shared" si="6"/>
        <v>5326.882387</v>
      </c>
      <c r="O13" s="10">
        <f t="shared" si="6"/>
        <v>5406.785623</v>
      </c>
      <c r="P13" s="10">
        <f t="shared" si="6"/>
        <v>5487.887407</v>
      </c>
      <c r="Q13" s="10">
        <f t="shared" si="6"/>
        <v>5570.205718</v>
      </c>
      <c r="R13" s="10">
        <f t="shared" si="6"/>
        <v>5653.758804</v>
      </c>
      <c r="S13" s="10">
        <f t="shared" si="6"/>
        <v>5738.565186</v>
      </c>
    </row>
    <row r="14">
      <c r="A14" s="5" t="s">
        <v>45</v>
      </c>
      <c r="B14" s="10">
        <f t="shared" ref="B14:S14" si="7">SUM(B10:B13)</f>
        <v>14625</v>
      </c>
      <c r="C14" s="10">
        <f t="shared" si="7"/>
        <v>37544.375</v>
      </c>
      <c r="D14" s="10">
        <f t="shared" si="7"/>
        <v>42766.04063</v>
      </c>
      <c r="E14" s="10">
        <f t="shared" si="7"/>
        <v>43477.62623</v>
      </c>
      <c r="F14" s="10">
        <f t="shared" si="7"/>
        <v>44201.51478</v>
      </c>
      <c r="G14" s="10">
        <f t="shared" si="7"/>
        <v>44937.92566</v>
      </c>
      <c r="H14" s="10">
        <f t="shared" si="7"/>
        <v>45687.08228</v>
      </c>
      <c r="I14" s="10">
        <f t="shared" si="7"/>
        <v>46449.21214</v>
      </c>
      <c r="J14" s="10">
        <f t="shared" si="7"/>
        <v>47224.5469</v>
      </c>
      <c r="K14" s="10">
        <f t="shared" si="7"/>
        <v>48013.32245</v>
      </c>
      <c r="L14" s="10">
        <f t="shared" si="7"/>
        <v>48815.77901</v>
      </c>
      <c r="M14" s="10">
        <f t="shared" si="7"/>
        <v>49632.1612</v>
      </c>
      <c r="N14" s="10">
        <f t="shared" si="7"/>
        <v>50462.71812</v>
      </c>
      <c r="O14" s="10">
        <f t="shared" si="7"/>
        <v>51307.70341</v>
      </c>
      <c r="P14" s="10">
        <f t="shared" si="7"/>
        <v>52167.3754</v>
      </c>
      <c r="Q14" s="10">
        <f t="shared" si="7"/>
        <v>53041.99714</v>
      </c>
      <c r="R14" s="10">
        <f t="shared" si="7"/>
        <v>53931.83649</v>
      </c>
      <c r="S14" s="10">
        <f t="shared" si="7"/>
        <v>54837.16626</v>
      </c>
    </row>
    <row r="15">
      <c r="A15" s="5"/>
      <c r="B15" s="5"/>
      <c r="C15" s="5"/>
      <c r="D15" s="5"/>
      <c r="E15" s="5"/>
      <c r="F15" s="5"/>
      <c r="G15" s="5"/>
      <c r="H15" s="5"/>
      <c r="I15" s="5"/>
      <c r="J15" s="5"/>
      <c r="K15" s="5"/>
      <c r="L15" s="5"/>
      <c r="M15" s="5"/>
      <c r="N15" s="5"/>
      <c r="O15" s="5"/>
      <c r="P15" s="5"/>
      <c r="Q15" s="5"/>
      <c r="R15" s="5"/>
      <c r="S15" s="5"/>
    </row>
    <row r="16">
      <c r="A16" s="5" t="s">
        <v>46</v>
      </c>
      <c r="B16" s="5"/>
      <c r="C16" s="5"/>
      <c r="D16" s="5"/>
      <c r="E16" s="5"/>
      <c r="F16" s="5"/>
      <c r="G16" s="5"/>
      <c r="H16" s="5"/>
      <c r="I16" s="5"/>
      <c r="J16" s="5"/>
      <c r="K16" s="5"/>
      <c r="L16" s="5"/>
      <c r="M16" s="5"/>
      <c r="N16" s="5"/>
      <c r="O16" s="5"/>
      <c r="P16" s="5"/>
      <c r="Q16" s="5"/>
      <c r="R16" s="5"/>
      <c r="S16" s="5"/>
    </row>
    <row r="17">
      <c r="A17" s="5" t="str">
        <f t="shared" ref="A17:A20" si="9">A10</f>
        <v>Notebooks</v>
      </c>
      <c r="B17" s="10">
        <f t="shared" ref="B17:B21" si="10">B3-B10</f>
        <v>0</v>
      </c>
      <c r="C17" s="10">
        <f t="shared" ref="C17:S17" si="8">B17+C3-C10</f>
        <v>0</v>
      </c>
      <c r="D17" s="10">
        <f t="shared" si="8"/>
        <v>0</v>
      </c>
      <c r="E17" s="10">
        <f t="shared" si="8"/>
        <v>0</v>
      </c>
      <c r="F17" s="10">
        <f t="shared" si="8"/>
        <v>0</v>
      </c>
      <c r="G17" s="10">
        <f t="shared" si="8"/>
        <v>0</v>
      </c>
      <c r="H17" s="10">
        <f t="shared" si="8"/>
        <v>0</v>
      </c>
      <c r="I17" s="10">
        <f t="shared" si="8"/>
        <v>0</v>
      </c>
      <c r="J17" s="10">
        <f t="shared" si="8"/>
        <v>0</v>
      </c>
      <c r="K17" s="10">
        <f t="shared" si="8"/>
        <v>0</v>
      </c>
      <c r="L17" s="10">
        <f t="shared" si="8"/>
        <v>0</v>
      </c>
      <c r="M17" s="10">
        <f t="shared" si="8"/>
        <v>0</v>
      </c>
      <c r="N17" s="10">
        <f t="shared" si="8"/>
        <v>0</v>
      </c>
      <c r="O17" s="10">
        <f t="shared" si="8"/>
        <v>0</v>
      </c>
      <c r="P17" s="10">
        <f t="shared" si="8"/>
        <v>0</v>
      </c>
      <c r="Q17" s="10">
        <f t="shared" si="8"/>
        <v>0</v>
      </c>
      <c r="R17" s="10">
        <f t="shared" si="8"/>
        <v>0</v>
      </c>
      <c r="S17" s="10">
        <f t="shared" si="8"/>
        <v>0</v>
      </c>
    </row>
    <row r="18">
      <c r="A18" s="5" t="str">
        <f t="shared" si="9"/>
        <v>Marker Sets</v>
      </c>
      <c r="B18" s="10">
        <f t="shared" si="10"/>
        <v>18200</v>
      </c>
      <c r="C18" s="10">
        <f t="shared" ref="C18:S18" si="11">B18+C4-C11</f>
        <v>18564</v>
      </c>
      <c r="D18" s="10">
        <f t="shared" si="11"/>
        <v>18935.28</v>
      </c>
      <c r="E18" s="10">
        <f t="shared" si="11"/>
        <v>19313.9856</v>
      </c>
      <c r="F18" s="10">
        <f t="shared" si="11"/>
        <v>19700.26531</v>
      </c>
      <c r="G18" s="10">
        <f t="shared" si="11"/>
        <v>20094.27062</v>
      </c>
      <c r="H18" s="10">
        <f t="shared" si="11"/>
        <v>20496.15603</v>
      </c>
      <c r="I18" s="10">
        <f t="shared" si="11"/>
        <v>20906.07915</v>
      </c>
      <c r="J18" s="10">
        <f t="shared" si="11"/>
        <v>21324.20073</v>
      </c>
      <c r="K18" s="10">
        <f t="shared" si="11"/>
        <v>21750.68475</v>
      </c>
      <c r="L18" s="10">
        <f t="shared" si="11"/>
        <v>22185.69844</v>
      </c>
      <c r="M18" s="10">
        <f t="shared" si="11"/>
        <v>22629.41241</v>
      </c>
      <c r="N18" s="10">
        <f t="shared" si="11"/>
        <v>23082.00066</v>
      </c>
      <c r="O18" s="10">
        <f t="shared" si="11"/>
        <v>23543.64067</v>
      </c>
      <c r="P18" s="10">
        <f t="shared" si="11"/>
        <v>24014.51349</v>
      </c>
      <c r="Q18" s="10">
        <f t="shared" si="11"/>
        <v>24494.80376</v>
      </c>
      <c r="R18" s="10">
        <f t="shared" si="11"/>
        <v>24984.69983</v>
      </c>
      <c r="S18" s="10">
        <f t="shared" si="11"/>
        <v>25484.39383</v>
      </c>
    </row>
    <row r="19">
      <c r="A19" s="5" t="str">
        <f t="shared" si="9"/>
        <v>Sketch Pen</v>
      </c>
      <c r="B19" s="10">
        <f t="shared" si="10"/>
        <v>4500</v>
      </c>
      <c r="C19" s="10">
        <f t="shared" ref="C19:S19" si="12">B19+C5-C12</f>
        <v>4545</v>
      </c>
      <c r="D19" s="10">
        <f t="shared" si="12"/>
        <v>4590.45</v>
      </c>
      <c r="E19" s="10">
        <f t="shared" si="12"/>
        <v>4636.3545</v>
      </c>
      <c r="F19" s="10">
        <f t="shared" si="12"/>
        <v>4682.718045</v>
      </c>
      <c r="G19" s="10">
        <f t="shared" si="12"/>
        <v>4729.545225</v>
      </c>
      <c r="H19" s="10">
        <f t="shared" si="12"/>
        <v>4776.840678</v>
      </c>
      <c r="I19" s="10">
        <f t="shared" si="12"/>
        <v>4824.609084</v>
      </c>
      <c r="J19" s="10">
        <f t="shared" si="12"/>
        <v>4872.855175</v>
      </c>
      <c r="K19" s="10">
        <f t="shared" si="12"/>
        <v>4921.583727</v>
      </c>
      <c r="L19" s="10">
        <f t="shared" si="12"/>
        <v>4970.799564</v>
      </c>
      <c r="M19" s="10">
        <f t="shared" si="12"/>
        <v>5020.50756</v>
      </c>
      <c r="N19" s="10">
        <f t="shared" si="12"/>
        <v>5070.712636</v>
      </c>
      <c r="O19" s="10">
        <f t="shared" si="12"/>
        <v>5121.419762</v>
      </c>
      <c r="P19" s="10">
        <f t="shared" si="12"/>
        <v>5172.63396</v>
      </c>
      <c r="Q19" s="10">
        <f t="shared" si="12"/>
        <v>5224.360299</v>
      </c>
      <c r="R19" s="10">
        <f t="shared" si="12"/>
        <v>5276.603902</v>
      </c>
      <c r="S19" s="10">
        <f t="shared" si="12"/>
        <v>5329.369941</v>
      </c>
    </row>
    <row r="20">
      <c r="A20" s="5" t="str">
        <f t="shared" si="9"/>
        <v>Colour Pencils</v>
      </c>
      <c r="B20" s="10">
        <f t="shared" si="10"/>
        <v>4590</v>
      </c>
      <c r="C20" s="10">
        <f t="shared" ref="C20:S20" si="13">B20+C6-C13</f>
        <v>9248.85</v>
      </c>
      <c r="D20" s="10">
        <f t="shared" si="13"/>
        <v>9387.58275</v>
      </c>
      <c r="E20" s="10">
        <f t="shared" si="13"/>
        <v>9528.396491</v>
      </c>
      <c r="F20" s="10">
        <f t="shared" si="13"/>
        <v>9671.322439</v>
      </c>
      <c r="G20" s="10">
        <f t="shared" si="13"/>
        <v>9816.392275</v>
      </c>
      <c r="H20" s="10">
        <f t="shared" si="13"/>
        <v>9963.638159</v>
      </c>
      <c r="I20" s="10">
        <f t="shared" si="13"/>
        <v>10113.09273</v>
      </c>
      <c r="J20" s="10">
        <f t="shared" si="13"/>
        <v>10264.78912</v>
      </c>
      <c r="K20" s="10">
        <f t="shared" si="13"/>
        <v>10418.76096</v>
      </c>
      <c r="L20" s="10">
        <f t="shared" si="13"/>
        <v>10575.04237</v>
      </c>
      <c r="M20" s="10">
        <f t="shared" si="13"/>
        <v>10733.66801</v>
      </c>
      <c r="N20" s="10">
        <f t="shared" si="13"/>
        <v>10894.67303</v>
      </c>
      <c r="O20" s="10">
        <f t="shared" si="13"/>
        <v>11058.09313</v>
      </c>
      <c r="P20" s="10">
        <f t="shared" si="13"/>
        <v>11223.96452</v>
      </c>
      <c r="Q20" s="10">
        <f t="shared" si="13"/>
        <v>11392.32399</v>
      </c>
      <c r="R20" s="10">
        <f t="shared" si="13"/>
        <v>11563.20885</v>
      </c>
      <c r="S20" s="10">
        <f t="shared" si="13"/>
        <v>11736.65698</v>
      </c>
    </row>
    <row r="21">
      <c r="A21" s="5" t="s">
        <v>47</v>
      </c>
      <c r="B21" s="10">
        <f t="shared" si="10"/>
        <v>27290</v>
      </c>
      <c r="C21" s="10">
        <f t="shared" ref="C21:S21" si="14">B21+C7-C14</f>
        <v>32357.85</v>
      </c>
      <c r="D21" s="10">
        <f t="shared" si="14"/>
        <v>32913.31275</v>
      </c>
      <c r="E21" s="10">
        <f t="shared" si="14"/>
        <v>33478.73659</v>
      </c>
      <c r="F21" s="10">
        <f t="shared" si="14"/>
        <v>34054.3058</v>
      </c>
      <c r="G21" s="10">
        <f t="shared" si="14"/>
        <v>34640.20812</v>
      </c>
      <c r="H21" s="10">
        <f t="shared" si="14"/>
        <v>35236.63487</v>
      </c>
      <c r="I21" s="10">
        <f t="shared" si="14"/>
        <v>35843.78097</v>
      </c>
      <c r="J21" s="10">
        <f t="shared" si="14"/>
        <v>36461.84503</v>
      </c>
      <c r="K21" s="10">
        <f t="shared" si="14"/>
        <v>37091.02944</v>
      </c>
      <c r="L21" s="10">
        <f t="shared" si="14"/>
        <v>37731.54038</v>
      </c>
      <c r="M21" s="10">
        <f t="shared" si="14"/>
        <v>38383.58798</v>
      </c>
      <c r="N21" s="10">
        <f t="shared" si="14"/>
        <v>39047.38633</v>
      </c>
      <c r="O21" s="10">
        <f t="shared" si="14"/>
        <v>39723.15356</v>
      </c>
      <c r="P21" s="10">
        <f t="shared" si="14"/>
        <v>40411.11197</v>
      </c>
      <c r="Q21" s="10">
        <f t="shared" si="14"/>
        <v>41111.48805</v>
      </c>
      <c r="R21" s="10">
        <f t="shared" si="14"/>
        <v>41824.51258</v>
      </c>
      <c r="S21" s="10">
        <f t="shared" si="14"/>
        <v>42550.42075</v>
      </c>
    </row>
    <row r="22">
      <c r="A22" s="5"/>
      <c r="B22" s="5"/>
      <c r="C22" s="5"/>
      <c r="D22" s="5"/>
      <c r="E22" s="5"/>
      <c r="F22" s="5"/>
      <c r="G22" s="5"/>
      <c r="H22" s="5"/>
      <c r="I22" s="5"/>
      <c r="J22" s="5"/>
      <c r="K22" s="5"/>
      <c r="L22" s="5"/>
      <c r="M22" s="5"/>
      <c r="N22" s="5"/>
      <c r="O22" s="5"/>
      <c r="P22" s="5"/>
      <c r="Q22" s="5"/>
      <c r="R22" s="5"/>
      <c r="S22" s="5"/>
    </row>
    <row r="23">
      <c r="A23" s="5"/>
      <c r="B23" s="5"/>
      <c r="C23" s="5"/>
      <c r="D23" s="5"/>
      <c r="E23" s="5"/>
      <c r="F23" s="5"/>
      <c r="G23" s="5"/>
      <c r="H23" s="5"/>
      <c r="I23" s="5"/>
      <c r="J23" s="5"/>
      <c r="K23" s="5"/>
      <c r="L23" s="5"/>
      <c r="M23" s="5"/>
      <c r="N23" s="5"/>
      <c r="O23" s="5"/>
      <c r="P23" s="5"/>
      <c r="Q23" s="5"/>
      <c r="R23" s="5"/>
      <c r="S23"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48</v>
      </c>
      <c r="B2" s="5"/>
      <c r="C2" s="5"/>
      <c r="D2" s="5"/>
      <c r="E2" s="5"/>
      <c r="F2" s="5"/>
      <c r="G2" s="5"/>
      <c r="H2" s="5"/>
      <c r="I2" s="5"/>
      <c r="J2" s="5"/>
      <c r="K2" s="5"/>
      <c r="L2" s="5"/>
      <c r="M2" s="5"/>
      <c r="N2" s="5"/>
      <c r="O2" s="5"/>
      <c r="P2" s="5"/>
      <c r="Q2" s="5"/>
      <c r="R2" s="5"/>
      <c r="S2" s="5"/>
    </row>
    <row r="3">
      <c r="A3" s="5" t="str">
        <f>Assumptions!A2</f>
        <v>Notebooks</v>
      </c>
      <c r="B3" s="6">
        <v>0.0</v>
      </c>
      <c r="C3" s="6">
        <f t="shared" ref="C3:S3" si="1">B15</f>
        <v>0</v>
      </c>
      <c r="D3" s="9">
        <f t="shared" si="1"/>
        <v>1.625</v>
      </c>
      <c r="E3" s="9">
        <f t="shared" si="1"/>
        <v>4.915625</v>
      </c>
      <c r="F3" s="9">
        <f t="shared" si="1"/>
        <v>9.913271875</v>
      </c>
      <c r="G3" s="9">
        <f t="shared" si="1"/>
        <v>16.66012258</v>
      </c>
      <c r="H3" s="9">
        <f t="shared" si="1"/>
        <v>25.19915756</v>
      </c>
      <c r="I3" s="9">
        <f t="shared" si="1"/>
        <v>35.57416939</v>
      </c>
      <c r="J3" s="9">
        <f t="shared" si="1"/>
        <v>47.82977665</v>
      </c>
      <c r="K3" s="9">
        <f t="shared" si="1"/>
        <v>62.01143797</v>
      </c>
      <c r="L3" s="9">
        <f t="shared" si="1"/>
        <v>78.16546635</v>
      </c>
      <c r="M3" s="9">
        <f t="shared" si="1"/>
        <v>96.33904372</v>
      </c>
      <c r="N3" s="9">
        <f t="shared" si="1"/>
        <v>116.5802357</v>
      </c>
      <c r="O3" s="9">
        <f t="shared" si="1"/>
        <v>138.9380066</v>
      </c>
      <c r="P3" s="9">
        <f t="shared" si="1"/>
        <v>163.4622348</v>
      </c>
      <c r="Q3" s="9">
        <f t="shared" si="1"/>
        <v>190.203728</v>
      </c>
      <c r="R3" s="9">
        <f t="shared" si="1"/>
        <v>219.2142392</v>
      </c>
      <c r="S3" s="9">
        <f t="shared" si="1"/>
        <v>250.5464825</v>
      </c>
    </row>
    <row r="4">
      <c r="A4" s="5" t="str">
        <f>Assumptions!A3</f>
        <v>Marker Sets</v>
      </c>
      <c r="B4" s="6">
        <v>0.0</v>
      </c>
      <c r="C4" s="6">
        <f t="shared" ref="C4:S4" si="2">B16</f>
        <v>5</v>
      </c>
      <c r="D4" s="9">
        <f t="shared" si="2"/>
        <v>10.1</v>
      </c>
      <c r="E4" s="9">
        <f t="shared" si="2"/>
        <v>15.302</v>
      </c>
      <c r="F4" s="9">
        <f t="shared" si="2"/>
        <v>20.60804</v>
      </c>
      <c r="G4" s="9">
        <f t="shared" si="2"/>
        <v>26.0202008</v>
      </c>
      <c r="H4" s="9">
        <f t="shared" si="2"/>
        <v>31.54060482</v>
      </c>
      <c r="I4" s="9">
        <f t="shared" si="2"/>
        <v>37.17141691</v>
      </c>
      <c r="J4" s="9">
        <f t="shared" si="2"/>
        <v>42.91484525</v>
      </c>
      <c r="K4" s="9">
        <f t="shared" si="2"/>
        <v>48.77314216</v>
      </c>
      <c r="L4" s="9">
        <f t="shared" si="2"/>
        <v>54.748605</v>
      </c>
      <c r="M4" s="9">
        <f t="shared" si="2"/>
        <v>60.8435771</v>
      </c>
      <c r="N4" s="9">
        <f t="shared" si="2"/>
        <v>67.06044864</v>
      </c>
      <c r="O4" s="9">
        <f t="shared" si="2"/>
        <v>73.40165761</v>
      </c>
      <c r="P4" s="9">
        <f t="shared" si="2"/>
        <v>79.86969077</v>
      </c>
      <c r="Q4" s="9">
        <f t="shared" si="2"/>
        <v>86.46708458</v>
      </c>
      <c r="R4" s="9">
        <f t="shared" si="2"/>
        <v>93.19642627</v>
      </c>
      <c r="S4" s="9">
        <f t="shared" si="2"/>
        <v>100.0603548</v>
      </c>
    </row>
    <row r="5">
      <c r="A5" s="5" t="str">
        <f>Assumptions!A4</f>
        <v>Sketch Pen</v>
      </c>
      <c r="B5" s="6">
        <v>0.0</v>
      </c>
      <c r="C5" s="6">
        <f t="shared" ref="C5:S5" si="3">B17</f>
        <v>25</v>
      </c>
      <c r="D5" s="9">
        <f t="shared" si="3"/>
        <v>49.25</v>
      </c>
      <c r="E5" s="9">
        <f t="shared" si="3"/>
        <v>72.7275</v>
      </c>
      <c r="F5" s="9">
        <f t="shared" si="3"/>
        <v>95.40955</v>
      </c>
      <c r="G5" s="9">
        <f t="shared" si="3"/>
        <v>117.2727421</v>
      </c>
      <c r="H5" s="9">
        <f t="shared" si="3"/>
        <v>138.2932026</v>
      </c>
      <c r="I5" s="9">
        <f t="shared" si="3"/>
        <v>158.4465837</v>
      </c>
      <c r="J5" s="9">
        <f t="shared" si="3"/>
        <v>177.7080554</v>
      </c>
      <c r="K5" s="9">
        <f t="shared" si="3"/>
        <v>196.0522968</v>
      </c>
      <c r="L5" s="9">
        <f t="shared" si="3"/>
        <v>213.4534881</v>
      </c>
      <c r="M5" s="9">
        <f t="shared" si="3"/>
        <v>229.8853013</v>
      </c>
      <c r="N5" s="9">
        <f t="shared" si="3"/>
        <v>245.3208918</v>
      </c>
      <c r="O5" s="9">
        <f t="shared" si="3"/>
        <v>259.7328893</v>
      </c>
      <c r="P5" s="9">
        <f t="shared" si="3"/>
        <v>273.0933886</v>
      </c>
      <c r="Q5" s="9">
        <f t="shared" si="3"/>
        <v>285.3739404</v>
      </c>
      <c r="R5" s="9">
        <f t="shared" si="3"/>
        <v>296.5455421</v>
      </c>
      <c r="S5" s="9">
        <f t="shared" si="3"/>
        <v>306.5786276</v>
      </c>
    </row>
    <row r="6">
      <c r="A6" s="5" t="str">
        <f>Assumptions!A5</f>
        <v>Colour Pencils</v>
      </c>
      <c r="B6" s="6">
        <v>0.0</v>
      </c>
      <c r="C6" s="6">
        <f t="shared" ref="C6:S6" si="4">B18</f>
        <v>45</v>
      </c>
      <c r="D6" s="9">
        <f t="shared" si="4"/>
        <v>88.425</v>
      </c>
      <c r="E6" s="9">
        <f t="shared" si="4"/>
        <v>130.195125</v>
      </c>
      <c r="F6" s="9">
        <f t="shared" si="4"/>
        <v>170.2278956</v>
      </c>
      <c r="G6" s="9">
        <f t="shared" si="4"/>
        <v>208.4381539</v>
      </c>
      <c r="H6" s="9">
        <f t="shared" si="4"/>
        <v>244.7379871</v>
      </c>
      <c r="I6" s="9">
        <f t="shared" si="4"/>
        <v>279.0366492</v>
      </c>
      <c r="J6" s="9">
        <f t="shared" si="4"/>
        <v>311.2404811</v>
      </c>
      <c r="K6" s="9">
        <f t="shared" si="4"/>
        <v>341.2528276</v>
      </c>
      <c r="L6" s="9">
        <f t="shared" si="4"/>
        <v>368.9739527</v>
      </c>
      <c r="M6" s="9">
        <f t="shared" si="4"/>
        <v>394.300953</v>
      </c>
      <c r="N6" s="9">
        <f t="shared" si="4"/>
        <v>417.1276681</v>
      </c>
      <c r="O6" s="9">
        <f t="shared" si="4"/>
        <v>437.3445889</v>
      </c>
      <c r="P6" s="9">
        <f t="shared" si="4"/>
        <v>454.8387637</v>
      </c>
      <c r="Q6" s="9">
        <f t="shared" si="4"/>
        <v>469.4937013</v>
      </c>
      <c r="R6" s="9">
        <f t="shared" si="4"/>
        <v>481.1892718</v>
      </c>
      <c r="S6" s="9">
        <f t="shared" si="4"/>
        <v>489.801605</v>
      </c>
    </row>
    <row r="7">
      <c r="A7" s="5"/>
      <c r="B7" s="5"/>
      <c r="C7" s="5"/>
      <c r="D7" s="5"/>
      <c r="E7" s="5"/>
      <c r="F7" s="5"/>
      <c r="G7" s="5"/>
      <c r="H7" s="5"/>
      <c r="I7" s="5"/>
      <c r="J7" s="5"/>
      <c r="K7" s="5"/>
      <c r="L7" s="5"/>
      <c r="M7" s="5"/>
      <c r="N7" s="5"/>
      <c r="O7" s="5"/>
      <c r="P7" s="5"/>
      <c r="Q7" s="5"/>
      <c r="R7" s="5"/>
      <c r="S7" s="5"/>
    </row>
    <row r="8">
      <c r="A8" s="5" t="s">
        <v>49</v>
      </c>
      <c r="B8" s="5"/>
      <c r="C8" s="5"/>
      <c r="D8" s="5"/>
      <c r="E8" s="5"/>
      <c r="F8" s="5"/>
      <c r="G8" s="5"/>
      <c r="H8" s="5"/>
      <c r="I8" s="5"/>
      <c r="J8" s="5"/>
      <c r="K8" s="5"/>
      <c r="L8" s="5"/>
      <c r="M8" s="5"/>
      <c r="N8" s="5"/>
      <c r="O8" s="5"/>
      <c r="P8" s="5"/>
      <c r="Q8" s="5"/>
      <c r="R8" s="5"/>
      <c r="S8" s="5"/>
    </row>
    <row r="9">
      <c r="A9" s="5" t="str">
        <f t="shared" ref="A9:A13" si="5">A3</f>
        <v>Notebooks</v>
      </c>
      <c r="B9" s="6">
        <f>'Calcs-1'!B9-'Calcs-1'!B3</f>
        <v>0</v>
      </c>
      <c r="C9" s="9">
        <f>'Calcs-1'!C9-'Calcs-1'!C3</f>
        <v>1.625</v>
      </c>
      <c r="D9" s="9">
        <f>'Calcs-1'!D9-'Calcs-1'!D3</f>
        <v>3.290625</v>
      </c>
      <c r="E9" s="9">
        <f>'Calcs-1'!E9-'Calcs-1'!E3</f>
        <v>4.997646875</v>
      </c>
      <c r="F9" s="9">
        <f>'Calcs-1'!F9-'Calcs-1'!F3</f>
        <v>6.746850703</v>
      </c>
      <c r="G9" s="9">
        <f>'Calcs-1'!G9-'Calcs-1'!G3</f>
        <v>8.53903498</v>
      </c>
      <c r="H9" s="9">
        <f>'Calcs-1'!H9-'Calcs-1'!H3</f>
        <v>10.37501184</v>
      </c>
      <c r="I9" s="9">
        <f>'Calcs-1'!I9-'Calcs-1'!I3</f>
        <v>12.25560726</v>
      </c>
      <c r="J9" s="9">
        <f>'Calcs-1'!J9-'Calcs-1'!J3</f>
        <v>14.18166131</v>
      </c>
      <c r="K9" s="9">
        <f>'Calcs-1'!K9-'Calcs-1'!K3</f>
        <v>16.15402838</v>
      </c>
      <c r="L9" s="9">
        <f>'Calcs-1'!L9-'Calcs-1'!L3</f>
        <v>18.17357737</v>
      </c>
      <c r="M9" s="9">
        <f>'Calcs-1'!M9-'Calcs-1'!M3</f>
        <v>20.24119199</v>
      </c>
      <c r="N9" s="9">
        <f>'Calcs-1'!N9-'Calcs-1'!N3</f>
        <v>22.35777093</v>
      </c>
      <c r="O9" s="9">
        <f>'Calcs-1'!O9-'Calcs-1'!O3</f>
        <v>24.52422817</v>
      </c>
      <c r="P9" s="9">
        <f>'Calcs-1'!P9-'Calcs-1'!P3</f>
        <v>26.74149317</v>
      </c>
      <c r="Q9" s="9">
        <f>'Calcs-1'!Q9-'Calcs-1'!Q3</f>
        <v>29.01051117</v>
      </c>
      <c r="R9" s="9">
        <f>'Calcs-1'!R9-'Calcs-1'!R3</f>
        <v>31.33224339</v>
      </c>
      <c r="S9" s="9">
        <f>'Calcs-1'!S9-'Calcs-1'!S3</f>
        <v>33.70766734</v>
      </c>
    </row>
    <row r="10">
      <c r="A10" s="5" t="str">
        <f t="shared" si="5"/>
        <v>Marker Sets</v>
      </c>
      <c r="B10" s="6">
        <f>'Calcs-1'!B10-'Calcs-1'!B4</f>
        <v>5</v>
      </c>
      <c r="C10" s="9">
        <f>'Calcs-1'!C10-'Calcs-1'!C4</f>
        <v>5.1</v>
      </c>
      <c r="D10" s="9">
        <f>'Calcs-1'!D10-'Calcs-1'!D4</f>
        <v>5.202</v>
      </c>
      <c r="E10" s="9">
        <f>'Calcs-1'!E10-'Calcs-1'!E4</f>
        <v>5.30604</v>
      </c>
      <c r="F10" s="9">
        <f>'Calcs-1'!F10-'Calcs-1'!F4</f>
        <v>5.4121608</v>
      </c>
      <c r="G10" s="9">
        <f>'Calcs-1'!G10-'Calcs-1'!G4</f>
        <v>5.520404016</v>
      </c>
      <c r="H10" s="9">
        <f>'Calcs-1'!H10-'Calcs-1'!H4</f>
        <v>5.630812096</v>
      </c>
      <c r="I10" s="9">
        <f>'Calcs-1'!I10-'Calcs-1'!I4</f>
        <v>5.743428338</v>
      </c>
      <c r="J10" s="9">
        <f>'Calcs-1'!J10-'Calcs-1'!J4</f>
        <v>5.858296905</v>
      </c>
      <c r="K10" s="9">
        <f>'Calcs-1'!K10-'Calcs-1'!K4</f>
        <v>5.975462843</v>
      </c>
      <c r="L10" s="9">
        <f>'Calcs-1'!L10-'Calcs-1'!L4</f>
        <v>6.0949721</v>
      </c>
      <c r="M10" s="9">
        <f>'Calcs-1'!M10-'Calcs-1'!M4</f>
        <v>6.216871542</v>
      </c>
      <c r="N10" s="9">
        <f>'Calcs-1'!N10-'Calcs-1'!N4</f>
        <v>6.341208973</v>
      </c>
      <c r="O10" s="9">
        <f>'Calcs-1'!O10-'Calcs-1'!O4</f>
        <v>6.468033152</v>
      </c>
      <c r="P10" s="9">
        <f>'Calcs-1'!P10-'Calcs-1'!P4</f>
        <v>6.597393815</v>
      </c>
      <c r="Q10" s="9">
        <f>'Calcs-1'!Q10-'Calcs-1'!Q4</f>
        <v>6.729341692</v>
      </c>
      <c r="R10" s="9">
        <f>'Calcs-1'!R10-'Calcs-1'!R4</f>
        <v>6.863928525</v>
      </c>
      <c r="S10" s="9">
        <f>'Calcs-1'!S10-'Calcs-1'!S4</f>
        <v>7.001207096</v>
      </c>
    </row>
    <row r="11">
      <c r="A11" s="5" t="str">
        <f t="shared" si="5"/>
        <v>Sketch Pen</v>
      </c>
      <c r="B11" s="6">
        <f>'Calcs-1'!B11-'Calcs-1'!B5</f>
        <v>25</v>
      </c>
      <c r="C11" s="9">
        <f>'Calcs-1'!C11-'Calcs-1'!C5</f>
        <v>24.25</v>
      </c>
      <c r="D11" s="9">
        <f>'Calcs-1'!D11-'Calcs-1'!D5</f>
        <v>23.4775</v>
      </c>
      <c r="E11" s="9">
        <f>'Calcs-1'!E11-'Calcs-1'!E5</f>
        <v>22.68205</v>
      </c>
      <c r="F11" s="9">
        <f>'Calcs-1'!F11-'Calcs-1'!F5</f>
        <v>21.86319213</v>
      </c>
      <c r="G11" s="9">
        <f>'Calcs-1'!G11-'Calcs-1'!G5</f>
        <v>21.0204605</v>
      </c>
      <c r="H11" s="9">
        <f>'Calcs-1'!H11-'Calcs-1'!H5</f>
        <v>20.1533811</v>
      </c>
      <c r="I11" s="9">
        <f>'Calcs-1'!I11-'Calcs-1'!I5</f>
        <v>19.26147164</v>
      </c>
      <c r="J11" s="9">
        <f>'Calcs-1'!J11-'Calcs-1'!J5</f>
        <v>18.34424145</v>
      </c>
      <c r="K11" s="9">
        <f>'Calcs-1'!K11-'Calcs-1'!K5</f>
        <v>17.40119128</v>
      </c>
      <c r="L11" s="9">
        <f>'Calcs-1'!L11-'Calcs-1'!L5</f>
        <v>16.43181321</v>
      </c>
      <c r="M11" s="9">
        <f>'Calcs-1'!M11-'Calcs-1'!M5</f>
        <v>15.43559052</v>
      </c>
      <c r="N11" s="9">
        <f>'Calcs-1'!N11-'Calcs-1'!N5</f>
        <v>14.41199749</v>
      </c>
      <c r="O11" s="9">
        <f>'Calcs-1'!O11-'Calcs-1'!O5</f>
        <v>13.36049929</v>
      </c>
      <c r="P11" s="9">
        <f>'Calcs-1'!P11-'Calcs-1'!P5</f>
        <v>12.28055184</v>
      </c>
      <c r="Q11" s="9">
        <f>'Calcs-1'!Q11-'Calcs-1'!Q5</f>
        <v>11.17160163</v>
      </c>
      <c r="R11" s="9">
        <f>'Calcs-1'!R11-'Calcs-1'!R5</f>
        <v>10.03308558</v>
      </c>
      <c r="S11" s="9">
        <f>'Calcs-1'!S11-'Calcs-1'!S5</f>
        <v>8.864430885</v>
      </c>
    </row>
    <row r="12">
      <c r="A12" s="5" t="str">
        <f t="shared" si="5"/>
        <v>Colour Pencils</v>
      </c>
      <c r="B12" s="6">
        <f>'Calcs-1'!B12-'Calcs-1'!B6</f>
        <v>45</v>
      </c>
      <c r="C12" s="9">
        <f>'Calcs-1'!C12-'Calcs-1'!C6</f>
        <v>43.425</v>
      </c>
      <c r="D12" s="9">
        <f>'Calcs-1'!D12-'Calcs-1'!D6</f>
        <v>41.770125</v>
      </c>
      <c r="E12" s="9">
        <f>'Calcs-1'!E12-'Calcs-1'!E6</f>
        <v>40.03277063</v>
      </c>
      <c r="F12" s="9">
        <f>'Calcs-1'!F12-'Calcs-1'!F6</f>
        <v>38.21025828</v>
      </c>
      <c r="G12" s="9">
        <f>'Calcs-1'!G12-'Calcs-1'!G6</f>
        <v>36.29983315</v>
      </c>
      <c r="H12" s="9">
        <f>'Calcs-1'!H12-'Calcs-1'!H6</f>
        <v>34.29866217</v>
      </c>
      <c r="I12" s="9">
        <f>'Calcs-1'!I12-'Calcs-1'!I6</f>
        <v>32.20383191</v>
      </c>
      <c r="J12" s="9">
        <f>'Calcs-1'!J12-'Calcs-1'!J6</f>
        <v>30.01234644</v>
      </c>
      <c r="K12" s="9">
        <f>'Calcs-1'!K12-'Calcs-1'!K6</f>
        <v>27.72112512</v>
      </c>
      <c r="L12" s="9">
        <f>'Calcs-1'!L12-'Calcs-1'!L6</f>
        <v>25.32700031</v>
      </c>
      <c r="M12" s="9">
        <f>'Calcs-1'!M12-'Calcs-1'!M6</f>
        <v>22.82671509</v>
      </c>
      <c r="N12" s="9">
        <f>'Calcs-1'!N12-'Calcs-1'!N6</f>
        <v>20.21692084</v>
      </c>
      <c r="O12" s="9">
        <f>'Calcs-1'!O12-'Calcs-1'!O6</f>
        <v>17.4941748</v>
      </c>
      <c r="P12" s="9">
        <f>'Calcs-1'!P12-'Calcs-1'!P6</f>
        <v>14.65493757</v>
      </c>
      <c r="Q12" s="9">
        <f>'Calcs-1'!Q12-'Calcs-1'!Q6</f>
        <v>11.69557053</v>
      </c>
      <c r="R12" s="9">
        <f>'Calcs-1'!R12-'Calcs-1'!R6</f>
        <v>8.612333218</v>
      </c>
      <c r="S12" s="9">
        <f>'Calcs-1'!S12-'Calcs-1'!S6</f>
        <v>5.40138057</v>
      </c>
    </row>
    <row r="13">
      <c r="A13" s="5" t="str">
        <f t="shared" si="5"/>
        <v/>
      </c>
      <c r="B13" s="5"/>
      <c r="C13" s="5"/>
      <c r="D13" s="5"/>
      <c r="E13" s="5"/>
      <c r="F13" s="5"/>
      <c r="G13" s="5"/>
      <c r="H13" s="5"/>
      <c r="I13" s="5"/>
      <c r="J13" s="5"/>
      <c r="K13" s="5"/>
      <c r="L13" s="5"/>
      <c r="M13" s="5"/>
      <c r="N13" s="5"/>
      <c r="O13" s="5"/>
      <c r="P13" s="5"/>
      <c r="Q13" s="5"/>
      <c r="R13" s="5"/>
      <c r="S13" s="5"/>
    </row>
    <row r="14">
      <c r="A14" s="5" t="s">
        <v>50</v>
      </c>
      <c r="B14" s="5"/>
      <c r="C14" s="5"/>
      <c r="D14" s="5"/>
      <c r="E14" s="5"/>
      <c r="F14" s="5"/>
      <c r="G14" s="5"/>
      <c r="H14" s="5"/>
      <c r="I14" s="5"/>
      <c r="J14" s="5"/>
      <c r="K14" s="5"/>
      <c r="L14" s="5"/>
      <c r="M14" s="5"/>
      <c r="N14" s="5"/>
      <c r="O14" s="5"/>
      <c r="P14" s="5"/>
      <c r="Q14" s="5"/>
      <c r="R14" s="5"/>
      <c r="S14" s="5"/>
    </row>
    <row r="15">
      <c r="A15" s="5" t="str">
        <f t="shared" ref="A15:A18" si="7">A9</f>
        <v>Notebooks</v>
      </c>
      <c r="B15" s="6">
        <f t="shared" ref="B15:S15" si="6">B3+B9</f>
        <v>0</v>
      </c>
      <c r="C15" s="9">
        <f t="shared" si="6"/>
        <v>1.625</v>
      </c>
      <c r="D15" s="9">
        <f t="shared" si="6"/>
        <v>4.915625</v>
      </c>
      <c r="E15" s="9">
        <f t="shared" si="6"/>
        <v>9.913271875</v>
      </c>
      <c r="F15" s="9">
        <f t="shared" si="6"/>
        <v>16.66012258</v>
      </c>
      <c r="G15" s="9">
        <f t="shared" si="6"/>
        <v>25.19915756</v>
      </c>
      <c r="H15" s="9">
        <f t="shared" si="6"/>
        <v>35.57416939</v>
      </c>
      <c r="I15" s="9">
        <f t="shared" si="6"/>
        <v>47.82977665</v>
      </c>
      <c r="J15" s="9">
        <f t="shared" si="6"/>
        <v>62.01143797</v>
      </c>
      <c r="K15" s="9">
        <f t="shared" si="6"/>
        <v>78.16546635</v>
      </c>
      <c r="L15" s="9">
        <f t="shared" si="6"/>
        <v>96.33904372</v>
      </c>
      <c r="M15" s="9">
        <f t="shared" si="6"/>
        <v>116.5802357</v>
      </c>
      <c r="N15" s="9">
        <f t="shared" si="6"/>
        <v>138.9380066</v>
      </c>
      <c r="O15" s="9">
        <f t="shared" si="6"/>
        <v>163.4622348</v>
      </c>
      <c r="P15" s="9">
        <f t="shared" si="6"/>
        <v>190.203728</v>
      </c>
      <c r="Q15" s="9">
        <f t="shared" si="6"/>
        <v>219.2142392</v>
      </c>
      <c r="R15" s="9">
        <f t="shared" si="6"/>
        <v>250.5464825</v>
      </c>
      <c r="S15" s="9">
        <f t="shared" si="6"/>
        <v>284.2541499</v>
      </c>
    </row>
    <row r="16">
      <c r="A16" s="5" t="str">
        <f t="shared" si="7"/>
        <v>Marker Sets</v>
      </c>
      <c r="B16" s="6">
        <f t="shared" ref="B16:S16" si="8">B4+B10</f>
        <v>5</v>
      </c>
      <c r="C16" s="9">
        <f t="shared" si="8"/>
        <v>10.1</v>
      </c>
      <c r="D16" s="9">
        <f t="shared" si="8"/>
        <v>15.302</v>
      </c>
      <c r="E16" s="9">
        <f t="shared" si="8"/>
        <v>20.60804</v>
      </c>
      <c r="F16" s="9">
        <f t="shared" si="8"/>
        <v>26.0202008</v>
      </c>
      <c r="G16" s="9">
        <f t="shared" si="8"/>
        <v>31.54060482</v>
      </c>
      <c r="H16" s="9">
        <f t="shared" si="8"/>
        <v>37.17141691</v>
      </c>
      <c r="I16" s="9">
        <f t="shared" si="8"/>
        <v>42.91484525</v>
      </c>
      <c r="J16" s="9">
        <f t="shared" si="8"/>
        <v>48.77314216</v>
      </c>
      <c r="K16" s="9">
        <f t="shared" si="8"/>
        <v>54.748605</v>
      </c>
      <c r="L16" s="9">
        <f t="shared" si="8"/>
        <v>60.8435771</v>
      </c>
      <c r="M16" s="9">
        <f t="shared" si="8"/>
        <v>67.06044864</v>
      </c>
      <c r="N16" s="9">
        <f t="shared" si="8"/>
        <v>73.40165761</v>
      </c>
      <c r="O16" s="9">
        <f t="shared" si="8"/>
        <v>79.86969077</v>
      </c>
      <c r="P16" s="9">
        <f t="shared" si="8"/>
        <v>86.46708458</v>
      </c>
      <c r="Q16" s="9">
        <f t="shared" si="8"/>
        <v>93.19642627</v>
      </c>
      <c r="R16" s="9">
        <f t="shared" si="8"/>
        <v>100.0603548</v>
      </c>
      <c r="S16" s="9">
        <f t="shared" si="8"/>
        <v>107.0615619</v>
      </c>
    </row>
    <row r="17">
      <c r="A17" s="5" t="str">
        <f t="shared" si="7"/>
        <v>Sketch Pen</v>
      </c>
      <c r="B17" s="6">
        <f t="shared" ref="B17:S17" si="9">B5+B11</f>
        <v>25</v>
      </c>
      <c r="C17" s="9">
        <f t="shared" si="9"/>
        <v>49.25</v>
      </c>
      <c r="D17" s="9">
        <f t="shared" si="9"/>
        <v>72.7275</v>
      </c>
      <c r="E17" s="9">
        <f t="shared" si="9"/>
        <v>95.40955</v>
      </c>
      <c r="F17" s="9">
        <f t="shared" si="9"/>
        <v>117.2727421</v>
      </c>
      <c r="G17" s="9">
        <f t="shared" si="9"/>
        <v>138.2932026</v>
      </c>
      <c r="H17" s="9">
        <f t="shared" si="9"/>
        <v>158.4465837</v>
      </c>
      <c r="I17" s="9">
        <f t="shared" si="9"/>
        <v>177.7080554</v>
      </c>
      <c r="J17" s="9">
        <f t="shared" si="9"/>
        <v>196.0522968</v>
      </c>
      <c r="K17" s="9">
        <f t="shared" si="9"/>
        <v>213.4534881</v>
      </c>
      <c r="L17" s="9">
        <f t="shared" si="9"/>
        <v>229.8853013</v>
      </c>
      <c r="M17" s="9">
        <f t="shared" si="9"/>
        <v>245.3208918</v>
      </c>
      <c r="N17" s="9">
        <f t="shared" si="9"/>
        <v>259.7328893</v>
      </c>
      <c r="O17" s="9">
        <f t="shared" si="9"/>
        <v>273.0933886</v>
      </c>
      <c r="P17" s="9">
        <f t="shared" si="9"/>
        <v>285.3739404</v>
      </c>
      <c r="Q17" s="9">
        <f t="shared" si="9"/>
        <v>296.5455421</v>
      </c>
      <c r="R17" s="9">
        <f t="shared" si="9"/>
        <v>306.5786276</v>
      </c>
      <c r="S17" s="9">
        <f t="shared" si="9"/>
        <v>315.4430585</v>
      </c>
    </row>
    <row r="18">
      <c r="A18" s="5" t="str">
        <f t="shared" si="7"/>
        <v>Colour Pencils</v>
      </c>
      <c r="B18" s="6">
        <f t="shared" ref="B18:S18" si="10">B6+B12</f>
        <v>45</v>
      </c>
      <c r="C18" s="9">
        <f t="shared" si="10"/>
        <v>88.425</v>
      </c>
      <c r="D18" s="9">
        <f t="shared" si="10"/>
        <v>130.195125</v>
      </c>
      <c r="E18" s="9">
        <f t="shared" si="10"/>
        <v>170.2278956</v>
      </c>
      <c r="F18" s="9">
        <f t="shared" si="10"/>
        <v>208.4381539</v>
      </c>
      <c r="G18" s="9">
        <f t="shared" si="10"/>
        <v>244.7379871</v>
      </c>
      <c r="H18" s="9">
        <f t="shared" si="10"/>
        <v>279.0366492</v>
      </c>
      <c r="I18" s="9">
        <f t="shared" si="10"/>
        <v>311.2404811</v>
      </c>
      <c r="J18" s="9">
        <f t="shared" si="10"/>
        <v>341.2528276</v>
      </c>
      <c r="K18" s="9">
        <f t="shared" si="10"/>
        <v>368.9739527</v>
      </c>
      <c r="L18" s="9">
        <f t="shared" si="10"/>
        <v>394.300953</v>
      </c>
      <c r="M18" s="9">
        <f t="shared" si="10"/>
        <v>417.1276681</v>
      </c>
      <c r="N18" s="9">
        <f t="shared" si="10"/>
        <v>437.3445889</v>
      </c>
      <c r="O18" s="9">
        <f t="shared" si="10"/>
        <v>454.8387637</v>
      </c>
      <c r="P18" s="9">
        <f t="shared" si="10"/>
        <v>469.4937013</v>
      </c>
      <c r="Q18" s="9">
        <f t="shared" si="10"/>
        <v>481.1892718</v>
      </c>
      <c r="R18" s="9">
        <f t="shared" si="10"/>
        <v>489.801605</v>
      </c>
      <c r="S18" s="9">
        <f t="shared" si="10"/>
        <v>495.2029856</v>
      </c>
    </row>
    <row r="19">
      <c r="A19" s="5"/>
      <c r="B19" s="5"/>
      <c r="C19" s="5"/>
      <c r="D19" s="5"/>
      <c r="E19" s="5"/>
      <c r="F19" s="5"/>
      <c r="G19" s="5"/>
      <c r="H19" s="5"/>
      <c r="I19" s="5"/>
      <c r="J19" s="5"/>
      <c r="K19" s="5"/>
      <c r="L19" s="5"/>
      <c r="M19" s="5"/>
      <c r="N19" s="5"/>
      <c r="O19" s="5"/>
      <c r="P19" s="5"/>
      <c r="Q19" s="5"/>
      <c r="R19" s="5"/>
      <c r="S19" s="5"/>
    </row>
    <row r="20">
      <c r="A20" s="5" t="s">
        <v>51</v>
      </c>
      <c r="B20" s="5"/>
      <c r="C20" s="5"/>
      <c r="D20" s="5"/>
      <c r="E20" s="5"/>
      <c r="F20" s="5"/>
      <c r="G20" s="5"/>
      <c r="H20" s="5"/>
      <c r="I20" s="5"/>
      <c r="J20" s="5"/>
      <c r="K20" s="5"/>
      <c r="L20" s="5"/>
      <c r="M20" s="5"/>
      <c r="N20" s="5"/>
      <c r="O20" s="5"/>
      <c r="P20" s="5"/>
      <c r="Q20" s="5"/>
      <c r="R20" s="5"/>
      <c r="S20" s="5"/>
    </row>
    <row r="21">
      <c r="A21" s="5" t="str">
        <f t="shared" ref="A21:A24" si="11">A15</f>
        <v>Notebooks</v>
      </c>
      <c r="B21" s="10">
        <f>B15*Assumptions!$G2</f>
        <v>0</v>
      </c>
      <c r="C21" s="10">
        <f>C15*Assumptions!$G2</f>
        <v>73.125</v>
      </c>
      <c r="D21" s="10">
        <f>D15*Assumptions!$G2</f>
        <v>221.203125</v>
      </c>
      <c r="E21" s="10">
        <f>E15*Assumptions!$G2</f>
        <v>446.0972344</v>
      </c>
      <c r="F21" s="10">
        <f>F15*Assumptions!$G2</f>
        <v>749.705516</v>
      </c>
      <c r="G21" s="10">
        <f>G15*Assumptions!$G2</f>
        <v>1133.96209</v>
      </c>
      <c r="H21" s="10">
        <f>H15*Assumptions!$G2</f>
        <v>1600.837623</v>
      </c>
      <c r="I21" s="10">
        <f>I15*Assumptions!$G2</f>
        <v>2152.339949</v>
      </c>
      <c r="J21" s="10">
        <f>J15*Assumptions!$G2</f>
        <v>2790.514709</v>
      </c>
      <c r="K21" s="10">
        <f>K15*Assumptions!$G2</f>
        <v>3517.445986</v>
      </c>
      <c r="L21" s="10">
        <f>L15*Assumptions!$G2</f>
        <v>4335.256967</v>
      </c>
      <c r="M21" s="10">
        <f>M15*Assumptions!$G2</f>
        <v>5246.110607</v>
      </c>
      <c r="N21" s="10">
        <f>N15*Assumptions!$G2</f>
        <v>6252.210299</v>
      </c>
      <c r="O21" s="10">
        <f>O15*Assumptions!$G2</f>
        <v>7355.800567</v>
      </c>
      <c r="P21" s="10">
        <f>P15*Assumptions!$G2</f>
        <v>8559.167759</v>
      </c>
      <c r="Q21" s="10">
        <f>Q15*Assumptions!$G2</f>
        <v>9864.640762</v>
      </c>
      <c r="R21" s="10">
        <f>R15*Assumptions!$G2</f>
        <v>11274.59171</v>
      </c>
      <c r="S21" s="10">
        <f>S15*Assumptions!$G2</f>
        <v>12791.43674</v>
      </c>
    </row>
    <row r="22">
      <c r="A22" s="5" t="str">
        <f t="shared" si="11"/>
        <v>Marker Sets</v>
      </c>
      <c r="B22" s="10">
        <f>B16*Assumptions!$G3</f>
        <v>350</v>
      </c>
      <c r="C22" s="10">
        <f>C16*Assumptions!$G3</f>
        <v>707</v>
      </c>
      <c r="D22" s="10">
        <f>D16*Assumptions!$G3</f>
        <v>1071.14</v>
      </c>
      <c r="E22" s="10">
        <f>E16*Assumptions!$G3</f>
        <v>1442.5628</v>
      </c>
      <c r="F22" s="10">
        <f>F16*Assumptions!$G3</f>
        <v>1821.414056</v>
      </c>
      <c r="G22" s="10">
        <f>G16*Assumptions!$G3</f>
        <v>2207.842337</v>
      </c>
      <c r="H22" s="10">
        <f>H16*Assumptions!$G3</f>
        <v>2601.999184</v>
      </c>
      <c r="I22" s="10">
        <f>I16*Assumptions!$G3</f>
        <v>3004.039168</v>
      </c>
      <c r="J22" s="10">
        <f>J16*Assumptions!$G3</f>
        <v>3414.119951</v>
      </c>
      <c r="K22" s="10">
        <f>K16*Assumptions!$G3</f>
        <v>3832.40235</v>
      </c>
      <c r="L22" s="10">
        <f>L16*Assumptions!$G3</f>
        <v>4259.050397</v>
      </c>
      <c r="M22" s="10">
        <f>M16*Assumptions!$G3</f>
        <v>4694.231405</v>
      </c>
      <c r="N22" s="10">
        <f>N16*Assumptions!$G3</f>
        <v>5138.116033</v>
      </c>
      <c r="O22" s="10">
        <f>O16*Assumptions!$G3</f>
        <v>5590.878354</v>
      </c>
      <c r="P22" s="10">
        <f>P16*Assumptions!$G3</f>
        <v>6052.695921</v>
      </c>
      <c r="Q22" s="10">
        <f>Q16*Assumptions!$G3</f>
        <v>6523.749839</v>
      </c>
      <c r="R22" s="10">
        <f>R16*Assumptions!$G3</f>
        <v>7004.224836</v>
      </c>
      <c r="S22" s="10">
        <f>S16*Assumptions!$G3</f>
        <v>7494.309333</v>
      </c>
    </row>
    <row r="23">
      <c r="A23" s="5" t="str">
        <f t="shared" si="11"/>
        <v>Sketch Pen</v>
      </c>
      <c r="B23" s="10">
        <f>B17*Assumptions!$G4</f>
        <v>500</v>
      </c>
      <c r="C23" s="10">
        <f>C17*Assumptions!$G4</f>
        <v>985</v>
      </c>
      <c r="D23" s="10">
        <f>D17*Assumptions!$G4</f>
        <v>1454.55</v>
      </c>
      <c r="E23" s="10">
        <f>E17*Assumptions!$G4</f>
        <v>1908.191</v>
      </c>
      <c r="F23" s="10">
        <f>F17*Assumptions!$G4</f>
        <v>2345.454843</v>
      </c>
      <c r="G23" s="10">
        <f>G17*Assumptions!$G4</f>
        <v>2765.864052</v>
      </c>
      <c r="H23" s="10">
        <f>H17*Assumptions!$G4</f>
        <v>3168.931674</v>
      </c>
      <c r="I23" s="10">
        <f>I17*Assumptions!$G4</f>
        <v>3554.161107</v>
      </c>
      <c r="J23" s="10">
        <f>J17*Assumptions!$G4</f>
        <v>3921.045936</v>
      </c>
      <c r="K23" s="10">
        <f>K17*Assumptions!$G4</f>
        <v>4269.069762</v>
      </c>
      <c r="L23" s="10">
        <f>L17*Assumptions!$G4</f>
        <v>4597.706026</v>
      </c>
      <c r="M23" s="10">
        <f>M17*Assumptions!$G4</f>
        <v>4906.417836</v>
      </c>
      <c r="N23" s="10">
        <f>N17*Assumptions!$G4</f>
        <v>5194.657786</v>
      </c>
      <c r="O23" s="10">
        <f>O17*Assumptions!$G4</f>
        <v>5461.867772</v>
      </c>
      <c r="P23" s="10">
        <f>P17*Assumptions!$G4</f>
        <v>5707.478809</v>
      </c>
      <c r="Q23" s="10">
        <f>Q17*Assumptions!$G4</f>
        <v>5930.910841</v>
      </c>
      <c r="R23" s="10">
        <f>R17*Assumptions!$G4</f>
        <v>6131.572553</v>
      </c>
      <c r="S23" s="10">
        <f>S17*Assumptions!$G4</f>
        <v>6308.86117</v>
      </c>
    </row>
    <row r="24">
      <c r="A24" s="5" t="str">
        <f t="shared" si="11"/>
        <v>Colour Pencils</v>
      </c>
      <c r="B24" s="10">
        <f>B18*Assumptions!$G5</f>
        <v>765</v>
      </c>
      <c r="C24" s="10">
        <f>C18*Assumptions!$G5</f>
        <v>1503.225</v>
      </c>
      <c r="D24" s="10">
        <f>D18*Assumptions!$G5</f>
        <v>2213.317125</v>
      </c>
      <c r="E24" s="10">
        <f>E18*Assumptions!$G5</f>
        <v>2893.874226</v>
      </c>
      <c r="F24" s="10">
        <f>F18*Assumptions!$G5</f>
        <v>3543.448616</v>
      </c>
      <c r="G24" s="10">
        <f>G18*Assumptions!$G5</f>
        <v>4160.54578</v>
      </c>
      <c r="H24" s="10">
        <f>H18*Assumptions!$G5</f>
        <v>4743.623037</v>
      </c>
      <c r="I24" s="10">
        <f>I18*Assumptions!$G5</f>
        <v>5291.088179</v>
      </c>
      <c r="J24" s="10">
        <f>J18*Assumptions!$G5</f>
        <v>5801.298069</v>
      </c>
      <c r="K24" s="10">
        <f>K18*Assumptions!$G5</f>
        <v>6272.557196</v>
      </c>
      <c r="L24" s="10">
        <f>L18*Assumptions!$G5</f>
        <v>6703.116201</v>
      </c>
      <c r="M24" s="10">
        <f>M18*Assumptions!$G5</f>
        <v>7091.170358</v>
      </c>
      <c r="N24" s="10">
        <f>N18*Assumptions!$G5</f>
        <v>7434.858012</v>
      </c>
      <c r="O24" s="10">
        <f>O18*Assumptions!$G5</f>
        <v>7732.258983</v>
      </c>
      <c r="P24" s="10">
        <f>P18*Assumptions!$G5</f>
        <v>7981.392922</v>
      </c>
      <c r="Q24" s="10">
        <f>Q18*Assumptions!$G5</f>
        <v>8180.217621</v>
      </c>
      <c r="R24" s="10">
        <f>R18*Assumptions!$G5</f>
        <v>8326.627286</v>
      </c>
      <c r="S24" s="10">
        <f>S18*Assumptions!$G5</f>
        <v>8418.450756</v>
      </c>
    </row>
    <row r="25">
      <c r="A25" s="5" t="s">
        <v>52</v>
      </c>
      <c r="B25" s="10">
        <f t="shared" ref="B25:S25" si="12">SUM(B21:B24)</f>
        <v>1615</v>
      </c>
      <c r="C25" s="10">
        <f t="shared" si="12"/>
        <v>3268.35</v>
      </c>
      <c r="D25" s="10">
        <f t="shared" si="12"/>
        <v>4960.21025</v>
      </c>
      <c r="E25" s="10">
        <f t="shared" si="12"/>
        <v>6690.72526</v>
      </c>
      <c r="F25" s="10">
        <f t="shared" si="12"/>
        <v>8460.023031</v>
      </c>
      <c r="G25" s="10">
        <f t="shared" si="12"/>
        <v>10268.21426</v>
      </c>
      <c r="H25" s="10">
        <f t="shared" si="12"/>
        <v>12115.39152</v>
      </c>
      <c r="I25" s="10">
        <f t="shared" si="12"/>
        <v>14001.6284</v>
      </c>
      <c r="J25" s="10">
        <f t="shared" si="12"/>
        <v>15926.97866</v>
      </c>
      <c r="K25" s="10">
        <f t="shared" si="12"/>
        <v>17891.47529</v>
      </c>
      <c r="L25" s="10">
        <f t="shared" si="12"/>
        <v>19895.12959</v>
      </c>
      <c r="M25" s="10">
        <f t="shared" si="12"/>
        <v>21937.93021</v>
      </c>
      <c r="N25" s="10">
        <f t="shared" si="12"/>
        <v>24019.84213</v>
      </c>
      <c r="O25" s="10">
        <f t="shared" si="12"/>
        <v>26140.80568</v>
      </c>
      <c r="P25" s="10">
        <f t="shared" si="12"/>
        <v>28300.73541</v>
      </c>
      <c r="Q25" s="10">
        <f t="shared" si="12"/>
        <v>30499.51906</v>
      </c>
      <c r="R25" s="10">
        <f t="shared" si="12"/>
        <v>32737.01639</v>
      </c>
      <c r="S25" s="10">
        <f t="shared" si="12"/>
        <v>35013.058</v>
      </c>
    </row>
    <row r="26">
      <c r="A26" s="5"/>
      <c r="B26" s="5"/>
      <c r="C26" s="5"/>
      <c r="D26" s="5"/>
      <c r="E26" s="5"/>
      <c r="F26" s="5"/>
      <c r="G26" s="5"/>
      <c r="H26" s="5"/>
      <c r="I26" s="5"/>
      <c r="J26" s="5"/>
      <c r="K26" s="5"/>
      <c r="L26" s="5"/>
      <c r="M26" s="5"/>
      <c r="N26" s="5"/>
      <c r="O26" s="5"/>
      <c r="P26" s="5"/>
      <c r="Q26" s="5"/>
      <c r="R26" s="5"/>
      <c r="S26" s="5"/>
    </row>
    <row r="27">
      <c r="A27" s="5"/>
      <c r="B27" s="5"/>
      <c r="C27" s="5"/>
      <c r="D27" s="5"/>
      <c r="E27" s="5"/>
      <c r="F27" s="5"/>
      <c r="G27" s="5"/>
      <c r="H27" s="5"/>
      <c r="I27" s="5"/>
      <c r="J27" s="5"/>
      <c r="K27" s="5"/>
      <c r="L27" s="5"/>
      <c r="M27" s="5"/>
      <c r="N27" s="5"/>
      <c r="O27" s="5"/>
      <c r="P27" s="5"/>
      <c r="Q27" s="5"/>
      <c r="R27" s="5"/>
      <c r="S27"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53</v>
      </c>
      <c r="B2" s="5"/>
      <c r="C2" s="5"/>
      <c r="D2" s="5"/>
      <c r="E2" s="5"/>
      <c r="F2" s="5"/>
      <c r="G2" s="5"/>
      <c r="H2" s="5"/>
      <c r="I2" s="5"/>
      <c r="J2" s="5"/>
      <c r="K2" s="5"/>
      <c r="L2" s="5"/>
      <c r="M2" s="5"/>
      <c r="N2" s="5"/>
      <c r="O2" s="5"/>
      <c r="P2" s="5"/>
      <c r="Q2" s="5"/>
      <c r="R2" s="5"/>
      <c r="S2" s="5"/>
    </row>
    <row r="3">
      <c r="A3" s="5" t="s">
        <v>54</v>
      </c>
      <c r="B3" s="10">
        <f>'Sales and Costs'!B7</f>
        <v>44875</v>
      </c>
      <c r="C3" s="10">
        <f>'Sales and Costs'!C7</f>
        <v>45607.5</v>
      </c>
      <c r="D3" s="10">
        <f>'Sales and Costs'!D7</f>
        <v>46353.2125</v>
      </c>
      <c r="E3" s="10">
        <f>'Sales and Costs'!E7</f>
        <v>47112.39394</v>
      </c>
      <c r="F3" s="10">
        <f>'Sales and Costs'!F7</f>
        <v>47885.30598</v>
      </c>
      <c r="G3" s="10">
        <f>'Sales and Costs'!G7</f>
        <v>48672.21565</v>
      </c>
      <c r="H3" s="10">
        <f>'Sales and Costs'!H7</f>
        <v>49473.39542</v>
      </c>
      <c r="I3" s="10">
        <f>'Sales and Costs'!I7</f>
        <v>50289.12332</v>
      </c>
      <c r="J3" s="10">
        <f>'Sales and Costs'!J7</f>
        <v>51119.6831</v>
      </c>
      <c r="K3" s="10">
        <f>'Sales and Costs'!K7</f>
        <v>51965.3643</v>
      </c>
      <c r="L3" s="10">
        <f>'Sales and Costs'!L7</f>
        <v>52826.46239</v>
      </c>
      <c r="M3" s="10">
        <f>'Sales and Costs'!M7</f>
        <v>53703.27893</v>
      </c>
      <c r="N3" s="10">
        <f>'Sales and Costs'!N7</f>
        <v>54596.12163</v>
      </c>
      <c r="O3" s="10">
        <f>'Sales and Costs'!O7</f>
        <v>55505.30454</v>
      </c>
      <c r="P3" s="10">
        <f>'Sales and Costs'!P7</f>
        <v>56431.14816</v>
      </c>
      <c r="Q3" s="10">
        <f>'Sales and Costs'!Q7</f>
        <v>57373.97958</v>
      </c>
      <c r="R3" s="10">
        <f>'Sales and Costs'!R7</f>
        <v>58334.13262</v>
      </c>
      <c r="S3" s="10">
        <f>'Sales and Costs'!S7</f>
        <v>59311.94798</v>
      </c>
    </row>
    <row r="4">
      <c r="A4" s="5"/>
      <c r="B4" s="5"/>
      <c r="C4" s="5"/>
      <c r="D4" s="5"/>
      <c r="E4" s="5"/>
      <c r="F4" s="5"/>
      <c r="G4" s="5"/>
      <c r="H4" s="5"/>
      <c r="I4" s="5"/>
      <c r="J4" s="5"/>
      <c r="K4" s="5"/>
      <c r="L4" s="5"/>
      <c r="M4" s="5"/>
      <c r="N4" s="5"/>
      <c r="O4" s="5"/>
      <c r="P4" s="5"/>
      <c r="Q4" s="5"/>
      <c r="R4" s="5"/>
      <c r="S4" s="5"/>
    </row>
    <row r="5">
      <c r="A5" s="5" t="s">
        <v>55</v>
      </c>
      <c r="B5" s="5"/>
      <c r="C5" s="5"/>
      <c r="D5" s="5"/>
      <c r="E5" s="5"/>
      <c r="F5" s="5"/>
      <c r="G5" s="5"/>
      <c r="H5" s="5"/>
      <c r="I5" s="5"/>
      <c r="J5" s="5"/>
      <c r="K5" s="5"/>
      <c r="L5" s="5"/>
      <c r="M5" s="5"/>
      <c r="N5" s="5"/>
      <c r="O5" s="5"/>
      <c r="P5" s="5"/>
      <c r="Q5" s="5"/>
      <c r="R5" s="5"/>
      <c r="S5" s="5"/>
    </row>
    <row r="6">
      <c r="A6" s="5" t="s">
        <v>56</v>
      </c>
      <c r="B6" s="10">
        <f>Purchases!B14</f>
        <v>14625</v>
      </c>
      <c r="C6" s="10">
        <f>Purchases!C14</f>
        <v>37544.375</v>
      </c>
      <c r="D6" s="10">
        <f>Purchases!D14</f>
        <v>42766.04063</v>
      </c>
      <c r="E6" s="10">
        <f>Purchases!E14</f>
        <v>43477.62623</v>
      </c>
      <c r="F6" s="10">
        <f>Purchases!F14</f>
        <v>44201.51478</v>
      </c>
      <c r="G6" s="10">
        <f>Purchases!G14</f>
        <v>44937.92566</v>
      </c>
      <c r="H6" s="10">
        <f>Purchases!H14</f>
        <v>45687.08228</v>
      </c>
      <c r="I6" s="10">
        <f>Purchases!I14</f>
        <v>46449.21214</v>
      </c>
      <c r="J6" s="10">
        <f>Purchases!J14</f>
        <v>47224.5469</v>
      </c>
      <c r="K6" s="10">
        <f>Purchases!K14</f>
        <v>48013.32245</v>
      </c>
      <c r="L6" s="10">
        <f>Purchases!L14</f>
        <v>48815.77901</v>
      </c>
      <c r="M6" s="10">
        <f>Purchases!M14</f>
        <v>49632.1612</v>
      </c>
      <c r="N6" s="10">
        <f>Purchases!N14</f>
        <v>50462.71812</v>
      </c>
      <c r="O6" s="10">
        <f>Purchases!O14</f>
        <v>51307.70341</v>
      </c>
      <c r="P6" s="10">
        <f>Purchases!P14</f>
        <v>52167.3754</v>
      </c>
      <c r="Q6" s="10">
        <f>Purchases!Q14</f>
        <v>53041.99714</v>
      </c>
      <c r="R6" s="10">
        <f>Purchases!R14</f>
        <v>53931.83649</v>
      </c>
      <c r="S6" s="10">
        <f>Purchases!S14</f>
        <v>54837.16626</v>
      </c>
    </row>
    <row r="7">
      <c r="A7" s="5"/>
      <c r="B7" s="5"/>
      <c r="C7" s="5"/>
      <c r="D7" s="5"/>
      <c r="E7" s="5"/>
      <c r="F7" s="5"/>
      <c r="G7" s="5"/>
      <c r="H7" s="5"/>
      <c r="I7" s="5"/>
      <c r="J7" s="5"/>
      <c r="K7" s="5"/>
      <c r="L7" s="5"/>
      <c r="M7" s="5"/>
      <c r="N7" s="5"/>
      <c r="O7" s="5"/>
      <c r="P7" s="5"/>
      <c r="Q7" s="5"/>
      <c r="R7" s="5"/>
      <c r="S7" s="5"/>
    </row>
    <row r="8">
      <c r="A8" s="5" t="s">
        <v>57</v>
      </c>
      <c r="B8" s="10">
        <f t="shared" ref="B8:S8" si="1">B3-B6</f>
        <v>30250</v>
      </c>
      <c r="C8" s="10">
        <f t="shared" si="1"/>
        <v>8063.125</v>
      </c>
      <c r="D8" s="10">
        <f t="shared" si="1"/>
        <v>3587.171875</v>
      </c>
      <c r="E8" s="10">
        <f t="shared" si="1"/>
        <v>3634.767703</v>
      </c>
      <c r="F8" s="10">
        <f t="shared" si="1"/>
        <v>3683.791206</v>
      </c>
      <c r="G8" s="10">
        <f t="shared" si="1"/>
        <v>3734.289998</v>
      </c>
      <c r="H8" s="10">
        <f t="shared" si="1"/>
        <v>3786.313141</v>
      </c>
      <c r="I8" s="10">
        <f t="shared" si="1"/>
        <v>3839.911184</v>
      </c>
      <c r="J8" s="10">
        <f t="shared" si="1"/>
        <v>3895.136204</v>
      </c>
      <c r="K8" s="10">
        <f t="shared" si="1"/>
        <v>3952.041848</v>
      </c>
      <c r="L8" s="10">
        <f t="shared" si="1"/>
        <v>4010.68338</v>
      </c>
      <c r="M8" s="10">
        <f t="shared" si="1"/>
        <v>4071.117724</v>
      </c>
      <c r="N8" s="10">
        <f t="shared" si="1"/>
        <v>4133.40351</v>
      </c>
      <c r="O8" s="10">
        <f t="shared" si="1"/>
        <v>4197.601123</v>
      </c>
      <c r="P8" s="10">
        <f t="shared" si="1"/>
        <v>4263.772752</v>
      </c>
      <c r="Q8" s="10">
        <f t="shared" si="1"/>
        <v>4331.982437</v>
      </c>
      <c r="R8" s="10">
        <f t="shared" si="1"/>
        <v>4402.296126</v>
      </c>
      <c r="S8" s="10">
        <f t="shared" si="1"/>
        <v>4474.781722</v>
      </c>
    </row>
    <row r="9">
      <c r="A9" s="5"/>
      <c r="B9" s="5"/>
      <c r="C9" s="5"/>
      <c r="D9" s="5"/>
      <c r="E9" s="5"/>
      <c r="F9" s="5"/>
      <c r="G9" s="5"/>
      <c r="H9" s="5"/>
      <c r="I9" s="5"/>
      <c r="J9" s="5"/>
      <c r="K9" s="5"/>
      <c r="L9" s="5"/>
      <c r="M9" s="5"/>
      <c r="N9" s="5"/>
      <c r="O9" s="5"/>
      <c r="P9" s="5"/>
      <c r="Q9" s="5"/>
      <c r="R9" s="5"/>
      <c r="S9" s="5"/>
    </row>
    <row r="10">
      <c r="A10" s="5" t="s">
        <v>58</v>
      </c>
      <c r="B10" s="5"/>
      <c r="C10" s="5"/>
      <c r="D10" s="5"/>
      <c r="E10" s="5"/>
      <c r="F10" s="5"/>
      <c r="G10" s="5"/>
      <c r="H10" s="5"/>
      <c r="I10" s="5"/>
      <c r="J10" s="5"/>
      <c r="K10" s="5"/>
      <c r="L10" s="5"/>
      <c r="M10" s="5"/>
      <c r="N10" s="5"/>
      <c r="O10" s="5"/>
      <c r="P10" s="5"/>
      <c r="Q10" s="5"/>
      <c r="R10" s="5"/>
      <c r="S10" s="5"/>
    </row>
    <row r="11">
      <c r="A11" s="5" t="s">
        <v>59</v>
      </c>
      <c r="B11" s="6">
        <v>0.0</v>
      </c>
      <c r="C11" s="10">
        <f t="shared" ref="C11:S11" si="2">B13</f>
        <v>30250</v>
      </c>
      <c r="D11" s="10">
        <f t="shared" si="2"/>
        <v>38313.125</v>
      </c>
      <c r="E11" s="10">
        <f t="shared" si="2"/>
        <v>41900.29688</v>
      </c>
      <c r="F11" s="10">
        <f t="shared" si="2"/>
        <v>45535.06458</v>
      </c>
      <c r="G11" s="10">
        <f t="shared" si="2"/>
        <v>49218.85578</v>
      </c>
      <c r="H11" s="10">
        <f t="shared" si="2"/>
        <v>52953.14578</v>
      </c>
      <c r="I11" s="10">
        <f t="shared" si="2"/>
        <v>56739.45892</v>
      </c>
      <c r="J11" s="10">
        <f t="shared" si="2"/>
        <v>60579.37011</v>
      </c>
      <c r="K11" s="10">
        <f t="shared" si="2"/>
        <v>64474.50631</v>
      </c>
      <c r="L11" s="10">
        <f t="shared" si="2"/>
        <v>68426.54816</v>
      </c>
      <c r="M11" s="10">
        <f t="shared" si="2"/>
        <v>72437.23154</v>
      </c>
      <c r="N11" s="10">
        <f t="shared" si="2"/>
        <v>76508.34926</v>
      </c>
      <c r="O11" s="10">
        <f t="shared" si="2"/>
        <v>80641.75277</v>
      </c>
      <c r="P11" s="10">
        <f t="shared" si="2"/>
        <v>84839.35389</v>
      </c>
      <c r="Q11" s="10">
        <f t="shared" si="2"/>
        <v>89103.12665</v>
      </c>
      <c r="R11" s="10">
        <f t="shared" si="2"/>
        <v>93435.10908</v>
      </c>
      <c r="S11" s="10">
        <f t="shared" si="2"/>
        <v>97837.40521</v>
      </c>
    </row>
    <row r="12">
      <c r="A12" s="5" t="s">
        <v>57</v>
      </c>
      <c r="B12" s="10">
        <f t="shared" ref="B12:S12" si="3">B8</f>
        <v>30250</v>
      </c>
      <c r="C12" s="10">
        <f t="shared" si="3"/>
        <v>8063.125</v>
      </c>
      <c r="D12" s="10">
        <f t="shared" si="3"/>
        <v>3587.171875</v>
      </c>
      <c r="E12" s="10">
        <f t="shared" si="3"/>
        <v>3634.767703</v>
      </c>
      <c r="F12" s="10">
        <f t="shared" si="3"/>
        <v>3683.791206</v>
      </c>
      <c r="G12" s="10">
        <f t="shared" si="3"/>
        <v>3734.289998</v>
      </c>
      <c r="H12" s="10">
        <f t="shared" si="3"/>
        <v>3786.313141</v>
      </c>
      <c r="I12" s="10">
        <f t="shared" si="3"/>
        <v>3839.911184</v>
      </c>
      <c r="J12" s="10">
        <f t="shared" si="3"/>
        <v>3895.136204</v>
      </c>
      <c r="K12" s="10">
        <f t="shared" si="3"/>
        <v>3952.041848</v>
      </c>
      <c r="L12" s="10">
        <f t="shared" si="3"/>
        <v>4010.68338</v>
      </c>
      <c r="M12" s="10">
        <f t="shared" si="3"/>
        <v>4071.117724</v>
      </c>
      <c r="N12" s="10">
        <f t="shared" si="3"/>
        <v>4133.40351</v>
      </c>
      <c r="O12" s="10">
        <f t="shared" si="3"/>
        <v>4197.601123</v>
      </c>
      <c r="P12" s="10">
        <f t="shared" si="3"/>
        <v>4263.772752</v>
      </c>
      <c r="Q12" s="10">
        <f t="shared" si="3"/>
        <v>4331.982437</v>
      </c>
      <c r="R12" s="10">
        <f t="shared" si="3"/>
        <v>4402.296126</v>
      </c>
      <c r="S12" s="10">
        <f t="shared" si="3"/>
        <v>4474.781722</v>
      </c>
    </row>
    <row r="13">
      <c r="A13" s="5" t="s">
        <v>60</v>
      </c>
      <c r="B13" s="10">
        <f t="shared" ref="B13:S13" si="4">B11+B12</f>
        <v>30250</v>
      </c>
      <c r="C13" s="10">
        <f t="shared" si="4"/>
        <v>38313.125</v>
      </c>
      <c r="D13" s="10">
        <f t="shared" si="4"/>
        <v>41900.29688</v>
      </c>
      <c r="E13" s="10">
        <f t="shared" si="4"/>
        <v>45535.06458</v>
      </c>
      <c r="F13" s="10">
        <f t="shared" si="4"/>
        <v>49218.85578</v>
      </c>
      <c r="G13" s="10">
        <f t="shared" si="4"/>
        <v>52953.14578</v>
      </c>
      <c r="H13" s="10">
        <f t="shared" si="4"/>
        <v>56739.45892</v>
      </c>
      <c r="I13" s="10">
        <f t="shared" si="4"/>
        <v>60579.37011</v>
      </c>
      <c r="J13" s="10">
        <f t="shared" si="4"/>
        <v>64474.50631</v>
      </c>
      <c r="K13" s="10">
        <f t="shared" si="4"/>
        <v>68426.54816</v>
      </c>
      <c r="L13" s="10">
        <f t="shared" si="4"/>
        <v>72437.23154</v>
      </c>
      <c r="M13" s="10">
        <f t="shared" si="4"/>
        <v>76508.34926</v>
      </c>
      <c r="N13" s="10">
        <f t="shared" si="4"/>
        <v>80641.75277</v>
      </c>
      <c r="O13" s="10">
        <f t="shared" si="4"/>
        <v>84839.35389</v>
      </c>
      <c r="P13" s="10">
        <f t="shared" si="4"/>
        <v>89103.12665</v>
      </c>
      <c r="Q13" s="10">
        <f t="shared" si="4"/>
        <v>93435.10908</v>
      </c>
      <c r="R13" s="10">
        <f t="shared" si="4"/>
        <v>97837.40521</v>
      </c>
      <c r="S13" s="10">
        <f t="shared" si="4"/>
        <v>102312.1869</v>
      </c>
    </row>
    <row r="14">
      <c r="A14" s="5"/>
      <c r="B14" s="5"/>
      <c r="C14" s="5"/>
      <c r="D14" s="5"/>
      <c r="E14" s="5"/>
      <c r="F14" s="5"/>
      <c r="G14" s="5"/>
      <c r="H14" s="5"/>
      <c r="I14" s="5"/>
      <c r="J14" s="5"/>
      <c r="K14" s="5"/>
      <c r="L14" s="5"/>
      <c r="M14" s="5"/>
      <c r="N14" s="5"/>
      <c r="O14" s="5"/>
      <c r="P14" s="5"/>
      <c r="Q14" s="5"/>
      <c r="R14" s="5"/>
      <c r="S14" s="5"/>
    </row>
    <row r="15">
      <c r="A15" s="5"/>
      <c r="B15" s="5"/>
      <c r="C15" s="5"/>
      <c r="D15" s="5"/>
      <c r="E15" s="5"/>
      <c r="F15" s="5"/>
      <c r="G15" s="5"/>
      <c r="H15" s="5"/>
      <c r="I15" s="5"/>
      <c r="J15" s="5"/>
      <c r="K15" s="5"/>
      <c r="L15" s="5"/>
      <c r="M15" s="5"/>
      <c r="N15" s="5"/>
      <c r="O15" s="5"/>
      <c r="P15" s="5"/>
      <c r="Q15" s="5"/>
      <c r="R15" s="5"/>
      <c r="S15" s="5"/>
    </row>
    <row r="16">
      <c r="A16" s="5"/>
      <c r="B16" s="5"/>
      <c r="C16" s="5"/>
      <c r="D16" s="5"/>
      <c r="E16" s="5"/>
      <c r="F16" s="5"/>
      <c r="G16" s="5"/>
      <c r="H16" s="5"/>
      <c r="I16" s="5"/>
      <c r="J16" s="5"/>
      <c r="K16" s="5"/>
      <c r="L16" s="5"/>
      <c r="M16" s="5"/>
      <c r="N16" s="5"/>
      <c r="O16" s="5"/>
      <c r="P16" s="5"/>
      <c r="Q16" s="5"/>
      <c r="R16" s="5"/>
      <c r="S16"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61</v>
      </c>
      <c r="B2" s="5"/>
      <c r="C2" s="5"/>
      <c r="D2" s="5"/>
      <c r="E2" s="5"/>
      <c r="F2" s="5"/>
      <c r="G2" s="5"/>
      <c r="H2" s="5"/>
      <c r="I2" s="5"/>
      <c r="J2" s="5"/>
      <c r="K2" s="5"/>
      <c r="L2" s="5"/>
      <c r="M2" s="5"/>
      <c r="N2" s="5"/>
      <c r="O2" s="5"/>
      <c r="P2" s="5"/>
      <c r="Q2" s="5"/>
      <c r="R2" s="5"/>
      <c r="S2" s="5"/>
    </row>
    <row r="3">
      <c r="A3" s="5" t="s">
        <v>58</v>
      </c>
      <c r="B3" s="10">
        <f>Cash!B13</f>
        <v>30250</v>
      </c>
      <c r="C3" s="10">
        <f>Cash!C13</f>
        <v>38313.125</v>
      </c>
      <c r="D3" s="10">
        <f>Cash!D13</f>
        <v>41900.29688</v>
      </c>
      <c r="E3" s="10">
        <f>Cash!E13</f>
        <v>45535.06458</v>
      </c>
      <c r="F3" s="10">
        <f>Cash!F13</f>
        <v>49218.85578</v>
      </c>
      <c r="G3" s="10">
        <f>Cash!G13</f>
        <v>52953.14578</v>
      </c>
      <c r="H3" s="10">
        <f>Cash!H13</f>
        <v>56739.45892</v>
      </c>
      <c r="I3" s="10">
        <f>Cash!I13</f>
        <v>60579.37011</v>
      </c>
      <c r="J3" s="10">
        <f>Cash!J13</f>
        <v>64474.50631</v>
      </c>
      <c r="K3" s="10">
        <f>Cash!K13</f>
        <v>68426.54816</v>
      </c>
      <c r="L3" s="10">
        <f>Cash!L13</f>
        <v>72437.23154</v>
      </c>
      <c r="M3" s="10">
        <f>Cash!M13</f>
        <v>76508.34926</v>
      </c>
      <c r="N3" s="10">
        <f>Cash!N13</f>
        <v>80641.75277</v>
      </c>
      <c r="O3" s="10">
        <f>Cash!O13</f>
        <v>84839.35389</v>
      </c>
      <c r="P3" s="10">
        <f>Cash!P13</f>
        <v>89103.12665</v>
      </c>
      <c r="Q3" s="10">
        <f>Cash!Q13</f>
        <v>93435.10908</v>
      </c>
      <c r="R3" s="10">
        <f>Cash!R13</f>
        <v>97837.40521</v>
      </c>
      <c r="S3" s="10">
        <f>Cash!S13</f>
        <v>102312.1869</v>
      </c>
    </row>
    <row r="4">
      <c r="A4" s="5" t="s">
        <v>62</v>
      </c>
      <c r="B4" s="10">
        <f>Stocks!B25</f>
        <v>1615</v>
      </c>
      <c r="C4" s="10">
        <f>Stocks!C25</f>
        <v>3268.35</v>
      </c>
      <c r="D4" s="10">
        <f>Stocks!D25</f>
        <v>4960.21025</v>
      </c>
      <c r="E4" s="10">
        <f>Stocks!E25</f>
        <v>6690.72526</v>
      </c>
      <c r="F4" s="10">
        <f>Stocks!F25</f>
        <v>8460.023031</v>
      </c>
      <c r="G4" s="10">
        <f>Stocks!G25</f>
        <v>10268.21426</v>
      </c>
      <c r="H4" s="10">
        <f>Stocks!H25</f>
        <v>12115.39152</v>
      </c>
      <c r="I4" s="10">
        <f>Stocks!I25</f>
        <v>14001.6284</v>
      </c>
      <c r="J4" s="10">
        <f>Stocks!J25</f>
        <v>15926.97866</v>
      </c>
      <c r="K4" s="10">
        <f>Stocks!K25</f>
        <v>17891.47529</v>
      </c>
      <c r="L4" s="10">
        <f>Stocks!L25</f>
        <v>19895.12959</v>
      </c>
      <c r="M4" s="10">
        <f>Stocks!M25</f>
        <v>21937.93021</v>
      </c>
      <c r="N4" s="10">
        <f>Stocks!N25</f>
        <v>24019.84213</v>
      </c>
      <c r="O4" s="10">
        <f>Stocks!O25</f>
        <v>26140.80568</v>
      </c>
      <c r="P4" s="10">
        <f>Stocks!P25</f>
        <v>28300.73541</v>
      </c>
      <c r="Q4" s="10">
        <f>Stocks!Q25</f>
        <v>30499.51906</v>
      </c>
      <c r="R4" s="10">
        <f>Stocks!R25</f>
        <v>32737.01639</v>
      </c>
      <c r="S4" s="10">
        <f>Stocks!S25</f>
        <v>35013.058</v>
      </c>
    </row>
    <row r="5">
      <c r="A5" s="5" t="s">
        <v>63</v>
      </c>
      <c r="B5" s="10">
        <f t="shared" ref="B5:S5" si="1">B3+B4</f>
        <v>31865</v>
      </c>
      <c r="C5" s="10">
        <f t="shared" si="1"/>
        <v>41581.475</v>
      </c>
      <c r="D5" s="10">
        <f t="shared" si="1"/>
        <v>46860.50713</v>
      </c>
      <c r="E5" s="10">
        <f t="shared" si="1"/>
        <v>52225.78984</v>
      </c>
      <c r="F5" s="10">
        <f t="shared" si="1"/>
        <v>57678.87881</v>
      </c>
      <c r="G5" s="10">
        <f t="shared" si="1"/>
        <v>63221.36004</v>
      </c>
      <c r="H5" s="10">
        <f t="shared" si="1"/>
        <v>68854.85044</v>
      </c>
      <c r="I5" s="10">
        <f t="shared" si="1"/>
        <v>74580.99851</v>
      </c>
      <c r="J5" s="10">
        <f t="shared" si="1"/>
        <v>80401.48497</v>
      </c>
      <c r="K5" s="10">
        <f t="shared" si="1"/>
        <v>86318.02345</v>
      </c>
      <c r="L5" s="10">
        <f t="shared" si="1"/>
        <v>92332.36113</v>
      </c>
      <c r="M5" s="10">
        <f t="shared" si="1"/>
        <v>98446.27947</v>
      </c>
      <c r="N5" s="10">
        <f t="shared" si="1"/>
        <v>104661.5949</v>
      </c>
      <c r="O5" s="10">
        <f t="shared" si="1"/>
        <v>110980.1596</v>
      </c>
      <c r="P5" s="10">
        <f t="shared" si="1"/>
        <v>117403.8621</v>
      </c>
      <c r="Q5" s="10">
        <f t="shared" si="1"/>
        <v>123934.6281</v>
      </c>
      <c r="R5" s="10">
        <f t="shared" si="1"/>
        <v>130574.4216</v>
      </c>
      <c r="S5" s="10">
        <f t="shared" si="1"/>
        <v>137325.2449</v>
      </c>
    </row>
    <row r="6">
      <c r="A6" s="5"/>
      <c r="B6" s="5"/>
      <c r="C6" s="5"/>
      <c r="D6" s="5"/>
      <c r="E6" s="5"/>
      <c r="F6" s="5"/>
      <c r="G6" s="5"/>
      <c r="H6" s="5"/>
      <c r="I6" s="5"/>
      <c r="J6" s="5"/>
      <c r="K6" s="5"/>
      <c r="L6" s="5"/>
      <c r="M6" s="5"/>
      <c r="N6" s="5"/>
      <c r="O6" s="5"/>
      <c r="P6" s="5"/>
      <c r="Q6" s="5"/>
      <c r="R6" s="5"/>
      <c r="S6" s="5"/>
    </row>
    <row r="7">
      <c r="A7" s="5" t="s">
        <v>64</v>
      </c>
      <c r="B7" s="5"/>
      <c r="C7" s="5"/>
      <c r="D7" s="5"/>
      <c r="E7" s="5"/>
      <c r="F7" s="5"/>
      <c r="G7" s="5"/>
      <c r="H7" s="5"/>
      <c r="I7" s="5"/>
      <c r="J7" s="5"/>
      <c r="K7" s="5"/>
      <c r="L7" s="5"/>
      <c r="M7" s="5"/>
      <c r="N7" s="5"/>
      <c r="O7" s="5"/>
      <c r="P7" s="5"/>
      <c r="Q7" s="5"/>
      <c r="R7" s="5"/>
      <c r="S7" s="5"/>
    </row>
    <row r="8">
      <c r="A8" s="5" t="s">
        <v>65</v>
      </c>
      <c r="B8" s="10">
        <f>Purchases!B21</f>
        <v>27290</v>
      </c>
      <c r="C8" s="10">
        <f>Purchases!C21</f>
        <v>32357.85</v>
      </c>
      <c r="D8" s="10">
        <f>Purchases!D21</f>
        <v>32913.31275</v>
      </c>
      <c r="E8" s="10">
        <f>Purchases!E21</f>
        <v>33478.73659</v>
      </c>
      <c r="F8" s="10">
        <f>Purchases!F21</f>
        <v>34054.3058</v>
      </c>
      <c r="G8" s="10">
        <f>Purchases!G21</f>
        <v>34640.20812</v>
      </c>
      <c r="H8" s="10">
        <f>Purchases!H21</f>
        <v>35236.63487</v>
      </c>
      <c r="I8" s="10">
        <f>Purchases!I21</f>
        <v>35843.78097</v>
      </c>
      <c r="J8" s="10">
        <f>Purchases!J21</f>
        <v>36461.84503</v>
      </c>
      <c r="K8" s="10">
        <f>Purchases!K21</f>
        <v>37091.02944</v>
      </c>
      <c r="L8" s="10">
        <f>Purchases!L21</f>
        <v>37731.54038</v>
      </c>
      <c r="M8" s="10">
        <f>Purchases!M21</f>
        <v>38383.58798</v>
      </c>
      <c r="N8" s="10">
        <f>Purchases!N21</f>
        <v>39047.38633</v>
      </c>
      <c r="O8" s="10">
        <f>Purchases!O21</f>
        <v>39723.15356</v>
      </c>
      <c r="P8" s="10">
        <f>Purchases!P21</f>
        <v>40411.11197</v>
      </c>
      <c r="Q8" s="10">
        <f>Purchases!Q21</f>
        <v>41111.48805</v>
      </c>
      <c r="R8" s="10">
        <f>Purchases!R21</f>
        <v>41824.51258</v>
      </c>
      <c r="S8" s="10">
        <f>Purchases!S21</f>
        <v>42550.42075</v>
      </c>
    </row>
    <row r="9">
      <c r="A9" s="5" t="s">
        <v>66</v>
      </c>
      <c r="B9" s="10">
        <f t="shared" ref="B9:S9" si="2">B8</f>
        <v>27290</v>
      </c>
      <c r="C9" s="10">
        <f t="shared" si="2"/>
        <v>32357.85</v>
      </c>
      <c r="D9" s="10">
        <f t="shared" si="2"/>
        <v>32913.31275</v>
      </c>
      <c r="E9" s="10">
        <f t="shared" si="2"/>
        <v>33478.73659</v>
      </c>
      <c r="F9" s="10">
        <f t="shared" si="2"/>
        <v>34054.3058</v>
      </c>
      <c r="G9" s="10">
        <f t="shared" si="2"/>
        <v>34640.20812</v>
      </c>
      <c r="H9" s="10">
        <f t="shared" si="2"/>
        <v>35236.63487</v>
      </c>
      <c r="I9" s="10">
        <f t="shared" si="2"/>
        <v>35843.78097</v>
      </c>
      <c r="J9" s="10">
        <f t="shared" si="2"/>
        <v>36461.84503</v>
      </c>
      <c r="K9" s="10">
        <f t="shared" si="2"/>
        <v>37091.02944</v>
      </c>
      <c r="L9" s="10">
        <f t="shared" si="2"/>
        <v>37731.54038</v>
      </c>
      <c r="M9" s="10">
        <f t="shared" si="2"/>
        <v>38383.58798</v>
      </c>
      <c r="N9" s="10">
        <f t="shared" si="2"/>
        <v>39047.38633</v>
      </c>
      <c r="O9" s="10">
        <f t="shared" si="2"/>
        <v>39723.15356</v>
      </c>
      <c r="P9" s="10">
        <f t="shared" si="2"/>
        <v>40411.11197</v>
      </c>
      <c r="Q9" s="10">
        <f t="shared" si="2"/>
        <v>41111.48805</v>
      </c>
      <c r="R9" s="10">
        <f t="shared" si="2"/>
        <v>41824.51258</v>
      </c>
      <c r="S9" s="10">
        <f t="shared" si="2"/>
        <v>42550.42075</v>
      </c>
    </row>
    <row r="10">
      <c r="A10" s="5"/>
      <c r="B10" s="5"/>
      <c r="C10" s="5"/>
      <c r="D10" s="5"/>
      <c r="E10" s="5"/>
      <c r="F10" s="5"/>
      <c r="G10" s="5"/>
      <c r="H10" s="5"/>
      <c r="I10" s="5"/>
      <c r="J10" s="5"/>
      <c r="K10" s="5"/>
      <c r="L10" s="5"/>
      <c r="M10" s="5"/>
      <c r="N10" s="5"/>
      <c r="O10" s="5"/>
      <c r="P10" s="5"/>
      <c r="Q10" s="5"/>
      <c r="R10" s="5"/>
      <c r="S10" s="5"/>
    </row>
    <row r="11">
      <c r="A11" s="5" t="s">
        <v>67</v>
      </c>
      <c r="B11" s="10">
        <f t="shared" ref="B11:S11" si="3">B5-B9</f>
        <v>4575</v>
      </c>
      <c r="C11" s="10">
        <f t="shared" si="3"/>
        <v>9223.625</v>
      </c>
      <c r="D11" s="10">
        <f t="shared" si="3"/>
        <v>13947.19438</v>
      </c>
      <c r="E11" s="10">
        <f t="shared" si="3"/>
        <v>18747.05325</v>
      </c>
      <c r="F11" s="10">
        <f t="shared" si="3"/>
        <v>23624.57302</v>
      </c>
      <c r="G11" s="10">
        <f t="shared" si="3"/>
        <v>28581.15192</v>
      </c>
      <c r="H11" s="10">
        <f t="shared" si="3"/>
        <v>33618.21557</v>
      </c>
      <c r="I11" s="10">
        <f t="shared" si="3"/>
        <v>38737.21754</v>
      </c>
      <c r="J11" s="10">
        <f t="shared" si="3"/>
        <v>43939.63994</v>
      </c>
      <c r="K11" s="10">
        <f t="shared" si="3"/>
        <v>49226.99402</v>
      </c>
      <c r="L11" s="10">
        <f t="shared" si="3"/>
        <v>54600.82075</v>
      </c>
      <c r="M11" s="10">
        <f t="shared" si="3"/>
        <v>60062.69149</v>
      </c>
      <c r="N11" s="10">
        <f t="shared" si="3"/>
        <v>65614.20858</v>
      </c>
      <c r="O11" s="10">
        <f t="shared" si="3"/>
        <v>71257.00601</v>
      </c>
      <c r="P11" s="10">
        <f t="shared" si="3"/>
        <v>76992.75009</v>
      </c>
      <c r="Q11" s="10">
        <f t="shared" si="3"/>
        <v>82823.1401</v>
      </c>
      <c r="R11" s="10">
        <f t="shared" si="3"/>
        <v>88749.90901</v>
      </c>
      <c r="S11" s="10">
        <f t="shared" si="3"/>
        <v>94774.82418</v>
      </c>
    </row>
    <row r="12">
      <c r="A12" s="5"/>
      <c r="B12" s="5"/>
      <c r="C12" s="5"/>
      <c r="D12" s="5"/>
      <c r="E12" s="5"/>
      <c r="F12" s="5"/>
      <c r="G12" s="5"/>
      <c r="H12" s="5"/>
      <c r="I12" s="5"/>
      <c r="J12" s="5"/>
      <c r="K12" s="5"/>
      <c r="L12" s="5"/>
      <c r="M12" s="5"/>
      <c r="N12" s="5"/>
      <c r="O12" s="5"/>
      <c r="P12" s="5"/>
      <c r="Q12" s="5"/>
      <c r="R12" s="5"/>
      <c r="S12" s="5"/>
    </row>
    <row r="13">
      <c r="A13" s="5" t="s">
        <v>68</v>
      </c>
      <c r="B13" s="6">
        <v>0.0</v>
      </c>
      <c r="C13" s="10">
        <f t="shared" ref="C13:S13" si="4">B15</f>
        <v>4575</v>
      </c>
      <c r="D13" s="10">
        <f t="shared" si="4"/>
        <v>9223.625</v>
      </c>
      <c r="E13" s="10">
        <f t="shared" si="4"/>
        <v>13947.19438</v>
      </c>
      <c r="F13" s="10">
        <f t="shared" si="4"/>
        <v>18747.05325</v>
      </c>
      <c r="G13" s="10">
        <f t="shared" si="4"/>
        <v>23624.57302</v>
      </c>
      <c r="H13" s="10">
        <f t="shared" si="4"/>
        <v>28581.15192</v>
      </c>
      <c r="I13" s="10">
        <f t="shared" si="4"/>
        <v>33618.21557</v>
      </c>
      <c r="J13" s="10">
        <f t="shared" si="4"/>
        <v>38737.21754</v>
      </c>
      <c r="K13" s="10">
        <f t="shared" si="4"/>
        <v>43939.63994</v>
      </c>
      <c r="L13" s="10">
        <f t="shared" si="4"/>
        <v>49226.99402</v>
      </c>
      <c r="M13" s="10">
        <f t="shared" si="4"/>
        <v>54600.82075</v>
      </c>
      <c r="N13" s="10">
        <f t="shared" si="4"/>
        <v>60062.69149</v>
      </c>
      <c r="O13" s="10">
        <f t="shared" si="4"/>
        <v>65614.20858</v>
      </c>
      <c r="P13" s="10">
        <f t="shared" si="4"/>
        <v>71257.00601</v>
      </c>
      <c r="Q13" s="10">
        <f t="shared" si="4"/>
        <v>76992.75009</v>
      </c>
      <c r="R13" s="10">
        <f t="shared" si="4"/>
        <v>82823.1401</v>
      </c>
      <c r="S13" s="10">
        <f t="shared" si="4"/>
        <v>88749.90901</v>
      </c>
    </row>
    <row r="14">
      <c r="A14" s="5" t="s">
        <v>69</v>
      </c>
      <c r="B14" s="10">
        <f>'Sales and Costs'!B18</f>
        <v>4575</v>
      </c>
      <c r="C14" s="10">
        <f>'Sales and Costs'!C18</f>
        <v>4648.625</v>
      </c>
      <c r="D14" s="10">
        <f>'Sales and Costs'!D18</f>
        <v>4723.569375</v>
      </c>
      <c r="E14" s="10">
        <f>'Sales and Costs'!E18</f>
        <v>4799.858872</v>
      </c>
      <c r="F14" s="10">
        <f>'Sales and Costs'!F18</f>
        <v>4877.519772</v>
      </c>
      <c r="G14" s="10">
        <f>'Sales and Costs'!G18</f>
        <v>4956.578903</v>
      </c>
      <c r="H14" s="10">
        <f>'Sales and Costs'!H18</f>
        <v>5037.063651</v>
      </c>
      <c r="I14" s="10">
        <f>'Sales and Costs'!I18</f>
        <v>5119.00197</v>
      </c>
      <c r="J14" s="10">
        <f>'Sales and Costs'!J18</f>
        <v>5202.4224</v>
      </c>
      <c r="K14" s="10">
        <f>'Sales and Costs'!K18</f>
        <v>5287.354073</v>
      </c>
      <c r="L14" s="10">
        <f>'Sales and Costs'!L18</f>
        <v>5373.826732</v>
      </c>
      <c r="M14" s="10">
        <f>'Sales and Costs'!M18</f>
        <v>5461.870738</v>
      </c>
      <c r="N14" s="10">
        <f>'Sales and Costs'!N18</f>
        <v>5551.51709</v>
      </c>
      <c r="O14" s="10">
        <f>'Sales and Costs'!O18</f>
        <v>5642.797434</v>
      </c>
      <c r="P14" s="10">
        <f>'Sales and Costs'!P18</f>
        <v>5735.744079</v>
      </c>
      <c r="Q14" s="10">
        <f>'Sales and Costs'!Q18</f>
        <v>5830.390013</v>
      </c>
      <c r="R14" s="10">
        <f>'Sales and Costs'!R18</f>
        <v>5926.768914</v>
      </c>
      <c r="S14" s="10">
        <f>'Sales and Costs'!S18</f>
        <v>6024.915168</v>
      </c>
    </row>
    <row r="15">
      <c r="A15" s="5" t="s">
        <v>70</v>
      </c>
      <c r="B15" s="10">
        <f t="shared" ref="B15:S15" si="5">B13+B14</f>
        <v>4575</v>
      </c>
      <c r="C15" s="10">
        <f t="shared" si="5"/>
        <v>9223.625</v>
      </c>
      <c r="D15" s="10">
        <f t="shared" si="5"/>
        <v>13947.19438</v>
      </c>
      <c r="E15" s="10">
        <f t="shared" si="5"/>
        <v>18747.05325</v>
      </c>
      <c r="F15" s="10">
        <f t="shared" si="5"/>
        <v>23624.57302</v>
      </c>
      <c r="G15" s="10">
        <f t="shared" si="5"/>
        <v>28581.15192</v>
      </c>
      <c r="H15" s="10">
        <f t="shared" si="5"/>
        <v>33618.21557</v>
      </c>
      <c r="I15" s="10">
        <f t="shared" si="5"/>
        <v>38737.21754</v>
      </c>
      <c r="J15" s="10">
        <f t="shared" si="5"/>
        <v>43939.63994</v>
      </c>
      <c r="K15" s="10">
        <f t="shared" si="5"/>
        <v>49226.99402</v>
      </c>
      <c r="L15" s="10">
        <f t="shared" si="5"/>
        <v>54600.82075</v>
      </c>
      <c r="M15" s="10">
        <f t="shared" si="5"/>
        <v>60062.69149</v>
      </c>
      <c r="N15" s="10">
        <f t="shared" si="5"/>
        <v>65614.20858</v>
      </c>
      <c r="O15" s="10">
        <f t="shared" si="5"/>
        <v>71257.00601</v>
      </c>
      <c r="P15" s="10">
        <f t="shared" si="5"/>
        <v>76992.75009</v>
      </c>
      <c r="Q15" s="10">
        <f t="shared" si="5"/>
        <v>82823.1401</v>
      </c>
      <c r="R15" s="10">
        <f t="shared" si="5"/>
        <v>88749.90901</v>
      </c>
      <c r="S15" s="10">
        <f t="shared" si="5"/>
        <v>94774.82418</v>
      </c>
    </row>
    <row r="16">
      <c r="A16" s="5"/>
      <c r="B16" s="5"/>
      <c r="C16" s="5"/>
      <c r="D16" s="5"/>
      <c r="E16" s="5"/>
      <c r="F16" s="5"/>
      <c r="G16" s="5"/>
      <c r="H16" s="5"/>
      <c r="I16" s="5"/>
      <c r="J16" s="5"/>
      <c r="K16" s="5"/>
      <c r="L16" s="5"/>
      <c r="M16" s="5"/>
      <c r="N16" s="5"/>
      <c r="O16" s="5"/>
      <c r="P16" s="5"/>
      <c r="Q16" s="5"/>
      <c r="R16" s="5"/>
      <c r="S16" s="5"/>
    </row>
    <row r="17">
      <c r="A17" s="5" t="s">
        <v>71</v>
      </c>
      <c r="B17" s="10">
        <f t="shared" ref="B17:S17" si="6">B11-B15</f>
        <v>0</v>
      </c>
      <c r="C17" s="10">
        <f t="shared" si="6"/>
        <v>0</v>
      </c>
      <c r="D17" s="10">
        <f t="shared" si="6"/>
        <v>0</v>
      </c>
      <c r="E17" s="10">
        <f t="shared" si="6"/>
        <v>0</v>
      </c>
      <c r="F17" s="10">
        <f t="shared" si="6"/>
        <v>0</v>
      </c>
      <c r="G17" s="10">
        <f t="shared" si="6"/>
        <v>0</v>
      </c>
      <c r="H17" s="10">
        <f t="shared" si="6"/>
        <v>0</v>
      </c>
      <c r="I17" s="10">
        <f t="shared" si="6"/>
        <v>0</v>
      </c>
      <c r="J17" s="10">
        <f t="shared" si="6"/>
        <v>0</v>
      </c>
      <c r="K17" s="10">
        <f t="shared" si="6"/>
        <v>0</v>
      </c>
      <c r="L17" s="10">
        <f t="shared" si="6"/>
        <v>0</v>
      </c>
      <c r="M17" s="10">
        <f t="shared" si="6"/>
        <v>0</v>
      </c>
      <c r="N17" s="10">
        <f t="shared" si="6"/>
        <v>0</v>
      </c>
      <c r="O17" s="10">
        <f t="shared" si="6"/>
        <v>0</v>
      </c>
      <c r="P17" s="10">
        <f t="shared" si="6"/>
        <v>0</v>
      </c>
      <c r="Q17" s="10">
        <f t="shared" si="6"/>
        <v>0</v>
      </c>
      <c r="R17" s="10">
        <f t="shared" si="6"/>
        <v>0</v>
      </c>
      <c r="S17" s="10">
        <f t="shared" si="6"/>
        <v>0</v>
      </c>
    </row>
    <row r="18">
      <c r="A18" s="5"/>
      <c r="B18" s="5"/>
      <c r="C18" s="5"/>
      <c r="D18" s="5"/>
      <c r="E18" s="5"/>
      <c r="F18" s="5"/>
      <c r="G18" s="5"/>
      <c r="H18" s="5"/>
      <c r="I18" s="5"/>
      <c r="J18" s="5"/>
      <c r="K18" s="5"/>
      <c r="L18" s="5"/>
      <c r="M18" s="5"/>
      <c r="N18" s="5"/>
      <c r="O18" s="5"/>
      <c r="P18" s="5"/>
      <c r="Q18" s="5"/>
      <c r="R18" s="5"/>
      <c r="S18" s="5"/>
    </row>
    <row r="19">
      <c r="A19" s="5"/>
      <c r="B19" s="5"/>
      <c r="C19" s="5"/>
      <c r="D19" s="5"/>
      <c r="E19" s="5"/>
      <c r="F19" s="5"/>
      <c r="G19" s="5"/>
      <c r="H19" s="5"/>
      <c r="I19" s="5"/>
      <c r="J19" s="5"/>
      <c r="K19" s="5"/>
      <c r="L19" s="5"/>
      <c r="M19" s="5"/>
      <c r="N19" s="5"/>
      <c r="O19" s="5"/>
      <c r="P19" s="5"/>
      <c r="Q19" s="5"/>
      <c r="R19" s="5"/>
      <c r="S19" s="5"/>
    </row>
  </sheetData>
  <drawing r:id="rId1"/>
</worksheet>
</file>