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s-1" sheetId="3" r:id="rId6"/>
    <sheet state="visible" name="Sales and Costs" sheetId="4" r:id="rId7"/>
    <sheet state="visible" name="Purchases" sheetId="5" r:id="rId8"/>
    <sheet state="visible" name="Stocks" sheetId="6" r:id="rId9"/>
    <sheet state="visible" name="Cash" sheetId="7" r:id="rId10"/>
    <sheet state="visible" name="Balance" sheetId="8" r:id="rId11"/>
  </sheets>
  <definedNames/>
  <calcPr/>
</workbook>
</file>

<file path=xl/sharedStrings.xml><?xml version="1.0" encoding="utf-8"?>
<sst xmlns="http://schemas.openxmlformats.org/spreadsheetml/2006/main" count="165" uniqueCount="72">
  <si>
    <t>Description</t>
  </si>
  <si>
    <t>A clothes shop sells t-shirts, trousers, jeans and jackets. In the first month it sold 100 t-shirts, 50 trousers, 30 jeans and 80 jackets. Each month it estimates that the sales of t-shirts will increase by 2%, trousers by 1%, jeans by 0.5% and jackets by 2%.</t>
  </si>
  <si>
    <t>At the start of the first month the shop bought 110 t-shirts, 60 trousers, 50 jeans and 90 jackets. It estimates that each month it will increase its purchases of t-shirts by 1.5%, trousers 0.5%, jeans by 0.5% and jackets by 1.5%.</t>
  </si>
  <si>
    <r>
      <rPr>
        <rFont val="Arial"/>
        <color theme="1"/>
        <sz val="16.0"/>
      </rPr>
      <t>The selling price of a t-shirt is Rs</t>
    </r>
    <r>
      <rPr>
        <rFont val="Arial"/>
        <color rgb="FFA61C00"/>
        <sz val="16.0"/>
      </rPr>
      <t xml:space="preserve"> </t>
    </r>
    <r>
      <rPr>
        <rFont val="Arial"/>
        <color theme="1"/>
        <sz val="16.0"/>
      </rPr>
      <t>500, trousers is Rs 800, jeans is Rs 1000 and jacket is Rs</t>
    </r>
    <r>
      <rPr>
        <rFont val="Arial"/>
        <color rgb="FF38761D"/>
        <sz val="16.0"/>
      </rPr>
      <t xml:space="preserve"> </t>
    </r>
    <r>
      <rPr>
        <rFont val="Arial"/>
        <color theme="1"/>
        <sz val="16.0"/>
      </rPr>
      <t>1500. The cost price of a t-shirts is Rs 400, trousers is Rs 600, jeans is Rs 900 and jacket is Rs 1200.</t>
    </r>
  </si>
  <si>
    <t>Make a model for the clothes shop for 18 months.</t>
  </si>
  <si>
    <t>The payment for the purchase of jackets is made after 2 months. The payment for the purchase of jeans and trousers is made after 3 months. T-shirts are purchased by making payments immediately. 
Update the model with the new data.</t>
  </si>
  <si>
    <t>Units sold</t>
  </si>
  <si>
    <t>Increment</t>
  </si>
  <si>
    <t>Unit purchased</t>
  </si>
  <si>
    <t>Selling Price</t>
  </si>
  <si>
    <t>Cost price</t>
  </si>
  <si>
    <t>Payments</t>
  </si>
  <si>
    <t>T-shirts</t>
  </si>
  <si>
    <t>Trousers</t>
  </si>
  <si>
    <t>Jeans</t>
  </si>
  <si>
    <t>Jackets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</si>
  <si>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</si>
  <si>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</si>
  <si>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</si>
  <si>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</si>
  <si>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</si>
  <si>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</si>
  <si>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</si>
  <si>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</si>
  <si>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</si>
  <si>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</si>
  <si>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</si>
  <si>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</si>
  <si>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</si>
  <si>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</si>
  <si>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</si>
  <si>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</si>
  <si>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</si>
  <si>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</si>
  <si>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Sales (Qty)</t>
  </si>
  <si>
    <t>Purchase (Qty)</t>
  </si>
  <si>
    <t>Sales (in Rs.)</t>
  </si>
  <si>
    <t>Total Sales</t>
  </si>
  <si>
    <t>Cost of goods sold (in Rs)</t>
  </si>
  <si>
    <t>Total cost of goods sold</t>
  </si>
  <si>
    <t>Total Costs</t>
  </si>
  <si>
    <t>Profit</t>
  </si>
  <si>
    <t>Purchase (in Rs)</t>
  </si>
  <si>
    <t>Total Purchases</t>
  </si>
  <si>
    <t>Purchase Payments (in Rs)</t>
  </si>
  <si>
    <t>Total Purchase Payments</t>
  </si>
  <si>
    <t>Payment Outstanding for Purchases (in Rs)</t>
  </si>
  <si>
    <t xml:space="preserve">Total Payment Outstanding for Purchases </t>
  </si>
  <si>
    <t>Opening Stock</t>
  </si>
  <si>
    <t>Change in Stocks</t>
  </si>
  <si>
    <t>Closing Stocks</t>
  </si>
  <si>
    <t>Closing Stocks (in Rs)</t>
  </si>
  <si>
    <t>Total Closing Stocks</t>
  </si>
  <si>
    <t>Cash inflow</t>
  </si>
  <si>
    <t>Cash received from sales</t>
  </si>
  <si>
    <t>Cash outflow</t>
  </si>
  <si>
    <t>Cash paid for purchases</t>
  </si>
  <si>
    <t>Net Cash for the month</t>
  </si>
  <si>
    <t>Cash in hand</t>
  </si>
  <si>
    <t>Opening Cash</t>
  </si>
  <si>
    <t>Closing Cash</t>
  </si>
  <si>
    <t>Assets</t>
  </si>
  <si>
    <t>Stocks</t>
  </si>
  <si>
    <t>Total Assets (TA)</t>
  </si>
  <si>
    <t>Liabilities</t>
  </si>
  <si>
    <t>Payment Outstanding for Purchases</t>
  </si>
  <si>
    <t>Total Liabilities (TL)</t>
  </si>
  <si>
    <t>Difference (TA-TL)</t>
  </si>
  <si>
    <t>Opening Profit</t>
  </si>
  <si>
    <t>Profit for the month</t>
  </si>
  <si>
    <t>Accumulated Profit</t>
  </si>
  <si>
    <t>Difference (D1-AP)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</si>
</sst>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6.0"/>
      <color theme="1"/>
      <name val="Arial"/>
    </font>
    <font>
      <sz val="17.0"/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9" xfId="0" applyAlignment="1" applyFont="1" applyNumberFormat="1">
      <alignment horizontal="right" vertical="bottom"/>
    </xf>
    <xf borderId="0" fillId="0" fontId="3" numFmtId="10" xfId="0" applyAlignment="1" applyFont="1" applyNumberFormat="1">
      <alignment horizontal="right" vertical="bottom"/>
    </xf>
    <xf borderId="0" fillId="0" fontId="3" numFmtId="1" xfId="0" applyAlignment="1" applyFont="1" applyNumberFormat="1">
      <alignment horizontal="right" vertical="bottom"/>
    </xf>
    <xf borderId="0" fillId="0" fontId="3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3.63"/>
  </cols>
  <sheetData>
    <row r="1">
      <c r="A1" s="1" t="s">
        <v>0</v>
      </c>
    </row>
    <row r="2" hidden="1">
      <c r="A2" s="2" t="s">
        <v>1</v>
      </c>
    </row>
    <row r="3" hidden="1">
      <c r="A3" s="2" t="s">
        <v>2</v>
      </c>
    </row>
    <row r="4" hidden="1">
      <c r="A4" s="2" t="s">
        <v>3</v>
      </c>
    </row>
    <row r="5" hidden="1">
      <c r="A5" s="3" t="s">
        <v>4</v>
      </c>
    </row>
    <row r="6">
      <c r="A6" s="4" t="s"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/>
      <c r="B1" s="5" t="s">
        <v>6</v>
      </c>
      <c r="C1" s="5" t="s">
        <v>7</v>
      </c>
      <c r="D1" s="5" t="s">
        <v>8</v>
      </c>
      <c r="E1" s="5" t="s">
        <v>7</v>
      </c>
      <c r="F1" s="5" t="s">
        <v>9</v>
      </c>
      <c r="G1" s="5" t="s">
        <v>10</v>
      </c>
      <c r="H1" s="5" t="s">
        <v>11</v>
      </c>
    </row>
    <row r="2">
      <c r="A2" s="5" t="s">
        <v>12</v>
      </c>
      <c r="B2" s="6">
        <v>100.0</v>
      </c>
      <c r="C2" s="7">
        <v>0.02</v>
      </c>
      <c r="D2" s="6">
        <v>110.0</v>
      </c>
      <c r="E2" s="8">
        <v>0.015</v>
      </c>
      <c r="F2" s="6">
        <v>500.0</v>
      </c>
      <c r="G2" s="6">
        <v>400.0</v>
      </c>
      <c r="H2" s="6">
        <v>0.0</v>
      </c>
    </row>
    <row r="3">
      <c r="A3" s="5" t="s">
        <v>13</v>
      </c>
      <c r="B3" s="6">
        <v>50.0</v>
      </c>
      <c r="C3" s="7">
        <v>0.01</v>
      </c>
      <c r="D3" s="6">
        <v>60.0</v>
      </c>
      <c r="E3" s="8">
        <v>0.005</v>
      </c>
      <c r="F3" s="6">
        <v>800.0</v>
      </c>
      <c r="G3" s="6">
        <v>600.0</v>
      </c>
      <c r="H3" s="6">
        <v>3.0</v>
      </c>
    </row>
    <row r="4">
      <c r="A4" s="5" t="s">
        <v>14</v>
      </c>
      <c r="B4" s="6">
        <v>30.0</v>
      </c>
      <c r="C4" s="8">
        <v>0.005</v>
      </c>
      <c r="D4" s="6">
        <v>50.0</v>
      </c>
      <c r="E4" s="8">
        <v>0.005</v>
      </c>
      <c r="F4" s="6">
        <v>1000.0</v>
      </c>
      <c r="G4" s="6">
        <v>900.0</v>
      </c>
      <c r="H4" s="6">
        <v>3.0</v>
      </c>
    </row>
    <row r="5">
      <c r="A5" s="5" t="s">
        <v>15</v>
      </c>
      <c r="B5" s="6">
        <v>80.0</v>
      </c>
      <c r="C5" s="7">
        <v>0.02</v>
      </c>
      <c r="D5" s="6">
        <v>90.0</v>
      </c>
      <c r="E5" s="8">
        <v>0.015</v>
      </c>
      <c r="F5" s="6">
        <v>1500.0</v>
      </c>
      <c r="G5" s="6">
        <v>1200.0</v>
      </c>
      <c r="H5" s="6">
        <v>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/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5" t="s">
        <v>25</v>
      </c>
      <c r="L1" s="5" t="s">
        <v>26</v>
      </c>
      <c r="M1" s="5" t="s">
        <v>27</v>
      </c>
      <c r="N1" s="5" t="s">
        <v>28</v>
      </c>
      <c r="O1" s="5" t="s">
        <v>29</v>
      </c>
      <c r="P1" s="5" t="s">
        <v>30</v>
      </c>
      <c r="Q1" s="5" t="s">
        <v>31</v>
      </c>
      <c r="R1" s="5" t="s">
        <v>32</v>
      </c>
      <c r="S1" s="5" t="s">
        <v>33</v>
      </c>
    </row>
    <row r="2">
      <c r="A2" s="5" t="s">
        <v>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>
      <c r="A3" s="5" t="str">
        <f>Assumptions!A2</f>
        <v>T-shirts</v>
      </c>
      <c r="B3" s="6">
        <f>Assumptions!B2</f>
        <v>100</v>
      </c>
      <c r="C3" s="9">
        <f>B3*(1+Assumptions!$C2)</f>
        <v>102</v>
      </c>
      <c r="D3" s="9">
        <f>C3*(1+Assumptions!$C2)</f>
        <v>104.04</v>
      </c>
      <c r="E3" s="9">
        <f>D3*(1+Assumptions!$C2)</f>
        <v>106.1208</v>
      </c>
      <c r="F3" s="9">
        <f>E3*(1+Assumptions!$C2)</f>
        <v>108.243216</v>
      </c>
      <c r="G3" s="9">
        <f>F3*(1+Assumptions!$C2)</f>
        <v>110.4080803</v>
      </c>
      <c r="H3" s="9">
        <f>G3*(1+Assumptions!$C2)</f>
        <v>112.6162419</v>
      </c>
      <c r="I3" s="9">
        <f>H3*(1+Assumptions!$C2)</f>
        <v>114.8685668</v>
      </c>
      <c r="J3" s="9">
        <f>I3*(1+Assumptions!$C2)</f>
        <v>117.1659381</v>
      </c>
      <c r="K3" s="9">
        <f>J3*(1+Assumptions!$C2)</f>
        <v>119.5092569</v>
      </c>
      <c r="L3" s="9">
        <f>K3*(1+Assumptions!$C2)</f>
        <v>121.899442</v>
      </c>
      <c r="M3" s="9">
        <f>L3*(1+Assumptions!$C2)</f>
        <v>124.3374308</v>
      </c>
      <c r="N3" s="9">
        <f>M3*(1+Assumptions!$C2)</f>
        <v>126.8241795</v>
      </c>
      <c r="O3" s="9">
        <f>N3*(1+Assumptions!$C2)</f>
        <v>129.360663</v>
      </c>
      <c r="P3" s="9">
        <f>O3*(1+Assumptions!$C2)</f>
        <v>131.9478763</v>
      </c>
      <c r="Q3" s="9">
        <f>P3*(1+Assumptions!$C2)</f>
        <v>134.5868338</v>
      </c>
      <c r="R3" s="9">
        <f>Q3*(1+Assumptions!$C2)</f>
        <v>137.2785705</v>
      </c>
      <c r="S3" s="9">
        <f>R3*(1+Assumptions!$C2)</f>
        <v>140.0241419</v>
      </c>
    </row>
    <row r="4">
      <c r="A4" s="5" t="str">
        <f>Assumptions!A3</f>
        <v>Trousers</v>
      </c>
      <c r="B4" s="6">
        <f>Assumptions!B3</f>
        <v>50</v>
      </c>
      <c r="C4" s="9">
        <f>B4*(1+Assumptions!$C3)</f>
        <v>50.5</v>
      </c>
      <c r="D4" s="9">
        <f>C4*(1+Assumptions!$C3)</f>
        <v>51.005</v>
      </c>
      <c r="E4" s="9">
        <f>D4*(1+Assumptions!$C3)</f>
        <v>51.51505</v>
      </c>
      <c r="F4" s="9">
        <f>E4*(1+Assumptions!$C3)</f>
        <v>52.0302005</v>
      </c>
      <c r="G4" s="9">
        <f>F4*(1+Assumptions!$C3)</f>
        <v>52.55050251</v>
      </c>
      <c r="H4" s="9">
        <f>G4*(1+Assumptions!$C3)</f>
        <v>53.07600753</v>
      </c>
      <c r="I4" s="9">
        <f>H4*(1+Assumptions!$C3)</f>
        <v>53.60676761</v>
      </c>
      <c r="J4" s="9">
        <f>I4*(1+Assumptions!$C3)</f>
        <v>54.14283528</v>
      </c>
      <c r="K4" s="9">
        <f>J4*(1+Assumptions!$C3)</f>
        <v>54.68426363</v>
      </c>
      <c r="L4" s="9">
        <f>K4*(1+Assumptions!$C3)</f>
        <v>55.23110627</v>
      </c>
      <c r="M4" s="9">
        <f>L4*(1+Assumptions!$C3)</f>
        <v>55.78341733</v>
      </c>
      <c r="N4" s="9">
        <f>M4*(1+Assumptions!$C3)</f>
        <v>56.34125151</v>
      </c>
      <c r="O4" s="9">
        <f>N4*(1+Assumptions!$C3)</f>
        <v>56.90466402</v>
      </c>
      <c r="P4" s="9">
        <f>O4*(1+Assumptions!$C3)</f>
        <v>57.47371066</v>
      </c>
      <c r="Q4" s="9">
        <f>P4*(1+Assumptions!$C3)</f>
        <v>58.04844777</v>
      </c>
      <c r="R4" s="9">
        <f>Q4*(1+Assumptions!$C3)</f>
        <v>58.62893225</v>
      </c>
      <c r="S4" s="9">
        <f>R4*(1+Assumptions!$C3)</f>
        <v>59.21522157</v>
      </c>
    </row>
    <row r="5">
      <c r="A5" s="5" t="str">
        <f>Assumptions!A4</f>
        <v>Jeans</v>
      </c>
      <c r="B5" s="6">
        <f>Assumptions!B4</f>
        <v>30</v>
      </c>
      <c r="C5" s="9">
        <f>B5*(1+Assumptions!$C4)</f>
        <v>30.15</v>
      </c>
      <c r="D5" s="9">
        <f>C5*(1+Assumptions!$C4)</f>
        <v>30.30075</v>
      </c>
      <c r="E5" s="9">
        <f>D5*(1+Assumptions!$C4)</f>
        <v>30.45225375</v>
      </c>
      <c r="F5" s="9">
        <f>E5*(1+Assumptions!$C4)</f>
        <v>30.60451502</v>
      </c>
      <c r="G5" s="9">
        <f>F5*(1+Assumptions!$C4)</f>
        <v>30.75753759</v>
      </c>
      <c r="H5" s="9">
        <f>G5*(1+Assumptions!$C4)</f>
        <v>30.91132528</v>
      </c>
      <c r="I5" s="9">
        <f>H5*(1+Assumptions!$C4)</f>
        <v>31.06588191</v>
      </c>
      <c r="J5" s="9">
        <f>I5*(1+Assumptions!$C4)</f>
        <v>31.22121132</v>
      </c>
      <c r="K5" s="9">
        <f>J5*(1+Assumptions!$C4)</f>
        <v>31.37731737</v>
      </c>
      <c r="L5" s="9">
        <f>K5*(1+Assumptions!$C4)</f>
        <v>31.53420396</v>
      </c>
      <c r="M5" s="9">
        <f>L5*(1+Assumptions!$C4)</f>
        <v>31.69187498</v>
      </c>
      <c r="N5" s="9">
        <f>M5*(1+Assumptions!$C4)</f>
        <v>31.85033436</v>
      </c>
      <c r="O5" s="9">
        <f>N5*(1+Assumptions!$C4)</f>
        <v>32.00958603</v>
      </c>
      <c r="P5" s="9">
        <f>O5*(1+Assumptions!$C4)</f>
        <v>32.16963396</v>
      </c>
      <c r="Q5" s="9">
        <f>P5*(1+Assumptions!$C4)</f>
        <v>32.33048213</v>
      </c>
      <c r="R5" s="9">
        <f>Q5*(1+Assumptions!$C4)</f>
        <v>32.49213454</v>
      </c>
      <c r="S5" s="9">
        <f>R5*(1+Assumptions!$C4)</f>
        <v>32.65459521</v>
      </c>
    </row>
    <row r="6">
      <c r="A6" s="5" t="str">
        <f>Assumptions!A5</f>
        <v>Jackets</v>
      </c>
      <c r="B6" s="6">
        <f>Assumptions!B5</f>
        <v>80</v>
      </c>
      <c r="C6" s="9">
        <f>B6*(1+Assumptions!$C5)</f>
        <v>81.6</v>
      </c>
      <c r="D6" s="9">
        <f>C6*(1+Assumptions!$C5)</f>
        <v>83.232</v>
      </c>
      <c r="E6" s="9">
        <f>D6*(1+Assumptions!$C5)</f>
        <v>84.89664</v>
      </c>
      <c r="F6" s="9">
        <f>E6*(1+Assumptions!$C5)</f>
        <v>86.5945728</v>
      </c>
      <c r="G6" s="9">
        <f>F6*(1+Assumptions!$C5)</f>
        <v>88.32646426</v>
      </c>
      <c r="H6" s="9">
        <f>G6*(1+Assumptions!$C5)</f>
        <v>90.09299354</v>
      </c>
      <c r="I6" s="9">
        <f>H6*(1+Assumptions!$C5)</f>
        <v>91.89485341</v>
      </c>
      <c r="J6" s="9">
        <f>I6*(1+Assumptions!$C5)</f>
        <v>93.73275048</v>
      </c>
      <c r="K6" s="9">
        <f>J6*(1+Assumptions!$C5)</f>
        <v>95.60740549</v>
      </c>
      <c r="L6" s="9">
        <f>K6*(1+Assumptions!$C5)</f>
        <v>97.5195536</v>
      </c>
      <c r="M6" s="9">
        <f>L6*(1+Assumptions!$C5)</f>
        <v>99.46994467</v>
      </c>
      <c r="N6" s="9">
        <f>M6*(1+Assumptions!$C5)</f>
        <v>101.4593436</v>
      </c>
      <c r="O6" s="9">
        <f>N6*(1+Assumptions!$C5)</f>
        <v>103.4885304</v>
      </c>
      <c r="P6" s="9">
        <f>O6*(1+Assumptions!$C5)</f>
        <v>105.558301</v>
      </c>
      <c r="Q6" s="9">
        <f>P6*(1+Assumptions!$C5)</f>
        <v>107.6694671</v>
      </c>
      <c r="R6" s="9">
        <f>Q6*(1+Assumptions!$C5)</f>
        <v>109.8228564</v>
      </c>
      <c r="S6" s="9">
        <f>R6*(1+Assumptions!$C5)</f>
        <v>112.0193135</v>
      </c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>
      <c r="A8" s="5" t="s">
        <v>35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>
      <c r="A9" s="5" t="str">
        <f>Assumptions!A2</f>
        <v>T-shirts</v>
      </c>
      <c r="B9" s="6">
        <f>Assumptions!D2</f>
        <v>110</v>
      </c>
      <c r="C9" s="9">
        <f>B9*(1+Assumptions!$E2)</f>
        <v>111.65</v>
      </c>
      <c r="D9" s="9">
        <f>C9*(1+Assumptions!$E2)</f>
        <v>113.32475</v>
      </c>
      <c r="E9" s="9">
        <f>D9*(1+Assumptions!$E2)</f>
        <v>115.0246213</v>
      </c>
      <c r="F9" s="9">
        <f>E9*(1+Assumptions!$E2)</f>
        <v>116.7499906</v>
      </c>
      <c r="G9" s="9">
        <f>F9*(1+Assumptions!$E2)</f>
        <v>118.5012404</v>
      </c>
      <c r="H9" s="9">
        <f>G9*(1+Assumptions!$E2)</f>
        <v>120.278759</v>
      </c>
      <c r="I9" s="9">
        <f>H9*(1+Assumptions!$E2)</f>
        <v>122.0829404</v>
      </c>
      <c r="J9" s="9">
        <f>I9*(1+Assumptions!$E2)</f>
        <v>123.9141845</v>
      </c>
      <c r="K9" s="9">
        <f>J9*(1+Assumptions!$E2)</f>
        <v>125.7728973</v>
      </c>
      <c r="L9" s="9">
        <f>K9*(1+Assumptions!$E2)</f>
        <v>127.6594908</v>
      </c>
      <c r="M9" s="9">
        <f>L9*(1+Assumptions!$E2)</f>
        <v>129.5743831</v>
      </c>
      <c r="N9" s="9">
        <f>M9*(1+Assumptions!$E2)</f>
        <v>131.5179989</v>
      </c>
      <c r="O9" s="9">
        <f>N9*(1+Assumptions!$E2)</f>
        <v>133.4907688</v>
      </c>
      <c r="P9" s="9">
        <f>O9*(1+Assumptions!$E2)</f>
        <v>135.4931304</v>
      </c>
      <c r="Q9" s="9">
        <f>P9*(1+Assumptions!$E2)</f>
        <v>137.5255273</v>
      </c>
      <c r="R9" s="9">
        <f>Q9*(1+Assumptions!$E2)</f>
        <v>139.5884102</v>
      </c>
      <c r="S9" s="9">
        <f>R9*(1+Assumptions!$E2)</f>
        <v>141.6822364</v>
      </c>
    </row>
    <row r="10">
      <c r="A10" s="5" t="str">
        <f>Assumptions!A3</f>
        <v>Trousers</v>
      </c>
      <c r="B10" s="6">
        <f>Assumptions!D3</f>
        <v>60</v>
      </c>
      <c r="C10" s="9">
        <f>B10*(1+Assumptions!$E3)</f>
        <v>60.3</v>
      </c>
      <c r="D10" s="9">
        <f>C10*(1+Assumptions!$E3)</f>
        <v>60.6015</v>
      </c>
      <c r="E10" s="9">
        <f>D10*(1+Assumptions!$E3)</f>
        <v>60.9045075</v>
      </c>
      <c r="F10" s="9">
        <f>E10*(1+Assumptions!$E3)</f>
        <v>61.20903004</v>
      </c>
      <c r="G10" s="9">
        <f>F10*(1+Assumptions!$E3)</f>
        <v>61.51507519</v>
      </c>
      <c r="H10" s="9">
        <f>G10*(1+Assumptions!$E3)</f>
        <v>61.82265056</v>
      </c>
      <c r="I10" s="9">
        <f>H10*(1+Assumptions!$E3)</f>
        <v>62.13176382</v>
      </c>
      <c r="J10" s="9">
        <f>I10*(1+Assumptions!$E3)</f>
        <v>62.44242264</v>
      </c>
      <c r="K10" s="9">
        <f>J10*(1+Assumptions!$E3)</f>
        <v>62.75463475</v>
      </c>
      <c r="L10" s="9">
        <f>K10*(1+Assumptions!$E3)</f>
        <v>63.06840792</v>
      </c>
      <c r="M10" s="9">
        <f>L10*(1+Assumptions!$E3)</f>
        <v>63.38374996</v>
      </c>
      <c r="N10" s="9">
        <f>M10*(1+Assumptions!$E3)</f>
        <v>63.70066871</v>
      </c>
      <c r="O10" s="9">
        <f>N10*(1+Assumptions!$E3)</f>
        <v>64.01917206</v>
      </c>
      <c r="P10" s="9">
        <f>O10*(1+Assumptions!$E3)</f>
        <v>64.33926792</v>
      </c>
      <c r="Q10" s="9">
        <f>P10*(1+Assumptions!$E3)</f>
        <v>64.66096426</v>
      </c>
      <c r="R10" s="9">
        <f>Q10*(1+Assumptions!$E3)</f>
        <v>64.98426908</v>
      </c>
      <c r="S10" s="9">
        <f>R10*(1+Assumptions!$E3)</f>
        <v>65.30919042</v>
      </c>
    </row>
    <row r="11">
      <c r="A11" s="5" t="str">
        <f>Assumptions!A4</f>
        <v>Jeans</v>
      </c>
      <c r="B11" s="6">
        <f>Assumptions!D4</f>
        <v>50</v>
      </c>
      <c r="C11" s="9">
        <f>B11*(1+Assumptions!$E4)</f>
        <v>50.25</v>
      </c>
      <c r="D11" s="9">
        <f>C11*(1+Assumptions!$E4)</f>
        <v>50.50125</v>
      </c>
      <c r="E11" s="9">
        <f>D11*(1+Assumptions!$E4)</f>
        <v>50.75375625</v>
      </c>
      <c r="F11" s="9">
        <f>E11*(1+Assumptions!$E4)</f>
        <v>51.00752503</v>
      </c>
      <c r="G11" s="9">
        <f>F11*(1+Assumptions!$E4)</f>
        <v>51.26256266</v>
      </c>
      <c r="H11" s="9">
        <f>G11*(1+Assumptions!$E4)</f>
        <v>51.51887547</v>
      </c>
      <c r="I11" s="9">
        <f>H11*(1+Assumptions!$E4)</f>
        <v>51.77646985</v>
      </c>
      <c r="J11" s="9">
        <f>I11*(1+Assumptions!$E4)</f>
        <v>52.0353522</v>
      </c>
      <c r="K11" s="9">
        <f>J11*(1+Assumptions!$E4)</f>
        <v>52.29552896</v>
      </c>
      <c r="L11" s="9">
        <f>K11*(1+Assumptions!$E4)</f>
        <v>52.5570066</v>
      </c>
      <c r="M11" s="9">
        <f>L11*(1+Assumptions!$E4)</f>
        <v>52.81979164</v>
      </c>
      <c r="N11" s="9">
        <f>M11*(1+Assumptions!$E4)</f>
        <v>53.08389059</v>
      </c>
      <c r="O11" s="9">
        <f>N11*(1+Assumptions!$E4)</f>
        <v>53.34931005</v>
      </c>
      <c r="P11" s="9">
        <f>O11*(1+Assumptions!$E4)</f>
        <v>53.6160566</v>
      </c>
      <c r="Q11" s="9">
        <f>P11*(1+Assumptions!$E4)</f>
        <v>53.88413688</v>
      </c>
      <c r="R11" s="9">
        <f>Q11*(1+Assumptions!$E4)</f>
        <v>54.15355756</v>
      </c>
      <c r="S11" s="9">
        <f>R11*(1+Assumptions!$E4)</f>
        <v>54.42432535</v>
      </c>
    </row>
    <row r="12">
      <c r="A12" s="5" t="str">
        <f>Assumptions!A5</f>
        <v>Jackets</v>
      </c>
      <c r="B12" s="6">
        <f>Assumptions!D5</f>
        <v>90</v>
      </c>
      <c r="C12" s="9">
        <f>B12*(1+Assumptions!$E5)</f>
        <v>91.35</v>
      </c>
      <c r="D12" s="9">
        <f>C12*(1+Assumptions!$E5)</f>
        <v>92.72025</v>
      </c>
      <c r="E12" s="9">
        <f>D12*(1+Assumptions!$E5)</f>
        <v>94.11105375</v>
      </c>
      <c r="F12" s="9">
        <f>E12*(1+Assumptions!$E5)</f>
        <v>95.52271956</v>
      </c>
      <c r="G12" s="9">
        <f>F12*(1+Assumptions!$E5)</f>
        <v>96.95556035</v>
      </c>
      <c r="H12" s="9">
        <f>G12*(1+Assumptions!$E5)</f>
        <v>98.40989375</v>
      </c>
      <c r="I12" s="9">
        <f>H12*(1+Assumptions!$E5)</f>
        <v>99.88604216</v>
      </c>
      <c r="J12" s="9">
        <f>I12*(1+Assumptions!$E5)</f>
        <v>101.3843328</v>
      </c>
      <c r="K12" s="9">
        <f>J12*(1+Assumptions!$E5)</f>
        <v>102.9050978</v>
      </c>
      <c r="L12" s="9">
        <f>K12*(1+Assumptions!$E5)</f>
        <v>104.4486743</v>
      </c>
      <c r="M12" s="9">
        <f>L12*(1+Assumptions!$E5)</f>
        <v>106.0154044</v>
      </c>
      <c r="N12" s="9">
        <f>M12*(1+Assumptions!$E5)</f>
        <v>107.6056354</v>
      </c>
      <c r="O12" s="9">
        <f>N12*(1+Assumptions!$E5)</f>
        <v>109.21972</v>
      </c>
      <c r="P12" s="9">
        <f>O12*(1+Assumptions!$E5)</f>
        <v>110.8580158</v>
      </c>
      <c r="Q12" s="9">
        <f>P12*(1+Assumptions!$E5)</f>
        <v>112.520886</v>
      </c>
      <c r="R12" s="9">
        <f>Q12*(1+Assumptions!$E5)</f>
        <v>114.2086993</v>
      </c>
      <c r="S12" s="9">
        <f>R12*(1+Assumptions!$E5)</f>
        <v>115.9218298</v>
      </c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/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5" t="s">
        <v>25</v>
      </c>
      <c r="L1" s="5" t="s">
        <v>26</v>
      </c>
      <c r="M1" s="5" t="s">
        <v>27</v>
      </c>
      <c r="N1" s="5" t="s">
        <v>28</v>
      </c>
      <c r="O1" s="5" t="s">
        <v>29</v>
      </c>
      <c r="P1" s="5" t="s">
        <v>30</v>
      </c>
      <c r="Q1" s="5" t="s">
        <v>31</v>
      </c>
      <c r="R1" s="5" t="s">
        <v>32</v>
      </c>
      <c r="S1" s="5" t="s">
        <v>33</v>
      </c>
    </row>
    <row r="2">
      <c r="A2" s="5" t="s">
        <v>36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>
      <c r="A3" s="5" t="str">
        <f>Assumptions!A2</f>
        <v>T-shirts</v>
      </c>
      <c r="B3" s="10">
        <f>'Calcs-1'!B3*Assumptions!$F2</f>
        <v>50000</v>
      </c>
      <c r="C3" s="10">
        <f>'Calcs-1'!C3*Assumptions!$F2</f>
        <v>51000</v>
      </c>
      <c r="D3" s="10">
        <f>'Calcs-1'!D3*Assumptions!$F2</f>
        <v>52020</v>
      </c>
      <c r="E3" s="10">
        <f>'Calcs-1'!E3*Assumptions!$F2</f>
        <v>53060.4</v>
      </c>
      <c r="F3" s="10">
        <f>'Calcs-1'!F3*Assumptions!$F2</f>
        <v>54121.608</v>
      </c>
      <c r="G3" s="10">
        <f>'Calcs-1'!G3*Assumptions!$F2</f>
        <v>55204.04016</v>
      </c>
      <c r="H3" s="10">
        <f>'Calcs-1'!H3*Assumptions!$F2</f>
        <v>56308.12096</v>
      </c>
      <c r="I3" s="10">
        <f>'Calcs-1'!I3*Assumptions!$F2</f>
        <v>57434.28338</v>
      </c>
      <c r="J3" s="10">
        <f>'Calcs-1'!J3*Assumptions!$F2</f>
        <v>58582.96905</v>
      </c>
      <c r="K3" s="10">
        <f>'Calcs-1'!K3*Assumptions!$F2</f>
        <v>59754.62843</v>
      </c>
      <c r="L3" s="10">
        <f>'Calcs-1'!L3*Assumptions!$F2</f>
        <v>60949.721</v>
      </c>
      <c r="M3" s="10">
        <f>'Calcs-1'!M3*Assumptions!$F2</f>
        <v>62168.71542</v>
      </c>
      <c r="N3" s="10">
        <f>'Calcs-1'!N3*Assumptions!$F2</f>
        <v>63412.08973</v>
      </c>
      <c r="O3" s="10">
        <f>'Calcs-1'!O3*Assumptions!$F2</f>
        <v>64680.33152</v>
      </c>
      <c r="P3" s="10">
        <f>'Calcs-1'!P3*Assumptions!$F2</f>
        <v>65973.93815</v>
      </c>
      <c r="Q3" s="10">
        <f>'Calcs-1'!Q3*Assumptions!$F2</f>
        <v>67293.41692</v>
      </c>
      <c r="R3" s="10">
        <f>'Calcs-1'!R3*Assumptions!$F2</f>
        <v>68639.28525</v>
      </c>
      <c r="S3" s="10">
        <f>'Calcs-1'!S3*Assumptions!$F2</f>
        <v>70012.07096</v>
      </c>
    </row>
    <row r="4">
      <c r="A4" s="5" t="str">
        <f>Assumptions!A3</f>
        <v>Trousers</v>
      </c>
      <c r="B4" s="10">
        <f>'Calcs-1'!B4*Assumptions!$F3</f>
        <v>40000</v>
      </c>
      <c r="C4" s="10">
        <f>'Calcs-1'!C4*Assumptions!$F3</f>
        <v>40400</v>
      </c>
      <c r="D4" s="10">
        <f>'Calcs-1'!D4*Assumptions!$F3</f>
        <v>40804</v>
      </c>
      <c r="E4" s="10">
        <f>'Calcs-1'!E4*Assumptions!$F3</f>
        <v>41212.04</v>
      </c>
      <c r="F4" s="10">
        <f>'Calcs-1'!F4*Assumptions!$F3</f>
        <v>41624.1604</v>
      </c>
      <c r="G4" s="10">
        <f>'Calcs-1'!G4*Assumptions!$F3</f>
        <v>42040.402</v>
      </c>
      <c r="H4" s="10">
        <f>'Calcs-1'!H4*Assumptions!$F3</f>
        <v>42460.80602</v>
      </c>
      <c r="I4" s="10">
        <f>'Calcs-1'!I4*Assumptions!$F3</f>
        <v>42885.41408</v>
      </c>
      <c r="J4" s="10">
        <f>'Calcs-1'!J4*Assumptions!$F3</f>
        <v>43314.26823</v>
      </c>
      <c r="K4" s="10">
        <f>'Calcs-1'!K4*Assumptions!$F3</f>
        <v>43747.41091</v>
      </c>
      <c r="L4" s="10">
        <f>'Calcs-1'!L4*Assumptions!$F3</f>
        <v>44184.88502</v>
      </c>
      <c r="M4" s="10">
        <f>'Calcs-1'!M4*Assumptions!$F3</f>
        <v>44626.73387</v>
      </c>
      <c r="N4" s="10">
        <f>'Calcs-1'!N4*Assumptions!$F3</f>
        <v>45073.00121</v>
      </c>
      <c r="O4" s="10">
        <f>'Calcs-1'!O4*Assumptions!$F3</f>
        <v>45523.73122</v>
      </c>
      <c r="P4" s="10">
        <f>'Calcs-1'!P4*Assumptions!$F3</f>
        <v>45978.96853</v>
      </c>
      <c r="Q4" s="10">
        <f>'Calcs-1'!Q4*Assumptions!$F3</f>
        <v>46438.75821</v>
      </c>
      <c r="R4" s="10">
        <f>'Calcs-1'!R4*Assumptions!$F3</f>
        <v>46903.1458</v>
      </c>
      <c r="S4" s="10">
        <f>'Calcs-1'!S4*Assumptions!$F3</f>
        <v>47372.17725</v>
      </c>
    </row>
    <row r="5">
      <c r="A5" s="5" t="str">
        <f>Assumptions!A4</f>
        <v>Jeans</v>
      </c>
      <c r="B5" s="10">
        <f>'Calcs-1'!B5*Assumptions!$F4</f>
        <v>30000</v>
      </c>
      <c r="C5" s="10">
        <f>'Calcs-1'!C5*Assumptions!$F4</f>
        <v>30150</v>
      </c>
      <c r="D5" s="10">
        <f>'Calcs-1'!D5*Assumptions!$F4</f>
        <v>30300.75</v>
      </c>
      <c r="E5" s="10">
        <f>'Calcs-1'!E5*Assumptions!$F4</f>
        <v>30452.25375</v>
      </c>
      <c r="F5" s="10">
        <f>'Calcs-1'!F5*Assumptions!$F4</f>
        <v>30604.51502</v>
      </c>
      <c r="G5" s="10">
        <f>'Calcs-1'!G5*Assumptions!$F4</f>
        <v>30757.53759</v>
      </c>
      <c r="H5" s="10">
        <f>'Calcs-1'!H5*Assumptions!$F4</f>
        <v>30911.32528</v>
      </c>
      <c r="I5" s="10">
        <f>'Calcs-1'!I5*Assumptions!$F4</f>
        <v>31065.88191</v>
      </c>
      <c r="J5" s="10">
        <f>'Calcs-1'!J5*Assumptions!$F4</f>
        <v>31221.21132</v>
      </c>
      <c r="K5" s="10">
        <f>'Calcs-1'!K5*Assumptions!$F4</f>
        <v>31377.31737</v>
      </c>
      <c r="L5" s="10">
        <f>'Calcs-1'!L5*Assumptions!$F4</f>
        <v>31534.20396</v>
      </c>
      <c r="M5" s="10">
        <f>'Calcs-1'!M5*Assumptions!$F4</f>
        <v>31691.87498</v>
      </c>
      <c r="N5" s="10">
        <f>'Calcs-1'!N5*Assumptions!$F4</f>
        <v>31850.33436</v>
      </c>
      <c r="O5" s="10">
        <f>'Calcs-1'!O5*Assumptions!$F4</f>
        <v>32009.58603</v>
      </c>
      <c r="P5" s="10">
        <f>'Calcs-1'!P5*Assumptions!$F4</f>
        <v>32169.63396</v>
      </c>
      <c r="Q5" s="10">
        <f>'Calcs-1'!Q5*Assumptions!$F4</f>
        <v>32330.48213</v>
      </c>
      <c r="R5" s="10">
        <f>'Calcs-1'!R5*Assumptions!$F4</f>
        <v>32492.13454</v>
      </c>
      <c r="S5" s="10">
        <f>'Calcs-1'!S5*Assumptions!$F4</f>
        <v>32654.59521</v>
      </c>
    </row>
    <row r="6">
      <c r="A6" s="5" t="str">
        <f>Assumptions!A5</f>
        <v>Jackets</v>
      </c>
      <c r="B6" s="10">
        <f>'Calcs-1'!B6*Assumptions!$F5</f>
        <v>120000</v>
      </c>
      <c r="C6" s="10">
        <f>'Calcs-1'!C6*Assumptions!$F5</f>
        <v>122400</v>
      </c>
      <c r="D6" s="10">
        <f>'Calcs-1'!D6*Assumptions!$F5</f>
        <v>124848</v>
      </c>
      <c r="E6" s="10">
        <f>'Calcs-1'!E6*Assumptions!$F5</f>
        <v>127344.96</v>
      </c>
      <c r="F6" s="10">
        <f>'Calcs-1'!F6*Assumptions!$F5</f>
        <v>129891.8592</v>
      </c>
      <c r="G6" s="10">
        <f>'Calcs-1'!G6*Assumptions!$F5</f>
        <v>132489.6964</v>
      </c>
      <c r="H6" s="10">
        <f>'Calcs-1'!H6*Assumptions!$F5</f>
        <v>135139.4903</v>
      </c>
      <c r="I6" s="10">
        <f>'Calcs-1'!I6*Assumptions!$F5</f>
        <v>137842.2801</v>
      </c>
      <c r="J6" s="10">
        <f>'Calcs-1'!J6*Assumptions!$F5</f>
        <v>140599.1257</v>
      </c>
      <c r="K6" s="10">
        <f>'Calcs-1'!K6*Assumptions!$F5</f>
        <v>143411.1082</v>
      </c>
      <c r="L6" s="10">
        <f>'Calcs-1'!L6*Assumptions!$F5</f>
        <v>146279.3304</v>
      </c>
      <c r="M6" s="10">
        <f>'Calcs-1'!M6*Assumptions!$F5</f>
        <v>149204.917</v>
      </c>
      <c r="N6" s="10">
        <f>'Calcs-1'!N6*Assumptions!$F5</f>
        <v>152189.0153</v>
      </c>
      <c r="O6" s="10">
        <f>'Calcs-1'!O6*Assumptions!$F5</f>
        <v>155232.7957</v>
      </c>
      <c r="P6" s="10">
        <f>'Calcs-1'!P6*Assumptions!$F5</f>
        <v>158337.4516</v>
      </c>
      <c r="Q6" s="10">
        <f>'Calcs-1'!Q6*Assumptions!$F5</f>
        <v>161504.2006</v>
      </c>
      <c r="R6" s="10">
        <f>'Calcs-1'!R6*Assumptions!$F5</f>
        <v>164734.2846</v>
      </c>
      <c r="S6" s="10">
        <f>'Calcs-1'!S6*Assumptions!$F5</f>
        <v>168028.9703</v>
      </c>
    </row>
    <row r="7">
      <c r="A7" s="5" t="s">
        <v>37</v>
      </c>
      <c r="B7" s="10">
        <f t="shared" ref="B7:S7" si="1">SUM(B3:B6)</f>
        <v>240000</v>
      </c>
      <c r="C7" s="10">
        <f t="shared" si="1"/>
        <v>243950</v>
      </c>
      <c r="D7" s="10">
        <f t="shared" si="1"/>
        <v>247972.75</v>
      </c>
      <c r="E7" s="10">
        <f t="shared" si="1"/>
        <v>252069.6538</v>
      </c>
      <c r="F7" s="10">
        <f t="shared" si="1"/>
        <v>256242.1426</v>
      </c>
      <c r="G7" s="10">
        <f t="shared" si="1"/>
        <v>260491.6761</v>
      </c>
      <c r="H7" s="10">
        <f t="shared" si="1"/>
        <v>264819.7426</v>
      </c>
      <c r="I7" s="10">
        <f t="shared" si="1"/>
        <v>269227.8595</v>
      </c>
      <c r="J7" s="10">
        <f t="shared" si="1"/>
        <v>273717.5743</v>
      </c>
      <c r="K7" s="10">
        <f t="shared" si="1"/>
        <v>278290.4649</v>
      </c>
      <c r="L7" s="10">
        <f t="shared" si="1"/>
        <v>282948.1404</v>
      </c>
      <c r="M7" s="10">
        <f t="shared" si="1"/>
        <v>287692.2413</v>
      </c>
      <c r="N7" s="10">
        <f t="shared" si="1"/>
        <v>292524.4406</v>
      </c>
      <c r="O7" s="10">
        <f t="shared" si="1"/>
        <v>297446.4444</v>
      </c>
      <c r="P7" s="10">
        <f t="shared" si="1"/>
        <v>302459.9922</v>
      </c>
      <c r="Q7" s="10">
        <f t="shared" si="1"/>
        <v>307566.8579</v>
      </c>
      <c r="R7" s="10">
        <f t="shared" si="1"/>
        <v>312768.8502</v>
      </c>
      <c r="S7" s="10">
        <f t="shared" si="1"/>
        <v>318067.8137</v>
      </c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>
      <c r="A9" s="5" t="s">
        <v>38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>
      <c r="A10" s="5" t="str">
        <f t="shared" ref="A10:A13" si="2">A3</f>
        <v>T-shirts</v>
      </c>
      <c r="B10" s="10">
        <f>'Calcs-1'!B3*Assumptions!$G2</f>
        <v>40000</v>
      </c>
      <c r="C10" s="10">
        <f>'Calcs-1'!C3*Assumptions!$G2</f>
        <v>40800</v>
      </c>
      <c r="D10" s="10">
        <f>'Calcs-1'!D3*Assumptions!$G2</f>
        <v>41616</v>
      </c>
      <c r="E10" s="10">
        <f>'Calcs-1'!E3*Assumptions!$G2</f>
        <v>42448.32</v>
      </c>
      <c r="F10" s="10">
        <f>'Calcs-1'!F3*Assumptions!$G2</f>
        <v>43297.2864</v>
      </c>
      <c r="G10" s="10">
        <f>'Calcs-1'!G3*Assumptions!$G2</f>
        <v>44163.23213</v>
      </c>
      <c r="H10" s="10">
        <f>'Calcs-1'!H3*Assumptions!$G2</f>
        <v>45046.49677</v>
      </c>
      <c r="I10" s="10">
        <f>'Calcs-1'!I3*Assumptions!$G2</f>
        <v>45947.42671</v>
      </c>
      <c r="J10" s="10">
        <f>'Calcs-1'!J3*Assumptions!$G2</f>
        <v>46866.37524</v>
      </c>
      <c r="K10" s="10">
        <f>'Calcs-1'!K3*Assumptions!$G2</f>
        <v>47803.70274</v>
      </c>
      <c r="L10" s="10">
        <f>'Calcs-1'!L3*Assumptions!$G2</f>
        <v>48759.7768</v>
      </c>
      <c r="M10" s="10">
        <f>'Calcs-1'!M3*Assumptions!$G2</f>
        <v>49734.97234</v>
      </c>
      <c r="N10" s="10">
        <f>'Calcs-1'!N3*Assumptions!$G2</f>
        <v>50729.67178</v>
      </c>
      <c r="O10" s="10">
        <f>'Calcs-1'!O3*Assumptions!$G2</f>
        <v>51744.26522</v>
      </c>
      <c r="P10" s="10">
        <f>'Calcs-1'!P3*Assumptions!$G2</f>
        <v>52779.15052</v>
      </c>
      <c r="Q10" s="10">
        <f>'Calcs-1'!Q3*Assumptions!$G2</f>
        <v>53834.73353</v>
      </c>
      <c r="R10" s="10">
        <f>'Calcs-1'!R3*Assumptions!$G2</f>
        <v>54911.4282</v>
      </c>
      <c r="S10" s="10">
        <f>'Calcs-1'!S3*Assumptions!$G2</f>
        <v>56009.65677</v>
      </c>
    </row>
    <row r="11">
      <c r="A11" s="5" t="str">
        <f t="shared" si="2"/>
        <v>Trousers</v>
      </c>
      <c r="B11" s="10">
        <f>'Calcs-1'!B4*Assumptions!$G3</f>
        <v>30000</v>
      </c>
      <c r="C11" s="10">
        <f>'Calcs-1'!C4*Assumptions!$G3</f>
        <v>30300</v>
      </c>
      <c r="D11" s="10">
        <f>'Calcs-1'!D4*Assumptions!$G3</f>
        <v>30603</v>
      </c>
      <c r="E11" s="10">
        <f>'Calcs-1'!E4*Assumptions!$G3</f>
        <v>30909.03</v>
      </c>
      <c r="F11" s="10">
        <f>'Calcs-1'!F4*Assumptions!$G3</f>
        <v>31218.1203</v>
      </c>
      <c r="G11" s="10">
        <f>'Calcs-1'!G4*Assumptions!$G3</f>
        <v>31530.3015</v>
      </c>
      <c r="H11" s="10">
        <f>'Calcs-1'!H4*Assumptions!$G3</f>
        <v>31845.60452</v>
      </c>
      <c r="I11" s="10">
        <f>'Calcs-1'!I4*Assumptions!$G3</f>
        <v>32164.06056</v>
      </c>
      <c r="J11" s="10">
        <f>'Calcs-1'!J4*Assumptions!$G3</f>
        <v>32485.70117</v>
      </c>
      <c r="K11" s="10">
        <f>'Calcs-1'!K4*Assumptions!$G3</f>
        <v>32810.55818</v>
      </c>
      <c r="L11" s="10">
        <f>'Calcs-1'!L4*Assumptions!$G3</f>
        <v>33138.66376</v>
      </c>
      <c r="M11" s="10">
        <f>'Calcs-1'!M4*Assumptions!$G3</f>
        <v>33470.0504</v>
      </c>
      <c r="N11" s="10">
        <f>'Calcs-1'!N4*Assumptions!$G3</f>
        <v>33804.7509</v>
      </c>
      <c r="O11" s="10">
        <f>'Calcs-1'!O4*Assumptions!$G3</f>
        <v>34142.79841</v>
      </c>
      <c r="P11" s="10">
        <f>'Calcs-1'!P4*Assumptions!$G3</f>
        <v>34484.2264</v>
      </c>
      <c r="Q11" s="10">
        <f>'Calcs-1'!Q4*Assumptions!$G3</f>
        <v>34829.06866</v>
      </c>
      <c r="R11" s="10">
        <f>'Calcs-1'!R4*Assumptions!$G3</f>
        <v>35177.35935</v>
      </c>
      <c r="S11" s="10">
        <f>'Calcs-1'!S4*Assumptions!$G3</f>
        <v>35529.13294</v>
      </c>
    </row>
    <row r="12">
      <c r="A12" s="5" t="str">
        <f t="shared" si="2"/>
        <v>Jeans</v>
      </c>
      <c r="B12" s="10">
        <f>'Calcs-1'!B5*Assumptions!$G4</f>
        <v>27000</v>
      </c>
      <c r="C12" s="10">
        <f>'Calcs-1'!C5*Assumptions!$G4</f>
        <v>27135</v>
      </c>
      <c r="D12" s="10">
        <f>'Calcs-1'!D5*Assumptions!$G4</f>
        <v>27270.675</v>
      </c>
      <c r="E12" s="10">
        <f>'Calcs-1'!E5*Assumptions!$G4</f>
        <v>27407.02838</v>
      </c>
      <c r="F12" s="10">
        <f>'Calcs-1'!F5*Assumptions!$G4</f>
        <v>27544.06352</v>
      </c>
      <c r="G12" s="10">
        <f>'Calcs-1'!G5*Assumptions!$G4</f>
        <v>27681.78383</v>
      </c>
      <c r="H12" s="10">
        <f>'Calcs-1'!H5*Assumptions!$G4</f>
        <v>27820.19275</v>
      </c>
      <c r="I12" s="10">
        <f>'Calcs-1'!I5*Assumptions!$G4</f>
        <v>27959.29372</v>
      </c>
      <c r="J12" s="10">
        <f>'Calcs-1'!J5*Assumptions!$G4</f>
        <v>28099.09019</v>
      </c>
      <c r="K12" s="10">
        <f>'Calcs-1'!K5*Assumptions!$G4</f>
        <v>28239.58564</v>
      </c>
      <c r="L12" s="10">
        <f>'Calcs-1'!L5*Assumptions!$G4</f>
        <v>28380.78357</v>
      </c>
      <c r="M12" s="10">
        <f>'Calcs-1'!M5*Assumptions!$G4</f>
        <v>28522.68748</v>
      </c>
      <c r="N12" s="10">
        <f>'Calcs-1'!N5*Assumptions!$G4</f>
        <v>28665.30092</v>
      </c>
      <c r="O12" s="10">
        <f>'Calcs-1'!O5*Assumptions!$G4</f>
        <v>28808.62742</v>
      </c>
      <c r="P12" s="10">
        <f>'Calcs-1'!P5*Assumptions!$G4</f>
        <v>28952.67056</v>
      </c>
      <c r="Q12" s="10">
        <f>'Calcs-1'!Q5*Assumptions!$G4</f>
        <v>29097.43391</v>
      </c>
      <c r="R12" s="10">
        <f>'Calcs-1'!R5*Assumptions!$G4</f>
        <v>29242.92108</v>
      </c>
      <c r="S12" s="10">
        <f>'Calcs-1'!S5*Assumptions!$G4</f>
        <v>29389.13569</v>
      </c>
    </row>
    <row r="13">
      <c r="A13" s="5" t="str">
        <f t="shared" si="2"/>
        <v>Jackets</v>
      </c>
      <c r="B13" s="10">
        <f>'Calcs-1'!B6*Assumptions!$G5</f>
        <v>96000</v>
      </c>
      <c r="C13" s="10">
        <f>'Calcs-1'!C6*Assumptions!$G5</f>
        <v>97920</v>
      </c>
      <c r="D13" s="10">
        <f>'Calcs-1'!D6*Assumptions!$G5</f>
        <v>99878.4</v>
      </c>
      <c r="E13" s="10">
        <f>'Calcs-1'!E6*Assumptions!$G5</f>
        <v>101875.968</v>
      </c>
      <c r="F13" s="10">
        <f>'Calcs-1'!F6*Assumptions!$G5</f>
        <v>103913.4874</v>
      </c>
      <c r="G13" s="10">
        <f>'Calcs-1'!G6*Assumptions!$G5</f>
        <v>105991.7571</v>
      </c>
      <c r="H13" s="10">
        <f>'Calcs-1'!H6*Assumptions!$G5</f>
        <v>108111.5922</v>
      </c>
      <c r="I13" s="10">
        <f>'Calcs-1'!I6*Assumptions!$G5</f>
        <v>110273.8241</v>
      </c>
      <c r="J13" s="10">
        <f>'Calcs-1'!J6*Assumptions!$G5</f>
        <v>112479.3006</v>
      </c>
      <c r="K13" s="10">
        <f>'Calcs-1'!K6*Assumptions!$G5</f>
        <v>114728.8866</v>
      </c>
      <c r="L13" s="10">
        <f>'Calcs-1'!L6*Assumptions!$G5</f>
        <v>117023.4643</v>
      </c>
      <c r="M13" s="10">
        <f>'Calcs-1'!M6*Assumptions!$G5</f>
        <v>119363.9336</v>
      </c>
      <c r="N13" s="10">
        <f>'Calcs-1'!N6*Assumptions!$G5</f>
        <v>121751.2123</v>
      </c>
      <c r="O13" s="10">
        <f>'Calcs-1'!O6*Assumptions!$G5</f>
        <v>124186.2365</v>
      </c>
      <c r="P13" s="10">
        <f>'Calcs-1'!P6*Assumptions!$G5</f>
        <v>126669.9613</v>
      </c>
      <c r="Q13" s="10">
        <f>'Calcs-1'!Q6*Assumptions!$G5</f>
        <v>129203.3605</v>
      </c>
      <c r="R13" s="10">
        <f>'Calcs-1'!R6*Assumptions!$G5</f>
        <v>131787.4277</v>
      </c>
      <c r="S13" s="10">
        <f>'Calcs-1'!S6*Assumptions!$G5</f>
        <v>134423.1762</v>
      </c>
    </row>
    <row r="14">
      <c r="A14" s="5" t="s">
        <v>39</v>
      </c>
      <c r="B14" s="10">
        <f t="shared" ref="B14:S14" si="3">SUM(B10:B13)</f>
        <v>193000</v>
      </c>
      <c r="C14" s="10">
        <f t="shared" si="3"/>
        <v>196155</v>
      </c>
      <c r="D14" s="10">
        <f t="shared" si="3"/>
        <v>199368.075</v>
      </c>
      <c r="E14" s="10">
        <f t="shared" si="3"/>
        <v>202640.3464</v>
      </c>
      <c r="F14" s="10">
        <f t="shared" si="3"/>
        <v>205972.9576</v>
      </c>
      <c r="G14" s="10">
        <f t="shared" si="3"/>
        <v>209367.0746</v>
      </c>
      <c r="H14" s="10">
        <f t="shared" si="3"/>
        <v>212823.8863</v>
      </c>
      <c r="I14" s="10">
        <f t="shared" si="3"/>
        <v>216344.6051</v>
      </c>
      <c r="J14" s="10">
        <f t="shared" si="3"/>
        <v>219930.4672</v>
      </c>
      <c r="K14" s="10">
        <f t="shared" si="3"/>
        <v>223582.7332</v>
      </c>
      <c r="L14" s="10">
        <f t="shared" si="3"/>
        <v>227302.6884</v>
      </c>
      <c r="M14" s="10">
        <f t="shared" si="3"/>
        <v>231091.6438</v>
      </c>
      <c r="N14" s="10">
        <f t="shared" si="3"/>
        <v>234950.9359</v>
      </c>
      <c r="O14" s="10">
        <f t="shared" si="3"/>
        <v>238881.9276</v>
      </c>
      <c r="P14" s="10">
        <f t="shared" si="3"/>
        <v>242886.0087</v>
      </c>
      <c r="Q14" s="10">
        <f t="shared" si="3"/>
        <v>246964.5966</v>
      </c>
      <c r="R14" s="10">
        <f t="shared" si="3"/>
        <v>251119.1363</v>
      </c>
      <c r="S14" s="10">
        <f t="shared" si="3"/>
        <v>255351.1016</v>
      </c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>
      <c r="A16" s="5" t="s">
        <v>40</v>
      </c>
      <c r="B16" s="10">
        <f t="shared" ref="B16:S16" si="4">B14</f>
        <v>193000</v>
      </c>
      <c r="C16" s="10">
        <f t="shared" si="4"/>
        <v>196155</v>
      </c>
      <c r="D16" s="10">
        <f t="shared" si="4"/>
        <v>199368.075</v>
      </c>
      <c r="E16" s="10">
        <f t="shared" si="4"/>
        <v>202640.3464</v>
      </c>
      <c r="F16" s="10">
        <f t="shared" si="4"/>
        <v>205972.9576</v>
      </c>
      <c r="G16" s="10">
        <f t="shared" si="4"/>
        <v>209367.0746</v>
      </c>
      <c r="H16" s="10">
        <f t="shared" si="4"/>
        <v>212823.8863</v>
      </c>
      <c r="I16" s="10">
        <f t="shared" si="4"/>
        <v>216344.6051</v>
      </c>
      <c r="J16" s="10">
        <f t="shared" si="4"/>
        <v>219930.4672</v>
      </c>
      <c r="K16" s="10">
        <f t="shared" si="4"/>
        <v>223582.7332</v>
      </c>
      <c r="L16" s="10">
        <f t="shared" si="4"/>
        <v>227302.6884</v>
      </c>
      <c r="M16" s="10">
        <f t="shared" si="4"/>
        <v>231091.6438</v>
      </c>
      <c r="N16" s="10">
        <f t="shared" si="4"/>
        <v>234950.9359</v>
      </c>
      <c r="O16" s="10">
        <f t="shared" si="4"/>
        <v>238881.9276</v>
      </c>
      <c r="P16" s="10">
        <f t="shared" si="4"/>
        <v>242886.0087</v>
      </c>
      <c r="Q16" s="10">
        <f t="shared" si="4"/>
        <v>246964.5966</v>
      </c>
      <c r="R16" s="10">
        <f t="shared" si="4"/>
        <v>251119.1363</v>
      </c>
      <c r="S16" s="10">
        <f t="shared" si="4"/>
        <v>255351.1016</v>
      </c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>
      <c r="A18" s="5" t="s">
        <v>41</v>
      </c>
      <c r="B18" s="10">
        <f t="shared" ref="B18:S18" si="5">B7-B16</f>
        <v>47000</v>
      </c>
      <c r="C18" s="10">
        <f t="shared" si="5"/>
        <v>47795</v>
      </c>
      <c r="D18" s="10">
        <f t="shared" si="5"/>
        <v>48604.675</v>
      </c>
      <c r="E18" s="10">
        <f t="shared" si="5"/>
        <v>49429.30738</v>
      </c>
      <c r="F18" s="10">
        <f t="shared" si="5"/>
        <v>50269.18504</v>
      </c>
      <c r="G18" s="10">
        <f t="shared" si="5"/>
        <v>51124.60157</v>
      </c>
      <c r="H18" s="10">
        <f t="shared" si="5"/>
        <v>51995.85629</v>
      </c>
      <c r="I18" s="10">
        <f t="shared" si="5"/>
        <v>52883.25441</v>
      </c>
      <c r="J18" s="10">
        <f t="shared" si="5"/>
        <v>53787.10714</v>
      </c>
      <c r="K18" s="10">
        <f t="shared" si="5"/>
        <v>54707.7318</v>
      </c>
      <c r="L18" s="10">
        <f t="shared" si="5"/>
        <v>55645.45193</v>
      </c>
      <c r="M18" s="10">
        <f t="shared" si="5"/>
        <v>56600.59745</v>
      </c>
      <c r="N18" s="10">
        <f t="shared" si="5"/>
        <v>57573.50475</v>
      </c>
      <c r="O18" s="10">
        <f t="shared" si="5"/>
        <v>58564.51684</v>
      </c>
      <c r="P18" s="10">
        <f t="shared" si="5"/>
        <v>59573.98347</v>
      </c>
      <c r="Q18" s="10">
        <f t="shared" si="5"/>
        <v>60602.26127</v>
      </c>
      <c r="R18" s="10">
        <f t="shared" si="5"/>
        <v>61649.71388</v>
      </c>
      <c r="S18" s="10">
        <f t="shared" si="5"/>
        <v>62716.71209</v>
      </c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/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5" t="s">
        <v>25</v>
      </c>
      <c r="L1" s="5" t="s">
        <v>26</v>
      </c>
      <c r="M1" s="5" t="s">
        <v>27</v>
      </c>
      <c r="N1" s="5" t="s">
        <v>28</v>
      </c>
      <c r="O1" s="5" t="s">
        <v>29</v>
      </c>
      <c r="P1" s="5" t="s">
        <v>30</v>
      </c>
      <c r="Q1" s="5" t="s">
        <v>31</v>
      </c>
      <c r="R1" s="5" t="s">
        <v>32</v>
      </c>
      <c r="S1" s="5" t="s">
        <v>33</v>
      </c>
    </row>
    <row r="2">
      <c r="A2" s="5" t="s">
        <v>42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>
      <c r="A3" s="5" t="str">
        <f>Assumptions!A2</f>
        <v>T-shirts</v>
      </c>
      <c r="B3" s="10">
        <f>'Calcs-1'!B9*Assumptions!$G2</f>
        <v>44000</v>
      </c>
      <c r="C3" s="10">
        <f>'Calcs-1'!C9*Assumptions!$G2</f>
        <v>44660</v>
      </c>
      <c r="D3" s="10">
        <f>'Calcs-1'!D9*Assumptions!$G2</f>
        <v>45329.9</v>
      </c>
      <c r="E3" s="10">
        <f>'Calcs-1'!E9*Assumptions!$G2</f>
        <v>46009.8485</v>
      </c>
      <c r="F3" s="10">
        <f>'Calcs-1'!F9*Assumptions!$G2</f>
        <v>46699.99623</v>
      </c>
      <c r="G3" s="10">
        <f>'Calcs-1'!G9*Assumptions!$G2</f>
        <v>47400.49617</v>
      </c>
      <c r="H3" s="10">
        <f>'Calcs-1'!H9*Assumptions!$G2</f>
        <v>48111.50361</v>
      </c>
      <c r="I3" s="10">
        <f>'Calcs-1'!I9*Assumptions!$G2</f>
        <v>48833.17617</v>
      </c>
      <c r="J3" s="10">
        <f>'Calcs-1'!J9*Assumptions!$G2</f>
        <v>49565.67381</v>
      </c>
      <c r="K3" s="10">
        <f>'Calcs-1'!K9*Assumptions!$G2</f>
        <v>50309.15892</v>
      </c>
      <c r="L3" s="10">
        <f>'Calcs-1'!L9*Assumptions!$G2</f>
        <v>51063.7963</v>
      </c>
      <c r="M3" s="10">
        <f>'Calcs-1'!M9*Assumptions!$G2</f>
        <v>51829.75325</v>
      </c>
      <c r="N3" s="10">
        <f>'Calcs-1'!N9*Assumptions!$G2</f>
        <v>52607.19954</v>
      </c>
      <c r="O3" s="10">
        <f>'Calcs-1'!O9*Assumptions!$G2</f>
        <v>53396.30754</v>
      </c>
      <c r="P3" s="10">
        <f>'Calcs-1'!P9*Assumptions!$G2</f>
        <v>54197.25215</v>
      </c>
      <c r="Q3" s="10">
        <f>'Calcs-1'!Q9*Assumptions!$G2</f>
        <v>55010.21093</v>
      </c>
      <c r="R3" s="10">
        <f>'Calcs-1'!R9*Assumptions!$G2</f>
        <v>55835.3641</v>
      </c>
      <c r="S3" s="10">
        <f>'Calcs-1'!S9*Assumptions!$G2</f>
        <v>56672.89456</v>
      </c>
    </row>
    <row r="4">
      <c r="A4" s="5" t="str">
        <f>Assumptions!A3</f>
        <v>Trousers</v>
      </c>
      <c r="B4" s="10">
        <f>'Calcs-1'!B10*Assumptions!$G3</f>
        <v>36000</v>
      </c>
      <c r="C4" s="10">
        <f>'Calcs-1'!C10*Assumptions!$G3</f>
        <v>36180</v>
      </c>
      <c r="D4" s="10">
        <f>'Calcs-1'!D10*Assumptions!$G3</f>
        <v>36360.9</v>
      </c>
      <c r="E4" s="10">
        <f>'Calcs-1'!E10*Assumptions!$G3</f>
        <v>36542.7045</v>
      </c>
      <c r="F4" s="10">
        <f>'Calcs-1'!F10*Assumptions!$G3</f>
        <v>36725.41802</v>
      </c>
      <c r="G4" s="10">
        <f>'Calcs-1'!G10*Assumptions!$G3</f>
        <v>36909.04511</v>
      </c>
      <c r="H4" s="10">
        <f>'Calcs-1'!H10*Assumptions!$G3</f>
        <v>37093.59034</v>
      </c>
      <c r="I4" s="10">
        <f>'Calcs-1'!I10*Assumptions!$G3</f>
        <v>37279.05829</v>
      </c>
      <c r="J4" s="10">
        <f>'Calcs-1'!J10*Assumptions!$G3</f>
        <v>37465.45358</v>
      </c>
      <c r="K4" s="10">
        <f>'Calcs-1'!K10*Assumptions!$G3</f>
        <v>37652.78085</v>
      </c>
      <c r="L4" s="10">
        <f>'Calcs-1'!L10*Assumptions!$G3</f>
        <v>37841.04475</v>
      </c>
      <c r="M4" s="10">
        <f>'Calcs-1'!M10*Assumptions!$G3</f>
        <v>38030.24998</v>
      </c>
      <c r="N4" s="10">
        <f>'Calcs-1'!N10*Assumptions!$G3</f>
        <v>38220.40123</v>
      </c>
      <c r="O4" s="10">
        <f>'Calcs-1'!O10*Assumptions!$G3</f>
        <v>38411.50323</v>
      </c>
      <c r="P4" s="10">
        <f>'Calcs-1'!P10*Assumptions!$G3</f>
        <v>38603.56075</v>
      </c>
      <c r="Q4" s="10">
        <f>'Calcs-1'!Q10*Assumptions!$G3</f>
        <v>38796.57855</v>
      </c>
      <c r="R4" s="10">
        <f>'Calcs-1'!R10*Assumptions!$G3</f>
        <v>38990.56145</v>
      </c>
      <c r="S4" s="10">
        <f>'Calcs-1'!S10*Assumptions!$G3</f>
        <v>39185.51425</v>
      </c>
    </row>
    <row r="5">
      <c r="A5" s="5" t="str">
        <f>Assumptions!A4</f>
        <v>Jeans</v>
      </c>
      <c r="B5" s="10">
        <f>'Calcs-1'!B11*Assumptions!$G4</f>
        <v>45000</v>
      </c>
      <c r="C5" s="10">
        <f>'Calcs-1'!C11*Assumptions!$G4</f>
        <v>45225</v>
      </c>
      <c r="D5" s="10">
        <f>'Calcs-1'!D11*Assumptions!$G4</f>
        <v>45451.125</v>
      </c>
      <c r="E5" s="10">
        <f>'Calcs-1'!E11*Assumptions!$G4</f>
        <v>45678.38063</v>
      </c>
      <c r="F5" s="10">
        <f>'Calcs-1'!F11*Assumptions!$G4</f>
        <v>45906.77253</v>
      </c>
      <c r="G5" s="10">
        <f>'Calcs-1'!G11*Assumptions!$G4</f>
        <v>46136.30639</v>
      </c>
      <c r="H5" s="10">
        <f>'Calcs-1'!H11*Assumptions!$G4</f>
        <v>46366.98792</v>
      </c>
      <c r="I5" s="10">
        <f>'Calcs-1'!I11*Assumptions!$G4</f>
        <v>46598.82286</v>
      </c>
      <c r="J5" s="10">
        <f>'Calcs-1'!J11*Assumptions!$G4</f>
        <v>46831.81698</v>
      </c>
      <c r="K5" s="10">
        <f>'Calcs-1'!K11*Assumptions!$G4</f>
        <v>47065.97606</v>
      </c>
      <c r="L5" s="10">
        <f>'Calcs-1'!L11*Assumptions!$G4</f>
        <v>47301.30594</v>
      </c>
      <c r="M5" s="10">
        <f>'Calcs-1'!M11*Assumptions!$G4</f>
        <v>47537.81247</v>
      </c>
      <c r="N5" s="10">
        <f>'Calcs-1'!N11*Assumptions!$G4</f>
        <v>47775.50153</v>
      </c>
      <c r="O5" s="10">
        <f>'Calcs-1'!O11*Assumptions!$G4</f>
        <v>48014.37904</v>
      </c>
      <c r="P5" s="10">
        <f>'Calcs-1'!P11*Assumptions!$G4</f>
        <v>48254.45094</v>
      </c>
      <c r="Q5" s="10">
        <f>'Calcs-1'!Q11*Assumptions!$G4</f>
        <v>48495.72319</v>
      </c>
      <c r="R5" s="10">
        <f>'Calcs-1'!R11*Assumptions!$G4</f>
        <v>48738.20181</v>
      </c>
      <c r="S5" s="10">
        <f>'Calcs-1'!S11*Assumptions!$G4</f>
        <v>48981.89282</v>
      </c>
    </row>
    <row r="6">
      <c r="A6" s="5" t="str">
        <f>Assumptions!A5</f>
        <v>Jackets</v>
      </c>
      <c r="B6" s="10">
        <f>'Calcs-1'!B12*Assumptions!$G5</f>
        <v>108000</v>
      </c>
      <c r="C6" s="10">
        <f>'Calcs-1'!C12*Assumptions!$G5</f>
        <v>109620</v>
      </c>
      <c r="D6" s="10">
        <f>'Calcs-1'!D12*Assumptions!$G5</f>
        <v>111264.3</v>
      </c>
      <c r="E6" s="10">
        <f>'Calcs-1'!E12*Assumptions!$G5</f>
        <v>112933.2645</v>
      </c>
      <c r="F6" s="10">
        <f>'Calcs-1'!F12*Assumptions!$G5</f>
        <v>114627.2635</v>
      </c>
      <c r="G6" s="10">
        <f>'Calcs-1'!G12*Assumptions!$G5</f>
        <v>116346.6724</v>
      </c>
      <c r="H6" s="10">
        <f>'Calcs-1'!H12*Assumptions!$G5</f>
        <v>118091.8725</v>
      </c>
      <c r="I6" s="10">
        <f>'Calcs-1'!I12*Assumptions!$G5</f>
        <v>119863.2506</v>
      </c>
      <c r="J6" s="10">
        <f>'Calcs-1'!J12*Assumptions!$G5</f>
        <v>121661.1994</v>
      </c>
      <c r="K6" s="10">
        <f>'Calcs-1'!K12*Assumptions!$G5</f>
        <v>123486.1173</v>
      </c>
      <c r="L6" s="10">
        <f>'Calcs-1'!L12*Assumptions!$G5</f>
        <v>125338.4091</v>
      </c>
      <c r="M6" s="10">
        <f>'Calcs-1'!M12*Assumptions!$G5</f>
        <v>127218.4852</v>
      </c>
      <c r="N6" s="10">
        <f>'Calcs-1'!N12*Assumptions!$G5</f>
        <v>129126.7625</v>
      </c>
      <c r="O6" s="10">
        <f>'Calcs-1'!O12*Assumptions!$G5</f>
        <v>131063.664</v>
      </c>
      <c r="P6" s="10">
        <f>'Calcs-1'!P12*Assumptions!$G5</f>
        <v>133029.6189</v>
      </c>
      <c r="Q6" s="10">
        <f>'Calcs-1'!Q12*Assumptions!$G5</f>
        <v>135025.0632</v>
      </c>
      <c r="R6" s="10">
        <f>'Calcs-1'!R12*Assumptions!$G5</f>
        <v>137050.4391</v>
      </c>
      <c r="S6" s="10">
        <f>'Calcs-1'!S12*Assumptions!$G5</f>
        <v>139106.1957</v>
      </c>
    </row>
    <row r="7">
      <c r="A7" s="5" t="s">
        <v>43</v>
      </c>
      <c r="B7" s="10">
        <f t="shared" ref="B7:S7" si="1">SUM(B3:B6)</f>
        <v>233000</v>
      </c>
      <c r="C7" s="10">
        <f t="shared" si="1"/>
        <v>235685</v>
      </c>
      <c r="D7" s="10">
        <f t="shared" si="1"/>
        <v>238406.225</v>
      </c>
      <c r="E7" s="10">
        <f t="shared" si="1"/>
        <v>241164.1981</v>
      </c>
      <c r="F7" s="10">
        <f t="shared" si="1"/>
        <v>243959.4502</v>
      </c>
      <c r="G7" s="10">
        <f t="shared" si="1"/>
        <v>246792.5201</v>
      </c>
      <c r="H7" s="10">
        <f t="shared" si="1"/>
        <v>249663.9544</v>
      </c>
      <c r="I7" s="10">
        <f t="shared" si="1"/>
        <v>252574.3079</v>
      </c>
      <c r="J7" s="10">
        <f t="shared" si="1"/>
        <v>255524.1437</v>
      </c>
      <c r="K7" s="10">
        <f t="shared" si="1"/>
        <v>258514.0332</v>
      </c>
      <c r="L7" s="10">
        <f t="shared" si="1"/>
        <v>261544.5561</v>
      </c>
      <c r="M7" s="10">
        <f t="shared" si="1"/>
        <v>264616.3009</v>
      </c>
      <c r="N7" s="10">
        <f t="shared" si="1"/>
        <v>267729.8648</v>
      </c>
      <c r="O7" s="10">
        <f t="shared" si="1"/>
        <v>270885.8538</v>
      </c>
      <c r="P7" s="10">
        <f t="shared" si="1"/>
        <v>274084.8828</v>
      </c>
      <c r="Q7" s="10">
        <f t="shared" si="1"/>
        <v>277327.5759</v>
      </c>
      <c r="R7" s="10">
        <f t="shared" si="1"/>
        <v>280614.5665</v>
      </c>
      <c r="S7" s="10">
        <f t="shared" si="1"/>
        <v>283946.4974</v>
      </c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>
      <c r="A9" s="5" t="s">
        <v>44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>
      <c r="A10" s="5" t="str">
        <f t="shared" ref="A10:S10" si="2">A3</f>
        <v>T-shirts</v>
      </c>
      <c r="B10" s="10">
        <f t="shared" si="2"/>
        <v>44000</v>
      </c>
      <c r="C10" s="10">
        <f t="shared" si="2"/>
        <v>44660</v>
      </c>
      <c r="D10" s="10">
        <f t="shared" si="2"/>
        <v>45329.9</v>
      </c>
      <c r="E10" s="10">
        <f t="shared" si="2"/>
        <v>46009.8485</v>
      </c>
      <c r="F10" s="10">
        <f t="shared" si="2"/>
        <v>46699.99623</v>
      </c>
      <c r="G10" s="10">
        <f t="shared" si="2"/>
        <v>47400.49617</v>
      </c>
      <c r="H10" s="10">
        <f t="shared" si="2"/>
        <v>48111.50361</v>
      </c>
      <c r="I10" s="10">
        <f t="shared" si="2"/>
        <v>48833.17617</v>
      </c>
      <c r="J10" s="10">
        <f t="shared" si="2"/>
        <v>49565.67381</v>
      </c>
      <c r="K10" s="10">
        <f t="shared" si="2"/>
        <v>50309.15892</v>
      </c>
      <c r="L10" s="10">
        <f t="shared" si="2"/>
        <v>51063.7963</v>
      </c>
      <c r="M10" s="10">
        <f t="shared" si="2"/>
        <v>51829.75325</v>
      </c>
      <c r="N10" s="10">
        <f t="shared" si="2"/>
        <v>52607.19954</v>
      </c>
      <c r="O10" s="10">
        <f t="shared" si="2"/>
        <v>53396.30754</v>
      </c>
      <c r="P10" s="10">
        <f t="shared" si="2"/>
        <v>54197.25215</v>
      </c>
      <c r="Q10" s="10">
        <f t="shared" si="2"/>
        <v>55010.21093</v>
      </c>
      <c r="R10" s="10">
        <f t="shared" si="2"/>
        <v>55835.3641</v>
      </c>
      <c r="S10" s="10">
        <f t="shared" si="2"/>
        <v>56672.89456</v>
      </c>
    </row>
    <row r="11">
      <c r="A11" s="5" t="str">
        <f t="shared" ref="A11:A13" si="4">A4</f>
        <v>Trousers</v>
      </c>
      <c r="B11" s="6">
        <v>0.0</v>
      </c>
      <c r="C11" s="6">
        <v>0.0</v>
      </c>
      <c r="D11" s="6">
        <v>0.0</v>
      </c>
      <c r="E11" s="10">
        <f t="shared" ref="E11:S11" si="3">B4</f>
        <v>36000</v>
      </c>
      <c r="F11" s="10">
        <f t="shared" si="3"/>
        <v>36180</v>
      </c>
      <c r="G11" s="10">
        <f t="shared" si="3"/>
        <v>36360.9</v>
      </c>
      <c r="H11" s="10">
        <f t="shared" si="3"/>
        <v>36542.7045</v>
      </c>
      <c r="I11" s="10">
        <f t="shared" si="3"/>
        <v>36725.41802</v>
      </c>
      <c r="J11" s="10">
        <f t="shared" si="3"/>
        <v>36909.04511</v>
      </c>
      <c r="K11" s="10">
        <f t="shared" si="3"/>
        <v>37093.59034</v>
      </c>
      <c r="L11" s="10">
        <f t="shared" si="3"/>
        <v>37279.05829</v>
      </c>
      <c r="M11" s="10">
        <f t="shared" si="3"/>
        <v>37465.45358</v>
      </c>
      <c r="N11" s="10">
        <f t="shared" si="3"/>
        <v>37652.78085</v>
      </c>
      <c r="O11" s="10">
        <f t="shared" si="3"/>
        <v>37841.04475</v>
      </c>
      <c r="P11" s="10">
        <f t="shared" si="3"/>
        <v>38030.24998</v>
      </c>
      <c r="Q11" s="10">
        <f t="shared" si="3"/>
        <v>38220.40123</v>
      </c>
      <c r="R11" s="10">
        <f t="shared" si="3"/>
        <v>38411.50323</v>
      </c>
      <c r="S11" s="10">
        <f t="shared" si="3"/>
        <v>38603.56075</v>
      </c>
    </row>
    <row r="12">
      <c r="A12" s="5" t="str">
        <f t="shared" si="4"/>
        <v>Jeans</v>
      </c>
      <c r="B12" s="6">
        <v>0.0</v>
      </c>
      <c r="C12" s="6">
        <v>0.0</v>
      </c>
      <c r="D12" s="6">
        <v>0.0</v>
      </c>
      <c r="E12" s="10">
        <f t="shared" ref="E12:S12" si="5">B5</f>
        <v>45000</v>
      </c>
      <c r="F12" s="10">
        <f t="shared" si="5"/>
        <v>45225</v>
      </c>
      <c r="G12" s="10">
        <f t="shared" si="5"/>
        <v>45451.125</v>
      </c>
      <c r="H12" s="10">
        <f t="shared" si="5"/>
        <v>45678.38063</v>
      </c>
      <c r="I12" s="10">
        <f t="shared" si="5"/>
        <v>45906.77253</v>
      </c>
      <c r="J12" s="10">
        <f t="shared" si="5"/>
        <v>46136.30639</v>
      </c>
      <c r="K12" s="10">
        <f t="shared" si="5"/>
        <v>46366.98792</v>
      </c>
      <c r="L12" s="10">
        <f t="shared" si="5"/>
        <v>46598.82286</v>
      </c>
      <c r="M12" s="10">
        <f t="shared" si="5"/>
        <v>46831.81698</v>
      </c>
      <c r="N12" s="10">
        <f t="shared" si="5"/>
        <v>47065.97606</v>
      </c>
      <c r="O12" s="10">
        <f t="shared" si="5"/>
        <v>47301.30594</v>
      </c>
      <c r="P12" s="10">
        <f t="shared" si="5"/>
        <v>47537.81247</v>
      </c>
      <c r="Q12" s="10">
        <f t="shared" si="5"/>
        <v>47775.50153</v>
      </c>
      <c r="R12" s="10">
        <f t="shared" si="5"/>
        <v>48014.37904</v>
      </c>
      <c r="S12" s="10">
        <f t="shared" si="5"/>
        <v>48254.45094</v>
      </c>
    </row>
    <row r="13">
      <c r="A13" s="5" t="str">
        <f t="shared" si="4"/>
        <v>Jackets</v>
      </c>
      <c r="B13" s="6">
        <v>0.0</v>
      </c>
      <c r="C13" s="6">
        <v>0.0</v>
      </c>
      <c r="D13" s="10">
        <f t="shared" ref="D13:S13" si="6">B6</f>
        <v>108000</v>
      </c>
      <c r="E13" s="10">
        <f t="shared" si="6"/>
        <v>109620</v>
      </c>
      <c r="F13" s="10">
        <f t="shared" si="6"/>
        <v>111264.3</v>
      </c>
      <c r="G13" s="10">
        <f t="shared" si="6"/>
        <v>112933.2645</v>
      </c>
      <c r="H13" s="10">
        <f t="shared" si="6"/>
        <v>114627.2635</v>
      </c>
      <c r="I13" s="10">
        <f t="shared" si="6"/>
        <v>116346.6724</v>
      </c>
      <c r="J13" s="10">
        <f t="shared" si="6"/>
        <v>118091.8725</v>
      </c>
      <c r="K13" s="10">
        <f t="shared" si="6"/>
        <v>119863.2506</v>
      </c>
      <c r="L13" s="10">
        <f t="shared" si="6"/>
        <v>121661.1994</v>
      </c>
      <c r="M13" s="10">
        <f t="shared" si="6"/>
        <v>123486.1173</v>
      </c>
      <c r="N13" s="10">
        <f t="shared" si="6"/>
        <v>125338.4091</v>
      </c>
      <c r="O13" s="10">
        <f t="shared" si="6"/>
        <v>127218.4852</v>
      </c>
      <c r="P13" s="10">
        <f t="shared" si="6"/>
        <v>129126.7625</v>
      </c>
      <c r="Q13" s="10">
        <f t="shared" si="6"/>
        <v>131063.664</v>
      </c>
      <c r="R13" s="10">
        <f t="shared" si="6"/>
        <v>133029.6189</v>
      </c>
      <c r="S13" s="10">
        <f t="shared" si="6"/>
        <v>135025.0632</v>
      </c>
    </row>
    <row r="14">
      <c r="A14" s="5" t="s">
        <v>45</v>
      </c>
      <c r="B14" s="10">
        <f t="shared" ref="B14:S14" si="7">SUM(B10:B13)</f>
        <v>44000</v>
      </c>
      <c r="C14" s="10">
        <f t="shared" si="7"/>
        <v>44660</v>
      </c>
      <c r="D14" s="10">
        <f t="shared" si="7"/>
        <v>153329.9</v>
      </c>
      <c r="E14" s="10">
        <f t="shared" si="7"/>
        <v>236629.8485</v>
      </c>
      <c r="F14" s="10">
        <f t="shared" si="7"/>
        <v>239369.2962</v>
      </c>
      <c r="G14" s="10">
        <f t="shared" si="7"/>
        <v>242145.7857</v>
      </c>
      <c r="H14" s="10">
        <f t="shared" si="7"/>
        <v>244959.8522</v>
      </c>
      <c r="I14" s="10">
        <f t="shared" si="7"/>
        <v>247812.0391</v>
      </c>
      <c r="J14" s="10">
        <f t="shared" si="7"/>
        <v>250702.8978</v>
      </c>
      <c r="K14" s="10">
        <f t="shared" si="7"/>
        <v>253632.9878</v>
      </c>
      <c r="L14" s="10">
        <f t="shared" si="7"/>
        <v>256602.8768</v>
      </c>
      <c r="M14" s="10">
        <f t="shared" si="7"/>
        <v>259613.1411</v>
      </c>
      <c r="N14" s="10">
        <f t="shared" si="7"/>
        <v>262664.3656</v>
      </c>
      <c r="O14" s="10">
        <f t="shared" si="7"/>
        <v>265757.1435</v>
      </c>
      <c r="P14" s="10">
        <f t="shared" si="7"/>
        <v>268892.0771</v>
      </c>
      <c r="Q14" s="10">
        <f t="shared" si="7"/>
        <v>272069.7776</v>
      </c>
      <c r="R14" s="10">
        <f t="shared" si="7"/>
        <v>275290.8653</v>
      </c>
      <c r="S14" s="10">
        <f t="shared" si="7"/>
        <v>278555.9694</v>
      </c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>
      <c r="A16" s="5" t="s">
        <v>46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>
      <c r="A17" s="5" t="str">
        <f t="shared" ref="A17:A20" si="9">A10</f>
        <v>T-shirts</v>
      </c>
      <c r="B17" s="10">
        <f t="shared" ref="B17:B20" si="10">B3-B10</f>
        <v>0</v>
      </c>
      <c r="C17" s="10">
        <f t="shared" ref="C17:S17" si="8">B17+C3-C10</f>
        <v>0</v>
      </c>
      <c r="D17" s="10">
        <f t="shared" si="8"/>
        <v>0</v>
      </c>
      <c r="E17" s="10">
        <f t="shared" si="8"/>
        <v>0</v>
      </c>
      <c r="F17" s="10">
        <f t="shared" si="8"/>
        <v>0</v>
      </c>
      <c r="G17" s="10">
        <f t="shared" si="8"/>
        <v>0</v>
      </c>
      <c r="H17" s="10">
        <f t="shared" si="8"/>
        <v>0</v>
      </c>
      <c r="I17" s="10">
        <f t="shared" si="8"/>
        <v>0</v>
      </c>
      <c r="J17" s="10">
        <f t="shared" si="8"/>
        <v>0</v>
      </c>
      <c r="K17" s="10">
        <f t="shared" si="8"/>
        <v>0</v>
      </c>
      <c r="L17" s="10">
        <f t="shared" si="8"/>
        <v>0</v>
      </c>
      <c r="M17" s="10">
        <f t="shared" si="8"/>
        <v>0</v>
      </c>
      <c r="N17" s="10">
        <f t="shared" si="8"/>
        <v>0</v>
      </c>
      <c r="O17" s="10">
        <f t="shared" si="8"/>
        <v>0</v>
      </c>
      <c r="P17" s="10">
        <f t="shared" si="8"/>
        <v>0</v>
      </c>
      <c r="Q17" s="10">
        <f t="shared" si="8"/>
        <v>0</v>
      </c>
      <c r="R17" s="10">
        <f t="shared" si="8"/>
        <v>0</v>
      </c>
      <c r="S17" s="10">
        <f t="shared" si="8"/>
        <v>0</v>
      </c>
    </row>
    <row r="18">
      <c r="A18" s="5" t="str">
        <f t="shared" si="9"/>
        <v>Trousers</v>
      </c>
      <c r="B18" s="10">
        <f t="shared" si="10"/>
        <v>36000</v>
      </c>
      <c r="C18" s="10">
        <f t="shared" ref="C18:S18" si="11">B18+C4-C11</f>
        <v>72180</v>
      </c>
      <c r="D18" s="10">
        <f t="shared" si="11"/>
        <v>108540.9</v>
      </c>
      <c r="E18" s="10">
        <f t="shared" si="11"/>
        <v>109083.6045</v>
      </c>
      <c r="F18" s="10">
        <f t="shared" si="11"/>
        <v>109629.0225</v>
      </c>
      <c r="G18" s="10">
        <f t="shared" si="11"/>
        <v>110177.1676</v>
      </c>
      <c r="H18" s="10">
        <f t="shared" si="11"/>
        <v>110728.0535</v>
      </c>
      <c r="I18" s="10">
        <f t="shared" si="11"/>
        <v>111281.6937</v>
      </c>
      <c r="J18" s="10">
        <f t="shared" si="11"/>
        <v>111838.1022</v>
      </c>
      <c r="K18" s="10">
        <f t="shared" si="11"/>
        <v>112397.2927</v>
      </c>
      <c r="L18" s="10">
        <f t="shared" si="11"/>
        <v>112959.2792</v>
      </c>
      <c r="M18" s="10">
        <f t="shared" si="11"/>
        <v>113524.0756</v>
      </c>
      <c r="N18" s="10">
        <f t="shared" si="11"/>
        <v>114091.696</v>
      </c>
      <c r="O18" s="10">
        <f t="shared" si="11"/>
        <v>114662.1544</v>
      </c>
      <c r="P18" s="10">
        <f t="shared" si="11"/>
        <v>115235.4652</v>
      </c>
      <c r="Q18" s="10">
        <f t="shared" si="11"/>
        <v>115811.6425</v>
      </c>
      <c r="R18" s="10">
        <f t="shared" si="11"/>
        <v>116390.7007</v>
      </c>
      <c r="S18" s="10">
        <f t="shared" si="11"/>
        <v>116972.6543</v>
      </c>
    </row>
    <row r="19">
      <c r="A19" s="5" t="str">
        <f t="shared" si="9"/>
        <v>Jeans</v>
      </c>
      <c r="B19" s="10">
        <f t="shared" si="10"/>
        <v>45000</v>
      </c>
      <c r="C19" s="10">
        <f t="shared" ref="C19:S19" si="12">B19+C5-C12</f>
        <v>90225</v>
      </c>
      <c r="D19" s="10">
        <f t="shared" si="12"/>
        <v>135676.125</v>
      </c>
      <c r="E19" s="10">
        <f t="shared" si="12"/>
        <v>136354.5056</v>
      </c>
      <c r="F19" s="10">
        <f t="shared" si="12"/>
        <v>137036.2782</v>
      </c>
      <c r="G19" s="10">
        <f t="shared" si="12"/>
        <v>137721.4595</v>
      </c>
      <c r="H19" s="10">
        <f t="shared" si="12"/>
        <v>138410.0668</v>
      </c>
      <c r="I19" s="10">
        <f t="shared" si="12"/>
        <v>139102.1172</v>
      </c>
      <c r="J19" s="10">
        <f t="shared" si="12"/>
        <v>139797.6278</v>
      </c>
      <c r="K19" s="10">
        <f t="shared" si="12"/>
        <v>140496.6159</v>
      </c>
      <c r="L19" s="10">
        <f t="shared" si="12"/>
        <v>141199.099</v>
      </c>
      <c r="M19" s="10">
        <f t="shared" si="12"/>
        <v>141905.0945</v>
      </c>
      <c r="N19" s="10">
        <f t="shared" si="12"/>
        <v>142614.6199</v>
      </c>
      <c r="O19" s="10">
        <f t="shared" si="12"/>
        <v>143327.693</v>
      </c>
      <c r="P19" s="10">
        <f t="shared" si="12"/>
        <v>144044.3315</v>
      </c>
      <c r="Q19" s="10">
        <f t="shared" si="12"/>
        <v>144764.5532</v>
      </c>
      <c r="R19" s="10">
        <f t="shared" si="12"/>
        <v>145488.3759</v>
      </c>
      <c r="S19" s="10">
        <f t="shared" si="12"/>
        <v>146215.8178</v>
      </c>
    </row>
    <row r="20">
      <c r="A20" s="5" t="str">
        <f t="shared" si="9"/>
        <v>Jackets</v>
      </c>
      <c r="B20" s="10">
        <f t="shared" si="10"/>
        <v>108000</v>
      </c>
      <c r="C20" s="10">
        <f t="shared" ref="C20:S20" si="13">B20+C6-C13</f>
        <v>217620</v>
      </c>
      <c r="D20" s="10">
        <f t="shared" si="13"/>
        <v>220884.3</v>
      </c>
      <c r="E20" s="10">
        <f t="shared" si="13"/>
        <v>224197.5645</v>
      </c>
      <c r="F20" s="10">
        <f t="shared" si="13"/>
        <v>227560.528</v>
      </c>
      <c r="G20" s="10">
        <f t="shared" si="13"/>
        <v>230973.9359</v>
      </c>
      <c r="H20" s="10">
        <f t="shared" si="13"/>
        <v>234438.5449</v>
      </c>
      <c r="I20" s="10">
        <f t="shared" si="13"/>
        <v>237955.1231</v>
      </c>
      <c r="J20" s="10">
        <f t="shared" si="13"/>
        <v>241524.4499</v>
      </c>
      <c r="K20" s="10">
        <f t="shared" si="13"/>
        <v>245147.3167</v>
      </c>
      <c r="L20" s="10">
        <f t="shared" si="13"/>
        <v>248824.5264</v>
      </c>
      <c r="M20" s="10">
        <f t="shared" si="13"/>
        <v>252556.8943</v>
      </c>
      <c r="N20" s="10">
        <f t="shared" si="13"/>
        <v>256345.2478</v>
      </c>
      <c r="O20" s="10">
        <f t="shared" si="13"/>
        <v>260190.4265</v>
      </c>
      <c r="P20" s="10">
        <f t="shared" si="13"/>
        <v>264093.2829</v>
      </c>
      <c r="Q20" s="10">
        <f t="shared" si="13"/>
        <v>268054.6821</v>
      </c>
      <c r="R20" s="10">
        <f t="shared" si="13"/>
        <v>272075.5023</v>
      </c>
      <c r="S20" s="10">
        <f t="shared" si="13"/>
        <v>276156.6349</v>
      </c>
    </row>
    <row r="21">
      <c r="A21" s="5" t="s">
        <v>47</v>
      </c>
      <c r="B21" s="10">
        <f t="shared" ref="B21:S21" si="14">SUM(B17:B20)</f>
        <v>189000</v>
      </c>
      <c r="C21" s="10">
        <f t="shared" si="14"/>
        <v>380025</v>
      </c>
      <c r="D21" s="10">
        <f t="shared" si="14"/>
        <v>465101.325</v>
      </c>
      <c r="E21" s="10">
        <f t="shared" si="14"/>
        <v>469635.6746</v>
      </c>
      <c r="F21" s="10">
        <f t="shared" si="14"/>
        <v>474225.8286</v>
      </c>
      <c r="G21" s="10">
        <f t="shared" si="14"/>
        <v>478872.5631</v>
      </c>
      <c r="H21" s="10">
        <f t="shared" si="14"/>
        <v>483576.6652</v>
      </c>
      <c r="I21" s="10">
        <f t="shared" si="14"/>
        <v>488338.934</v>
      </c>
      <c r="J21" s="10">
        <f t="shared" si="14"/>
        <v>493160.1799</v>
      </c>
      <c r="K21" s="10">
        <f t="shared" si="14"/>
        <v>498041.2253</v>
      </c>
      <c r="L21" s="10">
        <f t="shared" si="14"/>
        <v>502982.9046</v>
      </c>
      <c r="M21" s="10">
        <f t="shared" si="14"/>
        <v>507986.0644</v>
      </c>
      <c r="N21" s="10">
        <f t="shared" si="14"/>
        <v>513051.5637</v>
      </c>
      <c r="O21" s="10">
        <f t="shared" si="14"/>
        <v>518180.274</v>
      </c>
      <c r="P21" s="10">
        <f t="shared" si="14"/>
        <v>523373.0796</v>
      </c>
      <c r="Q21" s="10">
        <f t="shared" si="14"/>
        <v>528630.8778</v>
      </c>
      <c r="R21" s="10">
        <f t="shared" si="14"/>
        <v>533954.579</v>
      </c>
      <c r="S21" s="10">
        <f t="shared" si="14"/>
        <v>539345.1069</v>
      </c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/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5" t="s">
        <v>25</v>
      </c>
      <c r="L1" s="5" t="s">
        <v>26</v>
      </c>
      <c r="M1" s="5" t="s">
        <v>27</v>
      </c>
      <c r="N1" s="5" t="s">
        <v>28</v>
      </c>
      <c r="O1" s="5" t="s">
        <v>29</v>
      </c>
      <c r="P1" s="5" t="s">
        <v>30</v>
      </c>
      <c r="Q1" s="5" t="s">
        <v>31</v>
      </c>
      <c r="R1" s="5" t="s">
        <v>32</v>
      </c>
      <c r="S1" s="5" t="s">
        <v>33</v>
      </c>
    </row>
    <row r="2">
      <c r="A2" s="5" t="s">
        <v>48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>
      <c r="A3" s="5" t="str">
        <f>Assumptions!A2</f>
        <v>T-shirts</v>
      </c>
      <c r="B3" s="6">
        <v>0.0</v>
      </c>
      <c r="C3" s="6">
        <f t="shared" ref="C3:S3" si="1">B15</f>
        <v>10</v>
      </c>
      <c r="D3" s="9">
        <f t="shared" si="1"/>
        <v>19.65</v>
      </c>
      <c r="E3" s="9">
        <f t="shared" si="1"/>
        <v>28.93475</v>
      </c>
      <c r="F3" s="9">
        <f t="shared" si="1"/>
        <v>37.83857125</v>
      </c>
      <c r="G3" s="9">
        <f t="shared" si="1"/>
        <v>46.34534582</v>
      </c>
      <c r="H3" s="9">
        <f t="shared" si="1"/>
        <v>54.43850593</v>
      </c>
      <c r="I3" s="9">
        <f t="shared" si="1"/>
        <v>62.10102303</v>
      </c>
      <c r="J3" s="9">
        <f t="shared" si="1"/>
        <v>69.31539669</v>
      </c>
      <c r="K3" s="9">
        <f t="shared" si="1"/>
        <v>76.06364311</v>
      </c>
      <c r="L3" s="9">
        <f t="shared" si="1"/>
        <v>82.32728354</v>
      </c>
      <c r="M3" s="9">
        <f t="shared" si="1"/>
        <v>88.0873323</v>
      </c>
      <c r="N3" s="9">
        <f t="shared" si="1"/>
        <v>93.32428457</v>
      </c>
      <c r="O3" s="9">
        <f t="shared" si="1"/>
        <v>98.01810398</v>
      </c>
      <c r="P3" s="9">
        <f t="shared" si="1"/>
        <v>102.1482098</v>
      </c>
      <c r="Q3" s="9">
        <f t="shared" si="1"/>
        <v>105.6934638</v>
      </c>
      <c r="R3" s="9">
        <f t="shared" si="1"/>
        <v>108.6321573</v>
      </c>
      <c r="S3" s="9">
        <f t="shared" si="1"/>
        <v>110.9419971</v>
      </c>
    </row>
    <row r="4">
      <c r="A4" s="5" t="str">
        <f>Assumptions!A3</f>
        <v>Trousers</v>
      </c>
      <c r="B4" s="6">
        <v>0.0</v>
      </c>
      <c r="C4" s="6">
        <f t="shared" ref="C4:S4" si="2">B16</f>
        <v>10</v>
      </c>
      <c r="D4" s="9">
        <f t="shared" si="2"/>
        <v>19.8</v>
      </c>
      <c r="E4" s="9">
        <f t="shared" si="2"/>
        <v>29.3965</v>
      </c>
      <c r="F4" s="9">
        <f t="shared" si="2"/>
        <v>38.7859575</v>
      </c>
      <c r="G4" s="9">
        <f t="shared" si="2"/>
        <v>47.96478704</v>
      </c>
      <c r="H4" s="9">
        <f t="shared" si="2"/>
        <v>56.92935972</v>
      </c>
      <c r="I4" s="9">
        <f t="shared" si="2"/>
        <v>65.67600275</v>
      </c>
      <c r="J4" s="9">
        <f t="shared" si="2"/>
        <v>74.20099896</v>
      </c>
      <c r="K4" s="9">
        <f t="shared" si="2"/>
        <v>82.50058632</v>
      </c>
      <c r="L4" s="9">
        <f t="shared" si="2"/>
        <v>90.57095743</v>
      </c>
      <c r="M4" s="9">
        <f t="shared" si="2"/>
        <v>98.40825909</v>
      </c>
      <c r="N4" s="9">
        <f t="shared" si="2"/>
        <v>106.0085917</v>
      </c>
      <c r="O4" s="9">
        <f t="shared" si="2"/>
        <v>113.3680089</v>
      </c>
      <c r="P4" s="9">
        <f t="shared" si="2"/>
        <v>120.482517</v>
      </c>
      <c r="Q4" s="9">
        <f t="shared" si="2"/>
        <v>127.3480742</v>
      </c>
      <c r="R4" s="9">
        <f t="shared" si="2"/>
        <v>133.9605907</v>
      </c>
      <c r="S4" s="9">
        <f t="shared" si="2"/>
        <v>140.3159275</v>
      </c>
    </row>
    <row r="5">
      <c r="A5" s="5" t="str">
        <f>Assumptions!A4</f>
        <v>Jeans</v>
      </c>
      <c r="B5" s="6">
        <v>0.0</v>
      </c>
      <c r="C5" s="6">
        <f t="shared" ref="C5:S5" si="3">B17</f>
        <v>20</v>
      </c>
      <c r="D5" s="9">
        <f t="shared" si="3"/>
        <v>40.1</v>
      </c>
      <c r="E5" s="9">
        <f t="shared" si="3"/>
        <v>60.3005</v>
      </c>
      <c r="F5" s="9">
        <f t="shared" si="3"/>
        <v>80.6020025</v>
      </c>
      <c r="G5" s="9">
        <f t="shared" si="3"/>
        <v>101.0050125</v>
      </c>
      <c r="H5" s="9">
        <f t="shared" si="3"/>
        <v>121.5100376</v>
      </c>
      <c r="I5" s="9">
        <f t="shared" si="3"/>
        <v>142.1175878</v>
      </c>
      <c r="J5" s="9">
        <f t="shared" si="3"/>
        <v>162.8281757</v>
      </c>
      <c r="K5" s="9">
        <f t="shared" si="3"/>
        <v>183.6423166</v>
      </c>
      <c r="L5" s="9">
        <f t="shared" si="3"/>
        <v>204.5605282</v>
      </c>
      <c r="M5" s="9">
        <f t="shared" si="3"/>
        <v>225.5833308</v>
      </c>
      <c r="N5" s="9">
        <f t="shared" si="3"/>
        <v>246.7112475</v>
      </c>
      <c r="O5" s="9">
        <f t="shared" si="3"/>
        <v>267.9448037</v>
      </c>
      <c r="P5" s="9">
        <f t="shared" si="3"/>
        <v>289.2845277</v>
      </c>
      <c r="Q5" s="9">
        <f t="shared" si="3"/>
        <v>310.7309504</v>
      </c>
      <c r="R5" s="9">
        <f t="shared" si="3"/>
        <v>332.2846051</v>
      </c>
      <c r="S5" s="9">
        <f t="shared" si="3"/>
        <v>353.9460281</v>
      </c>
    </row>
    <row r="6">
      <c r="A6" s="5" t="str">
        <f>Assumptions!A5</f>
        <v>Jackets</v>
      </c>
      <c r="B6" s="6">
        <v>0.0</v>
      </c>
      <c r="C6" s="6">
        <f t="shared" ref="C6:S6" si="4">B18</f>
        <v>10</v>
      </c>
      <c r="D6" s="9">
        <f t="shared" si="4"/>
        <v>19.75</v>
      </c>
      <c r="E6" s="9">
        <f t="shared" si="4"/>
        <v>29.23825</v>
      </c>
      <c r="F6" s="9">
        <f t="shared" si="4"/>
        <v>38.45266375</v>
      </c>
      <c r="G6" s="9">
        <f t="shared" si="4"/>
        <v>47.38081051</v>
      </c>
      <c r="H6" s="9">
        <f t="shared" si="4"/>
        <v>56.0099066</v>
      </c>
      <c r="I6" s="9">
        <f t="shared" si="4"/>
        <v>64.32680681</v>
      </c>
      <c r="J6" s="9">
        <f t="shared" si="4"/>
        <v>72.31799556</v>
      </c>
      <c r="K6" s="9">
        <f t="shared" si="4"/>
        <v>79.96957788</v>
      </c>
      <c r="L6" s="9">
        <f t="shared" si="4"/>
        <v>87.26727017</v>
      </c>
      <c r="M6" s="9">
        <f t="shared" si="4"/>
        <v>94.19639082</v>
      </c>
      <c r="N6" s="9">
        <f t="shared" si="4"/>
        <v>100.7418505</v>
      </c>
      <c r="O6" s="9">
        <f t="shared" si="4"/>
        <v>106.8881424</v>
      </c>
      <c r="P6" s="9">
        <f t="shared" si="4"/>
        <v>112.6193319</v>
      </c>
      <c r="Q6" s="9">
        <f t="shared" si="4"/>
        <v>117.9190466</v>
      </c>
      <c r="R6" s="9">
        <f t="shared" si="4"/>
        <v>122.7704656</v>
      </c>
      <c r="S6" s="9">
        <f t="shared" si="4"/>
        <v>127.1563084</v>
      </c>
    </row>
    <row r="7">
      <c r="A7" s="5"/>
      <c r="B7" s="5"/>
      <c r="C7" s="5"/>
      <c r="D7" s="5" t="str">
        <f>C19</f>
        <v/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>
      <c r="A8" s="5" t="s">
        <v>49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>
      <c r="A9" s="5" t="str">
        <f t="shared" ref="A9:A13" si="5">A3</f>
        <v>T-shirts</v>
      </c>
      <c r="B9" s="6">
        <f>'Calcs-1'!B9-'Calcs-1'!B3</f>
        <v>10</v>
      </c>
      <c r="C9" s="9">
        <f>'Calcs-1'!C9-'Calcs-1'!C3</f>
        <v>9.65</v>
      </c>
      <c r="D9" s="9">
        <f>'Calcs-1'!D9-'Calcs-1'!D3</f>
        <v>9.28475</v>
      </c>
      <c r="E9" s="9">
        <f>'Calcs-1'!E9-'Calcs-1'!E3</f>
        <v>8.90382125</v>
      </c>
      <c r="F9" s="9">
        <f>'Calcs-1'!F9-'Calcs-1'!F3</f>
        <v>8.506774569</v>
      </c>
      <c r="G9" s="9">
        <f>'Calcs-1'!G9-'Calcs-1'!G3</f>
        <v>8.093160107</v>
      </c>
      <c r="H9" s="9">
        <f>'Calcs-1'!H9-'Calcs-1'!H3</f>
        <v>7.662517107</v>
      </c>
      <c r="I9" s="9">
        <f>'Calcs-1'!I9-'Calcs-1'!I3</f>
        <v>7.214373654</v>
      </c>
      <c r="J9" s="9">
        <f>'Calcs-1'!J9-'Calcs-1'!J3</f>
        <v>6.748246425</v>
      </c>
      <c r="K9" s="9">
        <f>'Calcs-1'!K9-'Calcs-1'!K3</f>
        <v>6.263640431</v>
      </c>
      <c r="L9" s="9">
        <f>'Calcs-1'!L9-'Calcs-1'!L3</f>
        <v>5.760048753</v>
      </c>
      <c r="M9" s="9">
        <f>'Calcs-1'!M9-'Calcs-1'!M3</f>
        <v>5.236952275</v>
      </c>
      <c r="N9" s="9">
        <f>'Calcs-1'!N9-'Calcs-1'!N3</f>
        <v>4.693819405</v>
      </c>
      <c r="O9" s="9">
        <f>'Calcs-1'!O9-'Calcs-1'!O3</f>
        <v>4.130105798</v>
      </c>
      <c r="P9" s="9">
        <f>'Calcs-1'!P9-'Calcs-1'!P3</f>
        <v>3.54525407</v>
      </c>
      <c r="Q9" s="9">
        <f>'Calcs-1'!Q9-'Calcs-1'!Q3</f>
        <v>2.9386935</v>
      </c>
      <c r="R9" s="9">
        <f>'Calcs-1'!R9-'Calcs-1'!R3</f>
        <v>2.309839733</v>
      </c>
      <c r="S9" s="9">
        <f>'Calcs-1'!S9-'Calcs-1'!S3</f>
        <v>1.658094476</v>
      </c>
    </row>
    <row r="10">
      <c r="A10" s="5" t="str">
        <f t="shared" si="5"/>
        <v>Trousers</v>
      </c>
      <c r="B10" s="6">
        <f>'Calcs-1'!B10-'Calcs-1'!B4</f>
        <v>10</v>
      </c>
      <c r="C10" s="9">
        <f>'Calcs-1'!C10-'Calcs-1'!C4</f>
        <v>9.8</v>
      </c>
      <c r="D10" s="9">
        <f>'Calcs-1'!D10-'Calcs-1'!D4</f>
        <v>9.5965</v>
      </c>
      <c r="E10" s="9">
        <f>'Calcs-1'!E10-'Calcs-1'!E4</f>
        <v>9.3894575</v>
      </c>
      <c r="F10" s="9">
        <f>'Calcs-1'!F10-'Calcs-1'!F4</f>
        <v>9.178829537</v>
      </c>
      <c r="G10" s="9">
        <f>'Calcs-1'!G10-'Calcs-1'!G4</f>
        <v>8.964572683</v>
      </c>
      <c r="H10" s="9">
        <f>'Calcs-1'!H10-'Calcs-1'!H4</f>
        <v>8.746643034</v>
      </c>
      <c r="I10" s="9">
        <f>'Calcs-1'!I10-'Calcs-1'!I4</f>
        <v>8.524996211</v>
      </c>
      <c r="J10" s="9">
        <f>'Calcs-1'!J10-'Calcs-1'!J4</f>
        <v>8.299587354</v>
      </c>
      <c r="K10" s="9">
        <f>'Calcs-1'!K10-'Calcs-1'!K4</f>
        <v>8.070371114</v>
      </c>
      <c r="L10" s="9">
        <f>'Calcs-1'!L10-'Calcs-1'!L4</f>
        <v>7.837301652</v>
      </c>
      <c r="M10" s="9">
        <f>'Calcs-1'!M10-'Calcs-1'!M4</f>
        <v>7.600332629</v>
      </c>
      <c r="N10" s="9">
        <f>'Calcs-1'!N10-'Calcs-1'!N4</f>
        <v>7.359417205</v>
      </c>
      <c r="O10" s="9">
        <f>'Calcs-1'!O10-'Calcs-1'!O4</f>
        <v>7.114508034</v>
      </c>
      <c r="P10" s="9">
        <f>'Calcs-1'!P10-'Calcs-1'!P4</f>
        <v>6.865557254</v>
      </c>
      <c r="Q10" s="9">
        <f>'Calcs-1'!Q10-'Calcs-1'!Q4</f>
        <v>6.612516487</v>
      </c>
      <c r="R10" s="9">
        <f>'Calcs-1'!R10-'Calcs-1'!R4</f>
        <v>6.35533683</v>
      </c>
      <c r="S10" s="9">
        <f>'Calcs-1'!S10-'Calcs-1'!S4</f>
        <v>6.093968853</v>
      </c>
    </row>
    <row r="11">
      <c r="A11" s="5" t="str">
        <f t="shared" si="5"/>
        <v>Jeans</v>
      </c>
      <c r="B11" s="6">
        <f>'Calcs-1'!B11-'Calcs-1'!B5</f>
        <v>20</v>
      </c>
      <c r="C11" s="9">
        <f>'Calcs-1'!C11-'Calcs-1'!C5</f>
        <v>20.1</v>
      </c>
      <c r="D11" s="9">
        <f>'Calcs-1'!D11-'Calcs-1'!D5</f>
        <v>20.2005</v>
      </c>
      <c r="E11" s="9">
        <f>'Calcs-1'!E11-'Calcs-1'!E5</f>
        <v>20.3015025</v>
      </c>
      <c r="F11" s="9">
        <f>'Calcs-1'!F11-'Calcs-1'!F5</f>
        <v>20.40301001</v>
      </c>
      <c r="G11" s="9">
        <f>'Calcs-1'!G11-'Calcs-1'!G5</f>
        <v>20.50502506</v>
      </c>
      <c r="H11" s="9">
        <f>'Calcs-1'!H11-'Calcs-1'!H5</f>
        <v>20.60755019</v>
      </c>
      <c r="I11" s="9">
        <f>'Calcs-1'!I11-'Calcs-1'!I5</f>
        <v>20.71058794</v>
      </c>
      <c r="J11" s="9">
        <f>'Calcs-1'!J11-'Calcs-1'!J5</f>
        <v>20.81414088</v>
      </c>
      <c r="K11" s="9">
        <f>'Calcs-1'!K11-'Calcs-1'!K5</f>
        <v>20.91821158</v>
      </c>
      <c r="L11" s="9">
        <f>'Calcs-1'!L11-'Calcs-1'!L5</f>
        <v>21.02280264</v>
      </c>
      <c r="M11" s="9">
        <f>'Calcs-1'!M11-'Calcs-1'!M5</f>
        <v>21.12791665</v>
      </c>
      <c r="N11" s="9">
        <f>'Calcs-1'!N11-'Calcs-1'!N5</f>
        <v>21.23355624</v>
      </c>
      <c r="O11" s="9">
        <f>'Calcs-1'!O11-'Calcs-1'!O5</f>
        <v>21.33972402</v>
      </c>
      <c r="P11" s="9">
        <f>'Calcs-1'!P11-'Calcs-1'!P5</f>
        <v>21.44642264</v>
      </c>
      <c r="Q11" s="9">
        <f>'Calcs-1'!Q11-'Calcs-1'!Q5</f>
        <v>21.55365475</v>
      </c>
      <c r="R11" s="9">
        <f>'Calcs-1'!R11-'Calcs-1'!R5</f>
        <v>21.66142303</v>
      </c>
      <c r="S11" s="9">
        <f>'Calcs-1'!S11-'Calcs-1'!S5</f>
        <v>21.76973014</v>
      </c>
    </row>
    <row r="12">
      <c r="A12" s="5" t="str">
        <f t="shared" si="5"/>
        <v>Jackets</v>
      </c>
      <c r="B12" s="6">
        <f>'Calcs-1'!B12-'Calcs-1'!B6</f>
        <v>10</v>
      </c>
      <c r="C12" s="9">
        <f>'Calcs-1'!C12-'Calcs-1'!C6</f>
        <v>9.75</v>
      </c>
      <c r="D12" s="9">
        <f>'Calcs-1'!D12-'Calcs-1'!D6</f>
        <v>9.48825</v>
      </c>
      <c r="E12" s="9">
        <f>'Calcs-1'!E12-'Calcs-1'!E6</f>
        <v>9.21441375</v>
      </c>
      <c r="F12" s="9">
        <f>'Calcs-1'!F12-'Calcs-1'!F6</f>
        <v>8.928146756</v>
      </c>
      <c r="G12" s="9">
        <f>'Calcs-1'!G12-'Calcs-1'!G6</f>
        <v>8.629096094</v>
      </c>
      <c r="H12" s="9">
        <f>'Calcs-1'!H12-'Calcs-1'!H6</f>
        <v>8.316900214</v>
      </c>
      <c r="I12" s="9">
        <f>'Calcs-1'!I12-'Calcs-1'!I6</f>
        <v>7.991188749</v>
      </c>
      <c r="J12" s="9">
        <f>'Calcs-1'!J12-'Calcs-1'!J6</f>
        <v>7.651582313</v>
      </c>
      <c r="K12" s="9">
        <f>'Calcs-1'!K12-'Calcs-1'!K6</f>
        <v>7.297692296</v>
      </c>
      <c r="L12" s="9">
        <f>'Calcs-1'!L12-'Calcs-1'!L6</f>
        <v>6.929120653</v>
      </c>
      <c r="M12" s="9">
        <f>'Calcs-1'!M12-'Calcs-1'!M6</f>
        <v>6.545459694</v>
      </c>
      <c r="N12" s="9">
        <f>'Calcs-1'!N12-'Calcs-1'!N6</f>
        <v>6.146291867</v>
      </c>
      <c r="O12" s="9">
        <f>'Calcs-1'!O12-'Calcs-1'!O6</f>
        <v>5.731189527</v>
      </c>
      <c r="P12" s="9">
        <f>'Calcs-1'!P12-'Calcs-1'!P6</f>
        <v>5.299714717</v>
      </c>
      <c r="Q12" s="9">
        <f>'Calcs-1'!Q12-'Calcs-1'!Q6</f>
        <v>4.851418933</v>
      </c>
      <c r="R12" s="9">
        <f>'Calcs-1'!R12-'Calcs-1'!R6</f>
        <v>4.385842882</v>
      </c>
      <c r="S12" s="9">
        <f>'Calcs-1'!S12-'Calcs-1'!S6</f>
        <v>3.902516243</v>
      </c>
    </row>
    <row r="13">
      <c r="A13" s="5" t="str">
        <f t="shared" si="5"/>
        <v/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>
      <c r="A14" s="5" t="s">
        <v>50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>
      <c r="A15" s="5" t="str">
        <f t="shared" ref="A15:A18" si="7">A9</f>
        <v>T-shirts</v>
      </c>
      <c r="B15" s="6">
        <f t="shared" ref="B15:S15" si="6">B3+B9</f>
        <v>10</v>
      </c>
      <c r="C15" s="9">
        <f t="shared" si="6"/>
        <v>19.65</v>
      </c>
      <c r="D15" s="9">
        <f t="shared" si="6"/>
        <v>28.93475</v>
      </c>
      <c r="E15" s="9">
        <f t="shared" si="6"/>
        <v>37.83857125</v>
      </c>
      <c r="F15" s="9">
        <f t="shared" si="6"/>
        <v>46.34534582</v>
      </c>
      <c r="G15" s="9">
        <f t="shared" si="6"/>
        <v>54.43850593</v>
      </c>
      <c r="H15" s="9">
        <f t="shared" si="6"/>
        <v>62.10102303</v>
      </c>
      <c r="I15" s="9">
        <f t="shared" si="6"/>
        <v>69.31539669</v>
      </c>
      <c r="J15" s="9">
        <f t="shared" si="6"/>
        <v>76.06364311</v>
      </c>
      <c r="K15" s="9">
        <f t="shared" si="6"/>
        <v>82.32728354</v>
      </c>
      <c r="L15" s="9">
        <f t="shared" si="6"/>
        <v>88.0873323</v>
      </c>
      <c r="M15" s="9">
        <f t="shared" si="6"/>
        <v>93.32428457</v>
      </c>
      <c r="N15" s="9">
        <f t="shared" si="6"/>
        <v>98.01810398</v>
      </c>
      <c r="O15" s="9">
        <f t="shared" si="6"/>
        <v>102.1482098</v>
      </c>
      <c r="P15" s="9">
        <f t="shared" si="6"/>
        <v>105.6934638</v>
      </c>
      <c r="Q15" s="9">
        <f t="shared" si="6"/>
        <v>108.6321573</v>
      </c>
      <c r="R15" s="9">
        <f t="shared" si="6"/>
        <v>110.9419971</v>
      </c>
      <c r="S15" s="9">
        <f t="shared" si="6"/>
        <v>112.6000916</v>
      </c>
    </row>
    <row r="16">
      <c r="A16" s="5" t="str">
        <f t="shared" si="7"/>
        <v>Trousers</v>
      </c>
      <c r="B16" s="6">
        <f t="shared" ref="B16:S16" si="8">B4+B10</f>
        <v>10</v>
      </c>
      <c r="C16" s="9">
        <f t="shared" si="8"/>
        <v>19.8</v>
      </c>
      <c r="D16" s="9">
        <f t="shared" si="8"/>
        <v>29.3965</v>
      </c>
      <c r="E16" s="9">
        <f t="shared" si="8"/>
        <v>38.7859575</v>
      </c>
      <c r="F16" s="9">
        <f t="shared" si="8"/>
        <v>47.96478704</v>
      </c>
      <c r="G16" s="9">
        <f t="shared" si="8"/>
        <v>56.92935972</v>
      </c>
      <c r="H16" s="9">
        <f t="shared" si="8"/>
        <v>65.67600275</v>
      </c>
      <c r="I16" s="9">
        <f t="shared" si="8"/>
        <v>74.20099896</v>
      </c>
      <c r="J16" s="9">
        <f t="shared" si="8"/>
        <v>82.50058632</v>
      </c>
      <c r="K16" s="9">
        <f t="shared" si="8"/>
        <v>90.57095743</v>
      </c>
      <c r="L16" s="9">
        <f t="shared" si="8"/>
        <v>98.40825909</v>
      </c>
      <c r="M16" s="9">
        <f t="shared" si="8"/>
        <v>106.0085917</v>
      </c>
      <c r="N16" s="9">
        <f t="shared" si="8"/>
        <v>113.3680089</v>
      </c>
      <c r="O16" s="9">
        <f t="shared" si="8"/>
        <v>120.482517</v>
      </c>
      <c r="P16" s="9">
        <f t="shared" si="8"/>
        <v>127.3480742</v>
      </c>
      <c r="Q16" s="9">
        <f t="shared" si="8"/>
        <v>133.9605907</v>
      </c>
      <c r="R16" s="9">
        <f t="shared" si="8"/>
        <v>140.3159275</v>
      </c>
      <c r="S16" s="9">
        <f t="shared" si="8"/>
        <v>146.4098964</v>
      </c>
    </row>
    <row r="17">
      <c r="A17" s="5" t="str">
        <f t="shared" si="7"/>
        <v>Jeans</v>
      </c>
      <c r="B17" s="6">
        <f t="shared" ref="B17:S17" si="9">B5+B11</f>
        <v>20</v>
      </c>
      <c r="C17" s="9">
        <f t="shared" si="9"/>
        <v>40.1</v>
      </c>
      <c r="D17" s="9">
        <f t="shared" si="9"/>
        <v>60.3005</v>
      </c>
      <c r="E17" s="9">
        <f t="shared" si="9"/>
        <v>80.6020025</v>
      </c>
      <c r="F17" s="9">
        <f t="shared" si="9"/>
        <v>101.0050125</v>
      </c>
      <c r="G17" s="9">
        <f t="shared" si="9"/>
        <v>121.5100376</v>
      </c>
      <c r="H17" s="9">
        <f t="shared" si="9"/>
        <v>142.1175878</v>
      </c>
      <c r="I17" s="9">
        <f t="shared" si="9"/>
        <v>162.8281757</v>
      </c>
      <c r="J17" s="9">
        <f t="shared" si="9"/>
        <v>183.6423166</v>
      </c>
      <c r="K17" s="9">
        <f t="shared" si="9"/>
        <v>204.5605282</v>
      </c>
      <c r="L17" s="9">
        <f t="shared" si="9"/>
        <v>225.5833308</v>
      </c>
      <c r="M17" s="9">
        <f t="shared" si="9"/>
        <v>246.7112475</v>
      </c>
      <c r="N17" s="9">
        <f t="shared" si="9"/>
        <v>267.9448037</v>
      </c>
      <c r="O17" s="9">
        <f t="shared" si="9"/>
        <v>289.2845277</v>
      </c>
      <c r="P17" s="9">
        <f t="shared" si="9"/>
        <v>310.7309504</v>
      </c>
      <c r="Q17" s="9">
        <f t="shared" si="9"/>
        <v>332.2846051</v>
      </c>
      <c r="R17" s="9">
        <f t="shared" si="9"/>
        <v>353.9460281</v>
      </c>
      <c r="S17" s="9">
        <f t="shared" si="9"/>
        <v>375.7157583</v>
      </c>
    </row>
    <row r="18">
      <c r="A18" s="5" t="str">
        <f t="shared" si="7"/>
        <v>Jackets</v>
      </c>
      <c r="B18" s="6">
        <f t="shared" ref="B18:S18" si="10">B6+B12</f>
        <v>10</v>
      </c>
      <c r="C18" s="9">
        <f t="shared" si="10"/>
        <v>19.75</v>
      </c>
      <c r="D18" s="9">
        <f t="shared" si="10"/>
        <v>29.23825</v>
      </c>
      <c r="E18" s="9">
        <f t="shared" si="10"/>
        <v>38.45266375</v>
      </c>
      <c r="F18" s="9">
        <f t="shared" si="10"/>
        <v>47.38081051</v>
      </c>
      <c r="G18" s="9">
        <f t="shared" si="10"/>
        <v>56.0099066</v>
      </c>
      <c r="H18" s="9">
        <f t="shared" si="10"/>
        <v>64.32680681</v>
      </c>
      <c r="I18" s="9">
        <f t="shared" si="10"/>
        <v>72.31799556</v>
      </c>
      <c r="J18" s="9">
        <f t="shared" si="10"/>
        <v>79.96957788</v>
      </c>
      <c r="K18" s="9">
        <f t="shared" si="10"/>
        <v>87.26727017</v>
      </c>
      <c r="L18" s="9">
        <f t="shared" si="10"/>
        <v>94.19639082</v>
      </c>
      <c r="M18" s="9">
        <f t="shared" si="10"/>
        <v>100.7418505</v>
      </c>
      <c r="N18" s="9">
        <f t="shared" si="10"/>
        <v>106.8881424</v>
      </c>
      <c r="O18" s="9">
        <f t="shared" si="10"/>
        <v>112.6193319</v>
      </c>
      <c r="P18" s="9">
        <f t="shared" si="10"/>
        <v>117.9190466</v>
      </c>
      <c r="Q18" s="9">
        <f t="shared" si="10"/>
        <v>122.7704656</v>
      </c>
      <c r="R18" s="9">
        <f t="shared" si="10"/>
        <v>127.1563084</v>
      </c>
      <c r="S18" s="9">
        <f t="shared" si="10"/>
        <v>131.0588247</v>
      </c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>
      <c r="A20" s="5" t="s">
        <v>51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>
      <c r="A21" s="5" t="str">
        <f t="shared" ref="A21:A24" si="11">A15</f>
        <v>T-shirts</v>
      </c>
      <c r="B21" s="10">
        <f>B15*Assumptions!$G2</f>
        <v>4000</v>
      </c>
      <c r="C21" s="10">
        <f>C15*Assumptions!$G2</f>
        <v>7860</v>
      </c>
      <c r="D21" s="10">
        <f>D15*Assumptions!$G2</f>
        <v>11573.9</v>
      </c>
      <c r="E21" s="10">
        <f>E15*Assumptions!$G2</f>
        <v>15135.4285</v>
      </c>
      <c r="F21" s="10">
        <f>F15*Assumptions!$G2</f>
        <v>18538.13833</v>
      </c>
      <c r="G21" s="10">
        <f>G15*Assumptions!$G2</f>
        <v>21775.40237</v>
      </c>
      <c r="H21" s="10">
        <f>H15*Assumptions!$G2</f>
        <v>24840.40921</v>
      </c>
      <c r="I21" s="10">
        <f>I15*Assumptions!$G2</f>
        <v>27726.15868</v>
      </c>
      <c r="J21" s="10">
        <f>J15*Assumptions!$G2</f>
        <v>30425.45725</v>
      </c>
      <c r="K21" s="10">
        <f>K15*Assumptions!$G2</f>
        <v>32930.91342</v>
      </c>
      <c r="L21" s="10">
        <f>L15*Assumptions!$G2</f>
        <v>35234.93292</v>
      </c>
      <c r="M21" s="10">
        <f>M15*Assumptions!$G2</f>
        <v>37329.71383</v>
      </c>
      <c r="N21" s="10">
        <f>N15*Assumptions!$G2</f>
        <v>39207.24159</v>
      </c>
      <c r="O21" s="10">
        <f>O15*Assumptions!$G2</f>
        <v>40859.28391</v>
      </c>
      <c r="P21" s="10">
        <f>P15*Assumptions!$G2</f>
        <v>42277.38554</v>
      </c>
      <c r="Q21" s="10">
        <f>Q15*Assumptions!$G2</f>
        <v>43452.86294</v>
      </c>
      <c r="R21" s="10">
        <f>R15*Assumptions!$G2</f>
        <v>44376.79883</v>
      </c>
      <c r="S21" s="10">
        <f>S15*Assumptions!$G2</f>
        <v>45040.03662</v>
      </c>
    </row>
    <row r="22">
      <c r="A22" s="5" t="str">
        <f t="shared" si="11"/>
        <v>Trousers</v>
      </c>
      <c r="B22" s="10">
        <f>B16*Assumptions!$G3</f>
        <v>6000</v>
      </c>
      <c r="C22" s="10">
        <f>C16*Assumptions!$G3</f>
        <v>11880</v>
      </c>
      <c r="D22" s="10">
        <f>D16*Assumptions!$G3</f>
        <v>17637.9</v>
      </c>
      <c r="E22" s="10">
        <f>E16*Assumptions!$G3</f>
        <v>23271.5745</v>
      </c>
      <c r="F22" s="10">
        <f>F16*Assumptions!$G3</f>
        <v>28778.87222</v>
      </c>
      <c r="G22" s="10">
        <f>G16*Assumptions!$G3</f>
        <v>34157.61583</v>
      </c>
      <c r="H22" s="10">
        <f>H16*Assumptions!$G3</f>
        <v>39405.60165</v>
      </c>
      <c r="I22" s="10">
        <f>I16*Assumptions!$G3</f>
        <v>44520.59938</v>
      </c>
      <c r="J22" s="10">
        <f>J16*Assumptions!$G3</f>
        <v>49500.35179</v>
      </c>
      <c r="K22" s="10">
        <f>K16*Assumptions!$G3</f>
        <v>54342.57446</v>
      </c>
      <c r="L22" s="10">
        <f>L16*Assumptions!$G3</f>
        <v>59044.95545</v>
      </c>
      <c r="M22" s="10">
        <f>M16*Assumptions!$G3</f>
        <v>63605.15503</v>
      </c>
      <c r="N22" s="10">
        <f>N16*Assumptions!$G3</f>
        <v>68020.80535</v>
      </c>
      <c r="O22" s="10">
        <f>O16*Assumptions!$G3</f>
        <v>72289.51017</v>
      </c>
      <c r="P22" s="10">
        <f>P16*Assumptions!$G3</f>
        <v>76408.84452</v>
      </c>
      <c r="Q22" s="10">
        <f>Q16*Assumptions!$G3</f>
        <v>80376.35442</v>
      </c>
      <c r="R22" s="10">
        <f>R16*Assumptions!$G3</f>
        <v>84189.55651</v>
      </c>
      <c r="S22" s="10">
        <f>S16*Assumptions!$G3</f>
        <v>87845.93783</v>
      </c>
    </row>
    <row r="23">
      <c r="A23" s="5" t="str">
        <f t="shared" si="11"/>
        <v>Jeans</v>
      </c>
      <c r="B23" s="10">
        <f>B17*Assumptions!$G4</f>
        <v>18000</v>
      </c>
      <c r="C23" s="10">
        <f>C17*Assumptions!$G4</f>
        <v>36090</v>
      </c>
      <c r="D23" s="10">
        <f>D17*Assumptions!$G4</f>
        <v>54270.45</v>
      </c>
      <c r="E23" s="10">
        <f>E17*Assumptions!$G4</f>
        <v>72541.80225</v>
      </c>
      <c r="F23" s="10">
        <f>F17*Assumptions!$G4</f>
        <v>90904.51126</v>
      </c>
      <c r="G23" s="10">
        <f>G17*Assumptions!$G4</f>
        <v>109359.0338</v>
      </c>
      <c r="H23" s="10">
        <f>H17*Assumptions!$G4</f>
        <v>127905.829</v>
      </c>
      <c r="I23" s="10">
        <f>I17*Assumptions!$G4</f>
        <v>146545.3581</v>
      </c>
      <c r="J23" s="10">
        <f>J17*Assumptions!$G4</f>
        <v>165278.0849</v>
      </c>
      <c r="K23" s="10">
        <f>K17*Assumptions!$G4</f>
        <v>184104.4753</v>
      </c>
      <c r="L23" s="10">
        <f>L17*Assumptions!$G4</f>
        <v>203024.9977</v>
      </c>
      <c r="M23" s="10">
        <f>M17*Assumptions!$G4</f>
        <v>222040.1227</v>
      </c>
      <c r="N23" s="10">
        <f>N17*Assumptions!$G4</f>
        <v>241150.3233</v>
      </c>
      <c r="O23" s="10">
        <f>O17*Assumptions!$G4</f>
        <v>260356.0749</v>
      </c>
      <c r="P23" s="10">
        <f>P17*Assumptions!$G4</f>
        <v>279657.8553</v>
      </c>
      <c r="Q23" s="10">
        <f>Q17*Assumptions!$G4</f>
        <v>299056.1446</v>
      </c>
      <c r="R23" s="10">
        <f>R17*Assumptions!$G4</f>
        <v>318551.4253</v>
      </c>
      <c r="S23" s="10">
        <f>S17*Assumptions!$G4</f>
        <v>338144.1824</v>
      </c>
    </row>
    <row r="24">
      <c r="A24" s="5" t="str">
        <f t="shared" si="11"/>
        <v>Jackets</v>
      </c>
      <c r="B24" s="10">
        <f>B18*Assumptions!$G5</f>
        <v>12000</v>
      </c>
      <c r="C24" s="10">
        <f>C18*Assumptions!$G5</f>
        <v>23700</v>
      </c>
      <c r="D24" s="10">
        <f>D18*Assumptions!$G5</f>
        <v>35085.9</v>
      </c>
      <c r="E24" s="10">
        <f>E18*Assumptions!$G5</f>
        <v>46143.1965</v>
      </c>
      <c r="F24" s="10">
        <f>F18*Assumptions!$G5</f>
        <v>56856.97261</v>
      </c>
      <c r="G24" s="10">
        <f>G18*Assumptions!$G5</f>
        <v>67211.88792</v>
      </c>
      <c r="H24" s="10">
        <f>H18*Assumptions!$G5</f>
        <v>77192.16818</v>
      </c>
      <c r="I24" s="10">
        <f>I18*Assumptions!$G5</f>
        <v>86781.59468</v>
      </c>
      <c r="J24" s="10">
        <f>J18*Assumptions!$G5</f>
        <v>95963.49345</v>
      </c>
      <c r="K24" s="10">
        <f>K18*Assumptions!$G5</f>
        <v>104720.7242</v>
      </c>
      <c r="L24" s="10">
        <f>L18*Assumptions!$G5</f>
        <v>113035.669</v>
      </c>
      <c r="M24" s="10">
        <f>M18*Assumptions!$G5</f>
        <v>120890.2206</v>
      </c>
      <c r="N24" s="10">
        <f>N18*Assumptions!$G5</f>
        <v>128265.7709</v>
      </c>
      <c r="O24" s="10">
        <f>O18*Assumptions!$G5</f>
        <v>135143.1983</v>
      </c>
      <c r="P24" s="10">
        <f>P18*Assumptions!$G5</f>
        <v>141502.856</v>
      </c>
      <c r="Q24" s="10">
        <f>Q18*Assumptions!$G5</f>
        <v>147324.5587</v>
      </c>
      <c r="R24" s="10">
        <f>R18*Assumptions!$G5</f>
        <v>152587.5701</v>
      </c>
      <c r="S24" s="10">
        <f>S18*Assumptions!$G5</f>
        <v>157270.5896</v>
      </c>
    </row>
    <row r="25">
      <c r="A25" s="5" t="s">
        <v>52</v>
      </c>
      <c r="B25" s="10">
        <f t="shared" ref="B25:S25" si="12">SUM(B21:B24)</f>
        <v>40000</v>
      </c>
      <c r="C25" s="10">
        <f t="shared" si="12"/>
        <v>79530</v>
      </c>
      <c r="D25" s="10">
        <f t="shared" si="12"/>
        <v>118568.15</v>
      </c>
      <c r="E25" s="10">
        <f t="shared" si="12"/>
        <v>157092.0018</v>
      </c>
      <c r="F25" s="10">
        <f t="shared" si="12"/>
        <v>195078.4944</v>
      </c>
      <c r="G25" s="10">
        <f t="shared" si="12"/>
        <v>232503.9399</v>
      </c>
      <c r="H25" s="10">
        <f t="shared" si="12"/>
        <v>269344.008</v>
      </c>
      <c r="I25" s="10">
        <f t="shared" si="12"/>
        <v>305573.7109</v>
      </c>
      <c r="J25" s="10">
        <f t="shared" si="12"/>
        <v>341167.3874</v>
      </c>
      <c r="K25" s="10">
        <f t="shared" si="12"/>
        <v>376098.6874</v>
      </c>
      <c r="L25" s="10">
        <f t="shared" si="12"/>
        <v>410340.5551</v>
      </c>
      <c r="M25" s="10">
        <f t="shared" si="12"/>
        <v>443865.2122</v>
      </c>
      <c r="N25" s="10">
        <f t="shared" si="12"/>
        <v>476644.1411</v>
      </c>
      <c r="O25" s="10">
        <f t="shared" si="12"/>
        <v>508648.0673</v>
      </c>
      <c r="P25" s="10">
        <f t="shared" si="12"/>
        <v>539846.9413</v>
      </c>
      <c r="Q25" s="10">
        <f t="shared" si="12"/>
        <v>570209.9206</v>
      </c>
      <c r="R25" s="10">
        <f t="shared" si="12"/>
        <v>599705.3508</v>
      </c>
      <c r="S25" s="10">
        <f t="shared" si="12"/>
        <v>628300.7465</v>
      </c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/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5" t="s">
        <v>25</v>
      </c>
      <c r="L1" s="5" t="s">
        <v>26</v>
      </c>
      <c r="M1" s="5" t="s">
        <v>27</v>
      </c>
      <c r="N1" s="5" t="s">
        <v>28</v>
      </c>
      <c r="O1" s="5" t="s">
        <v>29</v>
      </c>
      <c r="P1" s="5" t="s">
        <v>30</v>
      </c>
      <c r="Q1" s="5" t="s">
        <v>31</v>
      </c>
      <c r="R1" s="5" t="s">
        <v>32</v>
      </c>
      <c r="S1" s="5" t="s">
        <v>33</v>
      </c>
    </row>
    <row r="2">
      <c r="A2" s="5" t="s">
        <v>53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>
      <c r="A3" s="5" t="s">
        <v>54</v>
      </c>
      <c r="B3" s="10">
        <f>'Sales and Costs'!B7</f>
        <v>240000</v>
      </c>
      <c r="C3" s="10">
        <f>'Sales and Costs'!C7</f>
        <v>243950</v>
      </c>
      <c r="D3" s="10">
        <f>'Sales and Costs'!D7</f>
        <v>247972.75</v>
      </c>
      <c r="E3" s="10">
        <f>'Sales and Costs'!E7</f>
        <v>252069.6538</v>
      </c>
      <c r="F3" s="10">
        <f>'Sales and Costs'!F7</f>
        <v>256242.1426</v>
      </c>
      <c r="G3" s="10">
        <f>'Sales and Costs'!G7</f>
        <v>260491.6761</v>
      </c>
      <c r="H3" s="10">
        <f>'Sales and Costs'!H7</f>
        <v>264819.7426</v>
      </c>
      <c r="I3" s="10">
        <f>'Sales and Costs'!I7</f>
        <v>269227.8595</v>
      </c>
      <c r="J3" s="10">
        <f>'Sales and Costs'!J7</f>
        <v>273717.5743</v>
      </c>
      <c r="K3" s="10">
        <f>'Sales and Costs'!K7</f>
        <v>278290.4649</v>
      </c>
      <c r="L3" s="10">
        <f>'Sales and Costs'!L7</f>
        <v>282948.1404</v>
      </c>
      <c r="M3" s="10">
        <f>'Sales and Costs'!M7</f>
        <v>287692.2413</v>
      </c>
      <c r="N3" s="10">
        <f>'Sales and Costs'!N7</f>
        <v>292524.4406</v>
      </c>
      <c r="O3" s="10">
        <f>'Sales and Costs'!O7</f>
        <v>297446.4444</v>
      </c>
      <c r="P3" s="10">
        <f>'Sales and Costs'!P7</f>
        <v>302459.9922</v>
      </c>
      <c r="Q3" s="10">
        <f>'Sales and Costs'!Q7</f>
        <v>307566.8579</v>
      </c>
      <c r="R3" s="10">
        <f>'Sales and Costs'!R7</f>
        <v>312768.8502</v>
      </c>
      <c r="S3" s="10">
        <f>'Sales and Costs'!S7</f>
        <v>318067.8137</v>
      </c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>
      <c r="A5" s="5" t="s">
        <v>55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>
      <c r="A6" s="5" t="s">
        <v>56</v>
      </c>
      <c r="B6" s="10">
        <f>Purchases!B14</f>
        <v>44000</v>
      </c>
      <c r="C6" s="10">
        <f>Purchases!C14</f>
        <v>44660</v>
      </c>
      <c r="D6" s="10">
        <f>Purchases!D14</f>
        <v>153329.9</v>
      </c>
      <c r="E6" s="10">
        <f>Purchases!E14</f>
        <v>236629.8485</v>
      </c>
      <c r="F6" s="10">
        <f>Purchases!F14</f>
        <v>239369.2962</v>
      </c>
      <c r="G6" s="10">
        <f>Purchases!G14</f>
        <v>242145.7857</v>
      </c>
      <c r="H6" s="10">
        <f>Purchases!H14</f>
        <v>244959.8522</v>
      </c>
      <c r="I6" s="10">
        <f>Purchases!I14</f>
        <v>247812.0391</v>
      </c>
      <c r="J6" s="10">
        <f>Purchases!J14</f>
        <v>250702.8978</v>
      </c>
      <c r="K6" s="10">
        <f>Purchases!K14</f>
        <v>253632.9878</v>
      </c>
      <c r="L6" s="10">
        <f>Purchases!L14</f>
        <v>256602.8768</v>
      </c>
      <c r="M6" s="10">
        <f>Purchases!M14</f>
        <v>259613.1411</v>
      </c>
      <c r="N6" s="10">
        <f>Purchases!N14</f>
        <v>262664.3656</v>
      </c>
      <c r="O6" s="10">
        <f>Purchases!O14</f>
        <v>265757.1435</v>
      </c>
      <c r="P6" s="10">
        <f>Purchases!P14</f>
        <v>268892.0771</v>
      </c>
      <c r="Q6" s="10">
        <f>Purchases!Q14</f>
        <v>272069.7776</v>
      </c>
      <c r="R6" s="10">
        <f>Purchases!R14</f>
        <v>275290.8653</v>
      </c>
      <c r="S6" s="10">
        <f>Purchases!S14</f>
        <v>278555.9694</v>
      </c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>
      <c r="A8" s="5" t="s">
        <v>57</v>
      </c>
      <c r="B8" s="10">
        <f t="shared" ref="B8:S8" si="1">B3-B6</f>
        <v>196000</v>
      </c>
      <c r="C8" s="10">
        <f t="shared" si="1"/>
        <v>199290</v>
      </c>
      <c r="D8" s="10">
        <f t="shared" si="1"/>
        <v>94642.85</v>
      </c>
      <c r="E8" s="10">
        <f t="shared" si="1"/>
        <v>15439.80525</v>
      </c>
      <c r="F8" s="10">
        <f t="shared" si="1"/>
        <v>16872.84639</v>
      </c>
      <c r="G8" s="10">
        <f t="shared" si="1"/>
        <v>18345.89047</v>
      </c>
      <c r="H8" s="10">
        <f t="shared" si="1"/>
        <v>19859.89037</v>
      </c>
      <c r="I8" s="10">
        <f t="shared" si="1"/>
        <v>21415.82036</v>
      </c>
      <c r="J8" s="10">
        <f t="shared" si="1"/>
        <v>23014.67649</v>
      </c>
      <c r="K8" s="10">
        <f t="shared" si="1"/>
        <v>24657.47718</v>
      </c>
      <c r="L8" s="10">
        <f t="shared" si="1"/>
        <v>26345.26357</v>
      </c>
      <c r="M8" s="10">
        <f t="shared" si="1"/>
        <v>28079.10013</v>
      </c>
      <c r="N8" s="10">
        <f t="shared" si="1"/>
        <v>29860.07508</v>
      </c>
      <c r="O8" s="10">
        <f t="shared" si="1"/>
        <v>31689.30095</v>
      </c>
      <c r="P8" s="10">
        <f t="shared" si="1"/>
        <v>33567.91509</v>
      </c>
      <c r="Q8" s="10">
        <f t="shared" si="1"/>
        <v>35497.08021</v>
      </c>
      <c r="R8" s="10">
        <f t="shared" si="1"/>
        <v>37477.98491</v>
      </c>
      <c r="S8" s="10">
        <f t="shared" si="1"/>
        <v>39511.84429</v>
      </c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>
      <c r="A10" s="5" t="s">
        <v>58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>
      <c r="A11" s="5" t="s">
        <v>59</v>
      </c>
      <c r="B11" s="6">
        <v>0.0</v>
      </c>
      <c r="C11" s="10">
        <f t="shared" ref="C11:S11" si="2">B13</f>
        <v>196000</v>
      </c>
      <c r="D11" s="10">
        <f t="shared" si="2"/>
        <v>395290</v>
      </c>
      <c r="E11" s="10">
        <f t="shared" si="2"/>
        <v>489932.85</v>
      </c>
      <c r="F11" s="10">
        <f t="shared" si="2"/>
        <v>505372.6553</v>
      </c>
      <c r="G11" s="10">
        <f t="shared" si="2"/>
        <v>522245.5016</v>
      </c>
      <c r="H11" s="10">
        <f t="shared" si="2"/>
        <v>540591.3921</v>
      </c>
      <c r="I11" s="10">
        <f t="shared" si="2"/>
        <v>560451.2825</v>
      </c>
      <c r="J11" s="10">
        <f t="shared" si="2"/>
        <v>581867.1028</v>
      </c>
      <c r="K11" s="10">
        <f t="shared" si="2"/>
        <v>604881.7793</v>
      </c>
      <c r="L11" s="10">
        <f t="shared" si="2"/>
        <v>629539.2565</v>
      </c>
      <c r="M11" s="10">
        <f t="shared" si="2"/>
        <v>655884.5201</v>
      </c>
      <c r="N11" s="10">
        <f t="shared" si="2"/>
        <v>683963.6202</v>
      </c>
      <c r="O11" s="10">
        <f t="shared" si="2"/>
        <v>713823.6953</v>
      </c>
      <c r="P11" s="10">
        <f t="shared" si="2"/>
        <v>745512.9962</v>
      </c>
      <c r="Q11" s="10">
        <f t="shared" si="2"/>
        <v>779080.9113</v>
      </c>
      <c r="R11" s="10">
        <f t="shared" si="2"/>
        <v>814577.9915</v>
      </c>
      <c r="S11" s="10">
        <f t="shared" si="2"/>
        <v>852055.9765</v>
      </c>
    </row>
    <row r="12">
      <c r="A12" s="5" t="s">
        <v>57</v>
      </c>
      <c r="B12" s="10">
        <f t="shared" ref="B12:S12" si="3">B8</f>
        <v>196000</v>
      </c>
      <c r="C12" s="10">
        <f t="shared" si="3"/>
        <v>199290</v>
      </c>
      <c r="D12" s="10">
        <f t="shared" si="3"/>
        <v>94642.85</v>
      </c>
      <c r="E12" s="10">
        <f t="shared" si="3"/>
        <v>15439.80525</v>
      </c>
      <c r="F12" s="10">
        <f t="shared" si="3"/>
        <v>16872.84639</v>
      </c>
      <c r="G12" s="10">
        <f t="shared" si="3"/>
        <v>18345.89047</v>
      </c>
      <c r="H12" s="10">
        <f t="shared" si="3"/>
        <v>19859.89037</v>
      </c>
      <c r="I12" s="10">
        <f t="shared" si="3"/>
        <v>21415.82036</v>
      </c>
      <c r="J12" s="10">
        <f t="shared" si="3"/>
        <v>23014.67649</v>
      </c>
      <c r="K12" s="10">
        <f t="shared" si="3"/>
        <v>24657.47718</v>
      </c>
      <c r="L12" s="10">
        <f t="shared" si="3"/>
        <v>26345.26357</v>
      </c>
      <c r="M12" s="10">
        <f t="shared" si="3"/>
        <v>28079.10013</v>
      </c>
      <c r="N12" s="10">
        <f t="shared" si="3"/>
        <v>29860.07508</v>
      </c>
      <c r="O12" s="10">
        <f t="shared" si="3"/>
        <v>31689.30095</v>
      </c>
      <c r="P12" s="10">
        <f t="shared" si="3"/>
        <v>33567.91509</v>
      </c>
      <c r="Q12" s="10">
        <f t="shared" si="3"/>
        <v>35497.08021</v>
      </c>
      <c r="R12" s="10">
        <f t="shared" si="3"/>
        <v>37477.98491</v>
      </c>
      <c r="S12" s="10">
        <f t="shared" si="3"/>
        <v>39511.84429</v>
      </c>
    </row>
    <row r="13">
      <c r="A13" s="5" t="s">
        <v>60</v>
      </c>
      <c r="B13" s="10">
        <f t="shared" ref="B13:S13" si="4">B11+B12</f>
        <v>196000</v>
      </c>
      <c r="C13" s="10">
        <f t="shared" si="4"/>
        <v>395290</v>
      </c>
      <c r="D13" s="10">
        <f t="shared" si="4"/>
        <v>489932.85</v>
      </c>
      <c r="E13" s="10">
        <f t="shared" si="4"/>
        <v>505372.6553</v>
      </c>
      <c r="F13" s="10">
        <f t="shared" si="4"/>
        <v>522245.5016</v>
      </c>
      <c r="G13" s="10">
        <f t="shared" si="4"/>
        <v>540591.3921</v>
      </c>
      <c r="H13" s="10">
        <f t="shared" si="4"/>
        <v>560451.2825</v>
      </c>
      <c r="I13" s="10">
        <f t="shared" si="4"/>
        <v>581867.1028</v>
      </c>
      <c r="J13" s="10">
        <f t="shared" si="4"/>
        <v>604881.7793</v>
      </c>
      <c r="K13" s="10">
        <f t="shared" si="4"/>
        <v>629539.2565</v>
      </c>
      <c r="L13" s="10">
        <f t="shared" si="4"/>
        <v>655884.5201</v>
      </c>
      <c r="M13" s="10">
        <f t="shared" si="4"/>
        <v>683963.6202</v>
      </c>
      <c r="N13" s="10">
        <f t="shared" si="4"/>
        <v>713823.6953</v>
      </c>
      <c r="O13" s="10">
        <f t="shared" si="4"/>
        <v>745512.9962</v>
      </c>
      <c r="P13" s="10">
        <f t="shared" si="4"/>
        <v>779080.9113</v>
      </c>
      <c r="Q13" s="10">
        <f t="shared" si="4"/>
        <v>814577.9915</v>
      </c>
      <c r="R13" s="10">
        <f t="shared" si="4"/>
        <v>852055.9765</v>
      </c>
      <c r="S13" s="10">
        <f t="shared" si="4"/>
        <v>891567.8207</v>
      </c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9" width="9.75"/>
  </cols>
  <sheetData>
    <row r="1">
      <c r="A1" s="5"/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5" t="s">
        <v>25</v>
      </c>
      <c r="L1" s="5" t="s">
        <v>26</v>
      </c>
      <c r="M1" s="5" t="s">
        <v>27</v>
      </c>
      <c r="N1" s="5" t="s">
        <v>28</v>
      </c>
      <c r="O1" s="5" t="s">
        <v>29</v>
      </c>
      <c r="P1" s="5" t="s">
        <v>30</v>
      </c>
      <c r="Q1" s="5" t="s">
        <v>31</v>
      </c>
      <c r="R1" s="5" t="s">
        <v>32</v>
      </c>
      <c r="S1" s="5" t="s">
        <v>33</v>
      </c>
    </row>
    <row r="2">
      <c r="A2" s="5" t="s">
        <v>61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>
      <c r="A3" s="5" t="s">
        <v>58</v>
      </c>
      <c r="B3" s="10">
        <f>Cash!B13</f>
        <v>196000</v>
      </c>
      <c r="C3" s="10">
        <f>Cash!C13</f>
        <v>395290</v>
      </c>
      <c r="D3" s="10">
        <f>Cash!D13</f>
        <v>489932.85</v>
      </c>
      <c r="E3" s="10">
        <f>Cash!E13</f>
        <v>505372.6553</v>
      </c>
      <c r="F3" s="10">
        <f>Cash!F13</f>
        <v>522245.5016</v>
      </c>
      <c r="G3" s="10">
        <f>Cash!G13</f>
        <v>540591.3921</v>
      </c>
      <c r="H3" s="10">
        <f>Cash!H13</f>
        <v>560451.2825</v>
      </c>
      <c r="I3" s="10">
        <f>Cash!I13</f>
        <v>581867.1028</v>
      </c>
      <c r="J3" s="10">
        <f>Cash!J13</f>
        <v>604881.7793</v>
      </c>
      <c r="K3" s="10">
        <f>Cash!K13</f>
        <v>629539.2565</v>
      </c>
      <c r="L3" s="10">
        <f>Cash!L13</f>
        <v>655884.5201</v>
      </c>
      <c r="M3" s="10">
        <f>Cash!M13</f>
        <v>683963.6202</v>
      </c>
      <c r="N3" s="10">
        <f>Cash!N13</f>
        <v>713823.6953</v>
      </c>
      <c r="O3" s="10">
        <f>Cash!O13</f>
        <v>745512.9962</v>
      </c>
      <c r="P3" s="10">
        <f>Cash!P13</f>
        <v>779080.9113</v>
      </c>
      <c r="Q3" s="10">
        <f>Cash!Q13</f>
        <v>814577.9915</v>
      </c>
      <c r="R3" s="10">
        <f>Cash!R13</f>
        <v>852055.9765</v>
      </c>
      <c r="S3" s="10">
        <f>Cash!S13</f>
        <v>891567.8207</v>
      </c>
    </row>
    <row r="4">
      <c r="A4" s="5" t="s">
        <v>62</v>
      </c>
      <c r="B4" s="10">
        <f>Stocks!B25</f>
        <v>40000</v>
      </c>
      <c r="C4" s="10">
        <f>Stocks!C25</f>
        <v>79530</v>
      </c>
      <c r="D4" s="10">
        <f>Stocks!D25</f>
        <v>118568.15</v>
      </c>
      <c r="E4" s="10">
        <f>Stocks!E25</f>
        <v>157092.0018</v>
      </c>
      <c r="F4" s="10">
        <f>Stocks!F25</f>
        <v>195078.4944</v>
      </c>
      <c r="G4" s="10">
        <f>Stocks!G25</f>
        <v>232503.9399</v>
      </c>
      <c r="H4" s="10">
        <f>Stocks!H25</f>
        <v>269344.008</v>
      </c>
      <c r="I4" s="10">
        <f>Stocks!I25</f>
        <v>305573.7109</v>
      </c>
      <c r="J4" s="10">
        <f>Stocks!J25</f>
        <v>341167.3874</v>
      </c>
      <c r="K4" s="10">
        <f>Stocks!K25</f>
        <v>376098.6874</v>
      </c>
      <c r="L4" s="10">
        <f>Stocks!L25</f>
        <v>410340.5551</v>
      </c>
      <c r="M4" s="10">
        <f>Stocks!M25</f>
        <v>443865.2122</v>
      </c>
      <c r="N4" s="10">
        <f>Stocks!N25</f>
        <v>476644.1411</v>
      </c>
      <c r="O4" s="10">
        <f>Stocks!O25</f>
        <v>508648.0673</v>
      </c>
      <c r="P4" s="10">
        <f>Stocks!P25</f>
        <v>539846.9413</v>
      </c>
      <c r="Q4" s="10">
        <f>Stocks!Q25</f>
        <v>570209.9206</v>
      </c>
      <c r="R4" s="10">
        <f>Stocks!R25</f>
        <v>599705.3508</v>
      </c>
      <c r="S4" s="10">
        <f>Stocks!S25</f>
        <v>628300.7465</v>
      </c>
    </row>
    <row r="5">
      <c r="A5" s="5" t="s">
        <v>63</v>
      </c>
      <c r="B5" s="10">
        <f t="shared" ref="B5:S5" si="1">SUM(B3:B4)</f>
        <v>236000</v>
      </c>
      <c r="C5" s="10">
        <f t="shared" si="1"/>
        <v>474820</v>
      </c>
      <c r="D5" s="10">
        <f t="shared" si="1"/>
        <v>608501</v>
      </c>
      <c r="E5" s="10">
        <f t="shared" si="1"/>
        <v>662464.657</v>
      </c>
      <c r="F5" s="10">
        <f t="shared" si="1"/>
        <v>717323.9961</v>
      </c>
      <c r="G5" s="10">
        <f t="shared" si="1"/>
        <v>773095.3321</v>
      </c>
      <c r="H5" s="10">
        <f t="shared" si="1"/>
        <v>829795.2905</v>
      </c>
      <c r="I5" s="10">
        <f t="shared" si="1"/>
        <v>887440.8137</v>
      </c>
      <c r="J5" s="10">
        <f t="shared" si="1"/>
        <v>946049.1667</v>
      </c>
      <c r="K5" s="10">
        <f t="shared" si="1"/>
        <v>1005637.944</v>
      </c>
      <c r="L5" s="10">
        <f t="shared" si="1"/>
        <v>1066225.075</v>
      </c>
      <c r="M5" s="10">
        <f t="shared" si="1"/>
        <v>1127828.832</v>
      </c>
      <c r="N5" s="10">
        <f t="shared" si="1"/>
        <v>1190467.836</v>
      </c>
      <c r="O5" s="10">
        <f t="shared" si="1"/>
        <v>1254161.064</v>
      </c>
      <c r="P5" s="10">
        <f t="shared" si="1"/>
        <v>1318927.853</v>
      </c>
      <c r="Q5" s="10">
        <f t="shared" si="1"/>
        <v>1384787.912</v>
      </c>
      <c r="R5" s="10">
        <f t="shared" si="1"/>
        <v>1451761.327</v>
      </c>
      <c r="S5" s="10">
        <f t="shared" si="1"/>
        <v>1519868.567</v>
      </c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>
      <c r="A7" s="5" t="s">
        <v>64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>
      <c r="A8" s="5" t="s">
        <v>65</v>
      </c>
      <c r="B8" s="10">
        <f>Purchases!B21</f>
        <v>189000</v>
      </c>
      <c r="C8" s="10">
        <f>Purchases!C21</f>
        <v>380025</v>
      </c>
      <c r="D8" s="10">
        <f>Purchases!D21</f>
        <v>465101.325</v>
      </c>
      <c r="E8" s="10">
        <f>Purchases!E21</f>
        <v>469635.6746</v>
      </c>
      <c r="F8" s="10">
        <f>Purchases!F21</f>
        <v>474225.8286</v>
      </c>
      <c r="G8" s="10">
        <f>Purchases!G21</f>
        <v>478872.5631</v>
      </c>
      <c r="H8" s="10">
        <f>Purchases!H21</f>
        <v>483576.6652</v>
      </c>
      <c r="I8" s="10">
        <f>Purchases!I21</f>
        <v>488338.934</v>
      </c>
      <c r="J8" s="10">
        <f>Purchases!J21</f>
        <v>493160.1799</v>
      </c>
      <c r="K8" s="10">
        <f>Purchases!K21</f>
        <v>498041.2253</v>
      </c>
      <c r="L8" s="10">
        <f>Purchases!L21</f>
        <v>502982.9046</v>
      </c>
      <c r="M8" s="10">
        <f>Purchases!M21</f>
        <v>507986.0644</v>
      </c>
      <c r="N8" s="10">
        <f>Purchases!N21</f>
        <v>513051.5637</v>
      </c>
      <c r="O8" s="10">
        <f>Purchases!O21</f>
        <v>518180.274</v>
      </c>
      <c r="P8" s="10">
        <f>Purchases!P21</f>
        <v>523373.0796</v>
      </c>
      <c r="Q8" s="10">
        <f>Purchases!Q21</f>
        <v>528630.8778</v>
      </c>
      <c r="R8" s="10">
        <f>Purchases!R21</f>
        <v>533954.579</v>
      </c>
      <c r="S8" s="10">
        <f>Purchases!S21</f>
        <v>539345.1069</v>
      </c>
    </row>
    <row r="9">
      <c r="A9" s="5" t="s">
        <v>66</v>
      </c>
      <c r="B9" s="10">
        <f t="shared" ref="B9:S9" si="2">B8</f>
        <v>189000</v>
      </c>
      <c r="C9" s="10">
        <f t="shared" si="2"/>
        <v>380025</v>
      </c>
      <c r="D9" s="10">
        <f t="shared" si="2"/>
        <v>465101.325</v>
      </c>
      <c r="E9" s="10">
        <f t="shared" si="2"/>
        <v>469635.6746</v>
      </c>
      <c r="F9" s="10">
        <f t="shared" si="2"/>
        <v>474225.8286</v>
      </c>
      <c r="G9" s="10">
        <f t="shared" si="2"/>
        <v>478872.5631</v>
      </c>
      <c r="H9" s="10">
        <f t="shared" si="2"/>
        <v>483576.6652</v>
      </c>
      <c r="I9" s="10">
        <f t="shared" si="2"/>
        <v>488338.934</v>
      </c>
      <c r="J9" s="10">
        <f t="shared" si="2"/>
        <v>493160.1799</v>
      </c>
      <c r="K9" s="10">
        <f t="shared" si="2"/>
        <v>498041.2253</v>
      </c>
      <c r="L9" s="10">
        <f t="shared" si="2"/>
        <v>502982.9046</v>
      </c>
      <c r="M9" s="10">
        <f t="shared" si="2"/>
        <v>507986.0644</v>
      </c>
      <c r="N9" s="10">
        <f t="shared" si="2"/>
        <v>513051.5637</v>
      </c>
      <c r="O9" s="10">
        <f t="shared" si="2"/>
        <v>518180.274</v>
      </c>
      <c r="P9" s="10">
        <f t="shared" si="2"/>
        <v>523373.0796</v>
      </c>
      <c r="Q9" s="10">
        <f t="shared" si="2"/>
        <v>528630.8778</v>
      </c>
      <c r="R9" s="10">
        <f t="shared" si="2"/>
        <v>533954.579</v>
      </c>
      <c r="S9" s="10">
        <f t="shared" si="2"/>
        <v>539345.1069</v>
      </c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>
      <c r="A11" s="5" t="s">
        <v>67</v>
      </c>
      <c r="B11" s="10">
        <f t="shared" ref="B11:S11" si="3">B5-B9</f>
        <v>47000</v>
      </c>
      <c r="C11" s="10">
        <f t="shared" si="3"/>
        <v>94795</v>
      </c>
      <c r="D11" s="10">
        <f t="shared" si="3"/>
        <v>143399.675</v>
      </c>
      <c r="E11" s="10">
        <f t="shared" si="3"/>
        <v>192828.9824</v>
      </c>
      <c r="F11" s="10">
        <f t="shared" si="3"/>
        <v>243098.1674</v>
      </c>
      <c r="G11" s="10">
        <f t="shared" si="3"/>
        <v>294222.769</v>
      </c>
      <c r="H11" s="10">
        <f t="shared" si="3"/>
        <v>346218.6253</v>
      </c>
      <c r="I11" s="10">
        <f t="shared" si="3"/>
        <v>399101.8797</v>
      </c>
      <c r="J11" s="10">
        <f t="shared" si="3"/>
        <v>452888.9868</v>
      </c>
      <c r="K11" s="10">
        <f t="shared" si="3"/>
        <v>507596.7186</v>
      </c>
      <c r="L11" s="10">
        <f t="shared" si="3"/>
        <v>563242.1706</v>
      </c>
      <c r="M11" s="10">
        <f t="shared" si="3"/>
        <v>619842.768</v>
      </c>
      <c r="N11" s="10">
        <f t="shared" si="3"/>
        <v>677416.2728</v>
      </c>
      <c r="O11" s="10">
        <f t="shared" si="3"/>
        <v>735980.7896</v>
      </c>
      <c r="P11" s="10">
        <f t="shared" si="3"/>
        <v>795554.7731</v>
      </c>
      <c r="Q11" s="10">
        <f t="shared" si="3"/>
        <v>856157.0343</v>
      </c>
      <c r="R11" s="10">
        <f t="shared" si="3"/>
        <v>917806.7482</v>
      </c>
      <c r="S11" s="10">
        <f t="shared" si="3"/>
        <v>980523.4603</v>
      </c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>
      <c r="A13" s="5" t="s">
        <v>68</v>
      </c>
      <c r="B13" s="6">
        <v>0.0</v>
      </c>
      <c r="C13" s="10">
        <f t="shared" ref="C13:S13" si="4">B15</f>
        <v>47000</v>
      </c>
      <c r="D13" s="10">
        <f t="shared" si="4"/>
        <v>94795</v>
      </c>
      <c r="E13" s="10">
        <f t="shared" si="4"/>
        <v>143399.675</v>
      </c>
      <c r="F13" s="10">
        <f t="shared" si="4"/>
        <v>192828.9824</v>
      </c>
      <c r="G13" s="10">
        <f t="shared" si="4"/>
        <v>243098.1674</v>
      </c>
      <c r="H13" s="10">
        <f t="shared" si="4"/>
        <v>294222.769</v>
      </c>
      <c r="I13" s="10">
        <f t="shared" si="4"/>
        <v>346218.6253</v>
      </c>
      <c r="J13" s="10">
        <f t="shared" si="4"/>
        <v>399101.8797</v>
      </c>
      <c r="K13" s="10">
        <f t="shared" si="4"/>
        <v>452888.9868</v>
      </c>
      <c r="L13" s="10">
        <f t="shared" si="4"/>
        <v>507596.7186</v>
      </c>
      <c r="M13" s="10">
        <f t="shared" si="4"/>
        <v>563242.1706</v>
      </c>
      <c r="N13" s="10">
        <f t="shared" si="4"/>
        <v>619842.768</v>
      </c>
      <c r="O13" s="10">
        <f t="shared" si="4"/>
        <v>677416.2728</v>
      </c>
      <c r="P13" s="10">
        <f t="shared" si="4"/>
        <v>735980.7896</v>
      </c>
      <c r="Q13" s="10">
        <f t="shared" si="4"/>
        <v>795554.7731</v>
      </c>
      <c r="R13" s="10">
        <f t="shared" si="4"/>
        <v>856157.0343</v>
      </c>
      <c r="S13" s="10">
        <f t="shared" si="4"/>
        <v>917806.7482</v>
      </c>
    </row>
    <row r="14">
      <c r="A14" s="5" t="s">
        <v>69</v>
      </c>
      <c r="B14" s="10">
        <f>'Sales and Costs'!B18</f>
        <v>47000</v>
      </c>
      <c r="C14" s="10">
        <f>'Sales and Costs'!C18</f>
        <v>47795</v>
      </c>
      <c r="D14" s="10">
        <f>'Sales and Costs'!D18</f>
        <v>48604.675</v>
      </c>
      <c r="E14" s="10">
        <f>'Sales and Costs'!E18</f>
        <v>49429.30738</v>
      </c>
      <c r="F14" s="10">
        <f>'Sales and Costs'!F18</f>
        <v>50269.18504</v>
      </c>
      <c r="G14" s="10">
        <f>'Sales and Costs'!G18</f>
        <v>51124.60157</v>
      </c>
      <c r="H14" s="10">
        <f>'Sales and Costs'!H18</f>
        <v>51995.85629</v>
      </c>
      <c r="I14" s="10">
        <f>'Sales and Costs'!I18</f>
        <v>52883.25441</v>
      </c>
      <c r="J14" s="10">
        <f>'Sales and Costs'!J18</f>
        <v>53787.10714</v>
      </c>
      <c r="K14" s="10">
        <f>'Sales and Costs'!K18</f>
        <v>54707.7318</v>
      </c>
      <c r="L14" s="10">
        <f>'Sales and Costs'!L18</f>
        <v>55645.45193</v>
      </c>
      <c r="M14" s="10">
        <f>'Sales and Costs'!M18</f>
        <v>56600.59745</v>
      </c>
      <c r="N14" s="10">
        <f>'Sales and Costs'!N18</f>
        <v>57573.50475</v>
      </c>
      <c r="O14" s="10">
        <f>'Sales and Costs'!O18</f>
        <v>58564.51684</v>
      </c>
      <c r="P14" s="10">
        <f>'Sales and Costs'!P18</f>
        <v>59573.98347</v>
      </c>
      <c r="Q14" s="10">
        <f>'Sales and Costs'!Q18</f>
        <v>60602.26127</v>
      </c>
      <c r="R14" s="10">
        <f>'Sales and Costs'!R18</f>
        <v>61649.71388</v>
      </c>
      <c r="S14" s="10">
        <f>'Sales and Costs'!S18</f>
        <v>62716.71209</v>
      </c>
    </row>
    <row r="15">
      <c r="A15" s="5" t="s">
        <v>70</v>
      </c>
      <c r="B15" s="10">
        <f t="shared" ref="B15:S15" si="5">B13+B14</f>
        <v>47000</v>
      </c>
      <c r="C15" s="10">
        <f t="shared" si="5"/>
        <v>94795</v>
      </c>
      <c r="D15" s="10">
        <f t="shared" si="5"/>
        <v>143399.675</v>
      </c>
      <c r="E15" s="10">
        <f t="shared" si="5"/>
        <v>192828.9824</v>
      </c>
      <c r="F15" s="10">
        <f t="shared" si="5"/>
        <v>243098.1674</v>
      </c>
      <c r="G15" s="10">
        <f t="shared" si="5"/>
        <v>294222.769</v>
      </c>
      <c r="H15" s="10">
        <f t="shared" si="5"/>
        <v>346218.6253</v>
      </c>
      <c r="I15" s="10">
        <f t="shared" si="5"/>
        <v>399101.8797</v>
      </c>
      <c r="J15" s="10">
        <f t="shared" si="5"/>
        <v>452888.9868</v>
      </c>
      <c r="K15" s="10">
        <f t="shared" si="5"/>
        <v>507596.7186</v>
      </c>
      <c r="L15" s="10">
        <f t="shared" si="5"/>
        <v>563242.1706</v>
      </c>
      <c r="M15" s="10">
        <f t="shared" si="5"/>
        <v>619842.768</v>
      </c>
      <c r="N15" s="10">
        <f t="shared" si="5"/>
        <v>677416.2728</v>
      </c>
      <c r="O15" s="10">
        <f t="shared" si="5"/>
        <v>735980.7896</v>
      </c>
      <c r="P15" s="10">
        <f t="shared" si="5"/>
        <v>795554.7731</v>
      </c>
      <c r="Q15" s="10">
        <f t="shared" si="5"/>
        <v>856157.0343</v>
      </c>
      <c r="R15" s="10">
        <f t="shared" si="5"/>
        <v>917806.7482</v>
      </c>
      <c r="S15" s="10">
        <f t="shared" si="5"/>
        <v>980523.4603</v>
      </c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>
      <c r="A17" s="5" t="s">
        <v>71</v>
      </c>
      <c r="B17" s="10">
        <f t="shared" ref="B17:S17" si="6">B11-B15</f>
        <v>0</v>
      </c>
      <c r="C17" s="10">
        <f t="shared" si="6"/>
        <v>0</v>
      </c>
      <c r="D17" s="10">
        <f t="shared" si="6"/>
        <v>0</v>
      </c>
      <c r="E17" s="10">
        <f t="shared" si="6"/>
        <v>0</v>
      </c>
      <c r="F17" s="10">
        <f t="shared" si="6"/>
        <v>-0.0000000001455191523</v>
      </c>
      <c r="G17" s="10">
        <f t="shared" si="6"/>
        <v>-0.0000000001164153218</v>
      </c>
      <c r="H17" s="10">
        <f t="shared" si="6"/>
        <v>0</v>
      </c>
      <c r="I17" s="10">
        <f t="shared" si="6"/>
        <v>-0.0000000001746229827</v>
      </c>
      <c r="J17" s="10">
        <f t="shared" si="6"/>
        <v>-0.0000000001746229827</v>
      </c>
      <c r="K17" s="10">
        <f t="shared" si="6"/>
        <v>-0.0000000001746229827</v>
      </c>
      <c r="L17" s="10">
        <f t="shared" si="6"/>
        <v>-0.0000000002328306437</v>
      </c>
      <c r="M17" s="10">
        <f t="shared" si="6"/>
        <v>-0.0000000002328306437</v>
      </c>
      <c r="N17" s="10">
        <f t="shared" si="6"/>
        <v>0</v>
      </c>
      <c r="O17" s="10">
        <f t="shared" si="6"/>
        <v>0</v>
      </c>
      <c r="P17" s="10">
        <f t="shared" si="6"/>
        <v>0</v>
      </c>
      <c r="Q17" s="10">
        <f t="shared" si="6"/>
        <v>-0.0000000001164153218</v>
      </c>
      <c r="R17" s="10">
        <f t="shared" si="6"/>
        <v>-0.0000000002328306437</v>
      </c>
      <c r="S17" s="10">
        <f t="shared" si="6"/>
        <v>0</v>
      </c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</sheetData>
  <drawing r:id="rId1"/>
</worksheet>
</file>