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Stocks-RM" sheetId="7" r:id="rId10"/>
    <sheet state="visible" name="Stocks-Biscuit"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<sst xmlns="http://schemas.openxmlformats.org/spreadsheetml/2006/main" count="332" uniqueCount="110">
  <si>
    <t>Description</t>
  </si>
  <si>
    <t>A company makes and sells 5 types of biscuits - ChocoB, MilkB, NutsB, HealthyB and MaxChocoB</t>
  </si>
  <si>
    <t>To make 1 kg of a biscuit, the raw materials are described below:</t>
  </si>
  <si>
    <t xml:space="preserve">- ChocoB - 500 gms flour, 250 gms sugar, 50 gm milk powder, 200 gms cocoa </t>
  </si>
  <si>
    <t>- MilkB - 500 gms flour, 180 gms sugar, 320 gm milk powder</t>
  </si>
  <si>
    <t>- NutsB - 500 gms flour, 200 gms sugar, 100 gm milk powder, 200 gms nuts</t>
  </si>
  <si>
    <t>- HealthyB - 600 gms flour, 100 gms sugar, 200 gm milk powder, 100 gms nuts</t>
  </si>
  <si>
    <t>- MaxChocoB - 360 gms flour, 310 gms sugar, 50 gm milk powder, 280 gms cocoa</t>
  </si>
  <si>
    <t xml:space="preserve">The company plans to make 40,000 kg of ChocoB, 100,000Kg of MilkB, 20,000 kg of NutsB, 10,000 kg of HealthyB and 10,000 kg of MaxChocoB in the first month. </t>
  </si>
  <si>
    <t>It plans to increase it on a monthly basis by 3% for ChocoB, 4% for MilkB and 1% for NutsB, 1% for HealthyB and 1% for MaxChocoB.</t>
  </si>
  <si>
    <t>Make a model of the company's manufacturing and raw material usage for 24 months based on the information provided.</t>
  </si>
  <si>
    <t>The company plans to purchase 110,000 kg of flour, 45,000 kg of sugar, 40,000 kg of milk powder, 12,000 kg of cocoa and 5,100 kg of nuts in the first month.</t>
  </si>
  <si>
    <t>It plans to increase its purchase on a monthly basis of flour by 2%, sugar by 1.5%, milk powder by 3.5%, cocoa by 2% and nuts by 1%.</t>
  </si>
  <si>
    <t>The company plans to sell 37,000 kg of ChocoB, 92,000Kg of MilkB, 15,000 kg of NutsB, 9,000 kg of HealthyB and 9,000 kg of MaxChocoB in the first month.</t>
  </si>
  <si>
    <t>It plans to increase its sale on a monthly basis by 3.5% for ChocoB, 4.5% for MilkB and 3% for NutsB, 1.7% for HealthyB and 1.7% for MaxChocoB.</t>
  </si>
  <si>
    <t>The selling price per kg is Rs 120 for ChocoB, Rs 52 for MilkB, Rs 210 for NutsB, Rs 150 for HealthyB and Rs 160 for MaxChocoB.</t>
  </si>
  <si>
    <t>The purchase price per kg is Rs 30 for flour, Rs 45 for sugar, Rs 70 for milk powder, Rs 400 for cocoa and Rs 800 for nuts.</t>
  </si>
  <si>
    <t>Update the model based on the new data.</t>
  </si>
  <si>
    <t>Raw materials (in kg) for making 1 kg of biscuit</t>
  </si>
  <si>
    <t>flour</t>
  </si>
  <si>
    <t>Sugar</t>
  </si>
  <si>
    <t>Milk Powder</t>
  </si>
  <si>
    <t>Cocoa</t>
  </si>
  <si>
    <t>Nuts</t>
  </si>
  <si>
    <t>ChocoB</t>
  </si>
  <si>
    <t>MilkB</t>
  </si>
  <si>
    <t>NutsB</t>
  </si>
  <si>
    <t>HealtyB</t>
  </si>
  <si>
    <t>MaxCocoB</t>
  </si>
  <si>
    <t>Manufacting (in Kg)</t>
  </si>
  <si>
    <t>Growth (month on month)</t>
  </si>
  <si>
    <t>Purchase (in Kg)</t>
  </si>
  <si>
    <t>Growth (month on month</t>
  </si>
  <si>
    <t>Flour</t>
  </si>
  <si>
    <t xml:space="preserve">Cocoa </t>
  </si>
  <si>
    <t>Sales (in Kg)</t>
  </si>
  <si>
    <t>Growth month on month</t>
  </si>
  <si>
    <t xml:space="preserve">Selling Price (per kg ) </t>
  </si>
  <si>
    <t>in Rs</t>
  </si>
  <si>
    <t>Purchase Price (per Kg)</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</si>
  <si>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</si>
  <si>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</si>
  <si>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</si>
  <si>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</si>
  <si>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</si>
  <si>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</si>
  <si>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</si>
  <si>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</si>
  <si>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</si>
  <si>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</si>
  <si>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</si>
  <si>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</si>
  <si>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</si>
  <si>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</si>
  <si>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</si>
  <si>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</si>
  <si>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</si>
  <si>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</si>
  <si>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</si>
  <si>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</si>
  <si>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</si>
  <si>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</si>
  <si>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</si>
  <si>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</si>
  <si>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Manufacting (in '000 kg)</t>
  </si>
  <si>
    <t>Raw Material Usage (in '000 kg)</t>
  </si>
  <si>
    <t>Total Raw Material Usage (in '000 kg)</t>
  </si>
  <si>
    <t>Purchase (in '000 kg)</t>
  </si>
  <si>
    <t>Sales (in '000 kg)</t>
  </si>
  <si>
    <t>Cost Price of a biscuit (Rs per kg)</t>
  </si>
  <si>
    <t>Total Cost Price</t>
  </si>
  <si>
    <t>MaxChocoB</t>
  </si>
  <si>
    <t>Sale (in '000 Rs)</t>
  </si>
  <si>
    <t>Total Sales</t>
  </si>
  <si>
    <t>Cost of Goods sold (in '000 Rs)</t>
  </si>
  <si>
    <t>Total Cost of goods sold</t>
  </si>
  <si>
    <t>Total Costs</t>
  </si>
  <si>
    <t>Profit</t>
  </si>
  <si>
    <t>Purchases (in Rs)</t>
  </si>
  <si>
    <t>Total Purchases</t>
  </si>
  <si>
    <t>Opening Stocks (in '000 kg)</t>
  </si>
  <si>
    <t>Change in Stocks (in '000 kg)</t>
  </si>
  <si>
    <t xml:space="preserve">Closing Stocks </t>
  </si>
  <si>
    <t>Closing Stocks (in Rs)</t>
  </si>
  <si>
    <t xml:space="preserve">Total </t>
  </si>
  <si>
    <t>Opening Stock</t>
  </si>
  <si>
    <t>Change in Stock</t>
  </si>
  <si>
    <t>HealthyB</t>
  </si>
  <si>
    <t>Closing Stock</t>
  </si>
  <si>
    <t>Closing Stock (in Rs)</t>
  </si>
  <si>
    <t>Total Closing Stocks</t>
  </si>
  <si>
    <t>Cash inflow</t>
  </si>
  <si>
    <t>Cash received from sales</t>
  </si>
  <si>
    <t>Cash outflow</t>
  </si>
  <si>
    <t>Cash paid for purchases</t>
  </si>
  <si>
    <t>Net Cash for the month</t>
  </si>
  <si>
    <t>Cash in hand</t>
  </si>
  <si>
    <t>Opening Cash</t>
  </si>
  <si>
    <t>Closing Cash</t>
  </si>
  <si>
    <t>Assets</t>
  </si>
  <si>
    <t>Stocks-RM</t>
  </si>
  <si>
    <t>Stocks-Biscuits</t>
  </si>
  <si>
    <t>Total Assets (TA)</t>
  </si>
  <si>
    <t>Liabilities</t>
  </si>
  <si>
    <t>Total Liabilities(TL)</t>
  </si>
  <si>
    <t>Difference1 (TA-TL)</t>
  </si>
  <si>
    <t>Opening Profit</t>
  </si>
  <si>
    <t>Profit for the month</t>
  </si>
  <si>
    <t>Accumulated Profit</t>
  </si>
  <si>
    <t>Difference 2(D1-AP)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</si>
</sst>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5">
    <font>
      <sz val="10.0"/>
      <color rgb="FF000000"/>
      <name val="Arial"/>
      <scheme val="minor"/>
    </font>
    <font>
      <sz val="16.0"/>
      <color theme="1"/>
      <name val="Arial"/>
    </font>
    <font>
      <sz val="14.0"/>
      <color theme="1"/>
      <name val="Arial"/>
    </font>
    <font>
      <color theme="1"/>
      <name val="Arial"/>
    </font>
    <font>
      <b/>
      <color theme="1"/>
      <name val="Arial"/>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vertical="bottom"/>
    </xf>
    <xf borderId="0" fillId="0" fontId="1" numFmtId="0" xfId="0" applyAlignment="1" applyFont="1">
      <alignment horizontal="right" vertical="bottom"/>
    </xf>
    <xf borderId="0" fillId="0" fontId="1" numFmtId="9" xfId="0" applyAlignment="1" applyFont="1" applyNumberFormat="1">
      <alignment horizontal="right" vertical="bottom"/>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0"/>
    </xf>
    <xf borderId="0" fillId="0" fontId="3" numFmtId="2" xfId="0" applyAlignment="1" applyFont="1" applyNumberFormat="1">
      <alignment horizontal="right" vertical="bottom"/>
    </xf>
    <xf borderId="0" fillId="0" fontId="3" numFmtId="3" xfId="0" applyAlignment="1" applyFont="1" applyNumberFormat="1">
      <alignment vertical="bottom"/>
    </xf>
    <xf borderId="0" fillId="0" fontId="3" numFmtId="3" xfId="0" applyAlignment="1" applyFont="1" applyNumberFormat="1">
      <alignment horizontal="right" vertical="bottom"/>
    </xf>
    <xf borderId="0" fillId="0" fontId="3" numFmtId="9" xfId="0" applyAlignment="1" applyFont="1" applyNumberFormat="1">
      <alignment horizontal="right" vertical="bottom"/>
    </xf>
    <xf borderId="0" fillId="0" fontId="3" numFmtId="164" xfId="0" applyAlignment="1" applyFont="1" applyNumberFormat="1">
      <alignment horizontal="right" vertical="bottom"/>
    </xf>
    <xf borderId="0" fillId="0" fontId="3" numFmtId="0" xfId="0" applyAlignment="1" applyFont="1">
      <alignment horizontal="right" vertical="bottom"/>
    </xf>
    <xf borderId="0" fillId="0" fontId="4" numFmtId="0" xfId="0" applyAlignment="1" applyFont="1">
      <alignment vertical="bottom"/>
    </xf>
    <xf borderId="0" fillId="0" fontId="4" numFmtId="0" xfId="0" applyAlignment="1" applyFont="1">
      <alignment shrinkToFit="0" vertical="bottom" wrapText="0"/>
    </xf>
    <xf borderId="0" fillId="0" fontId="3" numFmtId="165" xfId="0" applyAlignment="1" applyFont="1" applyNumberFormat="1">
      <alignment horizontal="right" vertical="bottom"/>
    </xf>
    <xf borderId="0" fillId="2" fontId="3" numFmtId="0" xfId="0" applyAlignment="1" applyFill="1" applyFont="1">
      <alignment vertical="bottom"/>
    </xf>
    <xf borderId="0" fillId="2"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75"/>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1" t="s">
        <v>1</v>
      </c>
      <c r="B2" s="2"/>
      <c r="C2" s="2"/>
      <c r="D2" s="2"/>
      <c r="E2" s="2"/>
      <c r="F2" s="2"/>
      <c r="G2" s="2"/>
      <c r="H2" s="2"/>
      <c r="I2" s="2"/>
      <c r="J2" s="2"/>
      <c r="K2" s="2"/>
      <c r="L2" s="2"/>
      <c r="M2" s="2"/>
      <c r="N2" s="2"/>
      <c r="O2" s="2"/>
      <c r="P2" s="2"/>
      <c r="Q2" s="2"/>
      <c r="R2" s="2"/>
      <c r="S2" s="2"/>
      <c r="T2" s="2"/>
      <c r="U2" s="2"/>
      <c r="V2" s="2"/>
      <c r="W2" s="2"/>
      <c r="X2" s="2"/>
      <c r="Y2" s="2"/>
      <c r="Z2" s="2"/>
    </row>
    <row r="3" hidden="1">
      <c r="A3" s="1" t="s">
        <v>2</v>
      </c>
      <c r="B3" s="2"/>
      <c r="C3" s="2"/>
      <c r="D3" s="2"/>
      <c r="E3" s="2"/>
      <c r="F3" s="2"/>
      <c r="G3" s="2"/>
      <c r="H3" s="2"/>
      <c r="I3" s="2"/>
      <c r="J3" s="2"/>
      <c r="K3" s="2"/>
      <c r="L3" s="2"/>
      <c r="M3" s="2"/>
      <c r="N3" s="2"/>
      <c r="O3" s="2"/>
      <c r="P3" s="2"/>
      <c r="Q3" s="2"/>
      <c r="R3" s="2"/>
      <c r="S3" s="2"/>
      <c r="T3" s="2"/>
      <c r="U3" s="2"/>
      <c r="V3" s="2"/>
      <c r="W3" s="2"/>
      <c r="X3" s="2"/>
      <c r="Y3" s="2"/>
      <c r="Z3" s="2"/>
    </row>
    <row r="4" hidden="1">
      <c r="A4" s="1" t="s">
        <v>3</v>
      </c>
      <c r="B4" s="2"/>
      <c r="C4" s="2"/>
      <c r="D4" s="2"/>
      <c r="E4" s="2"/>
      <c r="F4" s="2"/>
      <c r="G4" s="2"/>
      <c r="H4" s="2"/>
      <c r="I4" s="2"/>
      <c r="J4" s="2"/>
      <c r="K4" s="2"/>
      <c r="L4" s="2"/>
      <c r="M4" s="2"/>
      <c r="N4" s="2"/>
      <c r="O4" s="2"/>
      <c r="P4" s="2"/>
      <c r="Q4" s="2"/>
      <c r="R4" s="2"/>
      <c r="S4" s="2"/>
      <c r="T4" s="2"/>
      <c r="U4" s="2"/>
      <c r="V4" s="2"/>
      <c r="W4" s="2"/>
      <c r="X4" s="2"/>
      <c r="Y4" s="2"/>
      <c r="Z4" s="2"/>
    </row>
    <row r="5" hidden="1">
      <c r="A5" s="1" t="s">
        <v>4</v>
      </c>
      <c r="B5" s="2"/>
      <c r="C5" s="2"/>
      <c r="D5" s="2"/>
      <c r="E5" s="2"/>
      <c r="F5" s="2"/>
      <c r="G5" s="2"/>
      <c r="H5" s="2"/>
      <c r="I5" s="2"/>
      <c r="J5" s="2"/>
      <c r="K5" s="2"/>
      <c r="L5" s="2"/>
      <c r="M5" s="2"/>
      <c r="N5" s="2"/>
      <c r="O5" s="2"/>
      <c r="P5" s="2"/>
      <c r="Q5" s="2"/>
      <c r="R5" s="2"/>
      <c r="S5" s="2"/>
      <c r="T5" s="2"/>
      <c r="U5" s="2"/>
      <c r="V5" s="2"/>
      <c r="W5" s="2"/>
      <c r="X5" s="2"/>
      <c r="Y5" s="2"/>
      <c r="Z5" s="2"/>
    </row>
    <row r="6" hidden="1">
      <c r="A6" s="1" t="s">
        <v>5</v>
      </c>
      <c r="B6" s="2"/>
      <c r="C6" s="2"/>
      <c r="D6" s="2"/>
      <c r="E6" s="2"/>
      <c r="F6" s="2"/>
      <c r="G6" s="2"/>
      <c r="H6" s="2"/>
      <c r="I6" s="2"/>
      <c r="J6" s="2"/>
      <c r="K6" s="2"/>
      <c r="L6" s="2"/>
      <c r="M6" s="2"/>
      <c r="N6" s="2"/>
      <c r="O6" s="2"/>
      <c r="P6" s="2"/>
      <c r="Q6" s="2"/>
      <c r="R6" s="2"/>
      <c r="S6" s="2"/>
      <c r="T6" s="2"/>
      <c r="U6" s="2"/>
      <c r="V6" s="2"/>
      <c r="W6" s="2"/>
      <c r="X6" s="2"/>
      <c r="Y6" s="2"/>
      <c r="Z6" s="2"/>
    </row>
    <row r="7" hidden="1">
      <c r="A7" s="1" t="s">
        <v>6</v>
      </c>
      <c r="B7" s="2"/>
      <c r="C7" s="2"/>
      <c r="D7" s="2"/>
      <c r="E7" s="2"/>
      <c r="F7" s="2"/>
      <c r="G7" s="2"/>
      <c r="H7" s="2"/>
      <c r="I7" s="2"/>
      <c r="J7" s="2"/>
      <c r="K7" s="2"/>
      <c r="L7" s="2"/>
      <c r="M7" s="2"/>
      <c r="N7" s="2"/>
      <c r="O7" s="2"/>
      <c r="P7" s="2"/>
      <c r="Q7" s="2"/>
      <c r="R7" s="2"/>
      <c r="S7" s="2"/>
      <c r="T7" s="2"/>
      <c r="U7" s="2"/>
      <c r="V7" s="2"/>
      <c r="W7" s="2"/>
      <c r="X7" s="2"/>
      <c r="Y7" s="2"/>
      <c r="Z7" s="2"/>
    </row>
    <row r="8" hidden="1">
      <c r="A8" s="1" t="s">
        <v>7</v>
      </c>
      <c r="B8" s="2"/>
      <c r="C8" s="2"/>
      <c r="D8" s="2"/>
      <c r="E8" s="2"/>
      <c r="F8" s="2"/>
      <c r="G8" s="2"/>
      <c r="H8" s="2"/>
      <c r="I8" s="2"/>
      <c r="J8" s="2"/>
      <c r="K8" s="2"/>
      <c r="L8" s="2"/>
      <c r="M8" s="2"/>
      <c r="N8" s="2"/>
      <c r="O8" s="2"/>
      <c r="P8" s="2"/>
      <c r="Q8" s="2"/>
      <c r="R8" s="2"/>
      <c r="S8" s="2"/>
      <c r="T8" s="2"/>
      <c r="U8" s="2"/>
      <c r="V8" s="2"/>
      <c r="W8" s="2"/>
      <c r="X8" s="2"/>
      <c r="Y8" s="2"/>
      <c r="Z8" s="2"/>
    </row>
    <row r="9" hidden="1">
      <c r="A9" s="1" t="s">
        <v>8</v>
      </c>
      <c r="B9" s="2"/>
      <c r="C9" s="2"/>
      <c r="D9" s="2"/>
      <c r="E9" s="2"/>
      <c r="F9" s="2"/>
      <c r="G9" s="2"/>
      <c r="H9" s="2"/>
      <c r="I9" s="2"/>
      <c r="J9" s="2"/>
      <c r="K9" s="2"/>
      <c r="L9" s="2"/>
      <c r="M9" s="2"/>
      <c r="N9" s="2"/>
      <c r="O9" s="2"/>
      <c r="P9" s="2"/>
      <c r="Q9" s="2"/>
      <c r="R9" s="2"/>
      <c r="S9" s="2"/>
      <c r="T9" s="2"/>
      <c r="U9" s="2"/>
      <c r="V9" s="2"/>
      <c r="W9" s="2"/>
      <c r="X9" s="2"/>
      <c r="Y9" s="2"/>
      <c r="Z9" s="2"/>
    </row>
    <row r="10" hidden="1">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1" t="s">
        <v>10</v>
      </c>
      <c r="B11" s="3"/>
      <c r="C11" s="4"/>
      <c r="D11" s="2"/>
      <c r="E11" s="2"/>
      <c r="F11" s="2"/>
      <c r="G11" s="2"/>
      <c r="H11" s="2"/>
      <c r="I11" s="2"/>
      <c r="J11" s="2"/>
      <c r="K11" s="2"/>
      <c r="L11" s="2"/>
      <c r="M11" s="2"/>
      <c r="N11" s="2"/>
      <c r="O11" s="2"/>
      <c r="P11" s="2"/>
      <c r="Q11" s="2"/>
      <c r="R11" s="2"/>
      <c r="S11" s="2"/>
      <c r="T11" s="2"/>
      <c r="U11" s="2"/>
      <c r="V11" s="2"/>
      <c r="W11" s="2"/>
      <c r="X11" s="2"/>
      <c r="Y11" s="2"/>
      <c r="Z11" s="2"/>
    </row>
    <row r="12">
      <c r="A12" s="5"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6"/>
      <c r="B13" s="2"/>
      <c r="C13" s="2"/>
      <c r="D13" s="2"/>
      <c r="E13" s="2"/>
      <c r="F13" s="2"/>
      <c r="G13" s="2"/>
      <c r="H13" s="2"/>
      <c r="I13" s="2"/>
      <c r="J13" s="2"/>
      <c r="K13" s="2"/>
      <c r="L13" s="2"/>
      <c r="M13" s="2"/>
      <c r="N13" s="2"/>
      <c r="O13" s="2"/>
      <c r="P13" s="2"/>
      <c r="Q13" s="2"/>
      <c r="R13" s="2"/>
      <c r="S13" s="2"/>
      <c r="T13" s="2"/>
      <c r="U13" s="2"/>
      <c r="V13" s="2"/>
      <c r="W13" s="2"/>
      <c r="X13" s="2"/>
      <c r="Y13" s="2"/>
      <c r="Z13" s="2"/>
    </row>
    <row r="14">
      <c r="A14" s="5" t="s">
        <v>12</v>
      </c>
      <c r="B14" s="2"/>
      <c r="C14" s="2"/>
      <c r="D14" s="2"/>
      <c r="E14" s="2"/>
      <c r="F14" s="2"/>
      <c r="G14" s="2"/>
      <c r="H14" s="2"/>
      <c r="I14" s="2"/>
      <c r="J14" s="2"/>
      <c r="K14" s="2"/>
      <c r="L14" s="2"/>
      <c r="M14" s="2"/>
      <c r="N14" s="2"/>
      <c r="O14" s="2"/>
      <c r="P14" s="2"/>
      <c r="Q14" s="2"/>
      <c r="R14" s="2"/>
      <c r="S14" s="2"/>
      <c r="T14" s="2"/>
      <c r="U14" s="2"/>
      <c r="V14" s="2"/>
      <c r="W14" s="2"/>
      <c r="X14" s="2"/>
      <c r="Y14" s="2"/>
      <c r="Z14" s="2"/>
    </row>
    <row r="15">
      <c r="A15" s="6"/>
      <c r="B15" s="2"/>
      <c r="C15" s="2"/>
      <c r="D15" s="2"/>
      <c r="E15" s="2"/>
      <c r="F15" s="2"/>
      <c r="G15" s="2"/>
      <c r="H15" s="2"/>
      <c r="I15" s="2"/>
      <c r="J15" s="2"/>
      <c r="K15" s="2"/>
      <c r="L15" s="2"/>
      <c r="M15" s="2"/>
      <c r="N15" s="2"/>
      <c r="O15" s="2"/>
      <c r="P15" s="2"/>
      <c r="Q15" s="2"/>
      <c r="R15" s="2"/>
      <c r="S15" s="2"/>
      <c r="T15" s="2"/>
      <c r="U15" s="2"/>
      <c r="V15" s="2"/>
      <c r="W15" s="2"/>
      <c r="X15" s="2"/>
      <c r="Y15" s="2"/>
      <c r="Z15" s="2"/>
    </row>
    <row r="16">
      <c r="A16" s="5" t="s">
        <v>13</v>
      </c>
      <c r="B16" s="2"/>
      <c r="C16" s="2"/>
      <c r="D16" s="2"/>
      <c r="E16" s="2"/>
      <c r="F16" s="2"/>
      <c r="G16" s="2"/>
      <c r="H16" s="2"/>
      <c r="I16" s="2"/>
      <c r="J16" s="2"/>
      <c r="K16" s="2"/>
      <c r="L16" s="2"/>
      <c r="M16" s="2"/>
      <c r="N16" s="2"/>
      <c r="O16" s="2"/>
      <c r="P16" s="2"/>
      <c r="Q16" s="2"/>
      <c r="R16" s="2"/>
      <c r="S16" s="2"/>
      <c r="T16" s="2"/>
      <c r="U16" s="2"/>
      <c r="V16" s="2"/>
      <c r="W16" s="2"/>
      <c r="X16" s="2"/>
      <c r="Y16" s="2"/>
      <c r="Z16" s="2"/>
    </row>
    <row r="17">
      <c r="A17" s="6"/>
      <c r="B17" s="2"/>
      <c r="C17" s="2"/>
      <c r="D17" s="2"/>
      <c r="E17" s="2"/>
      <c r="F17" s="2"/>
      <c r="G17" s="2"/>
      <c r="H17" s="2"/>
      <c r="I17" s="2"/>
      <c r="J17" s="2"/>
      <c r="K17" s="2"/>
      <c r="L17" s="2"/>
      <c r="M17" s="2"/>
      <c r="N17" s="2"/>
      <c r="O17" s="2"/>
      <c r="P17" s="2"/>
      <c r="Q17" s="2"/>
      <c r="R17" s="2"/>
      <c r="S17" s="2"/>
      <c r="T17" s="2"/>
      <c r="U17" s="2"/>
      <c r="V17" s="2"/>
      <c r="W17" s="2"/>
      <c r="X17" s="2"/>
      <c r="Y17" s="2"/>
      <c r="Z17" s="2"/>
    </row>
    <row r="18">
      <c r="A18" s="5"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6"/>
      <c r="B19" s="2"/>
      <c r="C19" s="2"/>
      <c r="D19" s="2"/>
      <c r="E19" s="2"/>
      <c r="F19" s="2"/>
      <c r="G19" s="2"/>
      <c r="H19" s="2"/>
      <c r="I19" s="2"/>
      <c r="J19" s="2"/>
      <c r="K19" s="2"/>
      <c r="L19" s="2"/>
      <c r="M19" s="2"/>
      <c r="N19" s="2"/>
      <c r="O19" s="2"/>
      <c r="P19" s="2"/>
      <c r="Q19" s="2"/>
      <c r="R19" s="2"/>
      <c r="S19" s="2"/>
      <c r="T19" s="2"/>
      <c r="U19" s="2"/>
      <c r="V19" s="2"/>
      <c r="W19" s="2"/>
      <c r="X19" s="2"/>
      <c r="Y19" s="2"/>
      <c r="Z19" s="2"/>
    </row>
    <row r="20">
      <c r="A20" s="5" t="s">
        <v>15</v>
      </c>
      <c r="B20" s="2"/>
      <c r="C20" s="2"/>
      <c r="D20" s="2"/>
      <c r="E20" s="2"/>
      <c r="F20" s="2"/>
      <c r="G20" s="2"/>
      <c r="H20" s="2"/>
      <c r="I20" s="2"/>
      <c r="J20" s="2"/>
      <c r="K20" s="2"/>
      <c r="L20" s="2"/>
      <c r="M20" s="2"/>
      <c r="N20" s="2"/>
      <c r="O20" s="2"/>
      <c r="P20" s="2"/>
      <c r="Q20" s="2"/>
      <c r="R20" s="2"/>
      <c r="S20" s="2"/>
      <c r="T20" s="2"/>
      <c r="U20" s="2"/>
      <c r="V20" s="2"/>
      <c r="W20" s="2"/>
      <c r="X20" s="2"/>
      <c r="Y20" s="2"/>
      <c r="Z20" s="2"/>
    </row>
    <row r="21">
      <c r="A21" s="6"/>
      <c r="B21" s="2"/>
      <c r="C21" s="2"/>
      <c r="D21" s="2"/>
      <c r="E21" s="2"/>
      <c r="F21" s="2"/>
      <c r="G21" s="2"/>
      <c r="H21" s="2"/>
      <c r="I21" s="2"/>
      <c r="J21" s="2"/>
      <c r="K21" s="2"/>
      <c r="L21" s="2"/>
      <c r="M21" s="2"/>
      <c r="N21" s="2"/>
      <c r="O21" s="2"/>
      <c r="P21" s="2"/>
      <c r="Q21" s="2"/>
      <c r="R21" s="2"/>
      <c r="S21" s="2"/>
      <c r="T21" s="2"/>
      <c r="U21" s="2"/>
      <c r="V21" s="2"/>
      <c r="W21" s="2"/>
      <c r="X21" s="2"/>
      <c r="Y21" s="2"/>
      <c r="Z21" s="2"/>
    </row>
    <row r="22">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c r="A23" s="6"/>
      <c r="B23" s="2"/>
      <c r="C23" s="2"/>
      <c r="D23" s="2"/>
      <c r="E23" s="2"/>
      <c r="F23" s="2"/>
      <c r="G23" s="2"/>
      <c r="H23" s="2"/>
      <c r="I23" s="2"/>
      <c r="J23" s="2"/>
      <c r="K23" s="2"/>
      <c r="L23" s="2"/>
      <c r="M23" s="2"/>
      <c r="N23" s="2"/>
      <c r="O23" s="2"/>
      <c r="P23" s="2"/>
      <c r="Q23" s="2"/>
      <c r="R23" s="2"/>
      <c r="S23" s="2"/>
      <c r="T23" s="2"/>
      <c r="U23" s="2"/>
      <c r="V23" s="2"/>
      <c r="W23" s="2"/>
      <c r="X23" s="2"/>
      <c r="Y23" s="2"/>
      <c r="Z23" s="2"/>
    </row>
    <row r="24">
      <c r="A24" s="5" t="s">
        <v>17</v>
      </c>
      <c r="B24" s="2"/>
      <c r="C24" s="2"/>
      <c r="D24" s="2"/>
      <c r="E24" s="2"/>
      <c r="F24" s="2"/>
      <c r="G24" s="2"/>
      <c r="H24" s="2"/>
      <c r="I24" s="2"/>
      <c r="J24" s="2"/>
      <c r="K24" s="2"/>
      <c r="L24" s="2"/>
      <c r="M24" s="2"/>
      <c r="N24" s="2"/>
      <c r="O24" s="2"/>
      <c r="P24" s="2"/>
      <c r="Q24" s="2"/>
      <c r="R24" s="2"/>
      <c r="S24" s="2"/>
      <c r="T24" s="2"/>
      <c r="U24" s="2"/>
      <c r="V24" s="2"/>
      <c r="W24" s="2"/>
      <c r="X24" s="2"/>
      <c r="Y24" s="2"/>
      <c r="Z24" s="2"/>
    </row>
    <row r="25">
      <c r="A25" s="6"/>
      <c r="B25" s="2"/>
      <c r="C25" s="2"/>
      <c r="D25" s="2"/>
      <c r="E25" s="2"/>
      <c r="F25" s="2"/>
      <c r="G25" s="2"/>
      <c r="H25" s="2"/>
      <c r="I25" s="2"/>
      <c r="J25" s="2"/>
      <c r="K25" s="2"/>
      <c r="L25" s="2"/>
      <c r="M25" s="2"/>
      <c r="N25" s="2"/>
      <c r="O25" s="2"/>
      <c r="P25" s="2"/>
      <c r="Q25" s="2"/>
      <c r="R25" s="2"/>
      <c r="S25" s="2"/>
      <c r="T25" s="2"/>
      <c r="U25" s="2"/>
      <c r="V25" s="2"/>
      <c r="W25" s="2"/>
      <c r="X25" s="2"/>
      <c r="Y25" s="2"/>
      <c r="Z25" s="2"/>
    </row>
    <row r="26">
      <c r="A26" s="6"/>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14" t="s">
        <v>40</v>
      </c>
      <c r="C1" s="14" t="s">
        <v>41</v>
      </c>
      <c r="D1" s="14" t="s">
        <v>42</v>
      </c>
      <c r="E1" s="14" t="s">
        <v>43</v>
      </c>
      <c r="F1" s="14" t="s">
        <v>44</v>
      </c>
      <c r="G1" s="14" t="s">
        <v>45</v>
      </c>
      <c r="H1" s="14" t="s">
        <v>46</v>
      </c>
      <c r="I1" s="14" t="s">
        <v>47</v>
      </c>
      <c r="J1" s="14" t="s">
        <v>48</v>
      </c>
      <c r="K1" s="14" t="s">
        <v>49</v>
      </c>
      <c r="L1" s="14" t="s">
        <v>50</v>
      </c>
      <c r="M1" s="14" t="s">
        <v>51</v>
      </c>
      <c r="N1" s="14" t="s">
        <v>52</v>
      </c>
      <c r="O1" s="14" t="s">
        <v>53</v>
      </c>
      <c r="P1" s="14" t="s">
        <v>54</v>
      </c>
      <c r="Q1" s="14" t="s">
        <v>55</v>
      </c>
      <c r="R1" s="14" t="s">
        <v>56</v>
      </c>
      <c r="S1" s="14" t="s">
        <v>57</v>
      </c>
      <c r="T1" s="14" t="s">
        <v>58</v>
      </c>
      <c r="U1" s="14" t="s">
        <v>59</v>
      </c>
      <c r="V1" s="14" t="s">
        <v>60</v>
      </c>
      <c r="W1" s="14" t="s">
        <v>61</v>
      </c>
      <c r="X1" s="14" t="s">
        <v>62</v>
      </c>
      <c r="Y1" s="14" t="s">
        <v>63</v>
      </c>
    </row>
    <row r="2">
      <c r="A2" s="6" t="s">
        <v>99</v>
      </c>
      <c r="B2" s="6"/>
      <c r="C2" s="6"/>
      <c r="D2" s="6"/>
      <c r="E2" s="6"/>
      <c r="F2" s="6"/>
      <c r="G2" s="6"/>
      <c r="H2" s="6"/>
      <c r="I2" s="6"/>
      <c r="J2" s="6"/>
      <c r="K2" s="6"/>
      <c r="L2" s="6"/>
      <c r="M2" s="6"/>
      <c r="N2" s="6"/>
      <c r="O2" s="6"/>
      <c r="P2" s="6"/>
      <c r="Q2" s="6"/>
      <c r="R2" s="6"/>
      <c r="S2" s="6"/>
      <c r="T2" s="6"/>
      <c r="U2" s="6"/>
      <c r="V2" s="6"/>
      <c r="W2" s="6"/>
      <c r="X2" s="6"/>
      <c r="Y2" s="6"/>
    </row>
    <row r="3">
      <c r="A3" s="6" t="s">
        <v>96</v>
      </c>
      <c r="B3" s="10">
        <f>'Cash Details'!B13</f>
        <v>-1841</v>
      </c>
      <c r="C3" s="10">
        <f>'Cash Details'!C13</f>
        <v>-3500.565</v>
      </c>
      <c r="D3" s="10">
        <f>'Cash Details'!D13</f>
        <v>-4967.460715</v>
      </c>
      <c r="E3" s="10">
        <f>'Cash Details'!E13</f>
        <v>-6229.92356</v>
      </c>
      <c r="F3" s="10">
        <f>'Cash Details'!F13</f>
        <v>-7275.637227</v>
      </c>
      <c r="G3" s="10">
        <f>'Cash Details'!G13</f>
        <v>-8091.708238</v>
      </c>
      <c r="H3" s="10">
        <f>'Cash Details'!H13</f>
        <v>-8664.640437</v>
      </c>
      <c r="I3" s="10">
        <f>'Cash Details'!I13</f>
        <v>-8980.308362</v>
      </c>
      <c r="J3" s="10">
        <f>'Cash Details'!J13</f>
        <v>-9023.929464</v>
      </c>
      <c r="K3" s="10">
        <f>'Cash Details'!K13</f>
        <v>-8780.035106</v>
      </c>
      <c r="L3" s="10">
        <f>'Cash Details'!L13</f>
        <v>-8232.440304</v>
      </c>
      <c r="M3" s="10">
        <f>'Cash Details'!M13</f>
        <v>-7364.212146</v>
      </c>
      <c r="N3" s="10">
        <f>'Cash Details'!N13</f>
        <v>-6157.63683</v>
      </c>
      <c r="O3" s="10">
        <f>'Cash Details'!O13</f>
        <v>-4594.185267</v>
      </c>
      <c r="P3" s="10">
        <f>'Cash Details'!P13</f>
        <v>-2654.477188</v>
      </c>
      <c r="Q3" s="10">
        <f>'Cash Details'!Q13</f>
        <v>-318.2436729</v>
      </c>
      <c r="R3" s="10">
        <f>'Cash Details'!R13</f>
        <v>2435.711941</v>
      </c>
      <c r="S3" s="10">
        <f>'Cash Details'!S13</f>
        <v>5629.554869</v>
      </c>
      <c r="T3" s="10">
        <f>'Cash Details'!T13</f>
        <v>9286.461461</v>
      </c>
      <c r="U3" s="10">
        <f>'Cash Details'!U13</f>
        <v>13430.66364</v>
      </c>
      <c r="V3" s="10">
        <f>'Cash Details'!V13</f>
        <v>18087.49531</v>
      </c>
      <c r="W3" s="10">
        <f>'Cash Details'!W13</f>
        <v>23283.44073</v>
      </c>
      <c r="X3" s="10">
        <f>'Cash Details'!X13</f>
        <v>29046.18504</v>
      </c>
      <c r="Y3" s="10">
        <f>'Cash Details'!Y13</f>
        <v>35404.66703</v>
      </c>
    </row>
    <row r="4">
      <c r="A4" s="6"/>
      <c r="B4" s="6"/>
      <c r="C4" s="6"/>
      <c r="D4" s="6"/>
      <c r="E4" s="6"/>
      <c r="F4" s="6"/>
      <c r="G4" s="6"/>
      <c r="H4" s="6"/>
      <c r="I4" s="6"/>
      <c r="J4" s="6"/>
      <c r="K4" s="6"/>
      <c r="L4" s="6"/>
      <c r="M4" s="6"/>
      <c r="N4" s="6"/>
      <c r="O4" s="6"/>
      <c r="P4" s="6"/>
      <c r="Q4" s="6"/>
      <c r="R4" s="6"/>
      <c r="S4" s="6"/>
      <c r="T4" s="6"/>
      <c r="U4" s="6"/>
      <c r="V4" s="6"/>
      <c r="W4" s="6"/>
      <c r="X4" s="6"/>
      <c r="Y4" s="6"/>
    </row>
    <row r="5">
      <c r="A5" s="6" t="s">
        <v>100</v>
      </c>
      <c r="B5" s="10">
        <f>'Stocks-RM'!B29</f>
        <v>1677.5</v>
      </c>
      <c r="C5" s="10">
        <f>'Stocks-RM'!C29</f>
        <v>3308.6</v>
      </c>
      <c r="D5" s="10">
        <f>'Stocks-RM'!D29</f>
        <v>4888.963875</v>
      </c>
      <c r="E5" s="10">
        <f>'Stocks-RM'!E29</f>
        <v>6414.035147</v>
      </c>
      <c r="F5" s="10">
        <f>'Stocks-RM'!F29</f>
        <v>7879.027358</v>
      </c>
      <c r="G5" s="10">
        <f>'Stocks-RM'!G29</f>
        <v>9278.914045</v>
      </c>
      <c r="H5" s="10">
        <f>'Stocks-RM'!H29</f>
        <v>10608.4183</v>
      </c>
      <c r="I5" s="10">
        <f>'Stocks-RM'!I29</f>
        <v>11862.0019</v>
      </c>
      <c r="J5" s="10">
        <f>'Stocks-RM'!J29</f>
        <v>13033.854</v>
      </c>
      <c r="K5" s="10">
        <f>'Stocks-RM'!K29</f>
        <v>14117.8793</v>
      </c>
      <c r="L5" s="10">
        <f>'Stocks-RM'!L29</f>
        <v>15107.68585</v>
      </c>
      <c r="M5" s="10">
        <f>'Stocks-RM'!M29</f>
        <v>15996.57219</v>
      </c>
      <c r="N5" s="10">
        <f>'Stocks-RM'!N29</f>
        <v>16777.51412</v>
      </c>
      <c r="O5" s="10">
        <f>'Stocks-RM'!O29</f>
        <v>17443.15079</v>
      </c>
      <c r="P5" s="10">
        <f>'Stocks-RM'!P29</f>
        <v>17985.77031</v>
      </c>
      <c r="Q5" s="10">
        <f>'Stocks-RM'!Q29</f>
        <v>18397.29474</v>
      </c>
      <c r="R5" s="10">
        <f>'Stocks-RM'!R29</f>
        <v>18669.26444</v>
      </c>
      <c r="S5" s="10">
        <f>'Stocks-RM'!S29</f>
        <v>18792.82181</v>
      </c>
      <c r="T5" s="10">
        <f>'Stocks-RM'!T29</f>
        <v>18758.69437</v>
      </c>
      <c r="U5" s="10">
        <f>'Stocks-RM'!U29</f>
        <v>18557.17709</v>
      </c>
      <c r="V5" s="10">
        <f>'Stocks-RM'!V29</f>
        <v>18178.11406</v>
      </c>
      <c r="W5" s="10">
        <f>'Stocks-RM'!W29</f>
        <v>17610.8794</v>
      </c>
      <c r="X5" s="10">
        <f>'Stocks-RM'!X29</f>
        <v>16844.35732</v>
      </c>
      <c r="Y5" s="10">
        <f>'Stocks-RM'!Y29</f>
        <v>15866.92147</v>
      </c>
    </row>
    <row r="6">
      <c r="A6" s="6" t="s">
        <v>101</v>
      </c>
      <c r="B6" s="10">
        <f>'Stocks-Biscuit'!B29</f>
        <v>1905</v>
      </c>
      <c r="C6" s="10">
        <f>'Stocks-Biscuit'!C29</f>
        <v>3731.846</v>
      </c>
      <c r="D6" s="10">
        <f>'Stocks-Biscuit'!D29</f>
        <v>5475.710375</v>
      </c>
      <c r="E6" s="10">
        <f>'Stocks-Biscuit'!E29</f>
        <v>7131.537354</v>
      </c>
      <c r="F6" s="10">
        <f>'Stocks-Biscuit'!F29</f>
        <v>8694.03252</v>
      </c>
      <c r="G6" s="10">
        <f>'Stocks-Biscuit'!G29</f>
        <v>10157.65181</v>
      </c>
      <c r="H6" s="10">
        <f>'Stocks-Biscuit'!H29</f>
        <v>11516.59004</v>
      </c>
      <c r="I6" s="10">
        <f>'Stocks-Biscuit'!I29</f>
        <v>12764.76885</v>
      </c>
      <c r="J6" s="10">
        <f>'Stocks-Biscuit'!J29</f>
        <v>13895.82411</v>
      </c>
      <c r="K6" s="10">
        <f>'Stocks-Biscuit'!K29</f>
        <v>14903.0928</v>
      </c>
      <c r="L6" s="10">
        <f>'Stocks-Biscuit'!L29</f>
        <v>15779.59918</v>
      </c>
      <c r="M6" s="10">
        <f>'Stocks-Biscuit'!M29</f>
        <v>16518.04043</v>
      </c>
      <c r="N6" s="10">
        <f>'Stocks-Biscuit'!N29</f>
        <v>17110.7715</v>
      </c>
      <c r="O6" s="10">
        <f>'Stocks-Biscuit'!O29</f>
        <v>17549.7894</v>
      </c>
      <c r="P6" s="10">
        <f>'Stocks-Biscuit'!P29</f>
        <v>17826.71665</v>
      </c>
      <c r="Q6" s="10">
        <f>'Stocks-Biscuit'!Q29</f>
        <v>17932.78402</v>
      </c>
      <c r="R6" s="10">
        <f>'Stocks-Biscuit'!R29</f>
        <v>17858.81246</v>
      </c>
      <c r="S6" s="10">
        <f>'Stocks-Biscuit'!S29</f>
        <v>17595.19418</v>
      </c>
      <c r="T6" s="10">
        <f>'Stocks-Biscuit'!T29</f>
        <v>17131.87289</v>
      </c>
      <c r="U6" s="10">
        <f>'Stocks-Biscuit'!U29</f>
        <v>16458.32305</v>
      </c>
      <c r="V6" s="10">
        <f>'Stocks-Biscuit'!V29</f>
        <v>15563.52828</v>
      </c>
      <c r="W6" s="10">
        <f>'Stocks-Biscuit'!W29</f>
        <v>14435.95864</v>
      </c>
      <c r="X6" s="10">
        <f>'Stocks-Biscuit'!X29</f>
        <v>13063.54692</v>
      </c>
      <c r="Y6" s="10">
        <f>'Stocks-Biscuit'!Y29</f>
        <v>11433.66387</v>
      </c>
    </row>
    <row r="7">
      <c r="A7" s="6"/>
      <c r="B7" s="6"/>
      <c r="C7" s="6"/>
      <c r="D7" s="6"/>
      <c r="E7" s="6"/>
      <c r="F7" s="6"/>
      <c r="G7" s="6"/>
      <c r="H7" s="6"/>
      <c r="I7" s="6"/>
      <c r="J7" s="6"/>
      <c r="K7" s="6"/>
      <c r="L7" s="6"/>
      <c r="M7" s="6"/>
      <c r="N7" s="6"/>
      <c r="O7" s="6"/>
      <c r="P7" s="6"/>
      <c r="Q7" s="6"/>
      <c r="R7" s="6"/>
      <c r="S7" s="6"/>
      <c r="T7" s="6"/>
      <c r="U7" s="6"/>
      <c r="V7" s="6"/>
      <c r="W7" s="6"/>
      <c r="X7" s="6"/>
      <c r="Y7" s="6"/>
    </row>
    <row r="8">
      <c r="A8" s="6" t="s">
        <v>102</v>
      </c>
      <c r="B8" s="10">
        <f t="shared" ref="B8:Y8" si="1">B3+B5+B6</f>
        <v>1741.5</v>
      </c>
      <c r="C8" s="10">
        <f t="shared" si="1"/>
        <v>3539.881</v>
      </c>
      <c r="D8" s="10">
        <f t="shared" si="1"/>
        <v>5397.213535</v>
      </c>
      <c r="E8" s="10">
        <f t="shared" si="1"/>
        <v>7315.648941</v>
      </c>
      <c r="F8" s="10">
        <f t="shared" si="1"/>
        <v>9297.42265</v>
      </c>
      <c r="G8" s="10">
        <f t="shared" si="1"/>
        <v>11344.85762</v>
      </c>
      <c r="H8" s="10">
        <f t="shared" si="1"/>
        <v>13460.36791</v>
      </c>
      <c r="I8" s="10">
        <f t="shared" si="1"/>
        <v>15646.46239</v>
      </c>
      <c r="J8" s="10">
        <f t="shared" si="1"/>
        <v>17905.74864</v>
      </c>
      <c r="K8" s="10">
        <f t="shared" si="1"/>
        <v>20240.93699</v>
      </c>
      <c r="L8" s="10">
        <f t="shared" si="1"/>
        <v>22654.84473</v>
      </c>
      <c r="M8" s="10">
        <f t="shared" si="1"/>
        <v>25150.40048</v>
      </c>
      <c r="N8" s="10">
        <f t="shared" si="1"/>
        <v>27730.64879</v>
      </c>
      <c r="O8" s="10">
        <f t="shared" si="1"/>
        <v>30398.75493</v>
      </c>
      <c r="P8" s="10">
        <f t="shared" si="1"/>
        <v>33158.00978</v>
      </c>
      <c r="Q8" s="10">
        <f t="shared" si="1"/>
        <v>36011.83509</v>
      </c>
      <c r="R8" s="10">
        <f t="shared" si="1"/>
        <v>38963.78884</v>
      </c>
      <c r="S8" s="10">
        <f t="shared" si="1"/>
        <v>42017.57086</v>
      </c>
      <c r="T8" s="10">
        <f t="shared" si="1"/>
        <v>45177.02872</v>
      </c>
      <c r="U8" s="10">
        <f t="shared" si="1"/>
        <v>48446.16378</v>
      </c>
      <c r="V8" s="10">
        <f t="shared" si="1"/>
        <v>51829.13766</v>
      </c>
      <c r="W8" s="10">
        <f t="shared" si="1"/>
        <v>55330.27876</v>
      </c>
      <c r="X8" s="10">
        <f t="shared" si="1"/>
        <v>58954.08928</v>
      </c>
      <c r="Y8" s="10">
        <f t="shared" si="1"/>
        <v>62705.25238</v>
      </c>
    </row>
    <row r="9">
      <c r="A9" s="6"/>
      <c r="B9" s="6"/>
      <c r="C9" s="6"/>
      <c r="D9" s="6"/>
      <c r="E9" s="6"/>
      <c r="F9" s="6"/>
      <c r="G9" s="6"/>
      <c r="H9" s="6"/>
      <c r="I9" s="6"/>
      <c r="J9" s="6"/>
      <c r="K9" s="6"/>
      <c r="L9" s="6"/>
      <c r="M9" s="6"/>
      <c r="N9" s="6"/>
      <c r="O9" s="6"/>
      <c r="P9" s="6"/>
      <c r="Q9" s="6"/>
      <c r="R9" s="6"/>
      <c r="S9" s="6"/>
      <c r="T9" s="6"/>
      <c r="U9" s="6"/>
      <c r="V9" s="6"/>
      <c r="W9" s="6"/>
      <c r="X9" s="6"/>
      <c r="Y9" s="6"/>
    </row>
    <row r="10">
      <c r="A10" s="6" t="s">
        <v>103</v>
      </c>
      <c r="B10" s="6"/>
      <c r="C10" s="6"/>
      <c r="D10" s="6"/>
      <c r="E10" s="6"/>
      <c r="F10" s="6"/>
      <c r="G10" s="6"/>
      <c r="H10" s="6"/>
      <c r="I10" s="6"/>
      <c r="J10" s="6"/>
      <c r="K10" s="6"/>
      <c r="L10" s="6"/>
      <c r="M10" s="6"/>
      <c r="N10" s="6"/>
      <c r="O10" s="6"/>
      <c r="P10" s="6"/>
      <c r="Q10" s="6"/>
      <c r="R10" s="6"/>
      <c r="S10" s="6"/>
      <c r="T10" s="6"/>
      <c r="U10" s="6"/>
      <c r="V10" s="6"/>
      <c r="W10" s="6"/>
      <c r="X10" s="6"/>
      <c r="Y10" s="6"/>
    </row>
    <row r="11">
      <c r="A11" s="6"/>
      <c r="B11" s="6"/>
      <c r="C11" s="6"/>
      <c r="D11" s="6"/>
      <c r="E11" s="6"/>
      <c r="F11" s="6"/>
      <c r="G11" s="6"/>
      <c r="H11" s="6"/>
      <c r="I11" s="6"/>
      <c r="J11" s="6"/>
      <c r="K11" s="6"/>
      <c r="L11" s="6"/>
      <c r="M11" s="6"/>
      <c r="N11" s="6"/>
      <c r="O11" s="6"/>
      <c r="P11" s="6"/>
      <c r="Q11" s="6"/>
      <c r="R11" s="6"/>
      <c r="S11" s="6"/>
      <c r="T11" s="6"/>
      <c r="U11" s="6"/>
      <c r="V11" s="6"/>
      <c r="W11" s="6"/>
      <c r="X11" s="6"/>
      <c r="Y11" s="6"/>
    </row>
    <row r="12">
      <c r="A12" s="6" t="s">
        <v>104</v>
      </c>
      <c r="B12" s="13">
        <v>0.0</v>
      </c>
      <c r="C12" s="13">
        <v>0.0</v>
      </c>
      <c r="D12" s="13">
        <v>0.0</v>
      </c>
      <c r="E12" s="13">
        <v>0.0</v>
      </c>
      <c r="F12" s="13">
        <v>0.0</v>
      </c>
      <c r="G12" s="13">
        <v>0.0</v>
      </c>
      <c r="H12" s="13">
        <v>0.0</v>
      </c>
      <c r="I12" s="13">
        <v>0.0</v>
      </c>
      <c r="J12" s="13">
        <v>0.0</v>
      </c>
      <c r="K12" s="13">
        <v>0.0</v>
      </c>
      <c r="L12" s="13">
        <v>0.0</v>
      </c>
      <c r="M12" s="13">
        <v>0.0</v>
      </c>
      <c r="N12" s="13">
        <v>0.0</v>
      </c>
      <c r="O12" s="13">
        <v>0.0</v>
      </c>
      <c r="P12" s="13">
        <v>0.0</v>
      </c>
      <c r="Q12" s="13">
        <v>0.0</v>
      </c>
      <c r="R12" s="13">
        <v>0.0</v>
      </c>
      <c r="S12" s="13">
        <v>0.0</v>
      </c>
      <c r="T12" s="13">
        <v>0.0</v>
      </c>
      <c r="U12" s="13">
        <v>0.0</v>
      </c>
      <c r="V12" s="13">
        <v>0.0</v>
      </c>
      <c r="W12" s="13">
        <v>0.0</v>
      </c>
      <c r="X12" s="13">
        <v>0.0</v>
      </c>
      <c r="Y12" s="13">
        <v>0.0</v>
      </c>
    </row>
    <row r="13">
      <c r="A13" s="6"/>
      <c r="B13" s="6"/>
      <c r="C13" s="6"/>
      <c r="D13" s="6"/>
      <c r="E13" s="6"/>
      <c r="F13" s="6"/>
      <c r="G13" s="6"/>
      <c r="H13" s="6"/>
      <c r="I13" s="6"/>
      <c r="J13" s="6"/>
      <c r="K13" s="6"/>
      <c r="L13" s="6"/>
      <c r="M13" s="6"/>
      <c r="N13" s="6"/>
      <c r="O13" s="6"/>
      <c r="P13" s="6"/>
      <c r="Q13" s="6"/>
      <c r="R13" s="6"/>
      <c r="S13" s="6"/>
      <c r="T13" s="6"/>
      <c r="U13" s="6"/>
      <c r="V13" s="6"/>
      <c r="W13" s="6"/>
      <c r="X13" s="6"/>
      <c r="Y13" s="6"/>
    </row>
    <row r="14">
      <c r="A14" s="6" t="s">
        <v>105</v>
      </c>
      <c r="B14" s="10">
        <f t="shared" ref="B14:Y14" si="2">B8-B12</f>
        <v>1741.5</v>
      </c>
      <c r="C14" s="10">
        <f t="shared" si="2"/>
        <v>3539.881</v>
      </c>
      <c r="D14" s="10">
        <f t="shared" si="2"/>
        <v>5397.213535</v>
      </c>
      <c r="E14" s="10">
        <f t="shared" si="2"/>
        <v>7315.648941</v>
      </c>
      <c r="F14" s="10">
        <f t="shared" si="2"/>
        <v>9297.42265</v>
      </c>
      <c r="G14" s="10">
        <f t="shared" si="2"/>
        <v>11344.85762</v>
      </c>
      <c r="H14" s="10">
        <f t="shared" si="2"/>
        <v>13460.36791</v>
      </c>
      <c r="I14" s="10">
        <f t="shared" si="2"/>
        <v>15646.46239</v>
      </c>
      <c r="J14" s="10">
        <f t="shared" si="2"/>
        <v>17905.74864</v>
      </c>
      <c r="K14" s="10">
        <f t="shared" si="2"/>
        <v>20240.93699</v>
      </c>
      <c r="L14" s="10">
        <f t="shared" si="2"/>
        <v>22654.84473</v>
      </c>
      <c r="M14" s="10">
        <f t="shared" si="2"/>
        <v>25150.40048</v>
      </c>
      <c r="N14" s="10">
        <f t="shared" si="2"/>
        <v>27730.64879</v>
      </c>
      <c r="O14" s="10">
        <f t="shared" si="2"/>
        <v>30398.75493</v>
      </c>
      <c r="P14" s="10">
        <f t="shared" si="2"/>
        <v>33158.00978</v>
      </c>
      <c r="Q14" s="10">
        <f t="shared" si="2"/>
        <v>36011.83509</v>
      </c>
      <c r="R14" s="10">
        <f t="shared" si="2"/>
        <v>38963.78884</v>
      </c>
      <c r="S14" s="10">
        <f t="shared" si="2"/>
        <v>42017.57086</v>
      </c>
      <c r="T14" s="10">
        <f t="shared" si="2"/>
        <v>45177.02872</v>
      </c>
      <c r="U14" s="10">
        <f t="shared" si="2"/>
        <v>48446.16378</v>
      </c>
      <c r="V14" s="10">
        <f t="shared" si="2"/>
        <v>51829.13766</v>
      </c>
      <c r="W14" s="10">
        <f t="shared" si="2"/>
        <v>55330.27876</v>
      </c>
      <c r="X14" s="10">
        <f t="shared" si="2"/>
        <v>58954.08928</v>
      </c>
      <c r="Y14" s="10">
        <f t="shared" si="2"/>
        <v>62705.25238</v>
      </c>
    </row>
    <row r="15">
      <c r="A15" s="6"/>
      <c r="B15" s="6"/>
      <c r="C15" s="6"/>
      <c r="D15" s="6"/>
      <c r="E15" s="6"/>
      <c r="F15" s="6"/>
      <c r="G15" s="6"/>
      <c r="H15" s="6"/>
      <c r="I15" s="6"/>
      <c r="J15" s="6"/>
      <c r="K15" s="6"/>
      <c r="L15" s="6"/>
      <c r="M15" s="6"/>
      <c r="N15" s="6"/>
      <c r="O15" s="6"/>
      <c r="P15" s="6"/>
      <c r="Q15" s="6"/>
      <c r="R15" s="6"/>
      <c r="S15" s="6"/>
      <c r="T15" s="6"/>
      <c r="U15" s="6"/>
      <c r="V15" s="6"/>
      <c r="W15" s="6"/>
      <c r="X15" s="6"/>
      <c r="Y15" s="6"/>
    </row>
    <row r="16">
      <c r="A16" s="6"/>
      <c r="B16" s="6"/>
      <c r="C16" s="6"/>
      <c r="D16" s="6"/>
      <c r="E16" s="6"/>
      <c r="F16" s="6"/>
      <c r="G16" s="6"/>
      <c r="H16" s="6"/>
      <c r="I16" s="6"/>
      <c r="J16" s="6"/>
      <c r="K16" s="6"/>
      <c r="L16" s="6"/>
      <c r="M16" s="6"/>
      <c r="N16" s="6"/>
      <c r="O16" s="6"/>
      <c r="P16" s="6"/>
      <c r="Q16" s="6"/>
      <c r="R16" s="6"/>
      <c r="S16" s="6"/>
      <c r="T16" s="6"/>
      <c r="U16" s="6"/>
      <c r="V16" s="6"/>
      <c r="W16" s="6"/>
      <c r="X16" s="6"/>
      <c r="Y16" s="6"/>
    </row>
    <row r="17">
      <c r="A17" s="6" t="s">
        <v>106</v>
      </c>
      <c r="B17" s="13">
        <v>0.0</v>
      </c>
      <c r="C17" s="10">
        <f t="shared" ref="C17:Y17" si="3">B19</f>
        <v>1741.5</v>
      </c>
      <c r="D17" s="10">
        <f t="shared" si="3"/>
        <v>3539.881</v>
      </c>
      <c r="E17" s="10">
        <f t="shared" si="3"/>
        <v>5397.213535</v>
      </c>
      <c r="F17" s="10">
        <f t="shared" si="3"/>
        <v>7315.648941</v>
      </c>
      <c r="G17" s="10">
        <f t="shared" si="3"/>
        <v>9297.42265</v>
      </c>
      <c r="H17" s="10">
        <f t="shared" si="3"/>
        <v>11344.85762</v>
      </c>
      <c r="I17" s="10">
        <f t="shared" si="3"/>
        <v>13460.36791</v>
      </c>
      <c r="J17" s="10">
        <f t="shared" si="3"/>
        <v>15646.46239</v>
      </c>
      <c r="K17" s="10">
        <f t="shared" si="3"/>
        <v>17905.74864</v>
      </c>
      <c r="L17" s="10">
        <f t="shared" si="3"/>
        <v>20240.93699</v>
      </c>
      <c r="M17" s="10">
        <f t="shared" si="3"/>
        <v>22654.84473</v>
      </c>
      <c r="N17" s="10">
        <f t="shared" si="3"/>
        <v>25150.40048</v>
      </c>
      <c r="O17" s="10">
        <f t="shared" si="3"/>
        <v>27730.64879</v>
      </c>
      <c r="P17" s="10">
        <f t="shared" si="3"/>
        <v>30398.75493</v>
      </c>
      <c r="Q17" s="10">
        <f t="shared" si="3"/>
        <v>33158.00978</v>
      </c>
      <c r="R17" s="10">
        <f t="shared" si="3"/>
        <v>36011.83509</v>
      </c>
      <c r="S17" s="10">
        <f t="shared" si="3"/>
        <v>38963.78884</v>
      </c>
      <c r="T17" s="10">
        <f t="shared" si="3"/>
        <v>42017.57086</v>
      </c>
      <c r="U17" s="10">
        <f t="shared" si="3"/>
        <v>45177.02872</v>
      </c>
      <c r="V17" s="10">
        <f t="shared" si="3"/>
        <v>48446.16378</v>
      </c>
      <c r="W17" s="10">
        <f t="shared" si="3"/>
        <v>51829.13766</v>
      </c>
      <c r="X17" s="10">
        <f t="shared" si="3"/>
        <v>55330.27876</v>
      </c>
      <c r="Y17" s="10">
        <f t="shared" si="3"/>
        <v>58954.08928</v>
      </c>
    </row>
    <row r="18">
      <c r="A18" s="6" t="s">
        <v>107</v>
      </c>
      <c r="B18" s="10">
        <f>'Sales and Costs'!B20</f>
        <v>1741.5</v>
      </c>
      <c r="C18" s="10">
        <f>'Sales and Costs'!C20</f>
        <v>1798.381</v>
      </c>
      <c r="D18" s="10">
        <f>'Sales and Costs'!D20</f>
        <v>1857.332535</v>
      </c>
      <c r="E18" s="10">
        <f>'Sales and Costs'!E20</f>
        <v>1918.435406</v>
      </c>
      <c r="F18" s="10">
        <f>'Sales and Costs'!F20</f>
        <v>1981.77371</v>
      </c>
      <c r="G18" s="10">
        <f>'Sales and Costs'!G20</f>
        <v>2047.43497</v>
      </c>
      <c r="H18" s="10">
        <f>'Sales and Costs'!H20</f>
        <v>2115.510286</v>
      </c>
      <c r="I18" s="10">
        <f>'Sales and Costs'!I20</f>
        <v>2186.09448</v>
      </c>
      <c r="J18" s="10">
        <f>'Sales and Costs'!J20</f>
        <v>2259.286253</v>
      </c>
      <c r="K18" s="10">
        <f>'Sales and Costs'!K20</f>
        <v>2335.188352</v>
      </c>
      <c r="L18" s="10">
        <f>'Sales and Costs'!L20</f>
        <v>2413.907735</v>
      </c>
      <c r="M18" s="10">
        <f>'Sales and Costs'!M20</f>
        <v>2495.555749</v>
      </c>
      <c r="N18" s="10">
        <f>'Sales and Costs'!N20</f>
        <v>2580.248318</v>
      </c>
      <c r="O18" s="10">
        <f>'Sales and Costs'!O20</f>
        <v>2668.106132</v>
      </c>
      <c r="P18" s="10">
        <f>'Sales and Costs'!P20</f>
        <v>2759.254851</v>
      </c>
      <c r="Q18" s="10">
        <f>'Sales and Costs'!Q20</f>
        <v>2853.825313</v>
      </c>
      <c r="R18" s="10">
        <f>'Sales and Costs'!R20</f>
        <v>2951.95375</v>
      </c>
      <c r="S18" s="10">
        <f>'Sales and Costs'!S20</f>
        <v>3053.782023</v>
      </c>
      <c r="T18" s="10">
        <f>'Sales and Costs'!T20</f>
        <v>3159.457852</v>
      </c>
      <c r="U18" s="10">
        <f>'Sales and Costs'!U20</f>
        <v>3269.135068</v>
      </c>
      <c r="V18" s="10">
        <f>'Sales and Costs'!V20</f>
        <v>3382.973873</v>
      </c>
      <c r="W18" s="10">
        <f>'Sales and Costs'!W20</f>
        <v>3501.141104</v>
      </c>
      <c r="X18" s="10">
        <f>'Sales and Costs'!X20</f>
        <v>3623.810521</v>
      </c>
      <c r="Y18" s="10">
        <f>'Sales and Costs'!Y20</f>
        <v>3751.163096</v>
      </c>
    </row>
    <row r="19">
      <c r="A19" s="6" t="s">
        <v>108</v>
      </c>
      <c r="B19" s="10">
        <f t="shared" ref="B19:Y19" si="4">B17+B18</f>
        <v>1741.5</v>
      </c>
      <c r="C19" s="10">
        <f t="shared" si="4"/>
        <v>3539.881</v>
      </c>
      <c r="D19" s="10">
        <f t="shared" si="4"/>
        <v>5397.213535</v>
      </c>
      <c r="E19" s="10">
        <f t="shared" si="4"/>
        <v>7315.648941</v>
      </c>
      <c r="F19" s="10">
        <f t="shared" si="4"/>
        <v>9297.42265</v>
      </c>
      <c r="G19" s="10">
        <f t="shared" si="4"/>
        <v>11344.85762</v>
      </c>
      <c r="H19" s="10">
        <f t="shared" si="4"/>
        <v>13460.36791</v>
      </c>
      <c r="I19" s="10">
        <f t="shared" si="4"/>
        <v>15646.46239</v>
      </c>
      <c r="J19" s="10">
        <f t="shared" si="4"/>
        <v>17905.74864</v>
      </c>
      <c r="K19" s="10">
        <f t="shared" si="4"/>
        <v>20240.93699</v>
      </c>
      <c r="L19" s="10">
        <f t="shared" si="4"/>
        <v>22654.84473</v>
      </c>
      <c r="M19" s="10">
        <f t="shared" si="4"/>
        <v>25150.40048</v>
      </c>
      <c r="N19" s="10">
        <f t="shared" si="4"/>
        <v>27730.64879</v>
      </c>
      <c r="O19" s="10">
        <f t="shared" si="4"/>
        <v>30398.75493</v>
      </c>
      <c r="P19" s="10">
        <f t="shared" si="4"/>
        <v>33158.00978</v>
      </c>
      <c r="Q19" s="10">
        <f t="shared" si="4"/>
        <v>36011.83509</v>
      </c>
      <c r="R19" s="10">
        <f t="shared" si="4"/>
        <v>38963.78884</v>
      </c>
      <c r="S19" s="10">
        <f t="shared" si="4"/>
        <v>42017.57086</v>
      </c>
      <c r="T19" s="10">
        <f t="shared" si="4"/>
        <v>45177.02872</v>
      </c>
      <c r="U19" s="10">
        <f t="shared" si="4"/>
        <v>48446.16378</v>
      </c>
      <c r="V19" s="10">
        <f t="shared" si="4"/>
        <v>51829.13766</v>
      </c>
      <c r="W19" s="10">
        <f t="shared" si="4"/>
        <v>55330.27876</v>
      </c>
      <c r="X19" s="10">
        <f t="shared" si="4"/>
        <v>58954.08928</v>
      </c>
      <c r="Y19" s="10">
        <f t="shared" si="4"/>
        <v>62705.25238</v>
      </c>
    </row>
    <row r="20">
      <c r="A20" s="6"/>
      <c r="B20" s="6"/>
      <c r="C20" s="6"/>
      <c r="D20" s="6"/>
      <c r="E20" s="6"/>
      <c r="F20" s="6"/>
      <c r="G20" s="6"/>
      <c r="H20" s="6"/>
      <c r="I20" s="6"/>
      <c r="J20" s="6"/>
      <c r="K20" s="6"/>
      <c r="L20" s="6"/>
      <c r="M20" s="6"/>
      <c r="N20" s="6"/>
      <c r="O20" s="6"/>
      <c r="P20" s="6"/>
      <c r="Q20" s="6"/>
      <c r="R20" s="6"/>
      <c r="S20" s="6"/>
      <c r="T20" s="6"/>
      <c r="U20" s="6"/>
      <c r="V20" s="6"/>
      <c r="W20" s="6"/>
      <c r="X20" s="6"/>
      <c r="Y20" s="6"/>
    </row>
    <row r="21">
      <c r="A21" s="6" t="s">
        <v>109</v>
      </c>
      <c r="B21" s="10">
        <f t="shared" ref="B21:Y21" si="5">B14-B19</f>
        <v>0</v>
      </c>
      <c r="C21" s="10">
        <f t="shared" si="5"/>
        <v>0</v>
      </c>
      <c r="D21" s="10">
        <f t="shared" si="5"/>
        <v>0</v>
      </c>
      <c r="E21" s="10">
        <f t="shared" si="5"/>
        <v>0</v>
      </c>
      <c r="F21" s="10">
        <f t="shared" si="5"/>
        <v>0</v>
      </c>
      <c r="G21" s="10">
        <f t="shared" si="5"/>
        <v>0</v>
      </c>
      <c r="H21" s="10">
        <f t="shared" si="5"/>
        <v>0</v>
      </c>
      <c r="I21" s="10">
        <f t="shared" si="5"/>
        <v>0</v>
      </c>
      <c r="J21" s="10">
        <f t="shared" si="5"/>
        <v>0</v>
      </c>
      <c r="K21" s="10">
        <f t="shared" si="5"/>
        <v>0</v>
      </c>
      <c r="L21" s="10">
        <f t="shared" si="5"/>
        <v>0</v>
      </c>
      <c r="M21" s="10">
        <f t="shared" si="5"/>
        <v>0</v>
      </c>
      <c r="N21" s="10">
        <f t="shared" si="5"/>
        <v>0</v>
      </c>
      <c r="O21" s="10">
        <f t="shared" si="5"/>
        <v>0</v>
      </c>
      <c r="P21" s="10">
        <f t="shared" si="5"/>
        <v>0</v>
      </c>
      <c r="Q21" s="10">
        <f t="shared" si="5"/>
        <v>0</v>
      </c>
      <c r="R21" s="10">
        <f t="shared" si="5"/>
        <v>0</v>
      </c>
      <c r="S21" s="10">
        <f t="shared" si="5"/>
        <v>0</v>
      </c>
      <c r="T21" s="10">
        <f t="shared" si="5"/>
        <v>0</v>
      </c>
      <c r="U21" s="10">
        <f t="shared" si="5"/>
        <v>0</v>
      </c>
      <c r="V21" s="10">
        <f t="shared" si="5"/>
        <v>0</v>
      </c>
      <c r="W21" s="10">
        <f t="shared" si="5"/>
        <v>0</v>
      </c>
      <c r="X21" s="10">
        <f t="shared" si="5"/>
        <v>0</v>
      </c>
      <c r="Y21" s="10">
        <f t="shared" si="5"/>
        <v>0</v>
      </c>
    </row>
    <row r="22">
      <c r="A22" s="6"/>
      <c r="B22" s="6"/>
      <c r="C22" s="6"/>
      <c r="D22" s="6"/>
      <c r="E22" s="6"/>
      <c r="F22" s="6"/>
      <c r="G22" s="6"/>
      <c r="H22" s="6"/>
      <c r="I22" s="6"/>
      <c r="J22" s="6"/>
      <c r="K22" s="6"/>
      <c r="L22" s="6"/>
      <c r="M22" s="6"/>
      <c r="N22" s="6"/>
      <c r="O22" s="6"/>
      <c r="P22" s="6"/>
      <c r="Q22" s="6"/>
      <c r="R22" s="6"/>
      <c r="S22" s="6"/>
      <c r="T22" s="6"/>
      <c r="U22" s="6"/>
      <c r="V22" s="6"/>
      <c r="W22" s="6"/>
      <c r="X22" s="6"/>
      <c r="Y22"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18</v>
      </c>
      <c r="B1" s="6"/>
      <c r="C1" s="6"/>
      <c r="D1" s="6"/>
      <c r="E1" s="6"/>
      <c r="F1" s="6"/>
      <c r="G1" s="6"/>
    </row>
    <row r="2">
      <c r="A2" s="6"/>
      <c r="B2" s="6" t="s">
        <v>19</v>
      </c>
      <c r="C2" s="6" t="s">
        <v>20</v>
      </c>
      <c r="D2" s="6" t="s">
        <v>21</v>
      </c>
      <c r="E2" s="6" t="s">
        <v>22</v>
      </c>
      <c r="F2" s="6" t="s">
        <v>23</v>
      </c>
      <c r="G2" s="6"/>
    </row>
    <row r="3">
      <c r="A3" s="6" t="s">
        <v>24</v>
      </c>
      <c r="B3" s="8">
        <v>0.5</v>
      </c>
      <c r="C3" s="8">
        <v>0.25</v>
      </c>
      <c r="D3" s="8">
        <v>0.05</v>
      </c>
      <c r="E3" s="8">
        <v>0.2</v>
      </c>
      <c r="F3" s="8">
        <v>0.0</v>
      </c>
      <c r="G3" s="6"/>
    </row>
    <row r="4">
      <c r="A4" s="6" t="s">
        <v>25</v>
      </c>
      <c r="B4" s="8">
        <v>0.5</v>
      </c>
      <c r="C4" s="8">
        <v>0.18</v>
      </c>
      <c r="D4" s="8">
        <v>0.32</v>
      </c>
      <c r="E4" s="8">
        <v>0.0</v>
      </c>
      <c r="F4" s="8">
        <v>0.0</v>
      </c>
      <c r="G4" s="6"/>
    </row>
    <row r="5">
      <c r="A5" s="6" t="s">
        <v>26</v>
      </c>
      <c r="B5" s="8">
        <v>0.5</v>
      </c>
      <c r="C5" s="8">
        <v>0.2</v>
      </c>
      <c r="D5" s="8">
        <v>0.1</v>
      </c>
      <c r="E5" s="8">
        <v>0.0</v>
      </c>
      <c r="F5" s="8">
        <v>0.2</v>
      </c>
      <c r="G5" s="6"/>
    </row>
    <row r="6">
      <c r="A6" s="6" t="s">
        <v>27</v>
      </c>
      <c r="B6" s="8">
        <v>0.6</v>
      </c>
      <c r="C6" s="8">
        <v>0.1</v>
      </c>
      <c r="D6" s="8">
        <v>0.2</v>
      </c>
      <c r="E6" s="8">
        <v>0.0</v>
      </c>
      <c r="F6" s="8">
        <v>0.1</v>
      </c>
      <c r="G6" s="6"/>
    </row>
    <row r="7">
      <c r="A7" s="6" t="s">
        <v>28</v>
      </c>
      <c r="B7" s="8">
        <v>0.36</v>
      </c>
      <c r="C7" s="8">
        <v>0.31</v>
      </c>
      <c r="D7" s="8">
        <v>0.05</v>
      </c>
      <c r="E7" s="8">
        <v>0.28</v>
      </c>
      <c r="F7" s="8">
        <v>0.0</v>
      </c>
      <c r="G7" s="6"/>
    </row>
    <row r="8">
      <c r="A8" s="6"/>
      <c r="B8" s="6"/>
      <c r="C8" s="6"/>
      <c r="D8" s="6"/>
      <c r="E8" s="6"/>
      <c r="F8" s="6"/>
      <c r="G8" s="6"/>
    </row>
    <row r="9">
      <c r="A9" s="6" t="s">
        <v>29</v>
      </c>
      <c r="B9" s="9"/>
      <c r="C9" s="7" t="s">
        <v>30</v>
      </c>
      <c r="D9" s="6"/>
      <c r="E9" s="6"/>
      <c r="F9" s="6"/>
      <c r="G9" s="6"/>
    </row>
    <row r="10">
      <c r="A10" s="6" t="s">
        <v>24</v>
      </c>
      <c r="B10" s="10">
        <v>40000.0</v>
      </c>
      <c r="C10" s="11">
        <v>0.03</v>
      </c>
      <c r="D10" s="6"/>
      <c r="E10" s="6"/>
      <c r="F10" s="6"/>
      <c r="G10" s="6"/>
    </row>
    <row r="11">
      <c r="A11" s="6" t="s">
        <v>25</v>
      </c>
      <c r="B11" s="10">
        <v>100000.0</v>
      </c>
      <c r="C11" s="11">
        <v>0.04</v>
      </c>
      <c r="D11" s="6"/>
      <c r="E11" s="6"/>
      <c r="F11" s="6"/>
      <c r="G11" s="6"/>
    </row>
    <row r="12">
      <c r="A12" s="6" t="s">
        <v>26</v>
      </c>
      <c r="B12" s="10">
        <v>20000.0</v>
      </c>
      <c r="C12" s="11">
        <v>0.01</v>
      </c>
      <c r="D12" s="6"/>
      <c r="E12" s="6"/>
      <c r="F12" s="6"/>
      <c r="G12" s="6"/>
    </row>
    <row r="13">
      <c r="A13" s="6" t="s">
        <v>27</v>
      </c>
      <c r="B13" s="10">
        <v>10000.0</v>
      </c>
      <c r="C13" s="11">
        <v>0.01</v>
      </c>
      <c r="D13" s="6"/>
      <c r="E13" s="6"/>
      <c r="F13" s="6"/>
      <c r="G13" s="6"/>
    </row>
    <row r="14">
      <c r="A14" s="6" t="s">
        <v>28</v>
      </c>
      <c r="B14" s="10">
        <v>10000.0</v>
      </c>
      <c r="C14" s="11">
        <v>0.01</v>
      </c>
      <c r="D14" s="6"/>
      <c r="E14" s="6"/>
      <c r="F14" s="6"/>
      <c r="G14" s="6"/>
    </row>
    <row r="15">
      <c r="A15" s="6"/>
      <c r="B15" s="6"/>
      <c r="C15" s="6"/>
      <c r="D15" s="6"/>
      <c r="E15" s="6"/>
      <c r="F15" s="6"/>
      <c r="G15" s="6"/>
    </row>
    <row r="16">
      <c r="A16" s="6" t="s">
        <v>31</v>
      </c>
      <c r="B16" s="6"/>
      <c r="C16" s="7" t="s">
        <v>32</v>
      </c>
      <c r="D16" s="6"/>
      <c r="E16" s="6"/>
      <c r="F16" s="6"/>
      <c r="G16" s="6"/>
    </row>
    <row r="17">
      <c r="A17" s="6" t="s">
        <v>33</v>
      </c>
      <c r="B17" s="10">
        <v>110000.0</v>
      </c>
      <c r="C17" s="12">
        <v>0.02</v>
      </c>
      <c r="D17" s="6"/>
      <c r="E17" s="6"/>
      <c r="F17" s="6"/>
      <c r="G17" s="6"/>
    </row>
    <row r="18">
      <c r="A18" s="6" t="s">
        <v>20</v>
      </c>
      <c r="B18" s="10">
        <v>45000.0</v>
      </c>
      <c r="C18" s="12">
        <v>0.015</v>
      </c>
      <c r="D18" s="6"/>
      <c r="E18" s="6"/>
      <c r="F18" s="6"/>
      <c r="G18" s="6"/>
    </row>
    <row r="19">
      <c r="A19" s="6" t="s">
        <v>21</v>
      </c>
      <c r="B19" s="10">
        <v>40000.0</v>
      </c>
      <c r="C19" s="12">
        <v>0.035</v>
      </c>
      <c r="D19" s="6"/>
      <c r="E19" s="6"/>
      <c r="F19" s="6"/>
      <c r="G19" s="6"/>
    </row>
    <row r="20">
      <c r="A20" s="6" t="s">
        <v>34</v>
      </c>
      <c r="B20" s="10">
        <v>12000.0</v>
      </c>
      <c r="C20" s="12">
        <v>0.02</v>
      </c>
      <c r="D20" s="6"/>
      <c r="E20" s="6"/>
      <c r="F20" s="6"/>
      <c r="G20" s="6"/>
    </row>
    <row r="21">
      <c r="A21" s="6" t="s">
        <v>23</v>
      </c>
      <c r="B21" s="10">
        <v>5100.0</v>
      </c>
      <c r="C21" s="12">
        <v>0.01</v>
      </c>
      <c r="D21" s="6"/>
      <c r="E21" s="6"/>
      <c r="F21" s="6"/>
      <c r="G21" s="6"/>
    </row>
    <row r="22">
      <c r="A22" s="6"/>
      <c r="B22" s="6"/>
      <c r="C22" s="6"/>
      <c r="D22" s="6"/>
      <c r="E22" s="6"/>
      <c r="F22" s="6"/>
      <c r="G22" s="6"/>
    </row>
    <row r="23">
      <c r="A23" s="6" t="s">
        <v>35</v>
      </c>
      <c r="B23" s="6"/>
      <c r="C23" s="7" t="s">
        <v>36</v>
      </c>
      <c r="D23" s="6"/>
      <c r="E23" s="6"/>
      <c r="F23" s="6"/>
      <c r="G23" s="6"/>
    </row>
    <row r="24">
      <c r="A24" s="6" t="s">
        <v>24</v>
      </c>
      <c r="B24" s="10">
        <v>37000.0</v>
      </c>
      <c r="C24" s="12">
        <v>0.035</v>
      </c>
      <c r="D24" s="6"/>
      <c r="E24" s="6"/>
      <c r="F24" s="6"/>
      <c r="G24" s="6"/>
    </row>
    <row r="25">
      <c r="A25" s="6" t="s">
        <v>25</v>
      </c>
      <c r="B25" s="10">
        <v>92000.0</v>
      </c>
      <c r="C25" s="12">
        <v>0.045</v>
      </c>
      <c r="D25" s="6"/>
      <c r="E25" s="6"/>
      <c r="F25" s="6"/>
      <c r="G25" s="6"/>
    </row>
    <row r="26">
      <c r="A26" s="6" t="s">
        <v>26</v>
      </c>
      <c r="B26" s="10">
        <v>15000.0</v>
      </c>
      <c r="C26" s="12">
        <v>0.03</v>
      </c>
      <c r="D26" s="6"/>
      <c r="E26" s="6"/>
      <c r="F26" s="6"/>
      <c r="G26" s="6"/>
    </row>
    <row r="27">
      <c r="A27" s="6" t="s">
        <v>27</v>
      </c>
      <c r="B27" s="10">
        <v>9000.0</v>
      </c>
      <c r="C27" s="12">
        <v>0.017</v>
      </c>
      <c r="D27" s="6"/>
      <c r="E27" s="6"/>
      <c r="F27" s="6"/>
      <c r="G27" s="6"/>
    </row>
    <row r="28">
      <c r="A28" s="6" t="s">
        <v>28</v>
      </c>
      <c r="B28" s="10">
        <v>9000.0</v>
      </c>
      <c r="C28" s="12">
        <v>0.017</v>
      </c>
      <c r="D28" s="6"/>
      <c r="E28" s="6"/>
      <c r="F28" s="6"/>
      <c r="G28" s="6"/>
    </row>
    <row r="29">
      <c r="A29" s="6"/>
      <c r="B29" s="6"/>
      <c r="C29" s="6"/>
      <c r="D29" s="6"/>
      <c r="E29" s="6"/>
      <c r="F29" s="6"/>
      <c r="G29" s="6"/>
    </row>
    <row r="30">
      <c r="A30" s="6" t="s">
        <v>37</v>
      </c>
      <c r="B30" s="6" t="s">
        <v>38</v>
      </c>
      <c r="C30" s="6"/>
      <c r="D30" s="6"/>
      <c r="E30" s="6"/>
      <c r="F30" s="6"/>
      <c r="G30" s="6"/>
    </row>
    <row r="31">
      <c r="A31" s="6" t="s">
        <v>24</v>
      </c>
      <c r="B31" s="13">
        <v>120.0</v>
      </c>
      <c r="C31" s="6"/>
      <c r="D31" s="6"/>
      <c r="E31" s="6"/>
      <c r="F31" s="6"/>
      <c r="G31" s="6"/>
    </row>
    <row r="32">
      <c r="A32" s="6" t="s">
        <v>25</v>
      </c>
      <c r="B32" s="13">
        <v>52.0</v>
      </c>
      <c r="C32" s="6"/>
      <c r="D32" s="6"/>
      <c r="E32" s="6"/>
      <c r="F32" s="6"/>
      <c r="G32" s="6"/>
    </row>
    <row r="33">
      <c r="A33" s="6" t="s">
        <v>26</v>
      </c>
      <c r="B33" s="13">
        <v>210.0</v>
      </c>
      <c r="C33" s="6"/>
      <c r="D33" s="6"/>
      <c r="E33" s="6"/>
      <c r="F33" s="6"/>
      <c r="G33" s="6"/>
    </row>
    <row r="34">
      <c r="A34" s="6" t="s">
        <v>27</v>
      </c>
      <c r="B34" s="13">
        <v>150.0</v>
      </c>
      <c r="C34" s="6"/>
      <c r="D34" s="6"/>
      <c r="E34" s="6"/>
      <c r="F34" s="6"/>
      <c r="G34" s="6"/>
    </row>
    <row r="35">
      <c r="A35" s="6" t="s">
        <v>28</v>
      </c>
      <c r="B35" s="13">
        <v>160.0</v>
      </c>
      <c r="C35" s="6"/>
      <c r="D35" s="6"/>
      <c r="E35" s="6"/>
      <c r="F35" s="6"/>
      <c r="G35" s="6"/>
    </row>
    <row r="36">
      <c r="A36" s="6"/>
      <c r="B36" s="6"/>
      <c r="C36" s="6"/>
      <c r="D36" s="6"/>
      <c r="E36" s="6"/>
      <c r="F36" s="6"/>
      <c r="G36" s="6"/>
    </row>
    <row r="37">
      <c r="A37" s="6" t="s">
        <v>39</v>
      </c>
      <c r="B37" s="6" t="s">
        <v>38</v>
      </c>
      <c r="C37" s="6"/>
      <c r="D37" s="6"/>
      <c r="E37" s="6"/>
      <c r="F37" s="6"/>
      <c r="G37" s="6"/>
    </row>
    <row r="38">
      <c r="A38" s="6" t="s">
        <v>33</v>
      </c>
      <c r="B38" s="13">
        <v>30.0</v>
      </c>
      <c r="C38" s="6"/>
      <c r="D38" s="6"/>
      <c r="E38" s="6"/>
      <c r="F38" s="6"/>
      <c r="G38" s="6"/>
    </row>
    <row r="39">
      <c r="A39" s="6" t="s">
        <v>20</v>
      </c>
      <c r="B39" s="13">
        <v>45.0</v>
      </c>
      <c r="C39" s="6"/>
      <c r="D39" s="6"/>
      <c r="E39" s="6"/>
      <c r="F39" s="6"/>
      <c r="G39" s="6"/>
    </row>
    <row r="40">
      <c r="A40" s="6" t="s">
        <v>21</v>
      </c>
      <c r="B40" s="13">
        <v>70.0</v>
      </c>
      <c r="C40" s="6"/>
      <c r="D40" s="6"/>
      <c r="E40" s="6"/>
      <c r="F40" s="6"/>
      <c r="G40" s="6"/>
    </row>
    <row r="41">
      <c r="A41" s="6" t="s">
        <v>34</v>
      </c>
      <c r="B41" s="13">
        <v>400.0</v>
      </c>
      <c r="C41" s="6"/>
      <c r="D41" s="6"/>
      <c r="E41" s="6"/>
      <c r="F41" s="6"/>
      <c r="G41" s="6"/>
    </row>
    <row r="42">
      <c r="A42" s="6" t="s">
        <v>23</v>
      </c>
      <c r="B42" s="13">
        <v>800.0</v>
      </c>
      <c r="C42" s="6"/>
      <c r="D42" s="6"/>
      <c r="E42" s="6"/>
      <c r="F42" s="6"/>
      <c r="G42" s="6"/>
    </row>
    <row r="43">
      <c r="A43" s="6"/>
      <c r="B43" s="6"/>
      <c r="C43" s="6"/>
      <c r="D43" s="6"/>
      <c r="E43" s="6"/>
      <c r="F43" s="6"/>
      <c r="G43"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88"/>
  </cols>
  <sheetData>
    <row r="1">
      <c r="A1" s="6"/>
      <c r="B1" s="14" t="s">
        <v>40</v>
      </c>
      <c r="C1" s="14" t="s">
        <v>41</v>
      </c>
      <c r="D1" s="14" t="s">
        <v>42</v>
      </c>
      <c r="E1" s="14" t="s">
        <v>43</v>
      </c>
      <c r="F1" s="14" t="s">
        <v>44</v>
      </c>
      <c r="G1" s="14" t="s">
        <v>45</v>
      </c>
      <c r="H1" s="14" t="s">
        <v>46</v>
      </c>
      <c r="I1" s="14" t="s">
        <v>47</v>
      </c>
      <c r="J1" s="14" t="s">
        <v>48</v>
      </c>
      <c r="K1" s="14" t="s">
        <v>49</v>
      </c>
      <c r="L1" s="14" t="s">
        <v>50</v>
      </c>
      <c r="M1" s="14" t="s">
        <v>51</v>
      </c>
      <c r="N1" s="14" t="s">
        <v>52</v>
      </c>
      <c r="O1" s="14" t="s">
        <v>53</v>
      </c>
      <c r="P1" s="14" t="s">
        <v>54</v>
      </c>
      <c r="Q1" s="14" t="s">
        <v>55</v>
      </c>
      <c r="R1" s="14" t="s">
        <v>56</v>
      </c>
      <c r="S1" s="14" t="s">
        <v>57</v>
      </c>
      <c r="T1" s="14" t="s">
        <v>58</v>
      </c>
      <c r="U1" s="14" t="s">
        <v>59</v>
      </c>
      <c r="V1" s="14" t="s">
        <v>60</v>
      </c>
      <c r="W1" s="14" t="s">
        <v>61</v>
      </c>
      <c r="X1" s="14" t="s">
        <v>62</v>
      </c>
      <c r="Y1" s="14" t="s">
        <v>63</v>
      </c>
    </row>
    <row r="2">
      <c r="A2" s="15" t="s">
        <v>64</v>
      </c>
      <c r="B2" s="6"/>
      <c r="C2" s="6"/>
      <c r="D2" s="6"/>
      <c r="E2" s="6"/>
      <c r="F2" s="6"/>
      <c r="G2" s="6"/>
      <c r="H2" s="6"/>
      <c r="I2" s="6"/>
      <c r="J2" s="6"/>
      <c r="K2" s="6"/>
      <c r="L2" s="6"/>
      <c r="M2" s="6"/>
      <c r="N2" s="6"/>
      <c r="O2" s="6"/>
      <c r="P2" s="6"/>
      <c r="Q2" s="6"/>
      <c r="R2" s="6"/>
      <c r="S2" s="6"/>
      <c r="T2" s="6"/>
      <c r="U2" s="6"/>
      <c r="V2" s="6"/>
      <c r="W2" s="6"/>
      <c r="X2" s="6"/>
      <c r="Y2" s="6"/>
    </row>
    <row r="3">
      <c r="A3" s="6" t="str">
        <f>Assumptions!A10</f>
        <v>ChocoB</v>
      </c>
      <c r="B3" s="16">
        <f>Assumptions!$B10/1000</f>
        <v>40</v>
      </c>
      <c r="C3" s="16">
        <f>B3*(1+Assumptions!$C10)</f>
        <v>41.2</v>
      </c>
      <c r="D3" s="16">
        <f>C3*(1+Assumptions!$C10)</f>
        <v>42.436</v>
      </c>
      <c r="E3" s="16">
        <f>D3*(1+Assumptions!$C10)</f>
        <v>43.70908</v>
      </c>
      <c r="F3" s="16">
        <f>E3*(1+Assumptions!$C10)</f>
        <v>45.0203524</v>
      </c>
      <c r="G3" s="16">
        <f>F3*(1+Assumptions!$C10)</f>
        <v>46.37096297</v>
      </c>
      <c r="H3" s="16">
        <f>G3*(1+Assumptions!$C10)</f>
        <v>47.76209186</v>
      </c>
      <c r="I3" s="16">
        <f>H3*(1+Assumptions!$C10)</f>
        <v>49.19495462</v>
      </c>
      <c r="J3" s="16">
        <f>I3*(1+Assumptions!$C10)</f>
        <v>50.67080326</v>
      </c>
      <c r="K3" s="16">
        <f>J3*(1+Assumptions!$C10)</f>
        <v>52.19092735</v>
      </c>
      <c r="L3" s="16">
        <f>K3*(1+Assumptions!$C10)</f>
        <v>53.75665517</v>
      </c>
      <c r="M3" s="16">
        <f>L3*(1+Assumptions!$C10)</f>
        <v>55.36935483</v>
      </c>
      <c r="N3" s="16">
        <f>M3*(1+Assumptions!$C10)</f>
        <v>57.03043547</v>
      </c>
      <c r="O3" s="16">
        <f>N3*(1+Assumptions!$C10)</f>
        <v>58.74134854</v>
      </c>
      <c r="P3" s="16">
        <f>O3*(1+Assumptions!$C10)</f>
        <v>60.50358899</v>
      </c>
      <c r="Q3" s="16">
        <f>P3*(1+Assumptions!$C10)</f>
        <v>62.31869666</v>
      </c>
      <c r="R3" s="16">
        <f>Q3*(1+Assumptions!$C10)</f>
        <v>64.18825756</v>
      </c>
      <c r="S3" s="16">
        <f>R3*(1+Assumptions!$C10)</f>
        <v>66.11390529</v>
      </c>
      <c r="T3" s="16">
        <f>S3*(1+Assumptions!$C10)</f>
        <v>68.09732245</v>
      </c>
      <c r="U3" s="16">
        <f>T3*(1+Assumptions!$C10)</f>
        <v>70.14024212</v>
      </c>
      <c r="V3" s="16">
        <f>U3*(1+Assumptions!$C10)</f>
        <v>72.24444939</v>
      </c>
      <c r="W3" s="16">
        <f>V3*(1+Assumptions!$C10)</f>
        <v>74.41178287</v>
      </c>
      <c r="X3" s="16">
        <f>W3*(1+Assumptions!$C10)</f>
        <v>76.64413635</v>
      </c>
      <c r="Y3" s="16">
        <f>X3*(1+Assumptions!$C10)</f>
        <v>78.94346045</v>
      </c>
    </row>
    <row r="4">
      <c r="A4" s="6" t="str">
        <f>Assumptions!A11</f>
        <v>MilkB</v>
      </c>
      <c r="B4" s="16">
        <f>Assumptions!$B11/1000</f>
        <v>100</v>
      </c>
      <c r="C4" s="16">
        <f>B4*(1+Assumptions!$C11)</f>
        <v>104</v>
      </c>
      <c r="D4" s="16">
        <f>C4*(1+Assumptions!$C11)</f>
        <v>108.16</v>
      </c>
      <c r="E4" s="16">
        <f>D4*(1+Assumptions!$C11)</f>
        <v>112.4864</v>
      </c>
      <c r="F4" s="16">
        <f>E4*(1+Assumptions!$C11)</f>
        <v>116.985856</v>
      </c>
      <c r="G4" s="16">
        <f>F4*(1+Assumptions!$C11)</f>
        <v>121.6652902</v>
      </c>
      <c r="H4" s="16">
        <f>G4*(1+Assumptions!$C11)</f>
        <v>126.5319018</v>
      </c>
      <c r="I4" s="16">
        <f>H4*(1+Assumptions!$C11)</f>
        <v>131.5931779</v>
      </c>
      <c r="J4" s="16">
        <f>I4*(1+Assumptions!$C11)</f>
        <v>136.856905</v>
      </c>
      <c r="K4" s="16">
        <f>J4*(1+Assumptions!$C11)</f>
        <v>142.3311812</v>
      </c>
      <c r="L4" s="16">
        <f>K4*(1+Assumptions!$C11)</f>
        <v>148.0244285</v>
      </c>
      <c r="M4" s="16">
        <f>L4*(1+Assumptions!$C11)</f>
        <v>153.9454056</v>
      </c>
      <c r="N4" s="16">
        <f>M4*(1+Assumptions!$C11)</f>
        <v>160.1032219</v>
      </c>
      <c r="O4" s="16">
        <f>N4*(1+Assumptions!$C11)</f>
        <v>166.5073507</v>
      </c>
      <c r="P4" s="16">
        <f>O4*(1+Assumptions!$C11)</f>
        <v>173.1676448</v>
      </c>
      <c r="Q4" s="16">
        <f>P4*(1+Assumptions!$C11)</f>
        <v>180.0943506</v>
      </c>
      <c r="R4" s="16">
        <f>Q4*(1+Assumptions!$C11)</f>
        <v>187.2981246</v>
      </c>
      <c r="S4" s="16">
        <f>R4*(1+Assumptions!$C11)</f>
        <v>194.7900496</v>
      </c>
      <c r="T4" s="16">
        <f>S4*(1+Assumptions!$C11)</f>
        <v>202.5816515</v>
      </c>
      <c r="U4" s="16">
        <f>T4*(1+Assumptions!$C11)</f>
        <v>210.6849176</v>
      </c>
      <c r="V4" s="16">
        <f>U4*(1+Assumptions!$C11)</f>
        <v>219.1123143</v>
      </c>
      <c r="W4" s="16">
        <f>V4*(1+Assumptions!$C11)</f>
        <v>227.8768069</v>
      </c>
      <c r="X4" s="16">
        <f>W4*(1+Assumptions!$C11)</f>
        <v>236.9918792</v>
      </c>
      <c r="Y4" s="16">
        <f>X4*(1+Assumptions!$C11)</f>
        <v>246.4715543</v>
      </c>
    </row>
    <row r="5">
      <c r="A5" s="6" t="str">
        <f>Assumptions!A12</f>
        <v>NutsB</v>
      </c>
      <c r="B5" s="16">
        <f>Assumptions!$B12/1000</f>
        <v>20</v>
      </c>
      <c r="C5" s="16">
        <f>B5*(1+Assumptions!$C12)</f>
        <v>20.2</v>
      </c>
      <c r="D5" s="16">
        <f>C5*(1+Assumptions!$C12)</f>
        <v>20.402</v>
      </c>
      <c r="E5" s="16">
        <f>D5*(1+Assumptions!$C12)</f>
        <v>20.60602</v>
      </c>
      <c r="F5" s="16">
        <f>E5*(1+Assumptions!$C12)</f>
        <v>20.8120802</v>
      </c>
      <c r="G5" s="16">
        <f>F5*(1+Assumptions!$C12)</f>
        <v>21.020201</v>
      </c>
      <c r="H5" s="16">
        <f>G5*(1+Assumptions!$C12)</f>
        <v>21.23040301</v>
      </c>
      <c r="I5" s="16">
        <f>H5*(1+Assumptions!$C12)</f>
        <v>21.44270704</v>
      </c>
      <c r="J5" s="16">
        <f>I5*(1+Assumptions!$C12)</f>
        <v>21.65713411</v>
      </c>
      <c r="K5" s="16">
        <f>J5*(1+Assumptions!$C12)</f>
        <v>21.87370545</v>
      </c>
      <c r="L5" s="16">
        <f>K5*(1+Assumptions!$C12)</f>
        <v>22.09244251</v>
      </c>
      <c r="M5" s="16">
        <f>L5*(1+Assumptions!$C12)</f>
        <v>22.31336693</v>
      </c>
      <c r="N5" s="16">
        <f>M5*(1+Assumptions!$C12)</f>
        <v>22.5365006</v>
      </c>
      <c r="O5" s="16">
        <f>N5*(1+Assumptions!$C12)</f>
        <v>22.76186561</v>
      </c>
      <c r="P5" s="16">
        <f>O5*(1+Assumptions!$C12)</f>
        <v>22.98948426</v>
      </c>
      <c r="Q5" s="16">
        <f>P5*(1+Assumptions!$C12)</f>
        <v>23.21937911</v>
      </c>
      <c r="R5" s="16">
        <f>Q5*(1+Assumptions!$C12)</f>
        <v>23.4515729</v>
      </c>
      <c r="S5" s="16">
        <f>R5*(1+Assumptions!$C12)</f>
        <v>23.68608863</v>
      </c>
      <c r="T5" s="16">
        <f>S5*(1+Assumptions!$C12)</f>
        <v>23.92294951</v>
      </c>
      <c r="U5" s="16">
        <f>T5*(1+Assumptions!$C12)</f>
        <v>24.16217901</v>
      </c>
      <c r="V5" s="16">
        <f>U5*(1+Assumptions!$C12)</f>
        <v>24.4038008</v>
      </c>
      <c r="W5" s="16">
        <f>V5*(1+Assumptions!$C12)</f>
        <v>24.64783881</v>
      </c>
      <c r="X5" s="16">
        <f>W5*(1+Assumptions!$C12)</f>
        <v>24.8943172</v>
      </c>
      <c r="Y5" s="16">
        <f>X5*(1+Assumptions!$C12)</f>
        <v>25.14326037</v>
      </c>
    </row>
    <row r="6">
      <c r="A6" s="6" t="str">
        <f>Assumptions!A13</f>
        <v>HealtyB</v>
      </c>
      <c r="B6" s="16">
        <f>Assumptions!$B13/1000</f>
        <v>10</v>
      </c>
      <c r="C6" s="16">
        <f>B6*(1+Assumptions!$C13)</f>
        <v>10.1</v>
      </c>
      <c r="D6" s="16">
        <f>C6*(1+Assumptions!$C13)</f>
        <v>10.201</v>
      </c>
      <c r="E6" s="16">
        <f>D6*(1+Assumptions!$C13)</f>
        <v>10.30301</v>
      </c>
      <c r="F6" s="16">
        <f>E6*(1+Assumptions!$C13)</f>
        <v>10.4060401</v>
      </c>
      <c r="G6" s="16">
        <f>F6*(1+Assumptions!$C13)</f>
        <v>10.5101005</v>
      </c>
      <c r="H6" s="16">
        <f>G6*(1+Assumptions!$C13)</f>
        <v>10.61520151</v>
      </c>
      <c r="I6" s="16">
        <f>H6*(1+Assumptions!$C13)</f>
        <v>10.72135352</v>
      </c>
      <c r="J6" s="16">
        <f>I6*(1+Assumptions!$C13)</f>
        <v>10.82856706</v>
      </c>
      <c r="K6" s="16">
        <f>J6*(1+Assumptions!$C13)</f>
        <v>10.93685273</v>
      </c>
      <c r="L6" s="16">
        <f>K6*(1+Assumptions!$C13)</f>
        <v>11.04622125</v>
      </c>
      <c r="M6" s="16">
        <f>L6*(1+Assumptions!$C13)</f>
        <v>11.15668347</v>
      </c>
      <c r="N6" s="16">
        <f>M6*(1+Assumptions!$C13)</f>
        <v>11.2682503</v>
      </c>
      <c r="O6" s="16">
        <f>N6*(1+Assumptions!$C13)</f>
        <v>11.3809328</v>
      </c>
      <c r="P6" s="16">
        <f>O6*(1+Assumptions!$C13)</f>
        <v>11.49474213</v>
      </c>
      <c r="Q6" s="16">
        <f>P6*(1+Assumptions!$C13)</f>
        <v>11.60968955</v>
      </c>
      <c r="R6" s="16">
        <f>Q6*(1+Assumptions!$C13)</f>
        <v>11.72578645</v>
      </c>
      <c r="S6" s="16">
        <f>R6*(1+Assumptions!$C13)</f>
        <v>11.84304431</v>
      </c>
      <c r="T6" s="16">
        <f>S6*(1+Assumptions!$C13)</f>
        <v>11.96147476</v>
      </c>
      <c r="U6" s="16">
        <f>T6*(1+Assumptions!$C13)</f>
        <v>12.0810895</v>
      </c>
      <c r="V6" s="16">
        <f>U6*(1+Assumptions!$C13)</f>
        <v>12.2019004</v>
      </c>
      <c r="W6" s="16">
        <f>V6*(1+Assumptions!$C13)</f>
        <v>12.3239194</v>
      </c>
      <c r="X6" s="16">
        <f>W6*(1+Assumptions!$C13)</f>
        <v>12.4471586</v>
      </c>
      <c r="Y6" s="16">
        <f>X6*(1+Assumptions!$C13)</f>
        <v>12.57163018</v>
      </c>
    </row>
    <row r="7">
      <c r="A7" s="6" t="str">
        <f>Assumptions!A14</f>
        <v>MaxCocoB</v>
      </c>
      <c r="B7" s="16">
        <f>Assumptions!$B14/1000</f>
        <v>10</v>
      </c>
      <c r="C7" s="16">
        <f>B7*(1+Assumptions!$C14)</f>
        <v>10.1</v>
      </c>
      <c r="D7" s="16">
        <f>C7*(1+Assumptions!$C14)</f>
        <v>10.201</v>
      </c>
      <c r="E7" s="16">
        <f>D7*(1+Assumptions!$C14)</f>
        <v>10.30301</v>
      </c>
      <c r="F7" s="16">
        <f>E7*(1+Assumptions!$C14)</f>
        <v>10.4060401</v>
      </c>
      <c r="G7" s="16">
        <f>F7*(1+Assumptions!$C14)</f>
        <v>10.5101005</v>
      </c>
      <c r="H7" s="16">
        <f>G7*(1+Assumptions!$C14)</f>
        <v>10.61520151</v>
      </c>
      <c r="I7" s="16">
        <f>H7*(1+Assumptions!$C14)</f>
        <v>10.72135352</v>
      </c>
      <c r="J7" s="16">
        <f>I7*(1+Assumptions!$C14)</f>
        <v>10.82856706</v>
      </c>
      <c r="K7" s="16">
        <f>J7*(1+Assumptions!$C14)</f>
        <v>10.93685273</v>
      </c>
      <c r="L7" s="16">
        <f>K7*(1+Assumptions!$C14)</f>
        <v>11.04622125</v>
      </c>
      <c r="M7" s="16">
        <f>L7*(1+Assumptions!$C14)</f>
        <v>11.15668347</v>
      </c>
      <c r="N7" s="16">
        <f>M7*(1+Assumptions!$C14)</f>
        <v>11.2682503</v>
      </c>
      <c r="O7" s="16">
        <f>N7*(1+Assumptions!$C14)</f>
        <v>11.3809328</v>
      </c>
      <c r="P7" s="16">
        <f>O7*(1+Assumptions!$C14)</f>
        <v>11.49474213</v>
      </c>
      <c r="Q7" s="16">
        <f>P7*(1+Assumptions!$C14)</f>
        <v>11.60968955</v>
      </c>
      <c r="R7" s="16">
        <f>Q7*(1+Assumptions!$C14)</f>
        <v>11.72578645</v>
      </c>
      <c r="S7" s="16">
        <f>R7*(1+Assumptions!$C14)</f>
        <v>11.84304431</v>
      </c>
      <c r="T7" s="16">
        <f>S7*(1+Assumptions!$C14)</f>
        <v>11.96147476</v>
      </c>
      <c r="U7" s="16">
        <f>T7*(1+Assumptions!$C14)</f>
        <v>12.0810895</v>
      </c>
      <c r="V7" s="16">
        <f>U7*(1+Assumptions!$C14)</f>
        <v>12.2019004</v>
      </c>
      <c r="W7" s="16">
        <f>V7*(1+Assumptions!$C14)</f>
        <v>12.3239194</v>
      </c>
      <c r="X7" s="16">
        <f>W7*(1+Assumptions!$C14)</f>
        <v>12.4471586</v>
      </c>
      <c r="Y7" s="16">
        <f>X7*(1+Assumptions!$C14)</f>
        <v>12.57163018</v>
      </c>
    </row>
    <row r="8">
      <c r="A8" s="6"/>
      <c r="B8" s="6"/>
      <c r="C8" s="6"/>
      <c r="D8" s="6"/>
      <c r="E8" s="6"/>
      <c r="F8" s="6"/>
      <c r="G8" s="6"/>
      <c r="H8" s="6"/>
      <c r="I8" s="6"/>
      <c r="J8" s="6"/>
      <c r="K8" s="6"/>
      <c r="L8" s="6"/>
      <c r="M8" s="6"/>
      <c r="N8" s="6"/>
      <c r="O8" s="6"/>
      <c r="P8" s="6"/>
      <c r="Q8" s="6"/>
      <c r="R8" s="6"/>
      <c r="S8" s="6"/>
      <c r="T8" s="6"/>
      <c r="U8" s="6"/>
      <c r="V8" s="6"/>
      <c r="W8" s="6"/>
      <c r="X8" s="6"/>
      <c r="Y8" s="6"/>
    </row>
    <row r="9">
      <c r="A9" s="15" t="s">
        <v>65</v>
      </c>
      <c r="B9" s="6"/>
      <c r="C9" s="6"/>
      <c r="D9" s="6"/>
      <c r="E9" s="6"/>
      <c r="F9" s="6"/>
      <c r="G9" s="6"/>
      <c r="H9" s="6"/>
      <c r="I9" s="6"/>
      <c r="J9" s="6"/>
      <c r="K9" s="6"/>
      <c r="L9" s="6"/>
      <c r="M9" s="6"/>
      <c r="N9" s="6"/>
      <c r="O9" s="6"/>
      <c r="P9" s="6"/>
      <c r="Q9" s="6"/>
      <c r="R9" s="6"/>
      <c r="S9" s="6"/>
      <c r="T9" s="6"/>
      <c r="U9" s="6"/>
      <c r="V9" s="6"/>
      <c r="W9" s="6"/>
      <c r="X9" s="6"/>
      <c r="Y9" s="6"/>
    </row>
    <row r="10">
      <c r="A10" s="14" t="s">
        <v>19</v>
      </c>
      <c r="B10" s="6"/>
      <c r="C10" s="6"/>
      <c r="D10" s="6"/>
      <c r="E10" s="6"/>
      <c r="F10" s="6"/>
      <c r="G10" s="6"/>
      <c r="H10" s="6"/>
      <c r="I10" s="6"/>
      <c r="J10" s="6"/>
      <c r="K10" s="6"/>
      <c r="L10" s="6"/>
      <c r="M10" s="6"/>
      <c r="N10" s="6"/>
      <c r="O10" s="6"/>
      <c r="P10" s="6"/>
      <c r="Q10" s="6"/>
      <c r="R10" s="6"/>
      <c r="S10" s="6"/>
      <c r="T10" s="6"/>
      <c r="U10" s="6"/>
      <c r="V10" s="6"/>
      <c r="W10" s="6"/>
      <c r="X10" s="6"/>
      <c r="Y10" s="6"/>
    </row>
    <row r="11">
      <c r="A11" s="6" t="str">
        <f t="shared" ref="A11:A15" si="1">A3</f>
        <v>ChocoB</v>
      </c>
      <c r="B11" s="16">
        <f>B3*Assumptions!$B3</f>
        <v>20</v>
      </c>
      <c r="C11" s="16">
        <f>C3*Assumptions!$B3</f>
        <v>20.6</v>
      </c>
      <c r="D11" s="16">
        <f>D3*Assumptions!$B3</f>
        <v>21.218</v>
      </c>
      <c r="E11" s="16">
        <f>E3*Assumptions!$B3</f>
        <v>21.85454</v>
      </c>
      <c r="F11" s="16">
        <f>F3*Assumptions!$B3</f>
        <v>22.5101762</v>
      </c>
      <c r="G11" s="16">
        <f>G3*Assumptions!$B3</f>
        <v>23.18548149</v>
      </c>
      <c r="H11" s="16">
        <f>H3*Assumptions!$B3</f>
        <v>23.88104593</v>
      </c>
      <c r="I11" s="16">
        <f>I3*Assumptions!$B3</f>
        <v>24.59747731</v>
      </c>
      <c r="J11" s="16">
        <f>J3*Assumptions!$B3</f>
        <v>25.33540163</v>
      </c>
      <c r="K11" s="16">
        <f>K3*Assumptions!$B3</f>
        <v>26.09546368</v>
      </c>
      <c r="L11" s="16">
        <f>L3*Assumptions!$B3</f>
        <v>26.87832759</v>
      </c>
      <c r="M11" s="16">
        <f>M3*Assumptions!$B3</f>
        <v>27.68467741</v>
      </c>
      <c r="N11" s="16">
        <f>N3*Assumptions!$B3</f>
        <v>28.51521774</v>
      </c>
      <c r="O11" s="16">
        <f>O3*Assumptions!$B3</f>
        <v>29.37067427</v>
      </c>
      <c r="P11" s="16">
        <f>P3*Assumptions!$B3</f>
        <v>30.2517945</v>
      </c>
      <c r="Q11" s="16">
        <f>Q3*Assumptions!$B3</f>
        <v>31.15934833</v>
      </c>
      <c r="R11" s="16">
        <f>R3*Assumptions!$B3</f>
        <v>32.09412878</v>
      </c>
      <c r="S11" s="16">
        <f>S3*Assumptions!$B3</f>
        <v>33.05695265</v>
      </c>
      <c r="T11" s="16">
        <f>T3*Assumptions!$B3</f>
        <v>34.04866122</v>
      </c>
      <c r="U11" s="16">
        <f>U3*Assumptions!$B3</f>
        <v>35.07012106</v>
      </c>
      <c r="V11" s="16">
        <f>V3*Assumptions!$B3</f>
        <v>36.12222469</v>
      </c>
      <c r="W11" s="16">
        <f>W3*Assumptions!$B3</f>
        <v>37.20589143</v>
      </c>
      <c r="X11" s="16">
        <f>X3*Assumptions!$B3</f>
        <v>38.32206818</v>
      </c>
      <c r="Y11" s="16">
        <f>Y3*Assumptions!$B3</f>
        <v>39.47173022</v>
      </c>
    </row>
    <row r="12">
      <c r="A12" s="6" t="str">
        <f t="shared" si="1"/>
        <v>MilkB</v>
      </c>
      <c r="B12" s="16">
        <f>B4*Assumptions!$B4</f>
        <v>50</v>
      </c>
      <c r="C12" s="16">
        <f>C4*Assumptions!$B4</f>
        <v>52</v>
      </c>
      <c r="D12" s="16">
        <f>D4*Assumptions!$B4</f>
        <v>54.08</v>
      </c>
      <c r="E12" s="16">
        <f>E4*Assumptions!$B4</f>
        <v>56.2432</v>
      </c>
      <c r="F12" s="16">
        <f>F4*Assumptions!$B4</f>
        <v>58.492928</v>
      </c>
      <c r="G12" s="16">
        <f>G4*Assumptions!$B4</f>
        <v>60.83264512</v>
      </c>
      <c r="H12" s="16">
        <f>H4*Assumptions!$B4</f>
        <v>63.26595092</v>
      </c>
      <c r="I12" s="16">
        <f>I4*Assumptions!$B4</f>
        <v>65.79658896</v>
      </c>
      <c r="J12" s="16">
        <f>J4*Assumptions!$B4</f>
        <v>68.42845252</v>
      </c>
      <c r="K12" s="16">
        <f>K4*Assumptions!$B4</f>
        <v>71.16559062</v>
      </c>
      <c r="L12" s="16">
        <f>L4*Assumptions!$B4</f>
        <v>74.01221425</v>
      </c>
      <c r="M12" s="16">
        <f>M4*Assumptions!$B4</f>
        <v>76.97270282</v>
      </c>
      <c r="N12" s="16">
        <f>N4*Assumptions!$B4</f>
        <v>80.05161093</v>
      </c>
      <c r="O12" s="16">
        <f>O4*Assumptions!$B4</f>
        <v>83.25367537</v>
      </c>
      <c r="P12" s="16">
        <f>P4*Assumptions!$B4</f>
        <v>86.58382238</v>
      </c>
      <c r="Q12" s="16">
        <f>Q4*Assumptions!$B4</f>
        <v>90.04717528</v>
      </c>
      <c r="R12" s="16">
        <f>R4*Assumptions!$B4</f>
        <v>93.64906229</v>
      </c>
      <c r="S12" s="16">
        <f>S4*Assumptions!$B4</f>
        <v>97.39502478</v>
      </c>
      <c r="T12" s="16">
        <f>T4*Assumptions!$B4</f>
        <v>101.2908258</v>
      </c>
      <c r="U12" s="16">
        <f>U4*Assumptions!$B4</f>
        <v>105.3424588</v>
      </c>
      <c r="V12" s="16">
        <f>V4*Assumptions!$B4</f>
        <v>109.5561572</v>
      </c>
      <c r="W12" s="16">
        <f>W4*Assumptions!$B4</f>
        <v>113.9384034</v>
      </c>
      <c r="X12" s="16">
        <f>X4*Assumptions!$B4</f>
        <v>118.4959396</v>
      </c>
      <c r="Y12" s="16">
        <f>Y4*Assumptions!$B4</f>
        <v>123.2357772</v>
      </c>
    </row>
    <row r="13">
      <c r="A13" s="6" t="str">
        <f t="shared" si="1"/>
        <v>NutsB</v>
      </c>
      <c r="B13" s="16">
        <f>B5*Assumptions!$B5</f>
        <v>10</v>
      </c>
      <c r="C13" s="16">
        <f>C5*Assumptions!$B5</f>
        <v>10.1</v>
      </c>
      <c r="D13" s="16">
        <f>D5*Assumptions!$B5</f>
        <v>10.201</v>
      </c>
      <c r="E13" s="16">
        <f>E5*Assumptions!$B5</f>
        <v>10.30301</v>
      </c>
      <c r="F13" s="16">
        <f>F5*Assumptions!$B5</f>
        <v>10.4060401</v>
      </c>
      <c r="G13" s="16">
        <f>G5*Assumptions!$B5</f>
        <v>10.5101005</v>
      </c>
      <c r="H13" s="16">
        <f>H5*Assumptions!$B5</f>
        <v>10.61520151</v>
      </c>
      <c r="I13" s="16">
        <f>I5*Assumptions!$B5</f>
        <v>10.72135352</v>
      </c>
      <c r="J13" s="16">
        <f>J5*Assumptions!$B5</f>
        <v>10.82856706</v>
      </c>
      <c r="K13" s="16">
        <f>K5*Assumptions!$B5</f>
        <v>10.93685273</v>
      </c>
      <c r="L13" s="16">
        <f>L5*Assumptions!$B5</f>
        <v>11.04622125</v>
      </c>
      <c r="M13" s="16">
        <f>M5*Assumptions!$B5</f>
        <v>11.15668347</v>
      </c>
      <c r="N13" s="16">
        <f>N5*Assumptions!$B5</f>
        <v>11.2682503</v>
      </c>
      <c r="O13" s="16">
        <f>O5*Assumptions!$B5</f>
        <v>11.3809328</v>
      </c>
      <c r="P13" s="16">
        <f>P5*Assumptions!$B5</f>
        <v>11.49474213</v>
      </c>
      <c r="Q13" s="16">
        <f>Q5*Assumptions!$B5</f>
        <v>11.60968955</v>
      </c>
      <c r="R13" s="16">
        <f>R5*Assumptions!$B5</f>
        <v>11.72578645</v>
      </c>
      <c r="S13" s="16">
        <f>S5*Assumptions!$B5</f>
        <v>11.84304431</v>
      </c>
      <c r="T13" s="16">
        <f>T5*Assumptions!$B5</f>
        <v>11.96147476</v>
      </c>
      <c r="U13" s="16">
        <f>U5*Assumptions!$B5</f>
        <v>12.0810895</v>
      </c>
      <c r="V13" s="16">
        <f>V5*Assumptions!$B5</f>
        <v>12.2019004</v>
      </c>
      <c r="W13" s="16">
        <f>W5*Assumptions!$B5</f>
        <v>12.3239194</v>
      </c>
      <c r="X13" s="16">
        <f>X5*Assumptions!$B5</f>
        <v>12.4471586</v>
      </c>
      <c r="Y13" s="16">
        <f>Y5*Assumptions!$B5</f>
        <v>12.57163018</v>
      </c>
    </row>
    <row r="14">
      <c r="A14" s="6" t="str">
        <f t="shared" si="1"/>
        <v>HealtyB</v>
      </c>
      <c r="B14" s="16">
        <f>B6*Assumptions!$B6</f>
        <v>6</v>
      </c>
      <c r="C14" s="16">
        <f>C6*Assumptions!$B6</f>
        <v>6.06</v>
      </c>
      <c r="D14" s="16">
        <f>D6*Assumptions!$B6</f>
        <v>6.1206</v>
      </c>
      <c r="E14" s="16">
        <f>E6*Assumptions!$B6</f>
        <v>6.181806</v>
      </c>
      <c r="F14" s="16">
        <f>F6*Assumptions!$B6</f>
        <v>6.24362406</v>
      </c>
      <c r="G14" s="16">
        <f>G6*Assumptions!$B6</f>
        <v>6.306060301</v>
      </c>
      <c r="H14" s="16">
        <f>H6*Assumptions!$B6</f>
        <v>6.369120904</v>
      </c>
      <c r="I14" s="16">
        <f>I6*Assumptions!$B6</f>
        <v>6.432812113</v>
      </c>
      <c r="J14" s="16">
        <f>J6*Assumptions!$B6</f>
        <v>6.497140234</v>
      </c>
      <c r="K14" s="16">
        <f>K6*Assumptions!$B6</f>
        <v>6.562111636</v>
      </c>
      <c r="L14" s="16">
        <f>L6*Assumptions!$B6</f>
        <v>6.627732752</v>
      </c>
      <c r="M14" s="16">
        <f>M6*Assumptions!$B6</f>
        <v>6.69401008</v>
      </c>
      <c r="N14" s="16">
        <f>N6*Assumptions!$B6</f>
        <v>6.760950181</v>
      </c>
      <c r="O14" s="16">
        <f>O6*Assumptions!$B6</f>
        <v>6.828559683</v>
      </c>
      <c r="P14" s="16">
        <f>P6*Assumptions!$B6</f>
        <v>6.896845279</v>
      </c>
      <c r="Q14" s="16">
        <f>Q6*Assumptions!$B6</f>
        <v>6.965813732</v>
      </c>
      <c r="R14" s="16">
        <f>R6*Assumptions!$B6</f>
        <v>7.03547187</v>
      </c>
      <c r="S14" s="16">
        <f>S6*Assumptions!$B6</f>
        <v>7.105826588</v>
      </c>
      <c r="T14" s="16">
        <f>T6*Assumptions!$B6</f>
        <v>7.176884854</v>
      </c>
      <c r="U14" s="16">
        <f>U6*Assumptions!$B6</f>
        <v>7.248653703</v>
      </c>
      <c r="V14" s="16">
        <f>V6*Assumptions!$B6</f>
        <v>7.32114024</v>
      </c>
      <c r="W14" s="16">
        <f>W6*Assumptions!$B6</f>
        <v>7.394351642</v>
      </c>
      <c r="X14" s="16">
        <f>X6*Assumptions!$B6</f>
        <v>7.468295159</v>
      </c>
      <c r="Y14" s="16">
        <f>Y6*Assumptions!$B6</f>
        <v>7.54297811</v>
      </c>
    </row>
    <row r="15">
      <c r="A15" s="6" t="str">
        <f t="shared" si="1"/>
        <v>MaxCocoB</v>
      </c>
      <c r="B15" s="16">
        <f>B7*Assumptions!$B7</f>
        <v>3.6</v>
      </c>
      <c r="C15" s="16">
        <f>C7*Assumptions!$B7</f>
        <v>3.636</v>
      </c>
      <c r="D15" s="16">
        <f>D7*Assumptions!$B7</f>
        <v>3.67236</v>
      </c>
      <c r="E15" s="16">
        <f>E7*Assumptions!$B7</f>
        <v>3.7090836</v>
      </c>
      <c r="F15" s="16">
        <f>F7*Assumptions!$B7</f>
        <v>3.746174436</v>
      </c>
      <c r="G15" s="16">
        <f>G7*Assumptions!$B7</f>
        <v>3.78363618</v>
      </c>
      <c r="H15" s="16">
        <f>H7*Assumptions!$B7</f>
        <v>3.821472542</v>
      </c>
      <c r="I15" s="16">
        <f>I7*Assumptions!$B7</f>
        <v>3.859687268</v>
      </c>
      <c r="J15" s="16">
        <f>J7*Assumptions!$B7</f>
        <v>3.89828414</v>
      </c>
      <c r="K15" s="16">
        <f>K7*Assumptions!$B7</f>
        <v>3.937266982</v>
      </c>
      <c r="L15" s="16">
        <f>L7*Assumptions!$B7</f>
        <v>3.976639651</v>
      </c>
      <c r="M15" s="16">
        <f>M7*Assumptions!$B7</f>
        <v>4.016406048</v>
      </c>
      <c r="N15" s="16">
        <f>N7*Assumptions!$B7</f>
        <v>4.056570108</v>
      </c>
      <c r="O15" s="16">
        <f>O7*Assumptions!$B7</f>
        <v>4.09713581</v>
      </c>
      <c r="P15" s="16">
        <f>P7*Assumptions!$B7</f>
        <v>4.138107168</v>
      </c>
      <c r="Q15" s="16">
        <f>Q7*Assumptions!$B7</f>
        <v>4.179488239</v>
      </c>
      <c r="R15" s="16">
        <f>R7*Assumptions!$B7</f>
        <v>4.221283122</v>
      </c>
      <c r="S15" s="16">
        <f>S7*Assumptions!$B7</f>
        <v>4.263495953</v>
      </c>
      <c r="T15" s="16">
        <f>T7*Assumptions!$B7</f>
        <v>4.306130912</v>
      </c>
      <c r="U15" s="16">
        <f>U7*Assumptions!$B7</f>
        <v>4.349192222</v>
      </c>
      <c r="V15" s="16">
        <f>V7*Assumptions!$B7</f>
        <v>4.392684144</v>
      </c>
      <c r="W15" s="16">
        <f>W7*Assumptions!$B7</f>
        <v>4.436610985</v>
      </c>
      <c r="X15" s="16">
        <f>X7*Assumptions!$B7</f>
        <v>4.480977095</v>
      </c>
      <c r="Y15" s="16">
        <f>Y7*Assumptions!$B7</f>
        <v>4.525786866</v>
      </c>
    </row>
    <row r="16">
      <c r="A16" s="14" t="s">
        <v>20</v>
      </c>
      <c r="B16" s="6"/>
      <c r="C16" s="6"/>
      <c r="D16" s="6"/>
      <c r="E16" s="6"/>
      <c r="F16" s="6"/>
      <c r="G16" s="6"/>
      <c r="H16" s="6"/>
      <c r="I16" s="6"/>
      <c r="J16" s="6"/>
      <c r="K16" s="6"/>
      <c r="L16" s="6"/>
      <c r="M16" s="6"/>
      <c r="N16" s="6"/>
      <c r="O16" s="6"/>
      <c r="P16" s="6"/>
      <c r="Q16" s="6"/>
      <c r="R16" s="6"/>
      <c r="S16" s="6"/>
      <c r="T16" s="6"/>
      <c r="U16" s="6"/>
      <c r="V16" s="6"/>
      <c r="W16" s="6"/>
      <c r="X16" s="6"/>
      <c r="Y16" s="6"/>
    </row>
    <row r="17">
      <c r="A17" s="6" t="str">
        <f t="shared" ref="A17:A21" si="2">A11</f>
        <v>ChocoB</v>
      </c>
      <c r="B17" s="16">
        <f>B3*Assumptions!$C3</f>
        <v>10</v>
      </c>
      <c r="C17" s="16">
        <f>C3*Assumptions!$C3</f>
        <v>10.3</v>
      </c>
      <c r="D17" s="16">
        <f>D3*Assumptions!$C3</f>
        <v>10.609</v>
      </c>
      <c r="E17" s="16">
        <f>E3*Assumptions!$C3</f>
        <v>10.92727</v>
      </c>
      <c r="F17" s="16">
        <f>F3*Assumptions!$C3</f>
        <v>11.2550881</v>
      </c>
      <c r="G17" s="16">
        <f>G3*Assumptions!$C3</f>
        <v>11.59274074</v>
      </c>
      <c r="H17" s="16">
        <f>H3*Assumptions!$C3</f>
        <v>11.94052297</v>
      </c>
      <c r="I17" s="16">
        <f>I3*Assumptions!$C3</f>
        <v>12.29873865</v>
      </c>
      <c r="J17" s="16">
        <f>J3*Assumptions!$C3</f>
        <v>12.66770081</v>
      </c>
      <c r="K17" s="16">
        <f>K3*Assumptions!$C3</f>
        <v>13.04773184</v>
      </c>
      <c r="L17" s="16">
        <f>L3*Assumptions!$C3</f>
        <v>13.43916379</v>
      </c>
      <c r="M17" s="16">
        <f>M3*Assumptions!$C3</f>
        <v>13.84233871</v>
      </c>
      <c r="N17" s="16">
        <f>N3*Assumptions!$C3</f>
        <v>14.25760887</v>
      </c>
      <c r="O17" s="16">
        <f>O3*Assumptions!$C3</f>
        <v>14.68533713</v>
      </c>
      <c r="P17" s="16">
        <f>P3*Assumptions!$C3</f>
        <v>15.12589725</v>
      </c>
      <c r="Q17" s="16">
        <f>Q3*Assumptions!$C3</f>
        <v>15.57967417</v>
      </c>
      <c r="R17" s="16">
        <f>R3*Assumptions!$C3</f>
        <v>16.04706439</v>
      </c>
      <c r="S17" s="16">
        <f>S3*Assumptions!$C3</f>
        <v>16.52847632</v>
      </c>
      <c r="T17" s="16">
        <f>T3*Assumptions!$C3</f>
        <v>17.02433061</v>
      </c>
      <c r="U17" s="16">
        <f>U3*Assumptions!$C3</f>
        <v>17.53506053</v>
      </c>
      <c r="V17" s="16">
        <f>V3*Assumptions!$C3</f>
        <v>18.06111235</v>
      </c>
      <c r="W17" s="16">
        <f>W3*Assumptions!$C3</f>
        <v>18.60294572</v>
      </c>
      <c r="X17" s="16">
        <f>X3*Assumptions!$C3</f>
        <v>19.16103409</v>
      </c>
      <c r="Y17" s="16">
        <f>Y3*Assumptions!$C3</f>
        <v>19.73586511</v>
      </c>
    </row>
    <row r="18">
      <c r="A18" s="6" t="str">
        <f t="shared" si="2"/>
        <v>MilkB</v>
      </c>
      <c r="B18" s="16">
        <f>B4*Assumptions!$C4</f>
        <v>18</v>
      </c>
      <c r="C18" s="16">
        <f>C4*Assumptions!$C4</f>
        <v>18.72</v>
      </c>
      <c r="D18" s="16">
        <f>D4*Assumptions!$C4</f>
        <v>19.4688</v>
      </c>
      <c r="E18" s="16">
        <f>E4*Assumptions!$C4</f>
        <v>20.247552</v>
      </c>
      <c r="F18" s="16">
        <f>F4*Assumptions!$C4</f>
        <v>21.05745408</v>
      </c>
      <c r="G18" s="16">
        <f>G4*Assumptions!$C4</f>
        <v>21.89975224</v>
      </c>
      <c r="H18" s="16">
        <f>H4*Assumptions!$C4</f>
        <v>22.77574233</v>
      </c>
      <c r="I18" s="16">
        <f>I4*Assumptions!$C4</f>
        <v>23.68677203</v>
      </c>
      <c r="J18" s="16">
        <f>J4*Assumptions!$C4</f>
        <v>24.63424291</v>
      </c>
      <c r="K18" s="16">
        <f>K4*Assumptions!$C4</f>
        <v>25.61961262</v>
      </c>
      <c r="L18" s="16">
        <f>L4*Assumptions!$C4</f>
        <v>26.64439713</v>
      </c>
      <c r="M18" s="16">
        <f>M4*Assumptions!$C4</f>
        <v>27.71017301</v>
      </c>
      <c r="N18" s="16">
        <f>N4*Assumptions!$C4</f>
        <v>28.81857993</v>
      </c>
      <c r="O18" s="16">
        <f>O4*Assumptions!$C4</f>
        <v>29.97132313</v>
      </c>
      <c r="P18" s="16">
        <f>P4*Assumptions!$C4</f>
        <v>31.17017606</v>
      </c>
      <c r="Q18" s="16">
        <f>Q4*Assumptions!$C4</f>
        <v>32.4169831</v>
      </c>
      <c r="R18" s="16">
        <f>R4*Assumptions!$C4</f>
        <v>33.71366242</v>
      </c>
      <c r="S18" s="16">
        <f>S4*Assumptions!$C4</f>
        <v>35.06220892</v>
      </c>
      <c r="T18" s="16">
        <f>T4*Assumptions!$C4</f>
        <v>36.46469728</v>
      </c>
      <c r="U18" s="16">
        <f>U4*Assumptions!$C4</f>
        <v>37.92328517</v>
      </c>
      <c r="V18" s="16">
        <f>V4*Assumptions!$C4</f>
        <v>39.44021657</v>
      </c>
      <c r="W18" s="16">
        <f>W4*Assumptions!$C4</f>
        <v>41.01782524</v>
      </c>
      <c r="X18" s="16">
        <f>X4*Assumptions!$C4</f>
        <v>42.65853825</v>
      </c>
      <c r="Y18" s="16">
        <f>Y4*Assumptions!$C4</f>
        <v>44.36487978</v>
      </c>
    </row>
    <row r="19">
      <c r="A19" s="6" t="str">
        <f t="shared" si="2"/>
        <v>NutsB</v>
      </c>
      <c r="B19" s="16">
        <f>B5*Assumptions!$C5</f>
        <v>4</v>
      </c>
      <c r="C19" s="16">
        <f>C5*Assumptions!$C5</f>
        <v>4.04</v>
      </c>
      <c r="D19" s="16">
        <f>D5*Assumptions!$C5</f>
        <v>4.0804</v>
      </c>
      <c r="E19" s="16">
        <f>E5*Assumptions!$C5</f>
        <v>4.121204</v>
      </c>
      <c r="F19" s="16">
        <f>F5*Assumptions!$C5</f>
        <v>4.16241604</v>
      </c>
      <c r="G19" s="16">
        <f>G5*Assumptions!$C5</f>
        <v>4.2040402</v>
      </c>
      <c r="H19" s="16">
        <f>H5*Assumptions!$C5</f>
        <v>4.246080602</v>
      </c>
      <c r="I19" s="16">
        <f>I5*Assumptions!$C5</f>
        <v>4.288541408</v>
      </c>
      <c r="J19" s="16">
        <f>J5*Assumptions!$C5</f>
        <v>4.331426823</v>
      </c>
      <c r="K19" s="16">
        <f>K5*Assumptions!$C5</f>
        <v>4.374741091</v>
      </c>
      <c r="L19" s="16">
        <f>L5*Assumptions!$C5</f>
        <v>4.418488502</v>
      </c>
      <c r="M19" s="16">
        <f>M5*Assumptions!$C5</f>
        <v>4.462673387</v>
      </c>
      <c r="N19" s="16">
        <f>N5*Assumptions!$C5</f>
        <v>4.507300121</v>
      </c>
      <c r="O19" s="16">
        <f>O5*Assumptions!$C5</f>
        <v>4.552373122</v>
      </c>
      <c r="P19" s="16">
        <f>P5*Assumptions!$C5</f>
        <v>4.597896853</v>
      </c>
      <c r="Q19" s="16">
        <f>Q5*Assumptions!$C5</f>
        <v>4.643875821</v>
      </c>
      <c r="R19" s="16">
        <f>R5*Assumptions!$C5</f>
        <v>4.69031458</v>
      </c>
      <c r="S19" s="16">
        <f>S5*Assumptions!$C5</f>
        <v>4.737217725</v>
      </c>
      <c r="T19" s="16">
        <f>T5*Assumptions!$C5</f>
        <v>4.784589903</v>
      </c>
      <c r="U19" s="16">
        <f>U5*Assumptions!$C5</f>
        <v>4.832435802</v>
      </c>
      <c r="V19" s="16">
        <f>V5*Assumptions!$C5</f>
        <v>4.88076016</v>
      </c>
      <c r="W19" s="16">
        <f>W5*Assumptions!$C5</f>
        <v>4.929567761</v>
      </c>
      <c r="X19" s="16">
        <f>X5*Assumptions!$C5</f>
        <v>4.978863439</v>
      </c>
      <c r="Y19" s="16">
        <f>Y5*Assumptions!$C5</f>
        <v>5.028652073</v>
      </c>
    </row>
    <row r="20">
      <c r="A20" s="6" t="str">
        <f t="shared" si="2"/>
        <v>HealtyB</v>
      </c>
      <c r="B20" s="16">
        <f>B6*Assumptions!$C6</f>
        <v>1</v>
      </c>
      <c r="C20" s="16">
        <f>C6*Assumptions!$C6</f>
        <v>1.01</v>
      </c>
      <c r="D20" s="16">
        <f>D6*Assumptions!$C6</f>
        <v>1.0201</v>
      </c>
      <c r="E20" s="16">
        <f>E6*Assumptions!$C6</f>
        <v>1.030301</v>
      </c>
      <c r="F20" s="16">
        <f>F6*Assumptions!$C6</f>
        <v>1.04060401</v>
      </c>
      <c r="G20" s="16">
        <f>G6*Assumptions!$C6</f>
        <v>1.05101005</v>
      </c>
      <c r="H20" s="16">
        <f>H6*Assumptions!$C6</f>
        <v>1.061520151</v>
      </c>
      <c r="I20" s="16">
        <f>I6*Assumptions!$C6</f>
        <v>1.072135352</v>
      </c>
      <c r="J20" s="16">
        <f>J6*Assumptions!$C6</f>
        <v>1.082856706</v>
      </c>
      <c r="K20" s="16">
        <f>K6*Assumptions!$C6</f>
        <v>1.093685273</v>
      </c>
      <c r="L20" s="16">
        <f>L6*Assumptions!$C6</f>
        <v>1.104622125</v>
      </c>
      <c r="M20" s="16">
        <f>M6*Assumptions!$C6</f>
        <v>1.115668347</v>
      </c>
      <c r="N20" s="16">
        <f>N6*Assumptions!$C6</f>
        <v>1.12682503</v>
      </c>
      <c r="O20" s="16">
        <f>O6*Assumptions!$C6</f>
        <v>1.13809328</v>
      </c>
      <c r="P20" s="16">
        <f>P6*Assumptions!$C6</f>
        <v>1.149474213</v>
      </c>
      <c r="Q20" s="16">
        <f>Q6*Assumptions!$C6</f>
        <v>1.160968955</v>
      </c>
      <c r="R20" s="16">
        <f>R6*Assumptions!$C6</f>
        <v>1.172578645</v>
      </c>
      <c r="S20" s="16">
        <f>S6*Assumptions!$C6</f>
        <v>1.184304431</v>
      </c>
      <c r="T20" s="16">
        <f>T6*Assumptions!$C6</f>
        <v>1.196147476</v>
      </c>
      <c r="U20" s="16">
        <f>U6*Assumptions!$C6</f>
        <v>1.20810895</v>
      </c>
      <c r="V20" s="16">
        <f>V6*Assumptions!$C6</f>
        <v>1.22019004</v>
      </c>
      <c r="W20" s="16">
        <f>W6*Assumptions!$C6</f>
        <v>1.23239194</v>
      </c>
      <c r="X20" s="16">
        <f>X6*Assumptions!$C6</f>
        <v>1.24471586</v>
      </c>
      <c r="Y20" s="16">
        <f>Y6*Assumptions!$C6</f>
        <v>1.257163018</v>
      </c>
    </row>
    <row r="21">
      <c r="A21" s="6" t="str">
        <f t="shared" si="2"/>
        <v>MaxCocoB</v>
      </c>
      <c r="B21" s="16">
        <f>B7*Assumptions!$C7</f>
        <v>3.1</v>
      </c>
      <c r="C21" s="16">
        <f>C7*Assumptions!$C7</f>
        <v>3.131</v>
      </c>
      <c r="D21" s="16">
        <f>D7*Assumptions!$C7</f>
        <v>3.16231</v>
      </c>
      <c r="E21" s="16">
        <f>E7*Assumptions!$C7</f>
        <v>3.1939331</v>
      </c>
      <c r="F21" s="16">
        <f>F7*Assumptions!$C7</f>
        <v>3.225872431</v>
      </c>
      <c r="G21" s="16">
        <f>G7*Assumptions!$C7</f>
        <v>3.258131155</v>
      </c>
      <c r="H21" s="16">
        <f>H7*Assumptions!$C7</f>
        <v>3.290712467</v>
      </c>
      <c r="I21" s="16">
        <f>I7*Assumptions!$C7</f>
        <v>3.323619592</v>
      </c>
      <c r="J21" s="16">
        <f>J7*Assumptions!$C7</f>
        <v>3.356855787</v>
      </c>
      <c r="K21" s="16">
        <f>K7*Assumptions!$C7</f>
        <v>3.390424345</v>
      </c>
      <c r="L21" s="16">
        <f>L7*Assumptions!$C7</f>
        <v>3.424328589</v>
      </c>
      <c r="M21" s="16">
        <f>M7*Assumptions!$C7</f>
        <v>3.458571875</v>
      </c>
      <c r="N21" s="16">
        <f>N7*Assumptions!$C7</f>
        <v>3.493157593</v>
      </c>
      <c r="O21" s="16">
        <f>O7*Assumptions!$C7</f>
        <v>3.528089169</v>
      </c>
      <c r="P21" s="16">
        <f>P7*Assumptions!$C7</f>
        <v>3.563370061</v>
      </c>
      <c r="Q21" s="16">
        <f>Q7*Assumptions!$C7</f>
        <v>3.599003762</v>
      </c>
      <c r="R21" s="16">
        <f>R7*Assumptions!$C7</f>
        <v>3.634993799</v>
      </c>
      <c r="S21" s="16">
        <f>S7*Assumptions!$C7</f>
        <v>3.671343737</v>
      </c>
      <c r="T21" s="16">
        <f>T7*Assumptions!$C7</f>
        <v>3.708057175</v>
      </c>
      <c r="U21" s="16">
        <f>U7*Assumptions!$C7</f>
        <v>3.745137746</v>
      </c>
      <c r="V21" s="16">
        <f>V7*Assumptions!$C7</f>
        <v>3.782589124</v>
      </c>
      <c r="W21" s="16">
        <f>W7*Assumptions!$C7</f>
        <v>3.820415015</v>
      </c>
      <c r="X21" s="16">
        <f>X7*Assumptions!$C7</f>
        <v>3.858619165</v>
      </c>
      <c r="Y21" s="16">
        <f>Y7*Assumptions!$C7</f>
        <v>3.897205357</v>
      </c>
    </row>
    <row r="22">
      <c r="A22" s="14" t="s">
        <v>21</v>
      </c>
      <c r="B22" s="6"/>
      <c r="C22" s="6"/>
      <c r="D22" s="6"/>
      <c r="E22" s="6"/>
      <c r="F22" s="6"/>
      <c r="G22" s="6"/>
      <c r="H22" s="6"/>
      <c r="I22" s="6"/>
      <c r="J22" s="6"/>
      <c r="K22" s="6"/>
      <c r="L22" s="6"/>
      <c r="M22" s="6"/>
      <c r="N22" s="6"/>
      <c r="O22" s="6"/>
      <c r="P22" s="6"/>
      <c r="Q22" s="6"/>
      <c r="R22" s="6"/>
      <c r="S22" s="6"/>
      <c r="T22" s="6"/>
      <c r="U22" s="6"/>
      <c r="V22" s="6"/>
      <c r="W22" s="6"/>
      <c r="X22" s="6"/>
      <c r="Y22" s="6"/>
    </row>
    <row r="23">
      <c r="A23" s="6" t="str">
        <f t="shared" ref="A23:A27" si="3">A17</f>
        <v>ChocoB</v>
      </c>
      <c r="B23" s="16">
        <f>B3*Assumptions!$D3</f>
        <v>2</v>
      </c>
      <c r="C23" s="16">
        <f>C3*Assumptions!$D3</f>
        <v>2.06</v>
      </c>
      <c r="D23" s="16">
        <f>D3*Assumptions!$D3</f>
        <v>2.1218</v>
      </c>
      <c r="E23" s="16">
        <f>E3*Assumptions!$D3</f>
        <v>2.185454</v>
      </c>
      <c r="F23" s="16">
        <f>F3*Assumptions!$D3</f>
        <v>2.25101762</v>
      </c>
      <c r="G23" s="16">
        <f>G3*Assumptions!$D3</f>
        <v>2.318548149</v>
      </c>
      <c r="H23" s="16">
        <f>H3*Assumptions!$D3</f>
        <v>2.388104593</v>
      </c>
      <c r="I23" s="16">
        <f>I3*Assumptions!$D3</f>
        <v>2.459747731</v>
      </c>
      <c r="J23" s="16">
        <f>J3*Assumptions!$D3</f>
        <v>2.533540163</v>
      </c>
      <c r="K23" s="16">
        <f>K3*Assumptions!$D3</f>
        <v>2.609546368</v>
      </c>
      <c r="L23" s="16">
        <f>L3*Assumptions!$D3</f>
        <v>2.687832759</v>
      </c>
      <c r="M23" s="16">
        <f>M3*Assumptions!$D3</f>
        <v>2.768467741</v>
      </c>
      <c r="N23" s="16">
        <f>N3*Assumptions!$D3</f>
        <v>2.851521774</v>
      </c>
      <c r="O23" s="16">
        <f>O3*Assumptions!$D3</f>
        <v>2.937067427</v>
      </c>
      <c r="P23" s="16">
        <f>P3*Assumptions!$D3</f>
        <v>3.02517945</v>
      </c>
      <c r="Q23" s="16">
        <f>Q3*Assumptions!$D3</f>
        <v>3.115934833</v>
      </c>
      <c r="R23" s="16">
        <f>R3*Assumptions!$D3</f>
        <v>3.209412878</v>
      </c>
      <c r="S23" s="16">
        <f>S3*Assumptions!$D3</f>
        <v>3.305695265</v>
      </c>
      <c r="T23" s="16">
        <f>T3*Assumptions!$D3</f>
        <v>3.404866122</v>
      </c>
      <c r="U23" s="16">
        <f>U3*Assumptions!$D3</f>
        <v>3.507012106</v>
      </c>
      <c r="V23" s="16">
        <f>V3*Assumptions!$D3</f>
        <v>3.612222469</v>
      </c>
      <c r="W23" s="16">
        <f>W3*Assumptions!$D3</f>
        <v>3.720589143</v>
      </c>
      <c r="X23" s="16">
        <f>X3*Assumptions!$D3</f>
        <v>3.832206818</v>
      </c>
      <c r="Y23" s="16">
        <f>Y3*Assumptions!$D3</f>
        <v>3.947173022</v>
      </c>
    </row>
    <row r="24">
      <c r="A24" s="6" t="str">
        <f t="shared" si="3"/>
        <v>MilkB</v>
      </c>
      <c r="B24" s="16">
        <f>B4*Assumptions!$D4</f>
        <v>32</v>
      </c>
      <c r="C24" s="16">
        <f>C4*Assumptions!$D4</f>
        <v>33.28</v>
      </c>
      <c r="D24" s="16">
        <f>D4*Assumptions!$D4</f>
        <v>34.6112</v>
      </c>
      <c r="E24" s="16">
        <f>E4*Assumptions!$D4</f>
        <v>35.995648</v>
      </c>
      <c r="F24" s="16">
        <f>F4*Assumptions!$D4</f>
        <v>37.43547392</v>
      </c>
      <c r="G24" s="16">
        <f>G4*Assumptions!$D4</f>
        <v>38.93289288</v>
      </c>
      <c r="H24" s="16">
        <f>H4*Assumptions!$D4</f>
        <v>40.49020859</v>
      </c>
      <c r="I24" s="16">
        <f>I4*Assumptions!$D4</f>
        <v>42.10981694</v>
      </c>
      <c r="J24" s="16">
        <f>J4*Assumptions!$D4</f>
        <v>43.79420961</v>
      </c>
      <c r="K24" s="16">
        <f>K4*Assumptions!$D4</f>
        <v>45.545978</v>
      </c>
      <c r="L24" s="16">
        <f>L4*Assumptions!$D4</f>
        <v>47.36781712</v>
      </c>
      <c r="M24" s="16">
        <f>M4*Assumptions!$D4</f>
        <v>49.2625298</v>
      </c>
      <c r="N24" s="16">
        <f>N4*Assumptions!$D4</f>
        <v>51.23303099</v>
      </c>
      <c r="O24" s="16">
        <f>O4*Assumptions!$D4</f>
        <v>53.28235223</v>
      </c>
      <c r="P24" s="16">
        <f>P4*Assumptions!$D4</f>
        <v>55.41364632</v>
      </c>
      <c r="Q24" s="16">
        <f>Q4*Assumptions!$D4</f>
        <v>57.63019218</v>
      </c>
      <c r="R24" s="16">
        <f>R4*Assumptions!$D4</f>
        <v>59.93539986</v>
      </c>
      <c r="S24" s="16">
        <f>S4*Assumptions!$D4</f>
        <v>62.33281586</v>
      </c>
      <c r="T24" s="16">
        <f>T4*Assumptions!$D4</f>
        <v>64.82612849</v>
      </c>
      <c r="U24" s="16">
        <f>U4*Assumptions!$D4</f>
        <v>67.41917363</v>
      </c>
      <c r="V24" s="16">
        <f>V4*Assumptions!$D4</f>
        <v>70.11594058</v>
      </c>
      <c r="W24" s="16">
        <f>W4*Assumptions!$D4</f>
        <v>72.9205782</v>
      </c>
      <c r="X24" s="16">
        <f>X4*Assumptions!$D4</f>
        <v>75.83740133</v>
      </c>
      <c r="Y24" s="16">
        <f>Y4*Assumptions!$D4</f>
        <v>78.87089738</v>
      </c>
    </row>
    <row r="25">
      <c r="A25" s="6" t="str">
        <f t="shared" si="3"/>
        <v>NutsB</v>
      </c>
      <c r="B25" s="16">
        <f>B5*Assumptions!$D5</f>
        <v>2</v>
      </c>
      <c r="C25" s="16">
        <f>C5*Assumptions!$D5</f>
        <v>2.02</v>
      </c>
      <c r="D25" s="16">
        <f>D5*Assumptions!$D5</f>
        <v>2.0402</v>
      </c>
      <c r="E25" s="16">
        <f>E5*Assumptions!$D5</f>
        <v>2.060602</v>
      </c>
      <c r="F25" s="16">
        <f>F5*Assumptions!$D5</f>
        <v>2.08120802</v>
      </c>
      <c r="G25" s="16">
        <f>G5*Assumptions!$D5</f>
        <v>2.1020201</v>
      </c>
      <c r="H25" s="16">
        <f>H5*Assumptions!$D5</f>
        <v>2.123040301</v>
      </c>
      <c r="I25" s="16">
        <f>I5*Assumptions!$D5</f>
        <v>2.144270704</v>
      </c>
      <c r="J25" s="16">
        <f>J5*Assumptions!$D5</f>
        <v>2.165713411</v>
      </c>
      <c r="K25" s="16">
        <f>K5*Assumptions!$D5</f>
        <v>2.187370545</v>
      </c>
      <c r="L25" s="16">
        <f>L5*Assumptions!$D5</f>
        <v>2.209244251</v>
      </c>
      <c r="M25" s="16">
        <f>M5*Assumptions!$D5</f>
        <v>2.231336693</v>
      </c>
      <c r="N25" s="16">
        <f>N5*Assumptions!$D5</f>
        <v>2.25365006</v>
      </c>
      <c r="O25" s="16">
        <f>O5*Assumptions!$D5</f>
        <v>2.276186561</v>
      </c>
      <c r="P25" s="16">
        <f>P5*Assumptions!$D5</f>
        <v>2.298948426</v>
      </c>
      <c r="Q25" s="16">
        <f>Q5*Assumptions!$D5</f>
        <v>2.321937911</v>
      </c>
      <c r="R25" s="16">
        <f>R5*Assumptions!$D5</f>
        <v>2.34515729</v>
      </c>
      <c r="S25" s="16">
        <f>S5*Assumptions!$D5</f>
        <v>2.368608863</v>
      </c>
      <c r="T25" s="16">
        <f>T5*Assumptions!$D5</f>
        <v>2.392294951</v>
      </c>
      <c r="U25" s="16">
        <f>U5*Assumptions!$D5</f>
        <v>2.416217901</v>
      </c>
      <c r="V25" s="16">
        <f>V5*Assumptions!$D5</f>
        <v>2.44038008</v>
      </c>
      <c r="W25" s="16">
        <f>W5*Assumptions!$D5</f>
        <v>2.464783881</v>
      </c>
      <c r="X25" s="16">
        <f>X5*Assumptions!$D5</f>
        <v>2.48943172</v>
      </c>
      <c r="Y25" s="16">
        <f>Y5*Assumptions!$D5</f>
        <v>2.514326037</v>
      </c>
    </row>
    <row r="26">
      <c r="A26" s="6" t="str">
        <f t="shared" si="3"/>
        <v>HealtyB</v>
      </c>
      <c r="B26" s="16">
        <f>B6*Assumptions!$D6</f>
        <v>2</v>
      </c>
      <c r="C26" s="16">
        <f>C6*Assumptions!$D6</f>
        <v>2.02</v>
      </c>
      <c r="D26" s="16">
        <f>D6*Assumptions!$D6</f>
        <v>2.0402</v>
      </c>
      <c r="E26" s="16">
        <f>E6*Assumptions!$D6</f>
        <v>2.060602</v>
      </c>
      <c r="F26" s="16">
        <f>F6*Assumptions!$D6</f>
        <v>2.08120802</v>
      </c>
      <c r="G26" s="16">
        <f>G6*Assumptions!$D6</f>
        <v>2.1020201</v>
      </c>
      <c r="H26" s="16">
        <f>H6*Assumptions!$D6</f>
        <v>2.123040301</v>
      </c>
      <c r="I26" s="16">
        <f>I6*Assumptions!$D6</f>
        <v>2.144270704</v>
      </c>
      <c r="J26" s="16">
        <f>J6*Assumptions!$D6</f>
        <v>2.165713411</v>
      </c>
      <c r="K26" s="16">
        <f>K6*Assumptions!$D6</f>
        <v>2.187370545</v>
      </c>
      <c r="L26" s="16">
        <f>L6*Assumptions!$D6</f>
        <v>2.209244251</v>
      </c>
      <c r="M26" s="16">
        <f>M6*Assumptions!$D6</f>
        <v>2.231336693</v>
      </c>
      <c r="N26" s="16">
        <f>N6*Assumptions!$D6</f>
        <v>2.25365006</v>
      </c>
      <c r="O26" s="16">
        <f>O6*Assumptions!$D6</f>
        <v>2.276186561</v>
      </c>
      <c r="P26" s="16">
        <f>P6*Assumptions!$D6</f>
        <v>2.298948426</v>
      </c>
      <c r="Q26" s="16">
        <f>Q6*Assumptions!$D6</f>
        <v>2.321937911</v>
      </c>
      <c r="R26" s="16">
        <f>R6*Assumptions!$D6</f>
        <v>2.34515729</v>
      </c>
      <c r="S26" s="16">
        <f>S6*Assumptions!$D6</f>
        <v>2.368608863</v>
      </c>
      <c r="T26" s="16">
        <f>T6*Assumptions!$D6</f>
        <v>2.392294951</v>
      </c>
      <c r="U26" s="16">
        <f>U6*Assumptions!$D6</f>
        <v>2.416217901</v>
      </c>
      <c r="V26" s="16">
        <f>V6*Assumptions!$D6</f>
        <v>2.44038008</v>
      </c>
      <c r="W26" s="16">
        <f>W6*Assumptions!$D6</f>
        <v>2.464783881</v>
      </c>
      <c r="X26" s="16">
        <f>X6*Assumptions!$D6</f>
        <v>2.48943172</v>
      </c>
      <c r="Y26" s="16">
        <f>Y6*Assumptions!$D6</f>
        <v>2.514326037</v>
      </c>
    </row>
    <row r="27">
      <c r="A27" s="6" t="str">
        <f t="shared" si="3"/>
        <v>MaxCocoB</v>
      </c>
      <c r="B27" s="16">
        <f>B7*Assumptions!$D7</f>
        <v>0.5</v>
      </c>
      <c r="C27" s="16">
        <f>C7*Assumptions!$D7</f>
        <v>0.505</v>
      </c>
      <c r="D27" s="16">
        <f>D7*Assumptions!$D7</f>
        <v>0.51005</v>
      </c>
      <c r="E27" s="16">
        <f>E7*Assumptions!$D7</f>
        <v>0.5151505</v>
      </c>
      <c r="F27" s="16">
        <f>F7*Assumptions!$D7</f>
        <v>0.520302005</v>
      </c>
      <c r="G27" s="16">
        <f>G7*Assumptions!$D7</f>
        <v>0.5255050251</v>
      </c>
      <c r="H27" s="16">
        <f>H7*Assumptions!$D7</f>
        <v>0.5307600753</v>
      </c>
      <c r="I27" s="16">
        <f>I7*Assumptions!$D7</f>
        <v>0.5360676761</v>
      </c>
      <c r="J27" s="16">
        <f>J7*Assumptions!$D7</f>
        <v>0.5414283528</v>
      </c>
      <c r="K27" s="16">
        <f>K7*Assumptions!$D7</f>
        <v>0.5468426363</v>
      </c>
      <c r="L27" s="16">
        <f>L7*Assumptions!$D7</f>
        <v>0.5523110627</v>
      </c>
      <c r="M27" s="16">
        <f>M7*Assumptions!$D7</f>
        <v>0.5578341733</v>
      </c>
      <c r="N27" s="16">
        <f>N7*Assumptions!$D7</f>
        <v>0.5634125151</v>
      </c>
      <c r="O27" s="16">
        <f>O7*Assumptions!$D7</f>
        <v>0.5690466402</v>
      </c>
      <c r="P27" s="16">
        <f>P7*Assumptions!$D7</f>
        <v>0.5747371066</v>
      </c>
      <c r="Q27" s="16">
        <f>Q7*Assumptions!$D7</f>
        <v>0.5804844777</v>
      </c>
      <c r="R27" s="16">
        <f>R7*Assumptions!$D7</f>
        <v>0.5862893225</v>
      </c>
      <c r="S27" s="16">
        <f>S7*Assumptions!$D7</f>
        <v>0.5921522157</v>
      </c>
      <c r="T27" s="16">
        <f>T7*Assumptions!$D7</f>
        <v>0.5980737378</v>
      </c>
      <c r="U27" s="16">
        <f>U7*Assumptions!$D7</f>
        <v>0.6040544752</v>
      </c>
      <c r="V27" s="16">
        <f>V7*Assumptions!$D7</f>
        <v>0.61009502</v>
      </c>
      <c r="W27" s="16">
        <f>W7*Assumptions!$D7</f>
        <v>0.6161959702</v>
      </c>
      <c r="X27" s="16">
        <f>X7*Assumptions!$D7</f>
        <v>0.6223579299</v>
      </c>
      <c r="Y27" s="16">
        <f>Y7*Assumptions!$D7</f>
        <v>0.6285815092</v>
      </c>
    </row>
    <row r="28">
      <c r="A28" s="14" t="s">
        <v>22</v>
      </c>
      <c r="B28" s="6"/>
      <c r="C28" s="6"/>
      <c r="D28" s="6"/>
      <c r="E28" s="6"/>
      <c r="F28" s="6"/>
      <c r="G28" s="6"/>
      <c r="H28" s="6"/>
      <c r="I28" s="6"/>
      <c r="J28" s="6"/>
      <c r="K28" s="6"/>
      <c r="L28" s="6"/>
      <c r="M28" s="6"/>
      <c r="N28" s="6"/>
      <c r="O28" s="6"/>
      <c r="P28" s="6"/>
      <c r="Q28" s="6"/>
      <c r="R28" s="6"/>
      <c r="S28" s="6"/>
      <c r="T28" s="6"/>
      <c r="U28" s="6"/>
      <c r="V28" s="6"/>
      <c r="W28" s="6"/>
      <c r="X28" s="6"/>
      <c r="Y28" s="6"/>
    </row>
    <row r="29">
      <c r="A29" s="6" t="str">
        <f t="shared" ref="A29:A33" si="4">A23</f>
        <v>ChocoB</v>
      </c>
      <c r="B29" s="16">
        <f>B3*Assumptions!$E3</f>
        <v>8</v>
      </c>
      <c r="C29" s="16">
        <f>C3*Assumptions!$E3</f>
        <v>8.24</v>
      </c>
      <c r="D29" s="16">
        <f>D3*Assumptions!$E3</f>
        <v>8.4872</v>
      </c>
      <c r="E29" s="16">
        <f>E3*Assumptions!$E3</f>
        <v>8.741816</v>
      </c>
      <c r="F29" s="16">
        <f>F3*Assumptions!$E3</f>
        <v>9.00407048</v>
      </c>
      <c r="G29" s="16">
        <f>G3*Assumptions!$E3</f>
        <v>9.274192594</v>
      </c>
      <c r="H29" s="16">
        <f>H3*Assumptions!$E3</f>
        <v>9.552418372</v>
      </c>
      <c r="I29" s="16">
        <f>I3*Assumptions!$E3</f>
        <v>9.838990923</v>
      </c>
      <c r="J29" s="16">
        <f>J3*Assumptions!$E3</f>
        <v>10.13416065</v>
      </c>
      <c r="K29" s="16">
        <f>K3*Assumptions!$E3</f>
        <v>10.43818547</v>
      </c>
      <c r="L29" s="16">
        <f>L3*Assumptions!$E3</f>
        <v>10.75133103</v>
      </c>
      <c r="M29" s="16">
        <f>M3*Assumptions!$E3</f>
        <v>11.07387097</v>
      </c>
      <c r="N29" s="16">
        <f>N3*Assumptions!$E3</f>
        <v>11.40608709</v>
      </c>
      <c r="O29" s="16">
        <f>O3*Assumptions!$E3</f>
        <v>11.74826971</v>
      </c>
      <c r="P29" s="16">
        <f>P3*Assumptions!$E3</f>
        <v>12.1007178</v>
      </c>
      <c r="Q29" s="16">
        <f>Q3*Assumptions!$E3</f>
        <v>12.46373933</v>
      </c>
      <c r="R29" s="16">
        <f>R3*Assumptions!$E3</f>
        <v>12.83765151</v>
      </c>
      <c r="S29" s="16">
        <f>S3*Assumptions!$E3</f>
        <v>13.22278106</v>
      </c>
      <c r="T29" s="16">
        <f>T3*Assumptions!$E3</f>
        <v>13.61946449</v>
      </c>
      <c r="U29" s="16">
        <f>U3*Assumptions!$E3</f>
        <v>14.02804842</v>
      </c>
      <c r="V29" s="16">
        <f>V3*Assumptions!$E3</f>
        <v>14.44888988</v>
      </c>
      <c r="W29" s="16">
        <f>W3*Assumptions!$E3</f>
        <v>14.88235657</v>
      </c>
      <c r="X29" s="16">
        <f>X3*Assumptions!$E3</f>
        <v>15.32882727</v>
      </c>
      <c r="Y29" s="16">
        <f>Y3*Assumptions!$E3</f>
        <v>15.78869209</v>
      </c>
    </row>
    <row r="30">
      <c r="A30" s="6" t="str">
        <f t="shared" si="4"/>
        <v>MilkB</v>
      </c>
      <c r="B30" s="16">
        <f>B4*Assumptions!$E4</f>
        <v>0</v>
      </c>
      <c r="C30" s="16">
        <f>C4*Assumptions!$E4</f>
        <v>0</v>
      </c>
      <c r="D30" s="16">
        <f>D4*Assumptions!$E4</f>
        <v>0</v>
      </c>
      <c r="E30" s="16">
        <f>E4*Assumptions!$E4</f>
        <v>0</v>
      </c>
      <c r="F30" s="16">
        <f>F4*Assumptions!$E4</f>
        <v>0</v>
      </c>
      <c r="G30" s="16">
        <f>G4*Assumptions!$E4</f>
        <v>0</v>
      </c>
      <c r="H30" s="16">
        <f>H4*Assumptions!$E4</f>
        <v>0</v>
      </c>
      <c r="I30" s="16">
        <f>I4*Assumptions!$E4</f>
        <v>0</v>
      </c>
      <c r="J30" s="16">
        <f>J4*Assumptions!$E4</f>
        <v>0</v>
      </c>
      <c r="K30" s="16">
        <f>K4*Assumptions!$E4</f>
        <v>0</v>
      </c>
      <c r="L30" s="16">
        <f>L4*Assumptions!$E4</f>
        <v>0</v>
      </c>
      <c r="M30" s="16">
        <f>M4*Assumptions!$E4</f>
        <v>0</v>
      </c>
      <c r="N30" s="16">
        <f>N4*Assumptions!$E4</f>
        <v>0</v>
      </c>
      <c r="O30" s="16">
        <f>O4*Assumptions!$E4</f>
        <v>0</v>
      </c>
      <c r="P30" s="16">
        <f>P4*Assumptions!$E4</f>
        <v>0</v>
      </c>
      <c r="Q30" s="16">
        <f>Q4*Assumptions!$E4</f>
        <v>0</v>
      </c>
      <c r="R30" s="16">
        <f>R4*Assumptions!$E4</f>
        <v>0</v>
      </c>
      <c r="S30" s="16">
        <f>S4*Assumptions!$E4</f>
        <v>0</v>
      </c>
      <c r="T30" s="16">
        <f>T4*Assumptions!$E4</f>
        <v>0</v>
      </c>
      <c r="U30" s="16">
        <f>U4*Assumptions!$E4</f>
        <v>0</v>
      </c>
      <c r="V30" s="16">
        <f>V4*Assumptions!$E4</f>
        <v>0</v>
      </c>
      <c r="W30" s="16">
        <f>W4*Assumptions!$E4</f>
        <v>0</v>
      </c>
      <c r="X30" s="16">
        <f>X4*Assumptions!$E4</f>
        <v>0</v>
      </c>
      <c r="Y30" s="16">
        <f>Y4*Assumptions!$E4</f>
        <v>0</v>
      </c>
    </row>
    <row r="31">
      <c r="A31" s="6" t="str">
        <f t="shared" si="4"/>
        <v>NutsB</v>
      </c>
      <c r="B31" s="16">
        <f>B5*Assumptions!$E5</f>
        <v>0</v>
      </c>
      <c r="C31" s="16">
        <f>C5*Assumptions!$E5</f>
        <v>0</v>
      </c>
      <c r="D31" s="16">
        <f>D5*Assumptions!$E5</f>
        <v>0</v>
      </c>
      <c r="E31" s="16">
        <f>E5*Assumptions!$E5</f>
        <v>0</v>
      </c>
      <c r="F31" s="16">
        <f>F5*Assumptions!$E5</f>
        <v>0</v>
      </c>
      <c r="G31" s="16">
        <f>G5*Assumptions!$E5</f>
        <v>0</v>
      </c>
      <c r="H31" s="16">
        <f>H5*Assumptions!$E5</f>
        <v>0</v>
      </c>
      <c r="I31" s="16">
        <f>I5*Assumptions!$E5</f>
        <v>0</v>
      </c>
      <c r="J31" s="16">
        <f>J5*Assumptions!$E5</f>
        <v>0</v>
      </c>
      <c r="K31" s="16">
        <f>K5*Assumptions!$E5</f>
        <v>0</v>
      </c>
      <c r="L31" s="16">
        <f>L5*Assumptions!$E5</f>
        <v>0</v>
      </c>
      <c r="M31" s="16">
        <f>M5*Assumptions!$E5</f>
        <v>0</v>
      </c>
      <c r="N31" s="16">
        <f>N5*Assumptions!$E5</f>
        <v>0</v>
      </c>
      <c r="O31" s="16">
        <f>O5*Assumptions!$E5</f>
        <v>0</v>
      </c>
      <c r="P31" s="16">
        <f>P5*Assumptions!$E5</f>
        <v>0</v>
      </c>
      <c r="Q31" s="16">
        <f>Q5*Assumptions!$E5</f>
        <v>0</v>
      </c>
      <c r="R31" s="16">
        <f>R5*Assumptions!$E5</f>
        <v>0</v>
      </c>
      <c r="S31" s="16">
        <f>S5*Assumptions!$E5</f>
        <v>0</v>
      </c>
      <c r="T31" s="16">
        <f>T5*Assumptions!$E5</f>
        <v>0</v>
      </c>
      <c r="U31" s="16">
        <f>U5*Assumptions!$E5</f>
        <v>0</v>
      </c>
      <c r="V31" s="16">
        <f>V5*Assumptions!$E5</f>
        <v>0</v>
      </c>
      <c r="W31" s="16">
        <f>W5*Assumptions!$E5</f>
        <v>0</v>
      </c>
      <c r="X31" s="16">
        <f>X5*Assumptions!$E5</f>
        <v>0</v>
      </c>
      <c r="Y31" s="16">
        <f>Y5*Assumptions!$E5</f>
        <v>0</v>
      </c>
    </row>
    <row r="32">
      <c r="A32" s="6" t="str">
        <f t="shared" si="4"/>
        <v>HealtyB</v>
      </c>
      <c r="B32" s="16">
        <f>B6*Assumptions!$E6</f>
        <v>0</v>
      </c>
      <c r="C32" s="16">
        <f>C6*Assumptions!$E6</f>
        <v>0</v>
      </c>
      <c r="D32" s="16">
        <f>D6*Assumptions!$E6</f>
        <v>0</v>
      </c>
      <c r="E32" s="16">
        <f>E6*Assumptions!$E6</f>
        <v>0</v>
      </c>
      <c r="F32" s="16">
        <f>F6*Assumptions!$E6</f>
        <v>0</v>
      </c>
      <c r="G32" s="16">
        <f>G6*Assumptions!$E6</f>
        <v>0</v>
      </c>
      <c r="H32" s="16">
        <f>H6*Assumptions!$E6</f>
        <v>0</v>
      </c>
      <c r="I32" s="16">
        <f>I6*Assumptions!$E6</f>
        <v>0</v>
      </c>
      <c r="J32" s="16">
        <f>J6*Assumptions!$E6</f>
        <v>0</v>
      </c>
      <c r="K32" s="16">
        <f>K6*Assumptions!$E6</f>
        <v>0</v>
      </c>
      <c r="L32" s="16">
        <f>L6*Assumptions!$E6</f>
        <v>0</v>
      </c>
      <c r="M32" s="16">
        <f>M6*Assumptions!$E6</f>
        <v>0</v>
      </c>
      <c r="N32" s="16">
        <f>N6*Assumptions!$E6</f>
        <v>0</v>
      </c>
      <c r="O32" s="16">
        <f>O6*Assumptions!$E6</f>
        <v>0</v>
      </c>
      <c r="P32" s="16">
        <f>P6*Assumptions!$E6</f>
        <v>0</v>
      </c>
      <c r="Q32" s="16">
        <f>Q6*Assumptions!$E6</f>
        <v>0</v>
      </c>
      <c r="R32" s="16">
        <f>R6*Assumptions!$E6</f>
        <v>0</v>
      </c>
      <c r="S32" s="16">
        <f>S6*Assumptions!$E6</f>
        <v>0</v>
      </c>
      <c r="T32" s="16">
        <f>T6*Assumptions!$E6</f>
        <v>0</v>
      </c>
      <c r="U32" s="16">
        <f>U6*Assumptions!$E6</f>
        <v>0</v>
      </c>
      <c r="V32" s="16">
        <f>V6*Assumptions!$E6</f>
        <v>0</v>
      </c>
      <c r="W32" s="16">
        <f>W6*Assumptions!$E6</f>
        <v>0</v>
      </c>
      <c r="X32" s="16">
        <f>X6*Assumptions!$E6</f>
        <v>0</v>
      </c>
      <c r="Y32" s="16">
        <f>Y6*Assumptions!$E6</f>
        <v>0</v>
      </c>
    </row>
    <row r="33">
      <c r="A33" s="6" t="str">
        <f t="shared" si="4"/>
        <v>MaxCocoB</v>
      </c>
      <c r="B33" s="16">
        <f>B7*Assumptions!$E7</f>
        <v>2.8</v>
      </c>
      <c r="C33" s="16">
        <f>C7*Assumptions!$E7</f>
        <v>2.828</v>
      </c>
      <c r="D33" s="16">
        <f>D7*Assumptions!$E7</f>
        <v>2.85628</v>
      </c>
      <c r="E33" s="16">
        <f>E7*Assumptions!$E7</f>
        <v>2.8848428</v>
      </c>
      <c r="F33" s="16">
        <f>F7*Assumptions!$E7</f>
        <v>2.913691228</v>
      </c>
      <c r="G33" s="16">
        <f>G7*Assumptions!$E7</f>
        <v>2.94282814</v>
      </c>
      <c r="H33" s="16">
        <f>H7*Assumptions!$E7</f>
        <v>2.972256422</v>
      </c>
      <c r="I33" s="16">
        <f>I7*Assumptions!$E7</f>
        <v>3.001978986</v>
      </c>
      <c r="J33" s="16">
        <f>J7*Assumptions!$E7</f>
        <v>3.031998776</v>
      </c>
      <c r="K33" s="16">
        <f>K7*Assumptions!$E7</f>
        <v>3.062318764</v>
      </c>
      <c r="L33" s="16">
        <f>L7*Assumptions!$E7</f>
        <v>3.092941951</v>
      </c>
      <c r="M33" s="16">
        <f>M7*Assumptions!$E7</f>
        <v>3.123871371</v>
      </c>
      <c r="N33" s="16">
        <f>N7*Assumptions!$E7</f>
        <v>3.155110084</v>
      </c>
      <c r="O33" s="16">
        <f>O7*Assumptions!$E7</f>
        <v>3.186661185</v>
      </c>
      <c r="P33" s="16">
        <f>P7*Assumptions!$E7</f>
        <v>3.218527797</v>
      </c>
      <c r="Q33" s="16">
        <f>Q7*Assumptions!$E7</f>
        <v>3.250713075</v>
      </c>
      <c r="R33" s="16">
        <f>R7*Assumptions!$E7</f>
        <v>3.283220206</v>
      </c>
      <c r="S33" s="16">
        <f>S7*Assumptions!$E7</f>
        <v>3.316052408</v>
      </c>
      <c r="T33" s="16">
        <f>T7*Assumptions!$E7</f>
        <v>3.349212932</v>
      </c>
      <c r="U33" s="16">
        <f>U7*Assumptions!$E7</f>
        <v>3.382705061</v>
      </c>
      <c r="V33" s="16">
        <f>V7*Assumptions!$E7</f>
        <v>3.416532112</v>
      </c>
      <c r="W33" s="16">
        <f>W7*Assumptions!$E7</f>
        <v>3.450697433</v>
      </c>
      <c r="X33" s="16">
        <f>X7*Assumptions!$E7</f>
        <v>3.485204407</v>
      </c>
      <c r="Y33" s="16">
        <f>Y7*Assumptions!$E7</f>
        <v>3.520056451</v>
      </c>
    </row>
    <row r="34">
      <c r="A34" s="14" t="s">
        <v>23</v>
      </c>
      <c r="B34" s="6"/>
      <c r="C34" s="6"/>
      <c r="D34" s="6"/>
      <c r="E34" s="6"/>
      <c r="F34" s="6"/>
      <c r="G34" s="6"/>
      <c r="H34" s="6"/>
      <c r="I34" s="6"/>
      <c r="J34" s="6"/>
      <c r="K34" s="6"/>
      <c r="L34" s="6"/>
      <c r="M34" s="6"/>
      <c r="N34" s="6"/>
      <c r="O34" s="6"/>
      <c r="P34" s="6"/>
      <c r="Q34" s="6"/>
      <c r="R34" s="6"/>
      <c r="S34" s="6"/>
      <c r="T34" s="6"/>
      <c r="U34" s="6"/>
      <c r="V34" s="6"/>
      <c r="W34" s="6"/>
      <c r="X34" s="6"/>
      <c r="Y34" s="6"/>
    </row>
    <row r="35">
      <c r="A35" s="6" t="str">
        <f t="shared" ref="A35:A39" si="5">A29</f>
        <v>ChocoB</v>
      </c>
      <c r="B35" s="16">
        <f>B3*Assumptions!$F3</f>
        <v>0</v>
      </c>
      <c r="C35" s="16">
        <f>C3*Assumptions!$F3</f>
        <v>0</v>
      </c>
      <c r="D35" s="16">
        <f>D3*Assumptions!$F3</f>
        <v>0</v>
      </c>
      <c r="E35" s="16">
        <f>E3*Assumptions!$F3</f>
        <v>0</v>
      </c>
      <c r="F35" s="16">
        <f>F3*Assumptions!$F3</f>
        <v>0</v>
      </c>
      <c r="G35" s="16">
        <f>G3*Assumptions!$F3</f>
        <v>0</v>
      </c>
      <c r="H35" s="16">
        <f>H3*Assumptions!$F3</f>
        <v>0</v>
      </c>
      <c r="I35" s="16">
        <f>I3*Assumptions!$F3</f>
        <v>0</v>
      </c>
      <c r="J35" s="16">
        <f>J3*Assumptions!$F3</f>
        <v>0</v>
      </c>
      <c r="K35" s="16">
        <f>K3*Assumptions!$F3</f>
        <v>0</v>
      </c>
      <c r="L35" s="16">
        <f>L3*Assumptions!$F3</f>
        <v>0</v>
      </c>
      <c r="M35" s="16">
        <f>M3*Assumptions!$F3</f>
        <v>0</v>
      </c>
      <c r="N35" s="16">
        <f>N3*Assumptions!$F3</f>
        <v>0</v>
      </c>
      <c r="O35" s="16">
        <f>O3*Assumptions!$F3</f>
        <v>0</v>
      </c>
      <c r="P35" s="16">
        <f>P3*Assumptions!$F3</f>
        <v>0</v>
      </c>
      <c r="Q35" s="16">
        <f>Q3*Assumptions!$F3</f>
        <v>0</v>
      </c>
      <c r="R35" s="16">
        <f>R3*Assumptions!$F3</f>
        <v>0</v>
      </c>
      <c r="S35" s="16">
        <f>S3*Assumptions!$F3</f>
        <v>0</v>
      </c>
      <c r="T35" s="16">
        <f>T3*Assumptions!$F3</f>
        <v>0</v>
      </c>
      <c r="U35" s="16">
        <f>U3*Assumptions!$F3</f>
        <v>0</v>
      </c>
      <c r="V35" s="16">
        <f>V3*Assumptions!$F3</f>
        <v>0</v>
      </c>
      <c r="W35" s="16">
        <f>W3*Assumptions!$F3</f>
        <v>0</v>
      </c>
      <c r="X35" s="16">
        <f>X3*Assumptions!$F3</f>
        <v>0</v>
      </c>
      <c r="Y35" s="16">
        <f>Y3*Assumptions!$F3</f>
        <v>0</v>
      </c>
    </row>
    <row r="36">
      <c r="A36" s="6" t="str">
        <f t="shared" si="5"/>
        <v>MilkB</v>
      </c>
      <c r="B36" s="16">
        <f>B4*Assumptions!$F4</f>
        <v>0</v>
      </c>
      <c r="C36" s="16">
        <f>C4*Assumptions!$F4</f>
        <v>0</v>
      </c>
      <c r="D36" s="16">
        <f>D4*Assumptions!$F4</f>
        <v>0</v>
      </c>
      <c r="E36" s="16">
        <f>E4*Assumptions!$F4</f>
        <v>0</v>
      </c>
      <c r="F36" s="16">
        <f>F4*Assumptions!$F4</f>
        <v>0</v>
      </c>
      <c r="G36" s="16">
        <f>G4*Assumptions!$F4</f>
        <v>0</v>
      </c>
      <c r="H36" s="16">
        <f>H4*Assumptions!$F4</f>
        <v>0</v>
      </c>
      <c r="I36" s="16">
        <f>I4*Assumptions!$F4</f>
        <v>0</v>
      </c>
      <c r="J36" s="16">
        <f>J4*Assumptions!$F4</f>
        <v>0</v>
      </c>
      <c r="K36" s="16">
        <f>K4*Assumptions!$F4</f>
        <v>0</v>
      </c>
      <c r="L36" s="16">
        <f>L4*Assumptions!$F4</f>
        <v>0</v>
      </c>
      <c r="M36" s="16">
        <f>M4*Assumptions!$F4</f>
        <v>0</v>
      </c>
      <c r="N36" s="16">
        <f>N4*Assumptions!$F4</f>
        <v>0</v>
      </c>
      <c r="O36" s="16">
        <f>O4*Assumptions!$F4</f>
        <v>0</v>
      </c>
      <c r="P36" s="16">
        <f>P4*Assumptions!$F4</f>
        <v>0</v>
      </c>
      <c r="Q36" s="16">
        <f>Q4*Assumptions!$F4</f>
        <v>0</v>
      </c>
      <c r="R36" s="16">
        <f>R4*Assumptions!$F4</f>
        <v>0</v>
      </c>
      <c r="S36" s="16">
        <f>S4*Assumptions!$F4</f>
        <v>0</v>
      </c>
      <c r="T36" s="16">
        <f>T4*Assumptions!$F4</f>
        <v>0</v>
      </c>
      <c r="U36" s="16">
        <f>U4*Assumptions!$F4</f>
        <v>0</v>
      </c>
      <c r="V36" s="16">
        <f>V4*Assumptions!$F4</f>
        <v>0</v>
      </c>
      <c r="W36" s="16">
        <f>W4*Assumptions!$F4</f>
        <v>0</v>
      </c>
      <c r="X36" s="16">
        <f>X4*Assumptions!$F4</f>
        <v>0</v>
      </c>
      <c r="Y36" s="16">
        <f>Y4*Assumptions!$F4</f>
        <v>0</v>
      </c>
    </row>
    <row r="37">
      <c r="A37" s="6" t="str">
        <f t="shared" si="5"/>
        <v>NutsB</v>
      </c>
      <c r="B37" s="16">
        <f>B5*Assumptions!$F5</f>
        <v>4</v>
      </c>
      <c r="C37" s="16">
        <f>C5*Assumptions!$F5</f>
        <v>4.04</v>
      </c>
      <c r="D37" s="16">
        <f>D5*Assumptions!$F5</f>
        <v>4.0804</v>
      </c>
      <c r="E37" s="16">
        <f>E5*Assumptions!$F5</f>
        <v>4.121204</v>
      </c>
      <c r="F37" s="16">
        <f>F5*Assumptions!$F5</f>
        <v>4.16241604</v>
      </c>
      <c r="G37" s="16">
        <f>G5*Assumptions!$F5</f>
        <v>4.2040402</v>
      </c>
      <c r="H37" s="16">
        <f>H5*Assumptions!$F5</f>
        <v>4.246080602</v>
      </c>
      <c r="I37" s="16">
        <f>I5*Assumptions!$F5</f>
        <v>4.288541408</v>
      </c>
      <c r="J37" s="16">
        <f>J5*Assumptions!$F5</f>
        <v>4.331426823</v>
      </c>
      <c r="K37" s="16">
        <f>K5*Assumptions!$F5</f>
        <v>4.374741091</v>
      </c>
      <c r="L37" s="16">
        <f>L5*Assumptions!$F5</f>
        <v>4.418488502</v>
      </c>
      <c r="M37" s="16">
        <f>M5*Assumptions!$F5</f>
        <v>4.462673387</v>
      </c>
      <c r="N37" s="16">
        <f>N5*Assumptions!$F5</f>
        <v>4.507300121</v>
      </c>
      <c r="O37" s="16">
        <f>O5*Assumptions!$F5</f>
        <v>4.552373122</v>
      </c>
      <c r="P37" s="16">
        <f>P5*Assumptions!$F5</f>
        <v>4.597896853</v>
      </c>
      <c r="Q37" s="16">
        <f>Q5*Assumptions!$F5</f>
        <v>4.643875821</v>
      </c>
      <c r="R37" s="16">
        <f>R5*Assumptions!$F5</f>
        <v>4.69031458</v>
      </c>
      <c r="S37" s="16">
        <f>S5*Assumptions!$F5</f>
        <v>4.737217725</v>
      </c>
      <c r="T37" s="16">
        <f>T5*Assumptions!$F5</f>
        <v>4.784589903</v>
      </c>
      <c r="U37" s="16">
        <f>U5*Assumptions!$F5</f>
        <v>4.832435802</v>
      </c>
      <c r="V37" s="16">
        <f>V5*Assumptions!$F5</f>
        <v>4.88076016</v>
      </c>
      <c r="W37" s="16">
        <f>W5*Assumptions!$F5</f>
        <v>4.929567761</v>
      </c>
      <c r="X37" s="16">
        <f>X5*Assumptions!$F5</f>
        <v>4.978863439</v>
      </c>
      <c r="Y37" s="16">
        <f>Y5*Assumptions!$F5</f>
        <v>5.028652073</v>
      </c>
    </row>
    <row r="38">
      <c r="A38" s="6" t="str">
        <f t="shared" si="5"/>
        <v>HealtyB</v>
      </c>
      <c r="B38" s="16">
        <f>B6*Assumptions!$F6</f>
        <v>1</v>
      </c>
      <c r="C38" s="16">
        <f>C6*Assumptions!$F6</f>
        <v>1.01</v>
      </c>
      <c r="D38" s="16">
        <f>D6*Assumptions!$F6</f>
        <v>1.0201</v>
      </c>
      <c r="E38" s="16">
        <f>E6*Assumptions!$F6</f>
        <v>1.030301</v>
      </c>
      <c r="F38" s="16">
        <f>F6*Assumptions!$F6</f>
        <v>1.04060401</v>
      </c>
      <c r="G38" s="16">
        <f>G6*Assumptions!$F6</f>
        <v>1.05101005</v>
      </c>
      <c r="H38" s="16">
        <f>H6*Assumptions!$F6</f>
        <v>1.061520151</v>
      </c>
      <c r="I38" s="16">
        <f>I6*Assumptions!$F6</f>
        <v>1.072135352</v>
      </c>
      <c r="J38" s="16">
        <f>J6*Assumptions!$F6</f>
        <v>1.082856706</v>
      </c>
      <c r="K38" s="16">
        <f>K6*Assumptions!$F6</f>
        <v>1.093685273</v>
      </c>
      <c r="L38" s="16">
        <f>L6*Assumptions!$F6</f>
        <v>1.104622125</v>
      </c>
      <c r="M38" s="16">
        <f>M6*Assumptions!$F6</f>
        <v>1.115668347</v>
      </c>
      <c r="N38" s="16">
        <f>N6*Assumptions!$F6</f>
        <v>1.12682503</v>
      </c>
      <c r="O38" s="16">
        <f>O6*Assumptions!$F6</f>
        <v>1.13809328</v>
      </c>
      <c r="P38" s="16">
        <f>P6*Assumptions!$F6</f>
        <v>1.149474213</v>
      </c>
      <c r="Q38" s="16">
        <f>Q6*Assumptions!$F6</f>
        <v>1.160968955</v>
      </c>
      <c r="R38" s="16">
        <f>R6*Assumptions!$F6</f>
        <v>1.172578645</v>
      </c>
      <c r="S38" s="16">
        <f>S6*Assumptions!$F6</f>
        <v>1.184304431</v>
      </c>
      <c r="T38" s="16">
        <f>T6*Assumptions!$F6</f>
        <v>1.196147476</v>
      </c>
      <c r="U38" s="16">
        <f>U6*Assumptions!$F6</f>
        <v>1.20810895</v>
      </c>
      <c r="V38" s="16">
        <f>V6*Assumptions!$F6</f>
        <v>1.22019004</v>
      </c>
      <c r="W38" s="16">
        <f>W6*Assumptions!$F6</f>
        <v>1.23239194</v>
      </c>
      <c r="X38" s="16">
        <f>X6*Assumptions!$F6</f>
        <v>1.24471586</v>
      </c>
      <c r="Y38" s="16">
        <f>Y6*Assumptions!$F6</f>
        <v>1.257163018</v>
      </c>
    </row>
    <row r="39">
      <c r="A39" s="6" t="str">
        <f t="shared" si="5"/>
        <v>MaxCocoB</v>
      </c>
      <c r="B39" s="16">
        <f>B7*Assumptions!$F7</f>
        <v>0</v>
      </c>
      <c r="C39" s="16">
        <f>C7*Assumptions!$F7</f>
        <v>0</v>
      </c>
      <c r="D39" s="16">
        <f>D7*Assumptions!$F7</f>
        <v>0</v>
      </c>
      <c r="E39" s="16">
        <f>E7*Assumptions!$F7</f>
        <v>0</v>
      </c>
      <c r="F39" s="16">
        <f>F7*Assumptions!$F7</f>
        <v>0</v>
      </c>
      <c r="G39" s="16">
        <f>G7*Assumptions!$F7</f>
        <v>0</v>
      </c>
      <c r="H39" s="16">
        <f>H7*Assumptions!$F7</f>
        <v>0</v>
      </c>
      <c r="I39" s="16">
        <f>I7*Assumptions!$F7</f>
        <v>0</v>
      </c>
      <c r="J39" s="16">
        <f>J7*Assumptions!$F7</f>
        <v>0</v>
      </c>
      <c r="K39" s="16">
        <f>K7*Assumptions!$F7</f>
        <v>0</v>
      </c>
      <c r="L39" s="16">
        <f>L7*Assumptions!$F7</f>
        <v>0</v>
      </c>
      <c r="M39" s="16">
        <f>M7*Assumptions!$F7</f>
        <v>0</v>
      </c>
      <c r="N39" s="16">
        <f>N7*Assumptions!$F7</f>
        <v>0</v>
      </c>
      <c r="O39" s="16">
        <f>O7*Assumptions!$F7</f>
        <v>0</v>
      </c>
      <c r="P39" s="16">
        <f>P7*Assumptions!$F7</f>
        <v>0</v>
      </c>
      <c r="Q39" s="16">
        <f>Q7*Assumptions!$F7</f>
        <v>0</v>
      </c>
      <c r="R39" s="16">
        <f>R7*Assumptions!$F7</f>
        <v>0</v>
      </c>
      <c r="S39" s="16">
        <f>S7*Assumptions!$F7</f>
        <v>0</v>
      </c>
      <c r="T39" s="16">
        <f>T7*Assumptions!$F7</f>
        <v>0</v>
      </c>
      <c r="U39" s="16">
        <f>U7*Assumptions!$F7</f>
        <v>0</v>
      </c>
      <c r="V39" s="16">
        <f>V7*Assumptions!$F7</f>
        <v>0</v>
      </c>
      <c r="W39" s="16">
        <f>W7*Assumptions!$F7</f>
        <v>0</v>
      </c>
      <c r="X39" s="16">
        <f>X7*Assumptions!$F7</f>
        <v>0</v>
      </c>
      <c r="Y39" s="16">
        <f>Y7*Assumptions!$F7</f>
        <v>0</v>
      </c>
    </row>
    <row r="40">
      <c r="A40" s="6"/>
      <c r="B40" s="6"/>
      <c r="C40" s="6"/>
      <c r="D40" s="6"/>
      <c r="E40" s="6"/>
      <c r="F40" s="6"/>
      <c r="G40" s="6"/>
      <c r="H40" s="6"/>
      <c r="I40" s="6"/>
      <c r="J40" s="6"/>
      <c r="K40" s="6"/>
      <c r="L40" s="6"/>
      <c r="M40" s="6"/>
      <c r="N40" s="6"/>
      <c r="O40" s="6"/>
      <c r="P40" s="6"/>
      <c r="Q40" s="6"/>
      <c r="R40" s="6"/>
      <c r="S40" s="6"/>
      <c r="T40" s="6"/>
      <c r="U40" s="6"/>
      <c r="V40" s="6"/>
      <c r="W40" s="6"/>
      <c r="X40" s="6"/>
      <c r="Y40" s="6"/>
    </row>
    <row r="41">
      <c r="A41" s="15" t="s">
        <v>66</v>
      </c>
      <c r="B41" s="6"/>
      <c r="C41" s="6"/>
      <c r="D41" s="6"/>
      <c r="E41" s="6"/>
      <c r="F41" s="6"/>
      <c r="G41" s="6"/>
      <c r="H41" s="6"/>
      <c r="I41" s="6"/>
      <c r="J41" s="6"/>
      <c r="K41" s="6"/>
      <c r="L41" s="6"/>
      <c r="M41" s="6"/>
      <c r="N41" s="6"/>
      <c r="O41" s="6"/>
      <c r="P41" s="6"/>
      <c r="Q41" s="6"/>
      <c r="R41" s="6"/>
      <c r="S41" s="6"/>
      <c r="T41" s="6"/>
      <c r="U41" s="6"/>
      <c r="V41" s="6"/>
      <c r="W41" s="6"/>
      <c r="X41" s="6"/>
      <c r="Y41" s="6"/>
    </row>
    <row r="42">
      <c r="A42" s="6" t="s">
        <v>19</v>
      </c>
      <c r="B42" s="16">
        <f t="shared" ref="B42:Y42" si="6">SUM(B11:B15)</f>
        <v>89.6</v>
      </c>
      <c r="C42" s="16">
        <f t="shared" si="6"/>
        <v>92.396</v>
      </c>
      <c r="D42" s="16">
        <f t="shared" si="6"/>
        <v>95.29196</v>
      </c>
      <c r="E42" s="16">
        <f t="shared" si="6"/>
        <v>98.2916396</v>
      </c>
      <c r="F42" s="16">
        <f t="shared" si="6"/>
        <v>101.3989428</v>
      </c>
      <c r="G42" s="16">
        <f t="shared" si="6"/>
        <v>104.6179236</v>
      </c>
      <c r="H42" s="16">
        <f t="shared" si="6"/>
        <v>107.9527918</v>
      </c>
      <c r="I42" s="16">
        <f t="shared" si="6"/>
        <v>111.4079192</v>
      </c>
      <c r="J42" s="16">
        <f t="shared" si="6"/>
        <v>114.9878456</v>
      </c>
      <c r="K42" s="16">
        <f t="shared" si="6"/>
        <v>118.6972856</v>
      </c>
      <c r="L42" s="16">
        <f t="shared" si="6"/>
        <v>122.5411355</v>
      </c>
      <c r="M42" s="16">
        <f t="shared" si="6"/>
        <v>126.5244798</v>
      </c>
      <c r="N42" s="16">
        <f t="shared" si="6"/>
        <v>130.6525993</v>
      </c>
      <c r="O42" s="16">
        <f t="shared" si="6"/>
        <v>134.9309779</v>
      </c>
      <c r="P42" s="16">
        <f t="shared" si="6"/>
        <v>139.3653115</v>
      </c>
      <c r="Q42" s="16">
        <f t="shared" si="6"/>
        <v>143.9615151</v>
      </c>
      <c r="R42" s="16">
        <f t="shared" si="6"/>
        <v>148.7257325</v>
      </c>
      <c r="S42" s="16">
        <f t="shared" si="6"/>
        <v>153.6643443</v>
      </c>
      <c r="T42" s="16">
        <f t="shared" si="6"/>
        <v>158.7839775</v>
      </c>
      <c r="U42" s="16">
        <f t="shared" si="6"/>
        <v>164.0915153</v>
      </c>
      <c r="V42" s="16">
        <f t="shared" si="6"/>
        <v>169.5941066</v>
      </c>
      <c r="W42" s="16">
        <f t="shared" si="6"/>
        <v>175.2991769</v>
      </c>
      <c r="X42" s="16">
        <f t="shared" si="6"/>
        <v>181.2144386</v>
      </c>
      <c r="Y42" s="16">
        <f t="shared" si="6"/>
        <v>187.3479025</v>
      </c>
    </row>
    <row r="43">
      <c r="A43" s="6" t="s">
        <v>20</v>
      </c>
      <c r="B43" s="16">
        <f t="shared" ref="B43:Y43" si="7">SUM(B17:B21)</f>
        <v>36.1</v>
      </c>
      <c r="C43" s="16">
        <f t="shared" si="7"/>
        <v>37.201</v>
      </c>
      <c r="D43" s="16">
        <f t="shared" si="7"/>
        <v>38.34061</v>
      </c>
      <c r="E43" s="16">
        <f t="shared" si="7"/>
        <v>39.5202601</v>
      </c>
      <c r="F43" s="16">
        <f t="shared" si="7"/>
        <v>40.74143466</v>
      </c>
      <c r="G43" s="16">
        <f t="shared" si="7"/>
        <v>42.00567439</v>
      </c>
      <c r="H43" s="16">
        <f t="shared" si="7"/>
        <v>43.31457852</v>
      </c>
      <c r="I43" s="16">
        <f t="shared" si="7"/>
        <v>44.66980703</v>
      </c>
      <c r="J43" s="16">
        <f t="shared" si="7"/>
        <v>46.07308304</v>
      </c>
      <c r="K43" s="16">
        <f t="shared" si="7"/>
        <v>47.52619517</v>
      </c>
      <c r="L43" s="16">
        <f t="shared" si="7"/>
        <v>49.03100014</v>
      </c>
      <c r="M43" s="16">
        <f t="shared" si="7"/>
        <v>50.58942533</v>
      </c>
      <c r="N43" s="16">
        <f t="shared" si="7"/>
        <v>52.20347155</v>
      </c>
      <c r="O43" s="16">
        <f t="shared" si="7"/>
        <v>53.87521584</v>
      </c>
      <c r="P43" s="16">
        <f t="shared" si="7"/>
        <v>55.60681443</v>
      </c>
      <c r="Q43" s="16">
        <f t="shared" si="7"/>
        <v>57.4005058</v>
      </c>
      <c r="R43" s="16">
        <f t="shared" si="7"/>
        <v>59.25861384</v>
      </c>
      <c r="S43" s="16">
        <f t="shared" si="7"/>
        <v>61.18355114</v>
      </c>
      <c r="T43" s="16">
        <f t="shared" si="7"/>
        <v>63.17782244</v>
      </c>
      <c r="U43" s="16">
        <f t="shared" si="7"/>
        <v>65.2440282</v>
      </c>
      <c r="V43" s="16">
        <f t="shared" si="7"/>
        <v>67.38486824</v>
      </c>
      <c r="W43" s="16">
        <f t="shared" si="7"/>
        <v>69.60314567</v>
      </c>
      <c r="X43" s="16">
        <f t="shared" si="7"/>
        <v>71.9017708</v>
      </c>
      <c r="Y43" s="16">
        <f t="shared" si="7"/>
        <v>74.28376534</v>
      </c>
    </row>
    <row r="44">
      <c r="A44" s="6" t="s">
        <v>21</v>
      </c>
      <c r="B44" s="16">
        <f t="shared" ref="B44:Y44" si="8">SUM(B23:B27)</f>
        <v>38.5</v>
      </c>
      <c r="C44" s="16">
        <f t="shared" si="8"/>
        <v>39.885</v>
      </c>
      <c r="D44" s="16">
        <f t="shared" si="8"/>
        <v>41.32345</v>
      </c>
      <c r="E44" s="16">
        <f t="shared" si="8"/>
        <v>42.8174565</v>
      </c>
      <c r="F44" s="16">
        <f t="shared" si="8"/>
        <v>44.36920959</v>
      </c>
      <c r="G44" s="16">
        <f t="shared" si="8"/>
        <v>45.98098625</v>
      </c>
      <c r="H44" s="16">
        <f t="shared" si="8"/>
        <v>47.65515386</v>
      </c>
      <c r="I44" s="16">
        <f t="shared" si="8"/>
        <v>49.39417375</v>
      </c>
      <c r="J44" s="16">
        <f t="shared" si="8"/>
        <v>51.20060495</v>
      </c>
      <c r="K44" s="16">
        <f t="shared" si="8"/>
        <v>53.07710809</v>
      </c>
      <c r="L44" s="16">
        <f t="shared" si="8"/>
        <v>55.02644944</v>
      </c>
      <c r="M44" s="16">
        <f t="shared" si="8"/>
        <v>57.0515051</v>
      </c>
      <c r="N44" s="16">
        <f t="shared" si="8"/>
        <v>59.1552654</v>
      </c>
      <c r="O44" s="16">
        <f t="shared" si="8"/>
        <v>61.34083942</v>
      </c>
      <c r="P44" s="16">
        <f t="shared" si="8"/>
        <v>63.61145973</v>
      </c>
      <c r="Q44" s="16">
        <f t="shared" si="8"/>
        <v>65.97048731</v>
      </c>
      <c r="R44" s="16">
        <f t="shared" si="8"/>
        <v>68.42141664</v>
      </c>
      <c r="S44" s="16">
        <f t="shared" si="8"/>
        <v>70.96788106</v>
      </c>
      <c r="T44" s="16">
        <f t="shared" si="8"/>
        <v>73.61365826</v>
      </c>
      <c r="U44" s="16">
        <f t="shared" si="8"/>
        <v>76.36267601</v>
      </c>
      <c r="V44" s="16">
        <f t="shared" si="8"/>
        <v>79.21901823</v>
      </c>
      <c r="W44" s="16">
        <f t="shared" si="8"/>
        <v>82.18693108</v>
      </c>
      <c r="X44" s="16">
        <f t="shared" si="8"/>
        <v>85.27082951</v>
      </c>
      <c r="Y44" s="16">
        <f t="shared" si="8"/>
        <v>88.47530399</v>
      </c>
    </row>
    <row r="45">
      <c r="A45" s="6" t="s">
        <v>22</v>
      </c>
      <c r="B45" s="16">
        <f t="shared" ref="B45:Y45" si="9">SUM(B29:B33)</f>
        <v>10.8</v>
      </c>
      <c r="C45" s="16">
        <f t="shared" si="9"/>
        <v>11.068</v>
      </c>
      <c r="D45" s="16">
        <f t="shared" si="9"/>
        <v>11.34348</v>
      </c>
      <c r="E45" s="16">
        <f t="shared" si="9"/>
        <v>11.6266588</v>
      </c>
      <c r="F45" s="16">
        <f t="shared" si="9"/>
        <v>11.91776171</v>
      </c>
      <c r="G45" s="16">
        <f t="shared" si="9"/>
        <v>12.21702073</v>
      </c>
      <c r="H45" s="16">
        <f t="shared" si="9"/>
        <v>12.52467479</v>
      </c>
      <c r="I45" s="16">
        <f t="shared" si="9"/>
        <v>12.84096991</v>
      </c>
      <c r="J45" s="16">
        <f t="shared" si="9"/>
        <v>13.16615943</v>
      </c>
      <c r="K45" s="16">
        <f t="shared" si="9"/>
        <v>13.50050423</v>
      </c>
      <c r="L45" s="16">
        <f t="shared" si="9"/>
        <v>13.84427299</v>
      </c>
      <c r="M45" s="16">
        <f t="shared" si="9"/>
        <v>14.19774234</v>
      </c>
      <c r="N45" s="16">
        <f t="shared" si="9"/>
        <v>14.56119718</v>
      </c>
      <c r="O45" s="16">
        <f t="shared" si="9"/>
        <v>14.93493089</v>
      </c>
      <c r="P45" s="16">
        <f t="shared" si="9"/>
        <v>15.3192456</v>
      </c>
      <c r="Q45" s="16">
        <f t="shared" si="9"/>
        <v>15.71445241</v>
      </c>
      <c r="R45" s="16">
        <f t="shared" si="9"/>
        <v>16.12087172</v>
      </c>
      <c r="S45" s="16">
        <f t="shared" si="9"/>
        <v>16.53883347</v>
      </c>
      <c r="T45" s="16">
        <f t="shared" si="9"/>
        <v>16.96867742</v>
      </c>
      <c r="U45" s="16">
        <f t="shared" si="9"/>
        <v>17.41075349</v>
      </c>
      <c r="V45" s="16">
        <f t="shared" si="9"/>
        <v>17.86542199</v>
      </c>
      <c r="W45" s="16">
        <f t="shared" si="9"/>
        <v>18.33305401</v>
      </c>
      <c r="X45" s="16">
        <f t="shared" si="9"/>
        <v>18.81403168</v>
      </c>
      <c r="Y45" s="16">
        <f t="shared" si="9"/>
        <v>19.30874854</v>
      </c>
    </row>
    <row r="46">
      <c r="A46" s="6" t="s">
        <v>23</v>
      </c>
      <c r="B46" s="16">
        <f t="shared" ref="B46:Y46" si="10">SUM(B35:B39)</f>
        <v>5</v>
      </c>
      <c r="C46" s="16">
        <f t="shared" si="10"/>
        <v>5.05</v>
      </c>
      <c r="D46" s="16">
        <f t="shared" si="10"/>
        <v>5.1005</v>
      </c>
      <c r="E46" s="16">
        <f t="shared" si="10"/>
        <v>5.151505</v>
      </c>
      <c r="F46" s="16">
        <f t="shared" si="10"/>
        <v>5.20302005</v>
      </c>
      <c r="G46" s="16">
        <f t="shared" si="10"/>
        <v>5.255050251</v>
      </c>
      <c r="H46" s="16">
        <f t="shared" si="10"/>
        <v>5.307600753</v>
      </c>
      <c r="I46" s="16">
        <f t="shared" si="10"/>
        <v>5.360676761</v>
      </c>
      <c r="J46" s="16">
        <f t="shared" si="10"/>
        <v>5.414283528</v>
      </c>
      <c r="K46" s="16">
        <f t="shared" si="10"/>
        <v>5.468426363</v>
      </c>
      <c r="L46" s="16">
        <f t="shared" si="10"/>
        <v>5.523110627</v>
      </c>
      <c r="M46" s="16">
        <f t="shared" si="10"/>
        <v>5.578341733</v>
      </c>
      <c r="N46" s="16">
        <f t="shared" si="10"/>
        <v>5.634125151</v>
      </c>
      <c r="O46" s="16">
        <f t="shared" si="10"/>
        <v>5.690466402</v>
      </c>
      <c r="P46" s="16">
        <f t="shared" si="10"/>
        <v>5.747371066</v>
      </c>
      <c r="Q46" s="16">
        <f t="shared" si="10"/>
        <v>5.804844777</v>
      </c>
      <c r="R46" s="16">
        <f t="shared" si="10"/>
        <v>5.862893225</v>
      </c>
      <c r="S46" s="16">
        <f t="shared" si="10"/>
        <v>5.921522157</v>
      </c>
      <c r="T46" s="16">
        <f t="shared" si="10"/>
        <v>5.980737378</v>
      </c>
      <c r="U46" s="16">
        <f t="shared" si="10"/>
        <v>6.040544752</v>
      </c>
      <c r="V46" s="16">
        <f t="shared" si="10"/>
        <v>6.1009502</v>
      </c>
      <c r="W46" s="16">
        <f t="shared" si="10"/>
        <v>6.161959702</v>
      </c>
      <c r="X46" s="16">
        <f t="shared" si="10"/>
        <v>6.223579299</v>
      </c>
      <c r="Y46" s="16">
        <f t="shared" si="10"/>
        <v>6.285815092</v>
      </c>
    </row>
    <row r="47">
      <c r="A47" s="6"/>
      <c r="B47" s="6"/>
      <c r="C47" s="6"/>
      <c r="D47" s="6"/>
      <c r="E47" s="6"/>
      <c r="F47" s="6"/>
      <c r="G47" s="6"/>
      <c r="H47" s="6"/>
      <c r="I47" s="6"/>
      <c r="J47" s="6"/>
      <c r="K47" s="6"/>
      <c r="L47" s="6"/>
      <c r="M47" s="6"/>
      <c r="N47" s="6"/>
      <c r="O47" s="6"/>
      <c r="P47" s="6"/>
      <c r="Q47" s="6"/>
      <c r="R47" s="6"/>
      <c r="S47" s="6"/>
      <c r="T47" s="6"/>
      <c r="U47" s="6"/>
      <c r="V47" s="6"/>
      <c r="W47" s="6"/>
      <c r="X47" s="6"/>
      <c r="Y47" s="6"/>
    </row>
    <row r="48">
      <c r="A48" s="15" t="s">
        <v>67</v>
      </c>
      <c r="B48" s="6"/>
      <c r="C48" s="6"/>
      <c r="D48" s="6"/>
      <c r="E48" s="6"/>
      <c r="F48" s="6"/>
      <c r="G48" s="6"/>
      <c r="H48" s="6"/>
      <c r="I48" s="6"/>
      <c r="J48" s="6"/>
      <c r="K48" s="6"/>
      <c r="L48" s="6"/>
      <c r="M48" s="6"/>
      <c r="N48" s="6"/>
      <c r="O48" s="6"/>
      <c r="P48" s="6"/>
      <c r="Q48" s="6"/>
      <c r="R48" s="6"/>
      <c r="S48" s="6"/>
      <c r="T48" s="6"/>
      <c r="U48" s="6"/>
      <c r="V48" s="6"/>
      <c r="W48" s="6"/>
      <c r="X48" s="6"/>
      <c r="Y48" s="6"/>
    </row>
    <row r="49">
      <c r="A49" s="6" t="str">
        <f t="shared" ref="A49:A53" si="11">A42</f>
        <v>flour</v>
      </c>
      <c r="B49" s="16">
        <f>Assumptions!B17/1000</f>
        <v>110</v>
      </c>
      <c r="C49" s="16">
        <f>B49*(1+Assumptions!$C17)</f>
        <v>112.2</v>
      </c>
      <c r="D49" s="16">
        <f>C49*(1+Assumptions!$C17)</f>
        <v>114.444</v>
      </c>
      <c r="E49" s="16">
        <f>D49*(1+Assumptions!$C17)</f>
        <v>116.73288</v>
      </c>
      <c r="F49" s="16">
        <f>E49*(1+Assumptions!$C17)</f>
        <v>119.0675376</v>
      </c>
      <c r="G49" s="16">
        <f>F49*(1+Assumptions!$C17)</f>
        <v>121.4488884</v>
      </c>
      <c r="H49" s="16">
        <f>G49*(1+Assumptions!$C17)</f>
        <v>123.8778661</v>
      </c>
      <c r="I49" s="16">
        <f>H49*(1+Assumptions!$C17)</f>
        <v>126.3554234</v>
      </c>
      <c r="J49" s="16">
        <f>I49*(1+Assumptions!$C17)</f>
        <v>128.8825319</v>
      </c>
      <c r="K49" s="16">
        <f>J49*(1+Assumptions!$C17)</f>
        <v>131.4601825</v>
      </c>
      <c r="L49" s="16">
        <f>K49*(1+Assumptions!$C17)</f>
        <v>134.0893862</v>
      </c>
      <c r="M49" s="16">
        <f>L49*(1+Assumptions!$C17)</f>
        <v>136.7711739</v>
      </c>
      <c r="N49" s="16">
        <f>M49*(1+Assumptions!$C17)</f>
        <v>139.5065974</v>
      </c>
      <c r="O49" s="16">
        <f>N49*(1+Assumptions!$C17)</f>
        <v>142.2967293</v>
      </c>
      <c r="P49" s="16">
        <f>O49*(1+Assumptions!$C17)</f>
        <v>145.1426639</v>
      </c>
      <c r="Q49" s="16">
        <f>P49*(1+Assumptions!$C17)</f>
        <v>148.0455172</v>
      </c>
      <c r="R49" s="16">
        <f>Q49*(1+Assumptions!$C17)</f>
        <v>151.0064276</v>
      </c>
      <c r="S49" s="16">
        <f>R49*(1+Assumptions!$C17)</f>
        <v>154.0265561</v>
      </c>
      <c r="T49" s="16">
        <f>S49*(1+Assumptions!$C17)</f>
        <v>157.1070872</v>
      </c>
      <c r="U49" s="16">
        <f>T49*(1+Assumptions!$C17)</f>
        <v>160.249229</v>
      </c>
      <c r="V49" s="16">
        <f>U49*(1+Assumptions!$C17)</f>
        <v>163.4542136</v>
      </c>
      <c r="W49" s="16">
        <f>V49*(1+Assumptions!$C17)</f>
        <v>166.7232978</v>
      </c>
      <c r="X49" s="16">
        <f>W49*(1+Assumptions!$C17)</f>
        <v>170.0577638</v>
      </c>
      <c r="Y49" s="16">
        <f>X49*(1+Assumptions!$C17)</f>
        <v>173.4589191</v>
      </c>
    </row>
    <row r="50">
      <c r="A50" s="6" t="str">
        <f t="shared" si="11"/>
        <v>Sugar</v>
      </c>
      <c r="B50" s="16">
        <f>Assumptions!B18/1000</f>
        <v>45</v>
      </c>
      <c r="C50" s="16">
        <f>B50*(1+Assumptions!$C18)</f>
        <v>45.675</v>
      </c>
      <c r="D50" s="16">
        <f>C50*(1+Assumptions!$C18)</f>
        <v>46.360125</v>
      </c>
      <c r="E50" s="16">
        <f>D50*(1+Assumptions!$C18)</f>
        <v>47.05552688</v>
      </c>
      <c r="F50" s="16">
        <f>E50*(1+Assumptions!$C18)</f>
        <v>47.76135978</v>
      </c>
      <c r="G50" s="16">
        <f>F50*(1+Assumptions!$C18)</f>
        <v>48.47778017</v>
      </c>
      <c r="H50" s="16">
        <f>G50*(1+Assumptions!$C18)</f>
        <v>49.20494688</v>
      </c>
      <c r="I50" s="16">
        <f>H50*(1+Assumptions!$C18)</f>
        <v>49.94302108</v>
      </c>
      <c r="J50" s="16">
        <f>I50*(1+Assumptions!$C18)</f>
        <v>50.6921664</v>
      </c>
      <c r="K50" s="16">
        <f>J50*(1+Assumptions!$C18)</f>
        <v>51.45254889</v>
      </c>
      <c r="L50" s="16">
        <f>K50*(1+Assumptions!$C18)</f>
        <v>52.22433713</v>
      </c>
      <c r="M50" s="16">
        <f>L50*(1+Assumptions!$C18)</f>
        <v>53.00770218</v>
      </c>
      <c r="N50" s="16">
        <f>M50*(1+Assumptions!$C18)</f>
        <v>53.80281772</v>
      </c>
      <c r="O50" s="16">
        <f>N50*(1+Assumptions!$C18)</f>
        <v>54.60985998</v>
      </c>
      <c r="P50" s="16">
        <f>O50*(1+Assumptions!$C18)</f>
        <v>55.42900788</v>
      </c>
      <c r="Q50" s="16">
        <f>P50*(1+Assumptions!$C18)</f>
        <v>56.260443</v>
      </c>
      <c r="R50" s="16">
        <f>Q50*(1+Assumptions!$C18)</f>
        <v>57.10434964</v>
      </c>
      <c r="S50" s="16">
        <f>R50*(1+Assumptions!$C18)</f>
        <v>57.96091489</v>
      </c>
      <c r="T50" s="16">
        <f>S50*(1+Assumptions!$C18)</f>
        <v>58.83032861</v>
      </c>
      <c r="U50" s="16">
        <f>T50*(1+Assumptions!$C18)</f>
        <v>59.71278354</v>
      </c>
      <c r="V50" s="16">
        <f>U50*(1+Assumptions!$C18)</f>
        <v>60.60847529</v>
      </c>
      <c r="W50" s="16">
        <f>V50*(1+Assumptions!$C18)</f>
        <v>61.51760242</v>
      </c>
      <c r="X50" s="16">
        <f>W50*(1+Assumptions!$C18)</f>
        <v>62.44036646</v>
      </c>
      <c r="Y50" s="16">
        <f>X50*(1+Assumptions!$C18)</f>
        <v>63.37697196</v>
      </c>
    </row>
    <row r="51">
      <c r="A51" s="6" t="str">
        <f t="shared" si="11"/>
        <v>Milk Powder</v>
      </c>
      <c r="B51" s="16">
        <f>Assumptions!B19/1000</f>
        <v>40</v>
      </c>
      <c r="C51" s="16">
        <f>B51*(1+Assumptions!$C19)</f>
        <v>41.4</v>
      </c>
      <c r="D51" s="16">
        <f>C51*(1+Assumptions!$C19)</f>
        <v>42.849</v>
      </c>
      <c r="E51" s="16">
        <f>D51*(1+Assumptions!$C19)</f>
        <v>44.348715</v>
      </c>
      <c r="F51" s="16">
        <f>E51*(1+Assumptions!$C19)</f>
        <v>45.90092003</v>
      </c>
      <c r="G51" s="16">
        <f>F51*(1+Assumptions!$C19)</f>
        <v>47.50745223</v>
      </c>
      <c r="H51" s="16">
        <f>G51*(1+Assumptions!$C19)</f>
        <v>49.17021305</v>
      </c>
      <c r="I51" s="16">
        <f>H51*(1+Assumptions!$C19)</f>
        <v>50.89117051</v>
      </c>
      <c r="J51" s="16">
        <f>I51*(1+Assumptions!$C19)</f>
        <v>52.67236148</v>
      </c>
      <c r="K51" s="16">
        <f>J51*(1+Assumptions!$C19)</f>
        <v>54.51589413</v>
      </c>
      <c r="L51" s="16">
        <f>K51*(1+Assumptions!$C19)</f>
        <v>56.42395042</v>
      </c>
      <c r="M51" s="16">
        <f>L51*(1+Assumptions!$C19)</f>
        <v>58.39878869</v>
      </c>
      <c r="N51" s="16">
        <f>M51*(1+Assumptions!$C19)</f>
        <v>60.44274629</v>
      </c>
      <c r="O51" s="16">
        <f>N51*(1+Assumptions!$C19)</f>
        <v>62.55824241</v>
      </c>
      <c r="P51" s="16">
        <f>O51*(1+Assumptions!$C19)</f>
        <v>64.7477809</v>
      </c>
      <c r="Q51" s="16">
        <f>P51*(1+Assumptions!$C19)</f>
        <v>67.01395323</v>
      </c>
      <c r="R51" s="16">
        <f>Q51*(1+Assumptions!$C19)</f>
        <v>69.35944159</v>
      </c>
      <c r="S51" s="16">
        <f>R51*(1+Assumptions!$C19)</f>
        <v>71.78702205</v>
      </c>
      <c r="T51" s="16">
        <f>S51*(1+Assumptions!$C19)</f>
        <v>74.29956782</v>
      </c>
      <c r="U51" s="16">
        <f>T51*(1+Assumptions!$C19)</f>
        <v>76.90005269</v>
      </c>
      <c r="V51" s="16">
        <f>U51*(1+Assumptions!$C19)</f>
        <v>79.59155454</v>
      </c>
      <c r="W51" s="16">
        <f>V51*(1+Assumptions!$C19)</f>
        <v>82.37725895</v>
      </c>
      <c r="X51" s="16">
        <f>W51*(1+Assumptions!$C19)</f>
        <v>85.26046301</v>
      </c>
      <c r="Y51" s="16">
        <f>X51*(1+Assumptions!$C19)</f>
        <v>88.24457922</v>
      </c>
    </row>
    <row r="52">
      <c r="A52" s="6" t="str">
        <f t="shared" si="11"/>
        <v>Cocoa</v>
      </c>
      <c r="B52" s="16">
        <f>Assumptions!B20/1000</f>
        <v>12</v>
      </c>
      <c r="C52" s="16">
        <f>B52*(1+Assumptions!$C20)</f>
        <v>12.24</v>
      </c>
      <c r="D52" s="16">
        <f>C52*(1+Assumptions!$C20)</f>
        <v>12.4848</v>
      </c>
      <c r="E52" s="16">
        <f>D52*(1+Assumptions!$C20)</f>
        <v>12.734496</v>
      </c>
      <c r="F52" s="16">
        <f>E52*(1+Assumptions!$C20)</f>
        <v>12.98918592</v>
      </c>
      <c r="G52" s="16">
        <f>F52*(1+Assumptions!$C20)</f>
        <v>13.24896964</v>
      </c>
      <c r="H52" s="16">
        <f>G52*(1+Assumptions!$C20)</f>
        <v>13.51394903</v>
      </c>
      <c r="I52" s="16">
        <f>H52*(1+Assumptions!$C20)</f>
        <v>13.78422801</v>
      </c>
      <c r="J52" s="16">
        <f>I52*(1+Assumptions!$C20)</f>
        <v>14.05991257</v>
      </c>
      <c r="K52" s="16">
        <f>J52*(1+Assumptions!$C20)</f>
        <v>14.34111082</v>
      </c>
      <c r="L52" s="16">
        <f>K52*(1+Assumptions!$C20)</f>
        <v>14.62793304</v>
      </c>
      <c r="M52" s="16">
        <f>L52*(1+Assumptions!$C20)</f>
        <v>14.9204917</v>
      </c>
      <c r="N52" s="16">
        <f>M52*(1+Assumptions!$C20)</f>
        <v>15.21890153</v>
      </c>
      <c r="O52" s="16">
        <f>N52*(1+Assumptions!$C20)</f>
        <v>15.52327957</v>
      </c>
      <c r="P52" s="16">
        <f>O52*(1+Assumptions!$C20)</f>
        <v>15.83374516</v>
      </c>
      <c r="Q52" s="16">
        <f>P52*(1+Assumptions!$C20)</f>
        <v>16.15042006</v>
      </c>
      <c r="R52" s="16">
        <f>Q52*(1+Assumptions!$C20)</f>
        <v>16.47342846</v>
      </c>
      <c r="S52" s="16">
        <f>R52*(1+Assumptions!$C20)</f>
        <v>16.80289703</v>
      </c>
      <c r="T52" s="16">
        <f>S52*(1+Assumptions!$C20)</f>
        <v>17.13895497</v>
      </c>
      <c r="U52" s="16">
        <f>T52*(1+Assumptions!$C20)</f>
        <v>17.48173407</v>
      </c>
      <c r="V52" s="16">
        <f>U52*(1+Assumptions!$C20)</f>
        <v>17.83136875</v>
      </c>
      <c r="W52" s="16">
        <f>V52*(1+Assumptions!$C20)</f>
        <v>18.18799613</v>
      </c>
      <c r="X52" s="16">
        <f>W52*(1+Assumptions!$C20)</f>
        <v>18.55175605</v>
      </c>
      <c r="Y52" s="16">
        <f>X52*(1+Assumptions!$C20)</f>
        <v>18.92279117</v>
      </c>
    </row>
    <row r="53">
      <c r="A53" s="6" t="str">
        <f t="shared" si="11"/>
        <v>Nuts</v>
      </c>
      <c r="B53" s="16">
        <f>Assumptions!B21/1000</f>
        <v>5.1</v>
      </c>
      <c r="C53" s="16">
        <f>B53*(1+Assumptions!$C21)</f>
        <v>5.151</v>
      </c>
      <c r="D53" s="16">
        <f>C53*(1+Assumptions!$C21)</f>
        <v>5.20251</v>
      </c>
      <c r="E53" s="16">
        <f>D53*(1+Assumptions!$C21)</f>
        <v>5.2545351</v>
      </c>
      <c r="F53" s="16">
        <f>E53*(1+Assumptions!$C21)</f>
        <v>5.307080451</v>
      </c>
      <c r="G53" s="16">
        <f>F53*(1+Assumptions!$C21)</f>
        <v>5.360151256</v>
      </c>
      <c r="H53" s="16">
        <f>G53*(1+Assumptions!$C21)</f>
        <v>5.413752768</v>
      </c>
      <c r="I53" s="16">
        <f>H53*(1+Assumptions!$C21)</f>
        <v>5.467890296</v>
      </c>
      <c r="J53" s="16">
        <f>I53*(1+Assumptions!$C21)</f>
        <v>5.522569199</v>
      </c>
      <c r="K53" s="16">
        <f>J53*(1+Assumptions!$C21)</f>
        <v>5.577794891</v>
      </c>
      <c r="L53" s="16">
        <f>K53*(1+Assumptions!$C21)</f>
        <v>5.63357284</v>
      </c>
      <c r="M53" s="16">
        <f>L53*(1+Assumptions!$C21)</f>
        <v>5.689908568</v>
      </c>
      <c r="N53" s="16">
        <f>M53*(1+Assumptions!$C21)</f>
        <v>5.746807654</v>
      </c>
      <c r="O53" s="16">
        <f>N53*(1+Assumptions!$C21)</f>
        <v>5.80427573</v>
      </c>
      <c r="P53" s="16">
        <f>O53*(1+Assumptions!$C21)</f>
        <v>5.862318488</v>
      </c>
      <c r="Q53" s="16">
        <f>P53*(1+Assumptions!$C21)</f>
        <v>5.920941672</v>
      </c>
      <c r="R53" s="16">
        <f>Q53*(1+Assumptions!$C21)</f>
        <v>5.980151089</v>
      </c>
      <c r="S53" s="16">
        <f>R53*(1+Assumptions!$C21)</f>
        <v>6.0399526</v>
      </c>
      <c r="T53" s="16">
        <f>S53*(1+Assumptions!$C21)</f>
        <v>6.100352126</v>
      </c>
      <c r="U53" s="16">
        <f>T53*(1+Assumptions!$C21)</f>
        <v>6.161355647</v>
      </c>
      <c r="V53" s="16">
        <f>U53*(1+Assumptions!$C21)</f>
        <v>6.222969204</v>
      </c>
      <c r="W53" s="16">
        <f>V53*(1+Assumptions!$C21)</f>
        <v>6.285198896</v>
      </c>
      <c r="X53" s="16">
        <f>W53*(1+Assumptions!$C21)</f>
        <v>6.348050885</v>
      </c>
      <c r="Y53" s="16">
        <f>X53*(1+Assumptions!$C21)</f>
        <v>6.411531394</v>
      </c>
    </row>
    <row r="54">
      <c r="A54" s="6"/>
      <c r="B54" s="6"/>
      <c r="C54" s="6"/>
      <c r="D54" s="6"/>
      <c r="E54" s="6"/>
      <c r="F54" s="6"/>
      <c r="G54" s="6"/>
      <c r="H54" s="6"/>
      <c r="I54" s="6"/>
      <c r="J54" s="6"/>
      <c r="K54" s="6"/>
      <c r="L54" s="6"/>
      <c r="M54" s="6"/>
      <c r="N54" s="6"/>
      <c r="O54" s="6"/>
      <c r="P54" s="6"/>
      <c r="Q54" s="6"/>
      <c r="R54" s="6"/>
      <c r="S54" s="6"/>
      <c r="T54" s="6"/>
      <c r="U54" s="6"/>
      <c r="V54" s="6"/>
      <c r="W54" s="6"/>
      <c r="X54" s="6"/>
      <c r="Y54" s="6"/>
    </row>
    <row r="55">
      <c r="A55" s="15" t="s">
        <v>68</v>
      </c>
      <c r="B55" s="6"/>
      <c r="C55" s="6"/>
      <c r="D55" s="6"/>
      <c r="E55" s="6"/>
      <c r="F55" s="6"/>
      <c r="G55" s="6"/>
      <c r="H55" s="6"/>
      <c r="I55" s="6"/>
      <c r="J55" s="6"/>
      <c r="K55" s="6"/>
      <c r="L55" s="6"/>
      <c r="M55" s="6"/>
      <c r="N55" s="6"/>
      <c r="O55" s="6"/>
      <c r="P55" s="6"/>
      <c r="Q55" s="6"/>
      <c r="R55" s="6"/>
      <c r="S55" s="6"/>
      <c r="T55" s="6"/>
      <c r="U55" s="6"/>
      <c r="V55" s="6"/>
      <c r="W55" s="6"/>
      <c r="X55" s="6"/>
      <c r="Y55" s="6"/>
    </row>
    <row r="56">
      <c r="A56" s="6" t="str">
        <f t="shared" ref="A56:A60" si="12">A35</f>
        <v>ChocoB</v>
      </c>
      <c r="B56" s="16">
        <f>Assumptions!B24/1000</f>
        <v>37</v>
      </c>
      <c r="C56" s="16">
        <f>B56*(1+Assumptions!$C24)</f>
        <v>38.295</v>
      </c>
      <c r="D56" s="16">
        <f>C56*(1+Assumptions!$C24)</f>
        <v>39.635325</v>
      </c>
      <c r="E56" s="16">
        <f>D56*(1+Assumptions!$C24)</f>
        <v>41.02256138</v>
      </c>
      <c r="F56" s="16">
        <f>E56*(1+Assumptions!$C24)</f>
        <v>42.45835102</v>
      </c>
      <c r="G56" s="16">
        <f>F56*(1+Assumptions!$C24)</f>
        <v>43.94439331</v>
      </c>
      <c r="H56" s="16">
        <f>G56*(1+Assumptions!$C24)</f>
        <v>45.48244707</v>
      </c>
      <c r="I56" s="16">
        <f>H56*(1+Assumptions!$C24)</f>
        <v>47.07433272</v>
      </c>
      <c r="J56" s="16">
        <f>I56*(1+Assumptions!$C24)</f>
        <v>48.72193437</v>
      </c>
      <c r="K56" s="16">
        <f>J56*(1+Assumptions!$C24)</f>
        <v>50.42720207</v>
      </c>
      <c r="L56" s="16">
        <f>K56*(1+Assumptions!$C24)</f>
        <v>52.19215414</v>
      </c>
      <c r="M56" s="16">
        <f>L56*(1+Assumptions!$C24)</f>
        <v>54.01887954</v>
      </c>
      <c r="N56" s="16">
        <f>M56*(1+Assumptions!$C24)</f>
        <v>55.90954032</v>
      </c>
      <c r="O56" s="16">
        <f>N56*(1+Assumptions!$C24)</f>
        <v>57.86637423</v>
      </c>
      <c r="P56" s="16">
        <f>O56*(1+Assumptions!$C24)</f>
        <v>59.89169733</v>
      </c>
      <c r="Q56" s="16">
        <f>P56*(1+Assumptions!$C24)</f>
        <v>61.98790674</v>
      </c>
      <c r="R56" s="16">
        <f>Q56*(1+Assumptions!$C24)</f>
        <v>64.15748347</v>
      </c>
      <c r="S56" s="16">
        <f>R56*(1+Assumptions!$C24)</f>
        <v>66.4029954</v>
      </c>
      <c r="T56" s="16">
        <f>S56*(1+Assumptions!$C24)</f>
        <v>68.72710023</v>
      </c>
      <c r="U56" s="16">
        <f>T56*(1+Assumptions!$C24)</f>
        <v>71.13254874</v>
      </c>
      <c r="V56" s="16">
        <f>U56*(1+Assumptions!$C24)</f>
        <v>73.62218795</v>
      </c>
      <c r="W56" s="16">
        <f>V56*(1+Assumptions!$C24)</f>
        <v>76.19896453</v>
      </c>
      <c r="X56" s="16">
        <f>W56*(1+Assumptions!$C24)</f>
        <v>78.86592828</v>
      </c>
      <c r="Y56" s="16">
        <f>X56*(1+Assumptions!$C24)</f>
        <v>81.62623577</v>
      </c>
    </row>
    <row r="57">
      <c r="A57" s="6" t="str">
        <f t="shared" si="12"/>
        <v>MilkB</v>
      </c>
      <c r="B57" s="16">
        <f>Assumptions!B25/1000</f>
        <v>92</v>
      </c>
      <c r="C57" s="16">
        <f>B57*(1+Assumptions!$C25)</f>
        <v>96.14</v>
      </c>
      <c r="D57" s="16">
        <f>C57*(1+Assumptions!$C25)</f>
        <v>100.4663</v>
      </c>
      <c r="E57" s="16">
        <f>D57*(1+Assumptions!$C25)</f>
        <v>104.9872835</v>
      </c>
      <c r="F57" s="16">
        <f>E57*(1+Assumptions!$C25)</f>
        <v>109.7117113</v>
      </c>
      <c r="G57" s="16">
        <f>F57*(1+Assumptions!$C25)</f>
        <v>114.6487383</v>
      </c>
      <c r="H57" s="16">
        <f>G57*(1+Assumptions!$C25)</f>
        <v>119.8079315</v>
      </c>
      <c r="I57" s="16">
        <f>H57*(1+Assumptions!$C25)</f>
        <v>125.1992884</v>
      </c>
      <c r="J57" s="16">
        <f>I57*(1+Assumptions!$C25)</f>
        <v>130.8332564</v>
      </c>
      <c r="K57" s="16">
        <f>J57*(1+Assumptions!$C25)</f>
        <v>136.7207529</v>
      </c>
      <c r="L57" s="16">
        <f>K57*(1+Assumptions!$C25)</f>
        <v>142.8731868</v>
      </c>
      <c r="M57" s="16">
        <f>L57*(1+Assumptions!$C25)</f>
        <v>149.3024802</v>
      </c>
      <c r="N57" s="16">
        <f>M57*(1+Assumptions!$C25)</f>
        <v>156.0210918</v>
      </c>
      <c r="O57" s="16">
        <f>N57*(1+Assumptions!$C25)</f>
        <v>163.0420409</v>
      </c>
      <c r="P57" s="16">
        <f>O57*(1+Assumptions!$C25)</f>
        <v>170.3789328</v>
      </c>
      <c r="Q57" s="16">
        <f>P57*(1+Assumptions!$C25)</f>
        <v>178.0459848</v>
      </c>
      <c r="R57" s="16">
        <f>Q57*(1+Assumptions!$C25)</f>
        <v>186.0580541</v>
      </c>
      <c r="S57" s="16">
        <f>R57*(1+Assumptions!$C25)</f>
        <v>194.4306665</v>
      </c>
      <c r="T57" s="16">
        <f>S57*(1+Assumptions!$C25)</f>
        <v>203.1800465</v>
      </c>
      <c r="U57" s="16">
        <f>T57*(1+Assumptions!$C25)</f>
        <v>212.3231486</v>
      </c>
      <c r="V57" s="16">
        <f>U57*(1+Assumptions!$C25)</f>
        <v>221.8776903</v>
      </c>
      <c r="W57" s="16">
        <f>V57*(1+Assumptions!$C25)</f>
        <v>231.8621863</v>
      </c>
      <c r="X57" s="16">
        <f>W57*(1+Assumptions!$C25)</f>
        <v>242.2959847</v>
      </c>
      <c r="Y57" s="16">
        <f>X57*(1+Assumptions!$C25)</f>
        <v>253.199304</v>
      </c>
    </row>
    <row r="58">
      <c r="A58" s="6" t="str">
        <f t="shared" si="12"/>
        <v>NutsB</v>
      </c>
      <c r="B58" s="16">
        <f>Assumptions!B26/1000</f>
        <v>15</v>
      </c>
      <c r="C58" s="16">
        <f>B58*(1+Assumptions!$C26)</f>
        <v>15.45</v>
      </c>
      <c r="D58" s="16">
        <f>C58*(1+Assumptions!$C26)</f>
        <v>15.9135</v>
      </c>
      <c r="E58" s="16">
        <f>D58*(1+Assumptions!$C26)</f>
        <v>16.390905</v>
      </c>
      <c r="F58" s="16">
        <f>E58*(1+Assumptions!$C26)</f>
        <v>16.88263215</v>
      </c>
      <c r="G58" s="16">
        <f>F58*(1+Assumptions!$C26)</f>
        <v>17.38911111</v>
      </c>
      <c r="H58" s="16">
        <f>G58*(1+Assumptions!$C26)</f>
        <v>17.91078445</v>
      </c>
      <c r="I58" s="16">
        <f>H58*(1+Assumptions!$C26)</f>
        <v>18.44810798</v>
      </c>
      <c r="J58" s="16">
        <f>I58*(1+Assumptions!$C26)</f>
        <v>19.00155122</v>
      </c>
      <c r="K58" s="16">
        <f>J58*(1+Assumptions!$C26)</f>
        <v>19.57159776</v>
      </c>
      <c r="L58" s="16">
        <f>K58*(1+Assumptions!$C26)</f>
        <v>20.15874569</v>
      </c>
      <c r="M58" s="16">
        <f>L58*(1+Assumptions!$C26)</f>
        <v>20.76350806</v>
      </c>
      <c r="N58" s="16">
        <f>M58*(1+Assumptions!$C26)</f>
        <v>21.3864133</v>
      </c>
      <c r="O58" s="16">
        <f>N58*(1+Assumptions!$C26)</f>
        <v>22.0280057</v>
      </c>
      <c r="P58" s="16">
        <f>O58*(1+Assumptions!$C26)</f>
        <v>22.68884587</v>
      </c>
      <c r="Q58" s="16">
        <f>P58*(1+Assumptions!$C26)</f>
        <v>23.36951125</v>
      </c>
      <c r="R58" s="16">
        <f>Q58*(1+Assumptions!$C26)</f>
        <v>24.07059659</v>
      </c>
      <c r="S58" s="16">
        <f>R58*(1+Assumptions!$C26)</f>
        <v>24.79271448</v>
      </c>
      <c r="T58" s="16">
        <f>S58*(1+Assumptions!$C26)</f>
        <v>25.53649592</v>
      </c>
      <c r="U58" s="16">
        <f>T58*(1+Assumptions!$C26)</f>
        <v>26.3025908</v>
      </c>
      <c r="V58" s="16">
        <f>U58*(1+Assumptions!$C26)</f>
        <v>27.09166852</v>
      </c>
      <c r="W58" s="16">
        <f>V58*(1+Assumptions!$C26)</f>
        <v>27.90441858</v>
      </c>
      <c r="X58" s="16">
        <f>W58*(1+Assumptions!$C26)</f>
        <v>28.74155113</v>
      </c>
      <c r="Y58" s="16">
        <f>X58*(1+Assumptions!$C26)</f>
        <v>29.60379767</v>
      </c>
    </row>
    <row r="59">
      <c r="A59" s="6" t="str">
        <f t="shared" si="12"/>
        <v>HealtyB</v>
      </c>
      <c r="B59" s="16">
        <f>Assumptions!B27/1000</f>
        <v>9</v>
      </c>
      <c r="C59" s="16">
        <f>B59*(1+Assumptions!$C27)</f>
        <v>9.153</v>
      </c>
      <c r="D59" s="16">
        <f>C59*(1+Assumptions!$C27)</f>
        <v>9.308601</v>
      </c>
      <c r="E59" s="16">
        <f>D59*(1+Assumptions!$C27)</f>
        <v>9.466847217</v>
      </c>
      <c r="F59" s="16">
        <f>E59*(1+Assumptions!$C27)</f>
        <v>9.62778362</v>
      </c>
      <c r="G59" s="16">
        <f>F59*(1+Assumptions!$C27)</f>
        <v>9.791455941</v>
      </c>
      <c r="H59" s="16">
        <f>G59*(1+Assumptions!$C27)</f>
        <v>9.957910692</v>
      </c>
      <c r="I59" s="16">
        <f>H59*(1+Assumptions!$C27)</f>
        <v>10.12719517</v>
      </c>
      <c r="J59" s="16">
        <f>I59*(1+Assumptions!$C27)</f>
        <v>10.29935749</v>
      </c>
      <c r="K59" s="16">
        <f>J59*(1+Assumptions!$C27)</f>
        <v>10.47444657</v>
      </c>
      <c r="L59" s="16">
        <f>K59*(1+Assumptions!$C27)</f>
        <v>10.65251216</v>
      </c>
      <c r="M59" s="16">
        <f>L59*(1+Assumptions!$C27)</f>
        <v>10.83360487</v>
      </c>
      <c r="N59" s="16">
        <f>M59*(1+Assumptions!$C27)</f>
        <v>11.01777615</v>
      </c>
      <c r="O59" s="16">
        <f>N59*(1+Assumptions!$C27)</f>
        <v>11.20507835</v>
      </c>
      <c r="P59" s="16">
        <f>O59*(1+Assumptions!$C27)</f>
        <v>11.39556468</v>
      </c>
      <c r="Q59" s="16">
        <f>P59*(1+Assumptions!$C27)</f>
        <v>11.58928928</v>
      </c>
      <c r="R59" s="16">
        <f>Q59*(1+Assumptions!$C27)</f>
        <v>11.78630719</v>
      </c>
      <c r="S59" s="16">
        <f>R59*(1+Assumptions!$C27)</f>
        <v>11.98667442</v>
      </c>
      <c r="T59" s="16">
        <f>S59*(1+Assumptions!$C27)</f>
        <v>12.19044788</v>
      </c>
      <c r="U59" s="16">
        <f>T59*(1+Assumptions!$C27)</f>
        <v>12.3976855</v>
      </c>
      <c r="V59" s="16">
        <f>U59*(1+Assumptions!$C27)</f>
        <v>12.60844615</v>
      </c>
      <c r="W59" s="16">
        <f>V59*(1+Assumptions!$C27)</f>
        <v>12.82278973</v>
      </c>
      <c r="X59" s="16">
        <f>W59*(1+Assumptions!$C27)</f>
        <v>13.04077716</v>
      </c>
      <c r="Y59" s="16">
        <f>X59*(1+Assumptions!$C27)</f>
        <v>13.26247037</v>
      </c>
    </row>
    <row r="60">
      <c r="A60" s="6" t="str">
        <f t="shared" si="12"/>
        <v>MaxCocoB</v>
      </c>
      <c r="B60" s="16">
        <f>Assumptions!B28/1000</f>
        <v>9</v>
      </c>
      <c r="C60" s="16">
        <f>B60*(1+Assumptions!$C28)</f>
        <v>9.153</v>
      </c>
      <c r="D60" s="16">
        <f>C60*(1+Assumptions!$C28)</f>
        <v>9.308601</v>
      </c>
      <c r="E60" s="16">
        <f>D60*(1+Assumptions!$C28)</f>
        <v>9.466847217</v>
      </c>
      <c r="F60" s="16">
        <f>E60*(1+Assumptions!$C28)</f>
        <v>9.62778362</v>
      </c>
      <c r="G60" s="16">
        <f>F60*(1+Assumptions!$C28)</f>
        <v>9.791455941</v>
      </c>
      <c r="H60" s="16">
        <f>G60*(1+Assumptions!$C28)</f>
        <v>9.957910692</v>
      </c>
      <c r="I60" s="16">
        <f>H60*(1+Assumptions!$C28)</f>
        <v>10.12719517</v>
      </c>
      <c r="J60" s="16">
        <f>I60*(1+Assumptions!$C28)</f>
        <v>10.29935749</v>
      </c>
      <c r="K60" s="16">
        <f>J60*(1+Assumptions!$C28)</f>
        <v>10.47444657</v>
      </c>
      <c r="L60" s="16">
        <f>K60*(1+Assumptions!$C28)</f>
        <v>10.65251216</v>
      </c>
      <c r="M60" s="16">
        <f>L60*(1+Assumptions!$C28)</f>
        <v>10.83360487</v>
      </c>
      <c r="N60" s="16">
        <f>M60*(1+Assumptions!$C28)</f>
        <v>11.01777615</v>
      </c>
      <c r="O60" s="16">
        <f>N60*(1+Assumptions!$C28)</f>
        <v>11.20507835</v>
      </c>
      <c r="P60" s="16">
        <f>O60*(1+Assumptions!$C28)</f>
        <v>11.39556468</v>
      </c>
      <c r="Q60" s="16">
        <f>P60*(1+Assumptions!$C28)</f>
        <v>11.58928928</v>
      </c>
      <c r="R60" s="16">
        <f>Q60*(1+Assumptions!$C28)</f>
        <v>11.78630719</v>
      </c>
      <c r="S60" s="16">
        <f>R60*(1+Assumptions!$C28)</f>
        <v>11.98667442</v>
      </c>
      <c r="T60" s="16">
        <f>S60*(1+Assumptions!$C28)</f>
        <v>12.19044788</v>
      </c>
      <c r="U60" s="16">
        <f>T60*(1+Assumptions!$C28)</f>
        <v>12.3976855</v>
      </c>
      <c r="V60" s="16">
        <f>U60*(1+Assumptions!$C28)</f>
        <v>12.60844615</v>
      </c>
      <c r="W60" s="16">
        <f>V60*(1+Assumptions!$C28)</f>
        <v>12.82278973</v>
      </c>
      <c r="X60" s="16">
        <f>W60*(1+Assumptions!$C28)</f>
        <v>13.04077716</v>
      </c>
      <c r="Y60" s="16">
        <f>X60*(1+Assumptions!$C28)</f>
        <v>13.26247037</v>
      </c>
    </row>
    <row r="61">
      <c r="A61" s="6"/>
      <c r="B61" s="6"/>
      <c r="C61" s="6"/>
      <c r="D61" s="6"/>
      <c r="E61" s="6"/>
      <c r="F61" s="6"/>
      <c r="G61" s="6"/>
      <c r="H61" s="6"/>
      <c r="I61" s="6"/>
      <c r="J61" s="6"/>
      <c r="K61" s="6"/>
      <c r="L61" s="6"/>
      <c r="M61" s="6"/>
      <c r="N61" s="6"/>
      <c r="O61" s="6"/>
      <c r="P61" s="6"/>
      <c r="Q61" s="6"/>
      <c r="R61" s="6"/>
      <c r="S61" s="6"/>
      <c r="T61" s="6"/>
      <c r="U61" s="6"/>
      <c r="V61" s="6"/>
      <c r="W61" s="6"/>
      <c r="X61" s="6"/>
      <c r="Y61" s="6"/>
    </row>
    <row r="62">
      <c r="A62" s="6"/>
      <c r="B62" s="6"/>
      <c r="C62" s="6"/>
      <c r="D62" s="6"/>
      <c r="E62" s="6"/>
      <c r="F62" s="6"/>
      <c r="G62" s="6"/>
      <c r="H62" s="6"/>
      <c r="I62" s="6"/>
      <c r="J62" s="6"/>
      <c r="K62" s="6"/>
      <c r="L62" s="6"/>
      <c r="M62" s="6"/>
      <c r="N62" s="6"/>
      <c r="O62" s="6"/>
      <c r="P62" s="6"/>
      <c r="Q62" s="6"/>
      <c r="R62" s="6"/>
      <c r="S62" s="6"/>
      <c r="T62" s="6"/>
      <c r="U62" s="6"/>
      <c r="V62" s="6"/>
      <c r="W62" s="6"/>
      <c r="X62" s="6"/>
      <c r="Y62" s="6"/>
    </row>
    <row r="63">
      <c r="A63" s="6"/>
      <c r="B63" s="6"/>
      <c r="C63" s="6"/>
      <c r="D63" s="6"/>
      <c r="E63" s="6"/>
      <c r="F63" s="6"/>
      <c r="G63" s="6"/>
      <c r="H63" s="6"/>
      <c r="I63" s="6"/>
      <c r="J63" s="6"/>
      <c r="K63" s="6"/>
      <c r="L63" s="6"/>
      <c r="M63" s="6"/>
      <c r="N63" s="6"/>
      <c r="O63" s="6"/>
      <c r="P63" s="6"/>
      <c r="Q63" s="6"/>
      <c r="R63" s="6"/>
      <c r="S63" s="6"/>
      <c r="T63" s="6"/>
      <c r="U63" s="6"/>
      <c r="V63" s="6"/>
      <c r="W63" s="6"/>
      <c r="X63" s="6"/>
      <c r="Y63" s="6"/>
    </row>
    <row r="64">
      <c r="A64" s="6"/>
      <c r="B64" s="6"/>
      <c r="C64" s="6"/>
      <c r="D64" s="6"/>
      <c r="E64" s="6"/>
      <c r="F64" s="6"/>
      <c r="G64" s="6"/>
      <c r="H64" s="6"/>
      <c r="I64" s="6"/>
      <c r="J64" s="6"/>
      <c r="K64" s="6"/>
      <c r="L64" s="6"/>
      <c r="M64" s="6"/>
      <c r="N64" s="6"/>
      <c r="O64" s="6"/>
      <c r="P64" s="6"/>
      <c r="Q64" s="6"/>
      <c r="R64" s="6"/>
      <c r="S64" s="6"/>
      <c r="T64" s="6"/>
      <c r="U64" s="6"/>
      <c r="V64" s="6"/>
      <c r="W64" s="6"/>
      <c r="X64" s="6"/>
      <c r="Y64"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69</v>
      </c>
      <c r="B1" s="6"/>
    </row>
    <row r="2">
      <c r="A2" s="14" t="s">
        <v>24</v>
      </c>
      <c r="B2" s="6"/>
    </row>
    <row r="3">
      <c r="A3" s="6" t="str">
        <f>Assumptions!A38</f>
        <v>Flour</v>
      </c>
      <c r="B3" s="8">
        <f>Assumptions!B3*Assumptions!$B38</f>
        <v>15</v>
      </c>
    </row>
    <row r="4">
      <c r="A4" s="6" t="str">
        <f>Assumptions!A39</f>
        <v>Sugar</v>
      </c>
      <c r="B4" s="8">
        <f>Assumptions!C3*Assumptions!$B39</f>
        <v>11.25</v>
      </c>
    </row>
    <row r="5">
      <c r="A5" s="6" t="str">
        <f>Assumptions!A40</f>
        <v>Milk Powder</v>
      </c>
      <c r="B5" s="8">
        <f>Assumptions!D3*Assumptions!$B40</f>
        <v>3.5</v>
      </c>
    </row>
    <row r="6">
      <c r="A6" s="6" t="str">
        <f>Assumptions!A41</f>
        <v>Cocoa </v>
      </c>
      <c r="B6" s="8">
        <f>Assumptions!E3*Assumptions!$B41</f>
        <v>80</v>
      </c>
    </row>
    <row r="7">
      <c r="A7" s="6" t="str">
        <f>Assumptions!A42</f>
        <v>Nuts</v>
      </c>
      <c r="B7" s="8">
        <f>Assumptions!F3*Assumptions!$B42</f>
        <v>0</v>
      </c>
    </row>
    <row r="8">
      <c r="A8" s="14" t="s">
        <v>70</v>
      </c>
      <c r="B8" s="8">
        <f>SUM(B3:B7)</f>
        <v>109.75</v>
      </c>
    </row>
    <row r="9">
      <c r="A9" s="6"/>
      <c r="B9" s="6"/>
    </row>
    <row r="10">
      <c r="A10" s="14" t="s">
        <v>25</v>
      </c>
      <c r="B10" s="6"/>
    </row>
    <row r="11">
      <c r="A11" s="6" t="str">
        <f t="shared" ref="A11:A15" si="1">A3</f>
        <v>Flour</v>
      </c>
      <c r="B11" s="8">
        <f>Assumptions!B4*Assumptions!$B38</f>
        <v>15</v>
      </c>
    </row>
    <row r="12">
      <c r="A12" s="6" t="str">
        <f t="shared" si="1"/>
        <v>Sugar</v>
      </c>
      <c r="B12" s="8">
        <f>Assumptions!C4*Assumptions!$B39</f>
        <v>8.1</v>
      </c>
    </row>
    <row r="13">
      <c r="A13" s="6" t="str">
        <f t="shared" si="1"/>
        <v>Milk Powder</v>
      </c>
      <c r="B13" s="8">
        <f>Assumptions!D4*Assumptions!$B40</f>
        <v>22.4</v>
      </c>
    </row>
    <row r="14">
      <c r="A14" s="6" t="str">
        <f t="shared" si="1"/>
        <v>Cocoa </v>
      </c>
      <c r="B14" s="8">
        <f>Assumptions!E4*Assumptions!$B41</f>
        <v>0</v>
      </c>
    </row>
    <row r="15">
      <c r="A15" s="6" t="str">
        <f t="shared" si="1"/>
        <v>Nuts</v>
      </c>
      <c r="B15" s="8">
        <f>Assumptions!F4*Assumptions!$B42</f>
        <v>0</v>
      </c>
    </row>
    <row r="16">
      <c r="A16" s="14" t="s">
        <v>70</v>
      </c>
      <c r="B16" s="8">
        <f>SUM(B11:B15)</f>
        <v>45.5</v>
      </c>
    </row>
    <row r="17">
      <c r="A17" s="6"/>
      <c r="B17" s="6"/>
    </row>
    <row r="18">
      <c r="A18" s="14" t="s">
        <v>26</v>
      </c>
      <c r="B18" s="6"/>
    </row>
    <row r="19">
      <c r="A19" s="6" t="str">
        <f t="shared" ref="A19:A23" si="2">A11</f>
        <v>Flour</v>
      </c>
      <c r="B19" s="8">
        <f>Assumptions!B5*Assumptions!$B38</f>
        <v>15</v>
      </c>
    </row>
    <row r="20">
      <c r="A20" s="6" t="str">
        <f t="shared" si="2"/>
        <v>Sugar</v>
      </c>
      <c r="B20" s="8">
        <f>Assumptions!C5*Assumptions!$B39</f>
        <v>9</v>
      </c>
    </row>
    <row r="21">
      <c r="A21" s="6" t="str">
        <f t="shared" si="2"/>
        <v>Milk Powder</v>
      </c>
      <c r="B21" s="8">
        <f>Assumptions!D5*Assumptions!$B40</f>
        <v>7</v>
      </c>
    </row>
    <row r="22">
      <c r="A22" s="6" t="str">
        <f t="shared" si="2"/>
        <v>Cocoa </v>
      </c>
      <c r="B22" s="8">
        <f>Assumptions!E5*Assumptions!$B41</f>
        <v>0</v>
      </c>
    </row>
    <row r="23">
      <c r="A23" s="6" t="str">
        <f t="shared" si="2"/>
        <v>Nuts</v>
      </c>
      <c r="B23" s="8">
        <f>Assumptions!F5*Assumptions!$B42</f>
        <v>160</v>
      </c>
    </row>
    <row r="24">
      <c r="A24" s="14" t="s">
        <v>70</v>
      </c>
      <c r="B24" s="8">
        <f>SUM(B19:B23)</f>
        <v>191</v>
      </c>
    </row>
    <row r="25">
      <c r="A25" s="6"/>
      <c r="B25" s="6"/>
    </row>
    <row r="26">
      <c r="A26" s="14" t="s">
        <v>27</v>
      </c>
      <c r="B26" s="6"/>
    </row>
    <row r="27">
      <c r="A27" s="6" t="str">
        <f t="shared" ref="A27:A31" si="3">A19</f>
        <v>Flour</v>
      </c>
      <c r="B27" s="8">
        <f>Assumptions!B6*Assumptions!$B38</f>
        <v>18</v>
      </c>
    </row>
    <row r="28">
      <c r="A28" s="6" t="str">
        <f t="shared" si="3"/>
        <v>Sugar</v>
      </c>
      <c r="B28" s="8">
        <f>Assumptions!C6*Assumptions!$B39</f>
        <v>4.5</v>
      </c>
    </row>
    <row r="29">
      <c r="A29" s="6" t="str">
        <f t="shared" si="3"/>
        <v>Milk Powder</v>
      </c>
      <c r="B29" s="8">
        <f>Assumptions!D6*Assumptions!$B40</f>
        <v>14</v>
      </c>
    </row>
    <row r="30">
      <c r="A30" s="6" t="str">
        <f t="shared" si="3"/>
        <v>Cocoa </v>
      </c>
      <c r="B30" s="8">
        <f>Assumptions!E6*Assumptions!$B41</f>
        <v>0</v>
      </c>
    </row>
    <row r="31">
      <c r="A31" s="6" t="str">
        <f t="shared" si="3"/>
        <v>Nuts</v>
      </c>
      <c r="B31" s="8">
        <f>Assumptions!F6*Assumptions!$B42</f>
        <v>80</v>
      </c>
    </row>
    <row r="32">
      <c r="A32" s="14" t="s">
        <v>70</v>
      </c>
      <c r="B32" s="8">
        <f>SUM(B27:B31)</f>
        <v>116.5</v>
      </c>
    </row>
    <row r="33">
      <c r="A33" s="6"/>
      <c r="B33" s="6"/>
    </row>
    <row r="34">
      <c r="A34" s="14" t="s">
        <v>71</v>
      </c>
      <c r="B34" s="6"/>
    </row>
    <row r="35">
      <c r="A35" s="6" t="str">
        <f t="shared" ref="A35:A39" si="4">A27</f>
        <v>Flour</v>
      </c>
      <c r="B35" s="8">
        <f>Assumptions!B7*Assumptions!$B38</f>
        <v>10.8</v>
      </c>
    </row>
    <row r="36">
      <c r="A36" s="6" t="str">
        <f t="shared" si="4"/>
        <v>Sugar</v>
      </c>
      <c r="B36" s="8">
        <f>Assumptions!C7*Assumptions!$B39</f>
        <v>13.95</v>
      </c>
    </row>
    <row r="37">
      <c r="A37" s="6" t="str">
        <f t="shared" si="4"/>
        <v>Milk Powder</v>
      </c>
      <c r="B37" s="8">
        <f>Assumptions!D7*Assumptions!$B40</f>
        <v>3.5</v>
      </c>
    </row>
    <row r="38">
      <c r="A38" s="6" t="str">
        <f t="shared" si="4"/>
        <v>Cocoa </v>
      </c>
      <c r="B38" s="8">
        <f>Assumptions!E7*Assumptions!$B41</f>
        <v>112</v>
      </c>
    </row>
    <row r="39">
      <c r="A39" s="6" t="str">
        <f t="shared" si="4"/>
        <v>Nuts</v>
      </c>
      <c r="B39" s="8">
        <f>Assumptions!F7*Assumptions!$B42</f>
        <v>0</v>
      </c>
    </row>
    <row r="40">
      <c r="A40" s="14" t="s">
        <v>70</v>
      </c>
      <c r="B40" s="8">
        <f>SUM(B35:B39)</f>
        <v>140.25</v>
      </c>
    </row>
    <row r="41">
      <c r="A41" s="6"/>
      <c r="B41" s="6"/>
    </row>
    <row r="42">
      <c r="A42" s="6"/>
      <c r="B42" s="6"/>
    </row>
    <row r="43">
      <c r="A43" s="6"/>
      <c r="B43" s="6"/>
    </row>
    <row r="44">
      <c r="A44" s="6"/>
      <c r="B44"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8.5"/>
  </cols>
  <sheetData>
    <row r="1">
      <c r="A1" s="6"/>
      <c r="B1" s="6" t="s">
        <v>40</v>
      </c>
      <c r="C1" s="6" t="s">
        <v>41</v>
      </c>
      <c r="D1" s="6" t="s">
        <v>42</v>
      </c>
      <c r="E1" s="6" t="s">
        <v>43</v>
      </c>
      <c r="F1" s="6" t="s">
        <v>44</v>
      </c>
      <c r="G1" s="6" t="s">
        <v>45</v>
      </c>
      <c r="H1" s="6" t="s">
        <v>46</v>
      </c>
      <c r="I1" s="6" t="s">
        <v>47</v>
      </c>
      <c r="J1" s="6" t="s">
        <v>48</v>
      </c>
      <c r="K1" s="6" t="s">
        <v>49</v>
      </c>
      <c r="L1" s="6" t="s">
        <v>50</v>
      </c>
      <c r="M1" s="6" t="s">
        <v>51</v>
      </c>
      <c r="N1" s="6" t="s">
        <v>52</v>
      </c>
      <c r="O1" s="6" t="s">
        <v>53</v>
      </c>
      <c r="P1" s="6" t="s">
        <v>54</v>
      </c>
      <c r="Q1" s="6" t="s">
        <v>55</v>
      </c>
      <c r="R1" s="6" t="s">
        <v>56</v>
      </c>
      <c r="S1" s="6" t="s">
        <v>57</v>
      </c>
      <c r="T1" s="6" t="s">
        <v>58</v>
      </c>
      <c r="U1" s="6" t="s">
        <v>59</v>
      </c>
      <c r="V1" s="6" t="s">
        <v>60</v>
      </c>
      <c r="W1" s="6" t="s">
        <v>61</v>
      </c>
      <c r="X1" s="6" t="s">
        <v>62</v>
      </c>
      <c r="Y1" s="6" t="s">
        <v>63</v>
      </c>
    </row>
    <row r="2">
      <c r="A2" s="6" t="s">
        <v>72</v>
      </c>
      <c r="B2" s="6"/>
      <c r="C2" s="6"/>
      <c r="D2" s="6"/>
      <c r="E2" s="6"/>
      <c r="F2" s="6"/>
      <c r="G2" s="6"/>
      <c r="H2" s="6"/>
      <c r="I2" s="6"/>
      <c r="J2" s="6"/>
      <c r="K2" s="6"/>
      <c r="L2" s="6"/>
      <c r="M2" s="6"/>
      <c r="N2" s="6"/>
      <c r="O2" s="6"/>
      <c r="P2" s="6"/>
      <c r="Q2" s="6"/>
      <c r="R2" s="6"/>
      <c r="S2" s="6"/>
      <c r="T2" s="6"/>
      <c r="U2" s="6"/>
      <c r="V2" s="6"/>
      <c r="W2" s="6"/>
      <c r="X2" s="6"/>
      <c r="Y2" s="6"/>
    </row>
    <row r="3">
      <c r="A3" s="6" t="str">
        <f>Assumptions!A24</f>
        <v>ChocoB</v>
      </c>
      <c r="B3" s="10">
        <f>'Calcs-1'!B56*Assumptions!$B31</f>
        <v>4440</v>
      </c>
      <c r="C3" s="10">
        <f>'Calcs-1'!C56*Assumptions!$B31</f>
        <v>4595.4</v>
      </c>
      <c r="D3" s="10">
        <f>'Calcs-1'!D56*Assumptions!$B31</f>
        <v>4756.239</v>
      </c>
      <c r="E3" s="10">
        <f>'Calcs-1'!E56*Assumptions!$B31</f>
        <v>4922.707365</v>
      </c>
      <c r="F3" s="10">
        <f>'Calcs-1'!F56*Assumptions!$B31</f>
        <v>5095.002123</v>
      </c>
      <c r="G3" s="10">
        <f>'Calcs-1'!G56*Assumptions!$B31</f>
        <v>5273.327197</v>
      </c>
      <c r="H3" s="10">
        <f>'Calcs-1'!H56*Assumptions!$B31</f>
        <v>5457.893649</v>
      </c>
      <c r="I3" s="10">
        <f>'Calcs-1'!I56*Assumptions!$B31</f>
        <v>5648.919927</v>
      </c>
      <c r="J3" s="10">
        <f>'Calcs-1'!J56*Assumptions!$B31</f>
        <v>5846.632124</v>
      </c>
      <c r="K3" s="10">
        <f>'Calcs-1'!K56*Assumptions!$B31</f>
        <v>6051.264248</v>
      </c>
      <c r="L3" s="10">
        <f>'Calcs-1'!L56*Assumptions!$B31</f>
        <v>6263.058497</v>
      </c>
      <c r="M3" s="10">
        <f>'Calcs-1'!M56*Assumptions!$B31</f>
        <v>6482.265545</v>
      </c>
      <c r="N3" s="10">
        <f>'Calcs-1'!N56*Assumptions!$B31</f>
        <v>6709.144839</v>
      </c>
      <c r="O3" s="10">
        <f>'Calcs-1'!O56*Assumptions!$B31</f>
        <v>6943.964908</v>
      </c>
      <c r="P3" s="10">
        <f>'Calcs-1'!P56*Assumptions!$B31</f>
        <v>7187.00368</v>
      </c>
      <c r="Q3" s="10">
        <f>'Calcs-1'!Q56*Assumptions!$B31</f>
        <v>7438.548809</v>
      </c>
      <c r="R3" s="10">
        <f>'Calcs-1'!R56*Assumptions!$B31</f>
        <v>7698.898017</v>
      </c>
      <c r="S3" s="10">
        <f>'Calcs-1'!S56*Assumptions!$B31</f>
        <v>7968.359447</v>
      </c>
      <c r="T3" s="10">
        <f>'Calcs-1'!T56*Assumptions!$B31</f>
        <v>8247.252028</v>
      </c>
      <c r="U3" s="10">
        <f>'Calcs-1'!U56*Assumptions!$B31</f>
        <v>8535.905849</v>
      </c>
      <c r="V3" s="10">
        <f>'Calcs-1'!V56*Assumptions!$B31</f>
        <v>8834.662554</v>
      </c>
      <c r="W3" s="10">
        <f>'Calcs-1'!W56*Assumptions!$B31</f>
        <v>9143.875743</v>
      </c>
      <c r="X3" s="10">
        <f>'Calcs-1'!X56*Assumptions!$B31</f>
        <v>9463.911394</v>
      </c>
      <c r="Y3" s="10">
        <f>'Calcs-1'!Y56*Assumptions!$B31</f>
        <v>9795.148293</v>
      </c>
    </row>
    <row r="4">
      <c r="A4" s="6" t="str">
        <f>Assumptions!A25</f>
        <v>MilkB</v>
      </c>
      <c r="B4" s="10">
        <f>'Calcs-1'!B57*Assumptions!$B32</f>
        <v>4784</v>
      </c>
      <c r="C4" s="10">
        <f>'Calcs-1'!C57*Assumptions!$B32</f>
        <v>4999.28</v>
      </c>
      <c r="D4" s="10">
        <f>'Calcs-1'!D57*Assumptions!$B32</f>
        <v>5224.2476</v>
      </c>
      <c r="E4" s="10">
        <f>'Calcs-1'!E57*Assumptions!$B32</f>
        <v>5459.338742</v>
      </c>
      <c r="F4" s="10">
        <f>'Calcs-1'!F57*Assumptions!$B32</f>
        <v>5705.008985</v>
      </c>
      <c r="G4" s="10">
        <f>'Calcs-1'!G57*Assumptions!$B32</f>
        <v>5961.73439</v>
      </c>
      <c r="H4" s="10">
        <f>'Calcs-1'!H57*Assumptions!$B32</f>
        <v>6230.012437</v>
      </c>
      <c r="I4" s="10">
        <f>'Calcs-1'!I57*Assumptions!$B32</f>
        <v>6510.362997</v>
      </c>
      <c r="J4" s="10">
        <f>'Calcs-1'!J57*Assumptions!$B32</f>
        <v>6803.329332</v>
      </c>
      <c r="K4" s="10">
        <f>'Calcs-1'!K57*Assumptions!$B32</f>
        <v>7109.479152</v>
      </c>
      <c r="L4" s="10">
        <f>'Calcs-1'!L57*Assumptions!$B32</f>
        <v>7429.405714</v>
      </c>
      <c r="M4" s="10">
        <f>'Calcs-1'!M57*Assumptions!$B32</f>
        <v>7763.728971</v>
      </c>
      <c r="N4" s="10">
        <f>'Calcs-1'!N57*Assumptions!$B32</f>
        <v>8113.096774</v>
      </c>
      <c r="O4" s="10">
        <f>'Calcs-1'!O57*Assumptions!$B32</f>
        <v>8478.186129</v>
      </c>
      <c r="P4" s="10">
        <f>'Calcs-1'!P57*Assumptions!$B32</f>
        <v>8859.704505</v>
      </c>
      <c r="Q4" s="10">
        <f>'Calcs-1'!Q57*Assumptions!$B32</f>
        <v>9258.391208</v>
      </c>
      <c r="R4" s="10">
        <f>'Calcs-1'!R57*Assumptions!$B32</f>
        <v>9675.018812</v>
      </c>
      <c r="S4" s="10">
        <f>'Calcs-1'!S57*Assumptions!$B32</f>
        <v>10110.39466</v>
      </c>
      <c r="T4" s="10">
        <f>'Calcs-1'!T57*Assumptions!$B32</f>
        <v>10565.36242</v>
      </c>
      <c r="U4" s="10">
        <f>'Calcs-1'!U57*Assumptions!$B32</f>
        <v>11040.80373</v>
      </c>
      <c r="V4" s="10">
        <f>'Calcs-1'!V57*Assumptions!$B32</f>
        <v>11537.63989</v>
      </c>
      <c r="W4" s="10">
        <f>'Calcs-1'!W57*Assumptions!$B32</f>
        <v>12056.83369</v>
      </c>
      <c r="X4" s="10">
        <f>'Calcs-1'!X57*Assumptions!$B32</f>
        <v>12599.39121</v>
      </c>
      <c r="Y4" s="10">
        <f>'Calcs-1'!Y57*Assumptions!$B32</f>
        <v>13166.36381</v>
      </c>
    </row>
    <row r="5">
      <c r="A5" s="6" t="str">
        <f>Assumptions!A26</f>
        <v>NutsB</v>
      </c>
      <c r="B5" s="10">
        <f>'Calcs-1'!B58*Assumptions!$B33</f>
        <v>3150</v>
      </c>
      <c r="C5" s="10">
        <f>'Calcs-1'!C58*Assumptions!$B33</f>
        <v>3244.5</v>
      </c>
      <c r="D5" s="10">
        <f>'Calcs-1'!D58*Assumptions!$B33</f>
        <v>3341.835</v>
      </c>
      <c r="E5" s="10">
        <f>'Calcs-1'!E58*Assumptions!$B33</f>
        <v>3442.09005</v>
      </c>
      <c r="F5" s="10">
        <f>'Calcs-1'!F58*Assumptions!$B33</f>
        <v>3545.352752</v>
      </c>
      <c r="G5" s="10">
        <f>'Calcs-1'!G58*Assumptions!$B33</f>
        <v>3651.713334</v>
      </c>
      <c r="H5" s="10">
        <f>'Calcs-1'!H58*Assumptions!$B33</f>
        <v>3761.264734</v>
      </c>
      <c r="I5" s="10">
        <f>'Calcs-1'!I58*Assumptions!$B33</f>
        <v>3874.102676</v>
      </c>
      <c r="J5" s="10">
        <f>'Calcs-1'!J58*Assumptions!$B33</f>
        <v>3990.325756</v>
      </c>
      <c r="K5" s="10">
        <f>'Calcs-1'!K58*Assumptions!$B33</f>
        <v>4110.035529</v>
      </c>
      <c r="L5" s="10">
        <f>'Calcs-1'!L58*Assumptions!$B33</f>
        <v>4233.336595</v>
      </c>
      <c r="M5" s="10">
        <f>'Calcs-1'!M58*Assumptions!$B33</f>
        <v>4360.336693</v>
      </c>
      <c r="N5" s="10">
        <f>'Calcs-1'!N58*Assumptions!$B33</f>
        <v>4491.146794</v>
      </c>
      <c r="O5" s="10">
        <f>'Calcs-1'!O58*Assumptions!$B33</f>
        <v>4625.881197</v>
      </c>
      <c r="P5" s="10">
        <f>'Calcs-1'!P58*Assumptions!$B33</f>
        <v>4764.657633</v>
      </c>
      <c r="Q5" s="10">
        <f>'Calcs-1'!Q58*Assumptions!$B33</f>
        <v>4907.597362</v>
      </c>
      <c r="R5" s="10">
        <f>'Calcs-1'!R58*Assumptions!$B33</f>
        <v>5054.825283</v>
      </c>
      <c r="S5" s="10">
        <f>'Calcs-1'!S58*Assumptions!$B33</f>
        <v>5206.470042</v>
      </c>
      <c r="T5" s="10">
        <f>'Calcs-1'!T58*Assumptions!$B33</f>
        <v>5362.664143</v>
      </c>
      <c r="U5" s="10">
        <f>'Calcs-1'!U58*Assumptions!$B33</f>
        <v>5523.544067</v>
      </c>
      <c r="V5" s="10">
        <f>'Calcs-1'!V58*Assumptions!$B33</f>
        <v>5689.250389</v>
      </c>
      <c r="W5" s="10">
        <f>'Calcs-1'!W58*Assumptions!$B33</f>
        <v>5859.927901</v>
      </c>
      <c r="X5" s="10">
        <f>'Calcs-1'!X58*Assumptions!$B33</f>
        <v>6035.725738</v>
      </c>
      <c r="Y5" s="10">
        <f>'Calcs-1'!Y58*Assumptions!$B33</f>
        <v>6216.79751</v>
      </c>
    </row>
    <row r="6">
      <c r="A6" s="6" t="str">
        <f>Assumptions!A27</f>
        <v>HealtyB</v>
      </c>
      <c r="B6" s="10">
        <f>'Calcs-1'!B59*Assumptions!$B34</f>
        <v>1350</v>
      </c>
      <c r="C6" s="10">
        <f>'Calcs-1'!C59*Assumptions!$B34</f>
        <v>1372.95</v>
      </c>
      <c r="D6" s="10">
        <f>'Calcs-1'!D59*Assumptions!$B34</f>
        <v>1396.29015</v>
      </c>
      <c r="E6" s="10">
        <f>'Calcs-1'!E59*Assumptions!$B34</f>
        <v>1420.027083</v>
      </c>
      <c r="F6" s="10">
        <f>'Calcs-1'!F59*Assumptions!$B34</f>
        <v>1444.167543</v>
      </c>
      <c r="G6" s="10">
        <f>'Calcs-1'!G59*Assumptions!$B34</f>
        <v>1468.718391</v>
      </c>
      <c r="H6" s="10">
        <f>'Calcs-1'!H59*Assumptions!$B34</f>
        <v>1493.686604</v>
      </c>
      <c r="I6" s="10">
        <f>'Calcs-1'!I59*Assumptions!$B34</f>
        <v>1519.079276</v>
      </c>
      <c r="J6" s="10">
        <f>'Calcs-1'!J59*Assumptions!$B34</f>
        <v>1544.903624</v>
      </c>
      <c r="K6" s="10">
        <f>'Calcs-1'!K59*Assumptions!$B34</f>
        <v>1571.166985</v>
      </c>
      <c r="L6" s="10">
        <f>'Calcs-1'!L59*Assumptions!$B34</f>
        <v>1597.876824</v>
      </c>
      <c r="M6" s="10">
        <f>'Calcs-1'!M59*Assumptions!$B34</f>
        <v>1625.04073</v>
      </c>
      <c r="N6" s="10">
        <f>'Calcs-1'!N59*Assumptions!$B34</f>
        <v>1652.666423</v>
      </c>
      <c r="O6" s="10">
        <f>'Calcs-1'!O59*Assumptions!$B34</f>
        <v>1680.761752</v>
      </c>
      <c r="P6" s="10">
        <f>'Calcs-1'!P59*Assumptions!$B34</f>
        <v>1709.334702</v>
      </c>
      <c r="Q6" s="10">
        <f>'Calcs-1'!Q59*Assumptions!$B34</f>
        <v>1738.393391</v>
      </c>
      <c r="R6" s="10">
        <f>'Calcs-1'!R59*Assumptions!$B34</f>
        <v>1767.946079</v>
      </c>
      <c r="S6" s="10">
        <f>'Calcs-1'!S59*Assumptions!$B34</f>
        <v>1798.001162</v>
      </c>
      <c r="T6" s="10">
        <f>'Calcs-1'!T59*Assumptions!$B34</f>
        <v>1828.567182</v>
      </c>
      <c r="U6" s="10">
        <f>'Calcs-1'!U59*Assumptions!$B34</f>
        <v>1859.652824</v>
      </c>
      <c r="V6" s="10">
        <f>'Calcs-1'!V59*Assumptions!$B34</f>
        <v>1891.266922</v>
      </c>
      <c r="W6" s="10">
        <f>'Calcs-1'!W59*Assumptions!$B34</f>
        <v>1923.41846</v>
      </c>
      <c r="X6" s="10">
        <f>'Calcs-1'!X59*Assumptions!$B34</f>
        <v>1956.116574</v>
      </c>
      <c r="Y6" s="10">
        <f>'Calcs-1'!Y59*Assumptions!$B34</f>
        <v>1989.370556</v>
      </c>
    </row>
    <row r="7">
      <c r="A7" s="6" t="str">
        <f>Assumptions!A28</f>
        <v>MaxCocoB</v>
      </c>
      <c r="B7" s="10">
        <f>'Calcs-1'!B60*Assumptions!$B35</f>
        <v>1440</v>
      </c>
      <c r="C7" s="10">
        <f>'Calcs-1'!C60*Assumptions!$B35</f>
        <v>1464.48</v>
      </c>
      <c r="D7" s="10">
        <f>'Calcs-1'!D60*Assumptions!$B35</f>
        <v>1489.37616</v>
      </c>
      <c r="E7" s="10">
        <f>'Calcs-1'!E60*Assumptions!$B35</f>
        <v>1514.695555</v>
      </c>
      <c r="F7" s="10">
        <f>'Calcs-1'!F60*Assumptions!$B35</f>
        <v>1540.445379</v>
      </c>
      <c r="G7" s="10">
        <f>'Calcs-1'!G60*Assumptions!$B35</f>
        <v>1566.632951</v>
      </c>
      <c r="H7" s="10">
        <f>'Calcs-1'!H60*Assumptions!$B35</f>
        <v>1593.265711</v>
      </c>
      <c r="I7" s="10">
        <f>'Calcs-1'!I60*Assumptions!$B35</f>
        <v>1620.351228</v>
      </c>
      <c r="J7" s="10">
        <f>'Calcs-1'!J60*Assumptions!$B35</f>
        <v>1647.897199</v>
      </c>
      <c r="K7" s="10">
        <f>'Calcs-1'!K60*Assumptions!$B35</f>
        <v>1675.911451</v>
      </c>
      <c r="L7" s="10">
        <f>'Calcs-1'!L60*Assumptions!$B35</f>
        <v>1704.401946</v>
      </c>
      <c r="M7" s="10">
        <f>'Calcs-1'!M60*Assumptions!$B35</f>
        <v>1733.376779</v>
      </c>
      <c r="N7" s="10">
        <f>'Calcs-1'!N60*Assumptions!$B35</f>
        <v>1762.844184</v>
      </c>
      <c r="O7" s="10">
        <f>'Calcs-1'!O60*Assumptions!$B35</f>
        <v>1792.812535</v>
      </c>
      <c r="P7" s="10">
        <f>'Calcs-1'!P60*Assumptions!$B35</f>
        <v>1823.290348</v>
      </c>
      <c r="Q7" s="10">
        <f>'Calcs-1'!Q60*Assumptions!$B35</f>
        <v>1854.286284</v>
      </c>
      <c r="R7" s="10">
        <f>'Calcs-1'!R60*Assumptions!$B35</f>
        <v>1885.809151</v>
      </c>
      <c r="S7" s="10">
        <f>'Calcs-1'!S60*Assumptions!$B35</f>
        <v>1917.867907</v>
      </c>
      <c r="T7" s="10">
        <f>'Calcs-1'!T60*Assumptions!$B35</f>
        <v>1950.471661</v>
      </c>
      <c r="U7" s="10">
        <f>'Calcs-1'!U60*Assumptions!$B35</f>
        <v>1983.629679</v>
      </c>
      <c r="V7" s="10">
        <f>'Calcs-1'!V60*Assumptions!$B35</f>
        <v>2017.351384</v>
      </c>
      <c r="W7" s="10">
        <f>'Calcs-1'!W60*Assumptions!$B35</f>
        <v>2051.646357</v>
      </c>
      <c r="X7" s="10">
        <f>'Calcs-1'!X60*Assumptions!$B35</f>
        <v>2086.524345</v>
      </c>
      <c r="Y7" s="10">
        <f>'Calcs-1'!Y60*Assumptions!$B35</f>
        <v>2121.995259</v>
      </c>
    </row>
    <row r="8">
      <c r="A8" s="6" t="s">
        <v>73</v>
      </c>
      <c r="B8" s="10">
        <f t="shared" ref="B8:Y8" si="1">SUM(B3:B7)</f>
        <v>15164</v>
      </c>
      <c r="C8" s="10">
        <f t="shared" si="1"/>
        <v>15676.61</v>
      </c>
      <c r="D8" s="10">
        <f t="shared" si="1"/>
        <v>16207.98791</v>
      </c>
      <c r="E8" s="10">
        <f t="shared" si="1"/>
        <v>16758.85879</v>
      </c>
      <c r="F8" s="10">
        <f t="shared" si="1"/>
        <v>17329.97678</v>
      </c>
      <c r="G8" s="10">
        <f t="shared" si="1"/>
        <v>17922.12626</v>
      </c>
      <c r="H8" s="10">
        <f t="shared" si="1"/>
        <v>18536.12313</v>
      </c>
      <c r="I8" s="10">
        <f t="shared" si="1"/>
        <v>19172.8161</v>
      </c>
      <c r="J8" s="10">
        <f t="shared" si="1"/>
        <v>19833.08803</v>
      </c>
      <c r="K8" s="10">
        <f t="shared" si="1"/>
        <v>20517.85737</v>
      </c>
      <c r="L8" s="10">
        <f t="shared" si="1"/>
        <v>21228.07958</v>
      </c>
      <c r="M8" s="10">
        <f t="shared" si="1"/>
        <v>21964.74872</v>
      </c>
      <c r="N8" s="10">
        <f t="shared" si="1"/>
        <v>22728.89901</v>
      </c>
      <c r="O8" s="10">
        <f t="shared" si="1"/>
        <v>23521.60652</v>
      </c>
      <c r="P8" s="10">
        <f t="shared" si="1"/>
        <v>24343.99087</v>
      </c>
      <c r="Q8" s="10">
        <f t="shared" si="1"/>
        <v>25197.21705</v>
      </c>
      <c r="R8" s="10">
        <f t="shared" si="1"/>
        <v>26082.49734</v>
      </c>
      <c r="S8" s="10">
        <f t="shared" si="1"/>
        <v>27001.09322</v>
      </c>
      <c r="T8" s="10">
        <f t="shared" si="1"/>
        <v>27954.31743</v>
      </c>
      <c r="U8" s="10">
        <f t="shared" si="1"/>
        <v>28943.53615</v>
      </c>
      <c r="V8" s="10">
        <f t="shared" si="1"/>
        <v>29970.17114</v>
      </c>
      <c r="W8" s="10">
        <f t="shared" si="1"/>
        <v>31035.70215</v>
      </c>
      <c r="X8" s="10">
        <f t="shared" si="1"/>
        <v>32141.66926</v>
      </c>
      <c r="Y8" s="10">
        <f t="shared" si="1"/>
        <v>33289.67543</v>
      </c>
    </row>
    <row r="9">
      <c r="A9" s="6"/>
      <c r="B9" s="6"/>
      <c r="C9" s="6"/>
      <c r="D9" s="6"/>
      <c r="E9" s="6"/>
      <c r="F9" s="6"/>
      <c r="G9" s="6"/>
      <c r="H9" s="6"/>
      <c r="I9" s="6"/>
      <c r="J9" s="6"/>
      <c r="K9" s="6"/>
      <c r="L9" s="6"/>
      <c r="M9" s="6"/>
      <c r="N9" s="6"/>
      <c r="O9" s="6"/>
      <c r="P9" s="6"/>
      <c r="Q9" s="6"/>
      <c r="R9" s="6"/>
      <c r="S9" s="6"/>
      <c r="T9" s="6"/>
      <c r="U9" s="6"/>
      <c r="V9" s="6"/>
      <c r="W9" s="6"/>
      <c r="X9" s="6"/>
      <c r="Y9" s="6"/>
    </row>
    <row r="10">
      <c r="A10" s="7" t="s">
        <v>74</v>
      </c>
      <c r="B10" s="6"/>
      <c r="C10" s="6"/>
      <c r="D10" s="6"/>
      <c r="E10" s="6"/>
      <c r="F10" s="6"/>
      <c r="G10" s="6"/>
      <c r="H10" s="6"/>
      <c r="I10" s="6"/>
      <c r="J10" s="6"/>
      <c r="K10" s="6"/>
      <c r="L10" s="6"/>
      <c r="M10" s="6"/>
      <c r="N10" s="6"/>
      <c r="O10" s="6"/>
      <c r="P10" s="6"/>
      <c r="Q10" s="6"/>
      <c r="R10" s="6"/>
      <c r="S10" s="6"/>
      <c r="T10" s="6"/>
      <c r="U10" s="6"/>
      <c r="V10" s="6"/>
      <c r="W10" s="6"/>
      <c r="X10" s="6"/>
      <c r="Y10" s="6"/>
    </row>
    <row r="11">
      <c r="A11" s="6" t="str">
        <f t="shared" ref="A11:A15" si="2">A3</f>
        <v>ChocoB</v>
      </c>
      <c r="B11" s="10">
        <f>'Calcs-1'!B56*'Calcs-2'!$B8</f>
        <v>4060.75</v>
      </c>
      <c r="C11" s="10">
        <f>'Calcs-1'!C56*'Calcs-2'!$B8</f>
        <v>4202.87625</v>
      </c>
      <c r="D11" s="10">
        <f>'Calcs-1'!D56*'Calcs-2'!$B8</f>
        <v>4349.976919</v>
      </c>
      <c r="E11" s="10">
        <f>'Calcs-1'!E56*'Calcs-2'!$B8</f>
        <v>4502.226111</v>
      </c>
      <c r="F11" s="10">
        <f>'Calcs-1'!F56*'Calcs-2'!$B8</f>
        <v>4659.804025</v>
      </c>
      <c r="G11" s="10">
        <f>'Calcs-1'!G56*'Calcs-2'!$B8</f>
        <v>4822.897166</v>
      </c>
      <c r="H11" s="10">
        <f>'Calcs-1'!H56*'Calcs-2'!$B8</f>
        <v>4991.698566</v>
      </c>
      <c r="I11" s="10">
        <f>'Calcs-1'!I56*'Calcs-2'!$B8</f>
        <v>5166.408016</v>
      </c>
      <c r="J11" s="10">
        <f>'Calcs-1'!J56*'Calcs-2'!$B8</f>
        <v>5347.232297</v>
      </c>
      <c r="K11" s="10">
        <f>'Calcs-1'!K56*'Calcs-2'!$B8</f>
        <v>5534.385427</v>
      </c>
      <c r="L11" s="10">
        <f>'Calcs-1'!L56*'Calcs-2'!$B8</f>
        <v>5728.088917</v>
      </c>
      <c r="M11" s="10">
        <f>'Calcs-1'!M56*'Calcs-2'!$B8</f>
        <v>5928.572029</v>
      </c>
      <c r="N11" s="10">
        <f>'Calcs-1'!N56*'Calcs-2'!$B8</f>
        <v>6136.07205</v>
      </c>
      <c r="O11" s="10">
        <f>'Calcs-1'!O56*'Calcs-2'!$B8</f>
        <v>6350.834572</v>
      </c>
      <c r="P11" s="10">
        <f>'Calcs-1'!P56*'Calcs-2'!$B8</f>
        <v>6573.113782</v>
      </c>
      <c r="Q11" s="10">
        <f>'Calcs-1'!Q56*'Calcs-2'!$B8</f>
        <v>6803.172764</v>
      </c>
      <c r="R11" s="10">
        <f>'Calcs-1'!R56*'Calcs-2'!$B8</f>
        <v>7041.283811</v>
      </c>
      <c r="S11" s="10">
        <f>'Calcs-1'!S56*'Calcs-2'!$B8</f>
        <v>7287.728745</v>
      </c>
      <c r="T11" s="10">
        <f>'Calcs-1'!T56*'Calcs-2'!$B8</f>
        <v>7542.799251</v>
      </c>
      <c r="U11" s="10">
        <f>'Calcs-1'!U56*'Calcs-2'!$B8</f>
        <v>7806.797224</v>
      </c>
      <c r="V11" s="10">
        <f>'Calcs-1'!V56*'Calcs-2'!$B8</f>
        <v>8080.035127</v>
      </c>
      <c r="W11" s="10">
        <f>'Calcs-1'!W56*'Calcs-2'!$B8</f>
        <v>8362.836357</v>
      </c>
      <c r="X11" s="10">
        <f>'Calcs-1'!X56*'Calcs-2'!$B8</f>
        <v>8655.535629</v>
      </c>
      <c r="Y11" s="10">
        <f>'Calcs-1'!Y56*'Calcs-2'!$B8</f>
        <v>8958.479376</v>
      </c>
    </row>
    <row r="12">
      <c r="A12" s="6" t="str">
        <f t="shared" si="2"/>
        <v>MilkB</v>
      </c>
      <c r="B12" s="10">
        <f>'Calcs-1'!B57*'Calcs-2'!$B16</f>
        <v>4186</v>
      </c>
      <c r="C12" s="10">
        <f>'Calcs-1'!C57*'Calcs-2'!$B16</f>
        <v>4374.37</v>
      </c>
      <c r="D12" s="10">
        <f>'Calcs-1'!D57*'Calcs-2'!$B16</f>
        <v>4571.21665</v>
      </c>
      <c r="E12" s="10">
        <f>'Calcs-1'!E57*'Calcs-2'!$B16</f>
        <v>4776.921399</v>
      </c>
      <c r="F12" s="10">
        <f>'Calcs-1'!F57*'Calcs-2'!$B16</f>
        <v>4991.882862</v>
      </c>
      <c r="G12" s="10">
        <f>'Calcs-1'!G57*'Calcs-2'!$B16</f>
        <v>5216.517591</v>
      </c>
      <c r="H12" s="10">
        <f>'Calcs-1'!H57*'Calcs-2'!$B16</f>
        <v>5451.260883</v>
      </c>
      <c r="I12" s="10">
        <f>'Calcs-1'!I57*'Calcs-2'!$B16</f>
        <v>5696.567622</v>
      </c>
      <c r="J12" s="10">
        <f>'Calcs-1'!J57*'Calcs-2'!$B16</f>
        <v>5952.913165</v>
      </c>
      <c r="K12" s="10">
        <f>'Calcs-1'!K57*'Calcs-2'!$B16</f>
        <v>6220.794258</v>
      </c>
      <c r="L12" s="10">
        <f>'Calcs-1'!L57*'Calcs-2'!$B16</f>
        <v>6500.729999</v>
      </c>
      <c r="M12" s="10">
        <f>'Calcs-1'!M57*'Calcs-2'!$B16</f>
        <v>6793.262849</v>
      </c>
      <c r="N12" s="10">
        <f>'Calcs-1'!N57*'Calcs-2'!$B16</f>
        <v>7098.959678</v>
      </c>
      <c r="O12" s="10">
        <f>'Calcs-1'!O57*'Calcs-2'!$B16</f>
        <v>7418.412863</v>
      </c>
      <c r="P12" s="10">
        <f>'Calcs-1'!P57*'Calcs-2'!$B16</f>
        <v>7752.241442</v>
      </c>
      <c r="Q12" s="10">
        <f>'Calcs-1'!Q57*'Calcs-2'!$B16</f>
        <v>8101.092307</v>
      </c>
      <c r="R12" s="10">
        <f>'Calcs-1'!R57*'Calcs-2'!$B16</f>
        <v>8465.641461</v>
      </c>
      <c r="S12" s="10">
        <f>'Calcs-1'!S57*'Calcs-2'!$B16</f>
        <v>8846.595326</v>
      </c>
      <c r="T12" s="10">
        <f>'Calcs-1'!T57*'Calcs-2'!$B16</f>
        <v>9244.692116</v>
      </c>
      <c r="U12" s="10">
        <f>'Calcs-1'!U57*'Calcs-2'!$B16</f>
        <v>9660.703261</v>
      </c>
      <c r="V12" s="10">
        <f>'Calcs-1'!V57*'Calcs-2'!$B16</f>
        <v>10095.43491</v>
      </c>
      <c r="W12" s="10">
        <f>'Calcs-1'!W57*'Calcs-2'!$B16</f>
        <v>10549.72948</v>
      </c>
      <c r="X12" s="10">
        <f>'Calcs-1'!X57*'Calcs-2'!$B16</f>
        <v>11024.46731</v>
      </c>
      <c r="Y12" s="10">
        <f>'Calcs-1'!Y57*'Calcs-2'!$B16</f>
        <v>11520.56833</v>
      </c>
    </row>
    <row r="13">
      <c r="A13" s="6" t="str">
        <f t="shared" si="2"/>
        <v>NutsB</v>
      </c>
      <c r="B13" s="10">
        <f>'Calcs-1'!B58*'Calcs-2'!$B24</f>
        <v>2865</v>
      </c>
      <c r="C13" s="10">
        <f>'Calcs-1'!C58*'Calcs-2'!$B24</f>
        <v>2950.95</v>
      </c>
      <c r="D13" s="10">
        <f>'Calcs-1'!D58*'Calcs-2'!$B24</f>
        <v>3039.4785</v>
      </c>
      <c r="E13" s="10">
        <f>'Calcs-1'!E58*'Calcs-2'!$B24</f>
        <v>3130.662855</v>
      </c>
      <c r="F13" s="10">
        <f>'Calcs-1'!F58*'Calcs-2'!$B24</f>
        <v>3224.582741</v>
      </c>
      <c r="G13" s="10">
        <f>'Calcs-1'!G58*'Calcs-2'!$B24</f>
        <v>3321.320223</v>
      </c>
      <c r="H13" s="10">
        <f>'Calcs-1'!H58*'Calcs-2'!$B24</f>
        <v>3420.95983</v>
      </c>
      <c r="I13" s="10">
        <f>'Calcs-1'!I58*'Calcs-2'!$B24</f>
        <v>3523.588624</v>
      </c>
      <c r="J13" s="10">
        <f>'Calcs-1'!J58*'Calcs-2'!$B24</f>
        <v>3629.296283</v>
      </c>
      <c r="K13" s="10">
        <f>'Calcs-1'!K58*'Calcs-2'!$B24</f>
        <v>3738.175172</v>
      </c>
      <c r="L13" s="10">
        <f>'Calcs-1'!L58*'Calcs-2'!$B24</f>
        <v>3850.320427</v>
      </c>
      <c r="M13" s="10">
        <f>'Calcs-1'!M58*'Calcs-2'!$B24</f>
        <v>3965.83004</v>
      </c>
      <c r="N13" s="10">
        <f>'Calcs-1'!N58*'Calcs-2'!$B24</f>
        <v>4084.804941</v>
      </c>
      <c r="O13" s="10">
        <f>'Calcs-1'!O58*'Calcs-2'!$B24</f>
        <v>4207.349089</v>
      </c>
      <c r="P13" s="10">
        <f>'Calcs-1'!P58*'Calcs-2'!$B24</f>
        <v>4333.569562</v>
      </c>
      <c r="Q13" s="10">
        <f>'Calcs-1'!Q58*'Calcs-2'!$B24</f>
        <v>4463.576649</v>
      </c>
      <c r="R13" s="10">
        <f>'Calcs-1'!R58*'Calcs-2'!$B24</f>
        <v>4597.483948</v>
      </c>
      <c r="S13" s="10">
        <f>'Calcs-1'!S58*'Calcs-2'!$B24</f>
        <v>4735.408466</v>
      </c>
      <c r="T13" s="10">
        <f>'Calcs-1'!T58*'Calcs-2'!$B24</f>
        <v>4877.47072</v>
      </c>
      <c r="U13" s="10">
        <f>'Calcs-1'!U58*'Calcs-2'!$B24</f>
        <v>5023.794842</v>
      </c>
      <c r="V13" s="10">
        <f>'Calcs-1'!V58*'Calcs-2'!$B24</f>
        <v>5174.508687</v>
      </c>
      <c r="W13" s="10">
        <f>'Calcs-1'!W58*'Calcs-2'!$B24</f>
        <v>5329.743948</v>
      </c>
      <c r="X13" s="10">
        <f>'Calcs-1'!X58*'Calcs-2'!$B24</f>
        <v>5489.636266</v>
      </c>
      <c r="Y13" s="10">
        <f>'Calcs-1'!Y58*'Calcs-2'!$B24</f>
        <v>5654.325354</v>
      </c>
    </row>
    <row r="14">
      <c r="A14" s="6" t="str">
        <f t="shared" si="2"/>
        <v>HealtyB</v>
      </c>
      <c r="B14" s="10">
        <f>'Calcs-1'!B59*'Calcs-2'!$B32</f>
        <v>1048.5</v>
      </c>
      <c r="C14" s="10">
        <f>'Calcs-1'!C59*'Calcs-2'!$B32</f>
        <v>1066.3245</v>
      </c>
      <c r="D14" s="10">
        <f>'Calcs-1'!D59*'Calcs-2'!$B32</f>
        <v>1084.452017</v>
      </c>
      <c r="E14" s="10">
        <f>'Calcs-1'!E59*'Calcs-2'!$B32</f>
        <v>1102.887701</v>
      </c>
      <c r="F14" s="10">
        <f>'Calcs-1'!F59*'Calcs-2'!$B32</f>
        <v>1121.636792</v>
      </c>
      <c r="G14" s="10">
        <f>'Calcs-1'!G59*'Calcs-2'!$B32</f>
        <v>1140.704617</v>
      </c>
      <c r="H14" s="10">
        <f>'Calcs-1'!H59*'Calcs-2'!$B32</f>
        <v>1160.096596</v>
      </c>
      <c r="I14" s="10">
        <f>'Calcs-1'!I59*'Calcs-2'!$B32</f>
        <v>1179.818238</v>
      </c>
      <c r="J14" s="10">
        <f>'Calcs-1'!J59*'Calcs-2'!$B32</f>
        <v>1199.875148</v>
      </c>
      <c r="K14" s="10">
        <f>'Calcs-1'!K59*'Calcs-2'!$B32</f>
        <v>1220.273025</v>
      </c>
      <c r="L14" s="10">
        <f>'Calcs-1'!L59*'Calcs-2'!$B32</f>
        <v>1241.017667</v>
      </c>
      <c r="M14" s="10">
        <f>'Calcs-1'!M59*'Calcs-2'!$B32</f>
        <v>1262.114967</v>
      </c>
      <c r="N14" s="10">
        <f>'Calcs-1'!N59*'Calcs-2'!$B32</f>
        <v>1283.570922</v>
      </c>
      <c r="O14" s="10">
        <f>'Calcs-1'!O59*'Calcs-2'!$B32</f>
        <v>1305.391627</v>
      </c>
      <c r="P14" s="10">
        <f>'Calcs-1'!P59*'Calcs-2'!$B32</f>
        <v>1327.583285</v>
      </c>
      <c r="Q14" s="10">
        <f>'Calcs-1'!Q59*'Calcs-2'!$B32</f>
        <v>1350.152201</v>
      </c>
      <c r="R14" s="10">
        <f>'Calcs-1'!R59*'Calcs-2'!$B32</f>
        <v>1373.104788</v>
      </c>
      <c r="S14" s="10">
        <f>'Calcs-1'!S59*'Calcs-2'!$B32</f>
        <v>1396.44757</v>
      </c>
      <c r="T14" s="10">
        <f>'Calcs-1'!T59*'Calcs-2'!$B32</f>
        <v>1420.187178</v>
      </c>
      <c r="U14" s="10">
        <f>'Calcs-1'!U59*'Calcs-2'!$B32</f>
        <v>1444.33036</v>
      </c>
      <c r="V14" s="10">
        <f>'Calcs-1'!V59*'Calcs-2'!$B32</f>
        <v>1468.883976</v>
      </c>
      <c r="W14" s="10">
        <f>'Calcs-1'!W59*'Calcs-2'!$B32</f>
        <v>1493.855004</v>
      </c>
      <c r="X14" s="10">
        <f>'Calcs-1'!X59*'Calcs-2'!$B32</f>
        <v>1519.250539</v>
      </c>
      <c r="Y14" s="10">
        <f>'Calcs-1'!Y59*'Calcs-2'!$B32</f>
        <v>1545.077798</v>
      </c>
    </row>
    <row r="15">
      <c r="A15" s="6" t="str">
        <f t="shared" si="2"/>
        <v>MaxCocoB</v>
      </c>
      <c r="B15" s="10">
        <f>'Calcs-1'!B60*'Calcs-2'!$B40</f>
        <v>1262.25</v>
      </c>
      <c r="C15" s="10">
        <f>'Calcs-1'!C60*'Calcs-2'!$B40</f>
        <v>1283.70825</v>
      </c>
      <c r="D15" s="10">
        <f>'Calcs-1'!D60*'Calcs-2'!$B40</f>
        <v>1305.53129</v>
      </c>
      <c r="E15" s="10">
        <f>'Calcs-1'!E60*'Calcs-2'!$B40</f>
        <v>1327.725322</v>
      </c>
      <c r="F15" s="10">
        <f>'Calcs-1'!F60*'Calcs-2'!$B40</f>
        <v>1350.296653</v>
      </c>
      <c r="G15" s="10">
        <f>'Calcs-1'!G60*'Calcs-2'!$B40</f>
        <v>1373.251696</v>
      </c>
      <c r="H15" s="10">
        <f>'Calcs-1'!H60*'Calcs-2'!$B40</f>
        <v>1396.596975</v>
      </c>
      <c r="I15" s="10">
        <f>'Calcs-1'!I60*'Calcs-2'!$B40</f>
        <v>1420.339123</v>
      </c>
      <c r="J15" s="10">
        <f>'Calcs-1'!J60*'Calcs-2'!$B40</f>
        <v>1444.484888</v>
      </c>
      <c r="K15" s="10">
        <f>'Calcs-1'!K60*'Calcs-2'!$B40</f>
        <v>1469.041131</v>
      </c>
      <c r="L15" s="10">
        <f>'Calcs-1'!L60*'Calcs-2'!$B40</f>
        <v>1494.014831</v>
      </c>
      <c r="M15" s="10">
        <f>'Calcs-1'!M60*'Calcs-2'!$B40</f>
        <v>1519.413083</v>
      </c>
      <c r="N15" s="10">
        <f>'Calcs-1'!N60*'Calcs-2'!$B40</f>
        <v>1545.243105</v>
      </c>
      <c r="O15" s="10">
        <f>'Calcs-1'!O60*'Calcs-2'!$B40</f>
        <v>1571.512238</v>
      </c>
      <c r="P15" s="10">
        <f>'Calcs-1'!P60*'Calcs-2'!$B40</f>
        <v>1598.227946</v>
      </c>
      <c r="Q15" s="10">
        <f>'Calcs-1'!Q60*'Calcs-2'!$B40</f>
        <v>1625.397821</v>
      </c>
      <c r="R15" s="10">
        <f>'Calcs-1'!R60*'Calcs-2'!$B40</f>
        <v>1653.029584</v>
      </c>
      <c r="S15" s="10">
        <f>'Calcs-1'!S60*'Calcs-2'!$B40</f>
        <v>1681.131087</v>
      </c>
      <c r="T15" s="10">
        <f>'Calcs-1'!T60*'Calcs-2'!$B40</f>
        <v>1709.710315</v>
      </c>
      <c r="U15" s="10">
        <f>'Calcs-1'!U60*'Calcs-2'!$B40</f>
        <v>1738.775391</v>
      </c>
      <c r="V15" s="10">
        <f>'Calcs-1'!V60*'Calcs-2'!$B40</f>
        <v>1768.334572</v>
      </c>
      <c r="W15" s="10">
        <f>'Calcs-1'!W60*'Calcs-2'!$B40</f>
        <v>1798.39626</v>
      </c>
      <c r="X15" s="10">
        <f>'Calcs-1'!X60*'Calcs-2'!$B40</f>
        <v>1828.968997</v>
      </c>
      <c r="Y15" s="10">
        <f>'Calcs-1'!Y60*'Calcs-2'!$B40</f>
        <v>1860.061469</v>
      </c>
    </row>
    <row r="16">
      <c r="A16" s="6" t="s">
        <v>75</v>
      </c>
      <c r="B16" s="10">
        <f t="shared" ref="B16:Y16" si="3">SUM(B11:B15)</f>
        <v>13422.5</v>
      </c>
      <c r="C16" s="10">
        <f t="shared" si="3"/>
        <v>13878.229</v>
      </c>
      <c r="D16" s="10">
        <f t="shared" si="3"/>
        <v>14350.65538</v>
      </c>
      <c r="E16" s="10">
        <f t="shared" si="3"/>
        <v>14840.42339</v>
      </c>
      <c r="F16" s="10">
        <f t="shared" si="3"/>
        <v>15348.20307</v>
      </c>
      <c r="G16" s="10">
        <f t="shared" si="3"/>
        <v>15874.69129</v>
      </c>
      <c r="H16" s="10">
        <f t="shared" si="3"/>
        <v>16420.61285</v>
      </c>
      <c r="I16" s="10">
        <f t="shared" si="3"/>
        <v>16986.72162</v>
      </c>
      <c r="J16" s="10">
        <f t="shared" si="3"/>
        <v>17573.80178</v>
      </c>
      <c r="K16" s="10">
        <f t="shared" si="3"/>
        <v>18182.66901</v>
      </c>
      <c r="L16" s="10">
        <f t="shared" si="3"/>
        <v>18814.17184</v>
      </c>
      <c r="M16" s="10">
        <f t="shared" si="3"/>
        <v>19469.19297</v>
      </c>
      <c r="N16" s="10">
        <f t="shared" si="3"/>
        <v>20148.6507</v>
      </c>
      <c r="O16" s="10">
        <f t="shared" si="3"/>
        <v>20853.50039</v>
      </c>
      <c r="P16" s="10">
        <f t="shared" si="3"/>
        <v>21584.73602</v>
      </c>
      <c r="Q16" s="10">
        <f t="shared" si="3"/>
        <v>22343.39174</v>
      </c>
      <c r="R16" s="10">
        <f t="shared" si="3"/>
        <v>23130.54359</v>
      </c>
      <c r="S16" s="10">
        <f t="shared" si="3"/>
        <v>23947.31119</v>
      </c>
      <c r="T16" s="10">
        <f t="shared" si="3"/>
        <v>24794.85958</v>
      </c>
      <c r="U16" s="10">
        <f t="shared" si="3"/>
        <v>25674.40108</v>
      </c>
      <c r="V16" s="10">
        <f t="shared" si="3"/>
        <v>26587.19727</v>
      </c>
      <c r="W16" s="10">
        <f t="shared" si="3"/>
        <v>27534.56105</v>
      </c>
      <c r="X16" s="10">
        <f t="shared" si="3"/>
        <v>28517.85874</v>
      </c>
      <c r="Y16" s="10">
        <f t="shared" si="3"/>
        <v>29538.51233</v>
      </c>
    </row>
    <row r="17">
      <c r="A17" s="6"/>
      <c r="B17" s="6"/>
      <c r="C17" s="6"/>
      <c r="D17" s="6"/>
      <c r="E17" s="6"/>
      <c r="F17" s="6"/>
      <c r="G17" s="6"/>
      <c r="H17" s="6"/>
      <c r="I17" s="6"/>
      <c r="J17" s="6"/>
      <c r="K17" s="6"/>
      <c r="L17" s="6"/>
      <c r="M17" s="6"/>
      <c r="N17" s="6"/>
      <c r="O17" s="6"/>
      <c r="P17" s="6"/>
      <c r="Q17" s="6"/>
      <c r="R17" s="6"/>
      <c r="S17" s="6"/>
      <c r="T17" s="6"/>
      <c r="U17" s="6"/>
      <c r="V17" s="6"/>
      <c r="W17" s="6"/>
      <c r="X17" s="6"/>
      <c r="Y17" s="6"/>
    </row>
    <row r="18">
      <c r="A18" s="6" t="s">
        <v>76</v>
      </c>
      <c r="B18" s="10">
        <f t="shared" ref="B18:Y18" si="4">B16</f>
        <v>13422.5</v>
      </c>
      <c r="C18" s="10">
        <f t="shared" si="4"/>
        <v>13878.229</v>
      </c>
      <c r="D18" s="10">
        <f t="shared" si="4"/>
        <v>14350.65538</v>
      </c>
      <c r="E18" s="10">
        <f t="shared" si="4"/>
        <v>14840.42339</v>
      </c>
      <c r="F18" s="10">
        <f t="shared" si="4"/>
        <v>15348.20307</v>
      </c>
      <c r="G18" s="10">
        <f t="shared" si="4"/>
        <v>15874.69129</v>
      </c>
      <c r="H18" s="10">
        <f t="shared" si="4"/>
        <v>16420.61285</v>
      </c>
      <c r="I18" s="10">
        <f t="shared" si="4"/>
        <v>16986.72162</v>
      </c>
      <c r="J18" s="10">
        <f t="shared" si="4"/>
        <v>17573.80178</v>
      </c>
      <c r="K18" s="10">
        <f t="shared" si="4"/>
        <v>18182.66901</v>
      </c>
      <c r="L18" s="10">
        <f t="shared" si="4"/>
        <v>18814.17184</v>
      </c>
      <c r="M18" s="10">
        <f t="shared" si="4"/>
        <v>19469.19297</v>
      </c>
      <c r="N18" s="10">
        <f t="shared" si="4"/>
        <v>20148.6507</v>
      </c>
      <c r="O18" s="10">
        <f t="shared" si="4"/>
        <v>20853.50039</v>
      </c>
      <c r="P18" s="10">
        <f t="shared" si="4"/>
        <v>21584.73602</v>
      </c>
      <c r="Q18" s="10">
        <f t="shared" si="4"/>
        <v>22343.39174</v>
      </c>
      <c r="R18" s="10">
        <f t="shared" si="4"/>
        <v>23130.54359</v>
      </c>
      <c r="S18" s="10">
        <f t="shared" si="4"/>
        <v>23947.31119</v>
      </c>
      <c r="T18" s="10">
        <f t="shared" si="4"/>
        <v>24794.85958</v>
      </c>
      <c r="U18" s="10">
        <f t="shared" si="4"/>
        <v>25674.40108</v>
      </c>
      <c r="V18" s="10">
        <f t="shared" si="4"/>
        <v>26587.19727</v>
      </c>
      <c r="W18" s="10">
        <f t="shared" si="4"/>
        <v>27534.56105</v>
      </c>
      <c r="X18" s="10">
        <f t="shared" si="4"/>
        <v>28517.85874</v>
      </c>
      <c r="Y18" s="10">
        <f t="shared" si="4"/>
        <v>29538.51233</v>
      </c>
    </row>
    <row r="19">
      <c r="A19" s="6"/>
      <c r="B19" s="6"/>
      <c r="C19" s="6"/>
      <c r="D19" s="6"/>
      <c r="E19" s="6"/>
      <c r="F19" s="6"/>
      <c r="G19" s="6"/>
      <c r="H19" s="6"/>
      <c r="I19" s="6"/>
      <c r="J19" s="6"/>
      <c r="K19" s="6"/>
      <c r="L19" s="6"/>
      <c r="M19" s="6"/>
      <c r="N19" s="6"/>
      <c r="O19" s="6"/>
      <c r="P19" s="6"/>
      <c r="Q19" s="6"/>
      <c r="R19" s="6"/>
      <c r="S19" s="6"/>
      <c r="T19" s="6"/>
      <c r="U19" s="6"/>
      <c r="V19" s="6"/>
      <c r="W19" s="6"/>
      <c r="X19" s="6"/>
      <c r="Y19" s="6"/>
    </row>
    <row r="20">
      <c r="A20" s="6" t="s">
        <v>77</v>
      </c>
      <c r="B20" s="10">
        <f t="shared" ref="B20:Y20" si="5">B8-B18</f>
        <v>1741.5</v>
      </c>
      <c r="C20" s="10">
        <f t="shared" si="5"/>
        <v>1798.381</v>
      </c>
      <c r="D20" s="10">
        <f t="shared" si="5"/>
        <v>1857.332535</v>
      </c>
      <c r="E20" s="10">
        <f t="shared" si="5"/>
        <v>1918.435406</v>
      </c>
      <c r="F20" s="10">
        <f t="shared" si="5"/>
        <v>1981.77371</v>
      </c>
      <c r="G20" s="10">
        <f t="shared" si="5"/>
        <v>2047.43497</v>
      </c>
      <c r="H20" s="10">
        <f t="shared" si="5"/>
        <v>2115.510286</v>
      </c>
      <c r="I20" s="10">
        <f t="shared" si="5"/>
        <v>2186.09448</v>
      </c>
      <c r="J20" s="10">
        <f t="shared" si="5"/>
        <v>2259.286253</v>
      </c>
      <c r="K20" s="10">
        <f t="shared" si="5"/>
        <v>2335.188352</v>
      </c>
      <c r="L20" s="10">
        <f t="shared" si="5"/>
        <v>2413.907735</v>
      </c>
      <c r="M20" s="10">
        <f t="shared" si="5"/>
        <v>2495.555749</v>
      </c>
      <c r="N20" s="10">
        <f t="shared" si="5"/>
        <v>2580.248318</v>
      </c>
      <c r="O20" s="10">
        <f t="shared" si="5"/>
        <v>2668.106132</v>
      </c>
      <c r="P20" s="10">
        <f t="shared" si="5"/>
        <v>2759.254851</v>
      </c>
      <c r="Q20" s="10">
        <f t="shared" si="5"/>
        <v>2853.825313</v>
      </c>
      <c r="R20" s="10">
        <f t="shared" si="5"/>
        <v>2951.95375</v>
      </c>
      <c r="S20" s="10">
        <f t="shared" si="5"/>
        <v>3053.782023</v>
      </c>
      <c r="T20" s="10">
        <f t="shared" si="5"/>
        <v>3159.457852</v>
      </c>
      <c r="U20" s="10">
        <f t="shared" si="5"/>
        <v>3269.135068</v>
      </c>
      <c r="V20" s="10">
        <f t="shared" si="5"/>
        <v>3382.973873</v>
      </c>
      <c r="W20" s="10">
        <f t="shared" si="5"/>
        <v>3501.141104</v>
      </c>
      <c r="X20" s="10">
        <f t="shared" si="5"/>
        <v>3623.810521</v>
      </c>
      <c r="Y20" s="10">
        <f t="shared" si="5"/>
        <v>3751.163096</v>
      </c>
    </row>
    <row r="21">
      <c r="A21" s="6"/>
      <c r="B21" s="6"/>
      <c r="C21" s="6"/>
      <c r="D21" s="6"/>
      <c r="E21" s="6"/>
      <c r="F21" s="6"/>
      <c r="G21" s="6"/>
      <c r="H21" s="6"/>
      <c r="I21" s="6"/>
      <c r="J21" s="6"/>
      <c r="K21" s="6"/>
      <c r="L21" s="6"/>
      <c r="M21" s="6"/>
      <c r="N21" s="6"/>
      <c r="O21" s="6"/>
      <c r="P21" s="6"/>
      <c r="Q21" s="6"/>
      <c r="R21" s="6"/>
      <c r="S21" s="6"/>
      <c r="T21" s="6"/>
      <c r="U21" s="6"/>
      <c r="V21" s="6"/>
      <c r="W21" s="6"/>
      <c r="X21" s="6"/>
      <c r="Y21"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40</v>
      </c>
      <c r="C1" s="6" t="s">
        <v>41</v>
      </c>
      <c r="D1" s="6" t="s">
        <v>42</v>
      </c>
      <c r="E1" s="6" t="s">
        <v>43</v>
      </c>
      <c r="F1" s="6" t="s">
        <v>44</v>
      </c>
      <c r="G1" s="6" t="s">
        <v>45</v>
      </c>
      <c r="H1" s="6" t="s">
        <v>46</v>
      </c>
      <c r="I1" s="6" t="s">
        <v>47</v>
      </c>
      <c r="J1" s="6" t="s">
        <v>48</v>
      </c>
      <c r="K1" s="6" t="s">
        <v>49</v>
      </c>
      <c r="L1" s="6" t="s">
        <v>50</v>
      </c>
      <c r="M1" s="6" t="s">
        <v>51</v>
      </c>
      <c r="N1" s="6" t="s">
        <v>52</v>
      </c>
      <c r="O1" s="6" t="s">
        <v>53</v>
      </c>
      <c r="P1" s="6" t="s">
        <v>54</v>
      </c>
      <c r="Q1" s="6" t="s">
        <v>55</v>
      </c>
      <c r="R1" s="6" t="s">
        <v>56</v>
      </c>
      <c r="S1" s="6" t="s">
        <v>57</v>
      </c>
      <c r="T1" s="6" t="s">
        <v>58</v>
      </c>
      <c r="U1" s="6" t="s">
        <v>59</v>
      </c>
      <c r="V1" s="6" t="s">
        <v>60</v>
      </c>
      <c r="W1" s="6" t="s">
        <v>61</v>
      </c>
      <c r="X1" s="6" t="s">
        <v>62</v>
      </c>
      <c r="Y1" s="6" t="s">
        <v>63</v>
      </c>
    </row>
    <row r="2">
      <c r="A2" s="6" t="s">
        <v>78</v>
      </c>
      <c r="B2" s="6"/>
      <c r="C2" s="6"/>
      <c r="D2" s="6"/>
      <c r="E2" s="6"/>
      <c r="F2" s="6"/>
      <c r="G2" s="6"/>
      <c r="H2" s="6"/>
      <c r="I2" s="6"/>
      <c r="J2" s="6"/>
      <c r="K2" s="6"/>
      <c r="L2" s="6"/>
      <c r="M2" s="6"/>
      <c r="N2" s="6"/>
      <c r="O2" s="6"/>
      <c r="P2" s="6"/>
      <c r="Q2" s="6"/>
      <c r="R2" s="6"/>
      <c r="S2" s="6"/>
      <c r="T2" s="6"/>
      <c r="U2" s="6"/>
      <c r="V2" s="6"/>
      <c r="W2" s="6"/>
      <c r="X2" s="6"/>
      <c r="Y2" s="6"/>
    </row>
    <row r="3">
      <c r="A3" s="6" t="s">
        <v>33</v>
      </c>
      <c r="B3" s="10">
        <f>'Calcs-1'!B49*Assumptions!$B38</f>
        <v>3300</v>
      </c>
      <c r="C3" s="10">
        <f>'Calcs-1'!C49*Assumptions!$B38</f>
        <v>3366</v>
      </c>
      <c r="D3" s="10">
        <f>'Calcs-1'!D49*Assumptions!$B38</f>
        <v>3433.32</v>
      </c>
      <c r="E3" s="10">
        <f>'Calcs-1'!E49*Assumptions!$B38</f>
        <v>3501.9864</v>
      </c>
      <c r="F3" s="10">
        <f>'Calcs-1'!F49*Assumptions!$B38</f>
        <v>3572.026128</v>
      </c>
      <c r="G3" s="10">
        <f>'Calcs-1'!G49*Assumptions!$B38</f>
        <v>3643.466651</v>
      </c>
      <c r="H3" s="10">
        <f>'Calcs-1'!H49*Assumptions!$B38</f>
        <v>3716.335984</v>
      </c>
      <c r="I3" s="10">
        <f>'Calcs-1'!I49*Assumptions!$B38</f>
        <v>3790.662703</v>
      </c>
      <c r="J3" s="10">
        <f>'Calcs-1'!J49*Assumptions!$B38</f>
        <v>3866.475957</v>
      </c>
      <c r="K3" s="10">
        <f>'Calcs-1'!K49*Assumptions!$B38</f>
        <v>3943.805476</v>
      </c>
      <c r="L3" s="10">
        <f>'Calcs-1'!L49*Assumptions!$B38</f>
        <v>4022.681586</v>
      </c>
      <c r="M3" s="10">
        <f>'Calcs-1'!M49*Assumptions!$B38</f>
        <v>4103.135218</v>
      </c>
      <c r="N3" s="10">
        <f>'Calcs-1'!N49*Assumptions!$B38</f>
        <v>4185.197922</v>
      </c>
      <c r="O3" s="10">
        <f>'Calcs-1'!O49*Assumptions!$B38</f>
        <v>4268.90188</v>
      </c>
      <c r="P3" s="10">
        <f>'Calcs-1'!P49*Assumptions!$B38</f>
        <v>4354.279918</v>
      </c>
      <c r="Q3" s="10">
        <f>'Calcs-1'!Q49*Assumptions!$B38</f>
        <v>4441.365516</v>
      </c>
      <c r="R3" s="10">
        <f>'Calcs-1'!R49*Assumptions!$B38</f>
        <v>4530.192827</v>
      </c>
      <c r="S3" s="10">
        <f>'Calcs-1'!S49*Assumptions!$B38</f>
        <v>4620.796683</v>
      </c>
      <c r="T3" s="10">
        <f>'Calcs-1'!T49*Assumptions!$B38</f>
        <v>4713.212617</v>
      </c>
      <c r="U3" s="10">
        <f>'Calcs-1'!U49*Assumptions!$B38</f>
        <v>4807.476869</v>
      </c>
      <c r="V3" s="10">
        <f>'Calcs-1'!V49*Assumptions!$B38</f>
        <v>4903.626407</v>
      </c>
      <c r="W3" s="10">
        <f>'Calcs-1'!W49*Assumptions!$B38</f>
        <v>5001.698935</v>
      </c>
      <c r="X3" s="10">
        <f>'Calcs-1'!X49*Assumptions!$B38</f>
        <v>5101.732914</v>
      </c>
      <c r="Y3" s="10">
        <f>'Calcs-1'!Y49*Assumptions!$B38</f>
        <v>5203.767572</v>
      </c>
    </row>
    <row r="4">
      <c r="A4" s="6" t="s">
        <v>20</v>
      </c>
      <c r="B4" s="10">
        <f>'Calcs-1'!B50*Assumptions!$B39</f>
        <v>2025</v>
      </c>
      <c r="C4" s="10">
        <f>'Calcs-1'!C50*Assumptions!$B39</f>
        <v>2055.375</v>
      </c>
      <c r="D4" s="10">
        <f>'Calcs-1'!D50*Assumptions!$B39</f>
        <v>2086.205625</v>
      </c>
      <c r="E4" s="10">
        <f>'Calcs-1'!E50*Assumptions!$B39</f>
        <v>2117.498709</v>
      </c>
      <c r="F4" s="10">
        <f>'Calcs-1'!F50*Assumptions!$B39</f>
        <v>2149.26119</v>
      </c>
      <c r="G4" s="10">
        <f>'Calcs-1'!G50*Assumptions!$B39</f>
        <v>2181.500108</v>
      </c>
      <c r="H4" s="10">
        <f>'Calcs-1'!H50*Assumptions!$B39</f>
        <v>2214.222609</v>
      </c>
      <c r="I4" s="10">
        <f>'Calcs-1'!I50*Assumptions!$B39</f>
        <v>2247.435949</v>
      </c>
      <c r="J4" s="10">
        <f>'Calcs-1'!J50*Assumptions!$B39</f>
        <v>2281.147488</v>
      </c>
      <c r="K4" s="10">
        <f>'Calcs-1'!K50*Assumptions!$B39</f>
        <v>2315.3647</v>
      </c>
      <c r="L4" s="10">
        <f>'Calcs-1'!L50*Assumptions!$B39</f>
        <v>2350.095171</v>
      </c>
      <c r="M4" s="10">
        <f>'Calcs-1'!M50*Assumptions!$B39</f>
        <v>2385.346598</v>
      </c>
      <c r="N4" s="10">
        <f>'Calcs-1'!N50*Assumptions!$B39</f>
        <v>2421.126797</v>
      </c>
      <c r="O4" s="10">
        <f>'Calcs-1'!O50*Assumptions!$B39</f>
        <v>2457.443699</v>
      </c>
      <c r="P4" s="10">
        <f>'Calcs-1'!P50*Assumptions!$B39</f>
        <v>2494.305355</v>
      </c>
      <c r="Q4" s="10">
        <f>'Calcs-1'!Q50*Assumptions!$B39</f>
        <v>2531.719935</v>
      </c>
      <c r="R4" s="10">
        <f>'Calcs-1'!R50*Assumptions!$B39</f>
        <v>2569.695734</v>
      </c>
      <c r="S4" s="10">
        <f>'Calcs-1'!S50*Assumptions!$B39</f>
        <v>2608.24117</v>
      </c>
      <c r="T4" s="10">
        <f>'Calcs-1'!T50*Assumptions!$B39</f>
        <v>2647.364788</v>
      </c>
      <c r="U4" s="10">
        <f>'Calcs-1'!U50*Assumptions!$B39</f>
        <v>2687.075259</v>
      </c>
      <c r="V4" s="10">
        <f>'Calcs-1'!V50*Assumptions!$B39</f>
        <v>2727.381388</v>
      </c>
      <c r="W4" s="10">
        <f>'Calcs-1'!W50*Assumptions!$B39</f>
        <v>2768.292109</v>
      </c>
      <c r="X4" s="10">
        <f>'Calcs-1'!X50*Assumptions!$B39</f>
        <v>2809.816491</v>
      </c>
      <c r="Y4" s="10">
        <f>'Calcs-1'!Y50*Assumptions!$B39</f>
        <v>2851.963738</v>
      </c>
    </row>
    <row r="5">
      <c r="A5" s="6" t="s">
        <v>21</v>
      </c>
      <c r="B5" s="10">
        <f>'Calcs-1'!B51*Assumptions!$B40</f>
        <v>2800</v>
      </c>
      <c r="C5" s="10">
        <f>'Calcs-1'!C51*Assumptions!$B40</f>
        <v>2898</v>
      </c>
      <c r="D5" s="10">
        <f>'Calcs-1'!D51*Assumptions!$B40</f>
        <v>2999.43</v>
      </c>
      <c r="E5" s="10">
        <f>'Calcs-1'!E51*Assumptions!$B40</f>
        <v>3104.41005</v>
      </c>
      <c r="F5" s="10">
        <f>'Calcs-1'!F51*Assumptions!$B40</f>
        <v>3213.064402</v>
      </c>
      <c r="G5" s="10">
        <f>'Calcs-1'!G51*Assumptions!$B40</f>
        <v>3325.521656</v>
      </c>
      <c r="H5" s="10">
        <f>'Calcs-1'!H51*Assumptions!$B40</f>
        <v>3441.914914</v>
      </c>
      <c r="I5" s="10">
        <f>'Calcs-1'!I51*Assumptions!$B40</f>
        <v>3562.381936</v>
      </c>
      <c r="J5" s="10">
        <f>'Calcs-1'!J51*Assumptions!$B40</f>
        <v>3687.065303</v>
      </c>
      <c r="K5" s="10">
        <f>'Calcs-1'!K51*Assumptions!$B40</f>
        <v>3816.112589</v>
      </c>
      <c r="L5" s="10">
        <f>'Calcs-1'!L51*Assumptions!$B40</f>
        <v>3949.67653</v>
      </c>
      <c r="M5" s="10">
        <f>'Calcs-1'!M51*Assumptions!$B40</f>
        <v>4087.915208</v>
      </c>
      <c r="N5" s="10">
        <f>'Calcs-1'!N51*Assumptions!$B40</f>
        <v>4230.992241</v>
      </c>
      <c r="O5" s="10">
        <f>'Calcs-1'!O51*Assumptions!$B40</f>
        <v>4379.076969</v>
      </c>
      <c r="P5" s="10">
        <f>'Calcs-1'!P51*Assumptions!$B40</f>
        <v>4532.344663</v>
      </c>
      <c r="Q5" s="10">
        <f>'Calcs-1'!Q51*Assumptions!$B40</f>
        <v>4690.976726</v>
      </c>
      <c r="R5" s="10">
        <f>'Calcs-1'!R51*Assumptions!$B40</f>
        <v>4855.160912</v>
      </c>
      <c r="S5" s="10">
        <f>'Calcs-1'!S51*Assumptions!$B40</f>
        <v>5025.091543</v>
      </c>
      <c r="T5" s="10">
        <f>'Calcs-1'!T51*Assumptions!$B40</f>
        <v>5200.969747</v>
      </c>
      <c r="U5" s="10">
        <f>'Calcs-1'!U51*Assumptions!$B40</f>
        <v>5383.003689</v>
      </c>
      <c r="V5" s="10">
        <f>'Calcs-1'!V51*Assumptions!$B40</f>
        <v>5571.408818</v>
      </c>
      <c r="W5" s="10">
        <f>'Calcs-1'!W51*Assumptions!$B40</f>
        <v>5766.408126</v>
      </c>
      <c r="X5" s="10">
        <f>'Calcs-1'!X51*Assumptions!$B40</f>
        <v>5968.232411</v>
      </c>
      <c r="Y5" s="10">
        <f>'Calcs-1'!Y51*Assumptions!$B40</f>
        <v>6177.120545</v>
      </c>
    </row>
    <row r="6">
      <c r="A6" s="6" t="s">
        <v>22</v>
      </c>
      <c r="B6" s="10">
        <f>'Calcs-1'!B52*Assumptions!$B41</f>
        <v>4800</v>
      </c>
      <c r="C6" s="10">
        <f>'Calcs-1'!C52*Assumptions!$B41</f>
        <v>4896</v>
      </c>
      <c r="D6" s="10">
        <f>'Calcs-1'!D52*Assumptions!$B41</f>
        <v>4993.92</v>
      </c>
      <c r="E6" s="10">
        <f>'Calcs-1'!E52*Assumptions!$B41</f>
        <v>5093.7984</v>
      </c>
      <c r="F6" s="10">
        <f>'Calcs-1'!F52*Assumptions!$B41</f>
        <v>5195.674368</v>
      </c>
      <c r="G6" s="10">
        <f>'Calcs-1'!G52*Assumptions!$B41</f>
        <v>5299.587855</v>
      </c>
      <c r="H6" s="10">
        <f>'Calcs-1'!H52*Assumptions!$B41</f>
        <v>5405.579612</v>
      </c>
      <c r="I6" s="10">
        <f>'Calcs-1'!I52*Assumptions!$B41</f>
        <v>5513.691205</v>
      </c>
      <c r="J6" s="10">
        <f>'Calcs-1'!J52*Assumptions!$B41</f>
        <v>5623.965029</v>
      </c>
      <c r="K6" s="10">
        <f>'Calcs-1'!K52*Assumptions!$B41</f>
        <v>5736.444329</v>
      </c>
      <c r="L6" s="10">
        <f>'Calcs-1'!L52*Assumptions!$B41</f>
        <v>5851.173216</v>
      </c>
      <c r="M6" s="10">
        <f>'Calcs-1'!M52*Assumptions!$B41</f>
        <v>5968.19668</v>
      </c>
      <c r="N6" s="10">
        <f>'Calcs-1'!N52*Assumptions!$B41</f>
        <v>6087.560614</v>
      </c>
      <c r="O6" s="10">
        <f>'Calcs-1'!O52*Assumptions!$B41</f>
        <v>6209.311826</v>
      </c>
      <c r="P6" s="10">
        <f>'Calcs-1'!P52*Assumptions!$B41</f>
        <v>6333.498063</v>
      </c>
      <c r="Q6" s="10">
        <f>'Calcs-1'!Q52*Assumptions!$B41</f>
        <v>6460.168024</v>
      </c>
      <c r="R6" s="10">
        <f>'Calcs-1'!R52*Assumptions!$B41</f>
        <v>6589.371384</v>
      </c>
      <c r="S6" s="10">
        <f>'Calcs-1'!S52*Assumptions!$B41</f>
        <v>6721.158812</v>
      </c>
      <c r="T6" s="10">
        <f>'Calcs-1'!T52*Assumptions!$B41</f>
        <v>6855.581988</v>
      </c>
      <c r="U6" s="10">
        <f>'Calcs-1'!U52*Assumptions!$B41</f>
        <v>6992.693628</v>
      </c>
      <c r="V6" s="10">
        <f>'Calcs-1'!V52*Assumptions!$B41</f>
        <v>7132.547501</v>
      </c>
      <c r="W6" s="10">
        <f>'Calcs-1'!W52*Assumptions!$B41</f>
        <v>7275.198451</v>
      </c>
      <c r="X6" s="10">
        <f>'Calcs-1'!X52*Assumptions!$B41</f>
        <v>7420.70242</v>
      </c>
      <c r="Y6" s="10">
        <f>'Calcs-1'!Y52*Assumptions!$B41</f>
        <v>7569.116468</v>
      </c>
    </row>
    <row r="7">
      <c r="A7" s="6" t="s">
        <v>23</v>
      </c>
      <c r="B7" s="10">
        <f>'Calcs-1'!B53*Assumptions!$B42</f>
        <v>4080</v>
      </c>
      <c r="C7" s="10">
        <f>'Calcs-1'!C53*Assumptions!$B42</f>
        <v>4120.8</v>
      </c>
      <c r="D7" s="10">
        <f>'Calcs-1'!D53*Assumptions!$B42</f>
        <v>4162.008</v>
      </c>
      <c r="E7" s="10">
        <f>'Calcs-1'!E53*Assumptions!$B42</f>
        <v>4203.62808</v>
      </c>
      <c r="F7" s="10">
        <f>'Calcs-1'!F53*Assumptions!$B42</f>
        <v>4245.664361</v>
      </c>
      <c r="G7" s="10">
        <f>'Calcs-1'!G53*Assumptions!$B42</f>
        <v>4288.121004</v>
      </c>
      <c r="H7" s="10">
        <f>'Calcs-1'!H53*Assumptions!$B42</f>
        <v>4331.002214</v>
      </c>
      <c r="I7" s="10">
        <f>'Calcs-1'!I53*Assumptions!$B42</f>
        <v>4374.312237</v>
      </c>
      <c r="J7" s="10">
        <f>'Calcs-1'!J53*Assumptions!$B42</f>
        <v>4418.055359</v>
      </c>
      <c r="K7" s="10">
        <f>'Calcs-1'!K53*Assumptions!$B42</f>
        <v>4462.235913</v>
      </c>
      <c r="L7" s="10">
        <f>'Calcs-1'!L53*Assumptions!$B42</f>
        <v>4506.858272</v>
      </c>
      <c r="M7" s="10">
        <f>'Calcs-1'!M53*Assumptions!$B42</f>
        <v>4551.926854</v>
      </c>
      <c r="N7" s="10">
        <f>'Calcs-1'!N53*Assumptions!$B42</f>
        <v>4597.446123</v>
      </c>
      <c r="O7" s="10">
        <f>'Calcs-1'!O53*Assumptions!$B42</f>
        <v>4643.420584</v>
      </c>
      <c r="P7" s="10">
        <f>'Calcs-1'!P53*Assumptions!$B42</f>
        <v>4689.85479</v>
      </c>
      <c r="Q7" s="10">
        <f>'Calcs-1'!Q53*Assumptions!$B42</f>
        <v>4736.753338</v>
      </c>
      <c r="R7" s="10">
        <f>'Calcs-1'!R53*Assumptions!$B42</f>
        <v>4784.120871</v>
      </c>
      <c r="S7" s="10">
        <f>'Calcs-1'!S53*Assumptions!$B42</f>
        <v>4831.96208</v>
      </c>
      <c r="T7" s="10">
        <f>'Calcs-1'!T53*Assumptions!$B42</f>
        <v>4880.281701</v>
      </c>
      <c r="U7" s="10">
        <f>'Calcs-1'!U53*Assumptions!$B42</f>
        <v>4929.084518</v>
      </c>
      <c r="V7" s="10">
        <f>'Calcs-1'!V53*Assumptions!$B42</f>
        <v>4978.375363</v>
      </c>
      <c r="W7" s="10">
        <f>'Calcs-1'!W53*Assumptions!$B42</f>
        <v>5028.159117</v>
      </c>
      <c r="X7" s="10">
        <f>'Calcs-1'!X53*Assumptions!$B42</f>
        <v>5078.440708</v>
      </c>
      <c r="Y7" s="10">
        <f>'Calcs-1'!Y53*Assumptions!$B42</f>
        <v>5129.225115</v>
      </c>
    </row>
    <row r="8">
      <c r="A8" s="6" t="s">
        <v>79</v>
      </c>
      <c r="B8" s="10">
        <f t="shared" ref="B8:Y8" si="1">SUM(B3:B7)</f>
        <v>17005</v>
      </c>
      <c r="C8" s="10">
        <f t="shared" si="1"/>
        <v>17336.175</v>
      </c>
      <c r="D8" s="10">
        <f t="shared" si="1"/>
        <v>17674.88363</v>
      </c>
      <c r="E8" s="10">
        <f t="shared" si="1"/>
        <v>18021.32164</v>
      </c>
      <c r="F8" s="10">
        <f t="shared" si="1"/>
        <v>18375.69045</v>
      </c>
      <c r="G8" s="10">
        <f t="shared" si="1"/>
        <v>18738.19727</v>
      </c>
      <c r="H8" s="10">
        <f t="shared" si="1"/>
        <v>19109.05533</v>
      </c>
      <c r="I8" s="10">
        <f t="shared" si="1"/>
        <v>19488.48403</v>
      </c>
      <c r="J8" s="10">
        <f t="shared" si="1"/>
        <v>19876.70914</v>
      </c>
      <c r="K8" s="10">
        <f t="shared" si="1"/>
        <v>20273.96301</v>
      </c>
      <c r="L8" s="10">
        <f t="shared" si="1"/>
        <v>20680.48477</v>
      </c>
      <c r="M8" s="10">
        <f t="shared" si="1"/>
        <v>21096.52056</v>
      </c>
      <c r="N8" s="10">
        <f t="shared" si="1"/>
        <v>21522.3237</v>
      </c>
      <c r="O8" s="10">
        <f t="shared" si="1"/>
        <v>21958.15496</v>
      </c>
      <c r="P8" s="10">
        <f t="shared" si="1"/>
        <v>22404.28279</v>
      </c>
      <c r="Q8" s="10">
        <f t="shared" si="1"/>
        <v>22860.98354</v>
      </c>
      <c r="R8" s="10">
        <f t="shared" si="1"/>
        <v>23328.54173</v>
      </c>
      <c r="S8" s="10">
        <f t="shared" si="1"/>
        <v>23807.25029</v>
      </c>
      <c r="T8" s="10">
        <f t="shared" si="1"/>
        <v>24297.41084</v>
      </c>
      <c r="U8" s="10">
        <f t="shared" si="1"/>
        <v>24799.33396</v>
      </c>
      <c r="V8" s="10">
        <f t="shared" si="1"/>
        <v>25313.33948</v>
      </c>
      <c r="W8" s="10">
        <f t="shared" si="1"/>
        <v>25839.75674</v>
      </c>
      <c r="X8" s="10">
        <f t="shared" si="1"/>
        <v>26378.92494</v>
      </c>
      <c r="Y8" s="10">
        <f t="shared" si="1"/>
        <v>26931.19344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40</v>
      </c>
      <c r="C1" s="18" t="s">
        <v>41</v>
      </c>
      <c r="D1" s="18" t="s">
        <v>42</v>
      </c>
      <c r="E1" s="18" t="s">
        <v>43</v>
      </c>
      <c r="F1" s="18" t="s">
        <v>44</v>
      </c>
      <c r="G1" s="18" t="s">
        <v>45</v>
      </c>
      <c r="H1" s="18" t="s">
        <v>46</v>
      </c>
      <c r="I1" s="18" t="s">
        <v>47</v>
      </c>
      <c r="J1" s="18" t="s">
        <v>48</v>
      </c>
      <c r="K1" s="18" t="s">
        <v>49</v>
      </c>
      <c r="L1" s="18" t="s">
        <v>50</v>
      </c>
      <c r="M1" s="18" t="s">
        <v>51</v>
      </c>
      <c r="N1" s="18" t="s">
        <v>52</v>
      </c>
      <c r="O1" s="18" t="s">
        <v>53</v>
      </c>
      <c r="P1" s="18" t="s">
        <v>54</v>
      </c>
      <c r="Q1" s="18" t="s">
        <v>55</v>
      </c>
      <c r="R1" s="18" t="s">
        <v>56</v>
      </c>
      <c r="S1" s="18" t="s">
        <v>57</v>
      </c>
      <c r="T1" s="18" t="s">
        <v>58</v>
      </c>
      <c r="U1" s="18" t="s">
        <v>59</v>
      </c>
      <c r="V1" s="18" t="s">
        <v>60</v>
      </c>
      <c r="W1" s="18" t="s">
        <v>61</v>
      </c>
      <c r="X1" s="18" t="s">
        <v>62</v>
      </c>
      <c r="Y1" s="18" t="s">
        <v>63</v>
      </c>
    </row>
    <row r="2">
      <c r="A2" s="15" t="s">
        <v>80</v>
      </c>
      <c r="B2" s="6"/>
      <c r="C2" s="6"/>
      <c r="D2" s="6"/>
      <c r="E2" s="6"/>
      <c r="F2" s="6"/>
      <c r="G2" s="6"/>
      <c r="H2" s="6"/>
      <c r="I2" s="6"/>
      <c r="J2" s="6"/>
      <c r="K2" s="6"/>
      <c r="L2" s="6"/>
      <c r="M2" s="6"/>
      <c r="N2" s="6"/>
      <c r="O2" s="6"/>
      <c r="P2" s="6"/>
      <c r="Q2" s="6"/>
      <c r="R2" s="6"/>
      <c r="S2" s="6"/>
      <c r="T2" s="6"/>
      <c r="U2" s="6"/>
      <c r="V2" s="6"/>
      <c r="W2" s="6"/>
      <c r="X2" s="6"/>
      <c r="Y2" s="6"/>
    </row>
    <row r="3">
      <c r="A3" s="6" t="s">
        <v>33</v>
      </c>
      <c r="B3" s="13">
        <v>0.0</v>
      </c>
      <c r="C3" s="16">
        <f t="shared" ref="C3:Y3" si="1">B17</f>
        <v>20.4</v>
      </c>
      <c r="D3" s="16">
        <f t="shared" si="1"/>
        <v>40.204</v>
      </c>
      <c r="E3" s="16">
        <f t="shared" si="1"/>
        <v>59.35604</v>
      </c>
      <c r="F3" s="16">
        <f t="shared" si="1"/>
        <v>77.7972804</v>
      </c>
      <c r="G3" s="16">
        <f t="shared" si="1"/>
        <v>95.4658752</v>
      </c>
      <c r="H3" s="16">
        <f t="shared" si="1"/>
        <v>112.29684</v>
      </c>
      <c r="I3" s="16">
        <f t="shared" si="1"/>
        <v>128.2219143</v>
      </c>
      <c r="J3" s="16">
        <f t="shared" si="1"/>
        <v>143.1694185</v>
      </c>
      <c r="K3" s="16">
        <f t="shared" si="1"/>
        <v>157.0641049</v>
      </c>
      <c r="L3" s="16">
        <f t="shared" si="1"/>
        <v>169.8270018</v>
      </c>
      <c r="M3" s="16">
        <f t="shared" si="1"/>
        <v>181.3752525</v>
      </c>
      <c r="N3" s="16">
        <f t="shared" si="1"/>
        <v>191.6219466</v>
      </c>
      <c r="O3" s="16">
        <f t="shared" si="1"/>
        <v>200.4759447</v>
      </c>
      <c r="P3" s="16">
        <f t="shared" si="1"/>
        <v>207.8416962</v>
      </c>
      <c r="Q3" s="16">
        <f t="shared" si="1"/>
        <v>213.6190486</v>
      </c>
      <c r="R3" s="16">
        <f t="shared" si="1"/>
        <v>217.7030507</v>
      </c>
      <c r="S3" s="16">
        <f t="shared" si="1"/>
        <v>219.9837458</v>
      </c>
      <c r="T3" s="16">
        <f t="shared" si="1"/>
        <v>220.3459576</v>
      </c>
      <c r="U3" s="16">
        <f t="shared" si="1"/>
        <v>218.6690673</v>
      </c>
      <c r="V3" s="16">
        <f t="shared" si="1"/>
        <v>214.826781</v>
      </c>
      <c r="W3" s="16">
        <f t="shared" si="1"/>
        <v>208.6868879</v>
      </c>
      <c r="X3" s="16">
        <f t="shared" si="1"/>
        <v>200.1110089</v>
      </c>
      <c r="Y3" s="16">
        <f t="shared" si="1"/>
        <v>188.954334</v>
      </c>
    </row>
    <row r="4">
      <c r="A4" s="6" t="s">
        <v>20</v>
      </c>
      <c r="B4" s="13">
        <v>0.0</v>
      </c>
      <c r="C4" s="16">
        <f t="shared" ref="C4:Y4" si="2">B18</f>
        <v>8.9</v>
      </c>
      <c r="D4" s="16">
        <f t="shared" si="2"/>
        <v>17.374</v>
      </c>
      <c r="E4" s="16">
        <f t="shared" si="2"/>
        <v>25.393515</v>
      </c>
      <c r="F4" s="16">
        <f t="shared" si="2"/>
        <v>32.92878178</v>
      </c>
      <c r="G4" s="16">
        <f t="shared" si="2"/>
        <v>39.94870689</v>
      </c>
      <c r="H4" s="16">
        <f t="shared" si="2"/>
        <v>46.42081267</v>
      </c>
      <c r="I4" s="16">
        <f t="shared" si="2"/>
        <v>52.31118103</v>
      </c>
      <c r="J4" s="16">
        <f t="shared" si="2"/>
        <v>57.58439508</v>
      </c>
      <c r="K4" s="16">
        <f t="shared" si="2"/>
        <v>62.20347844</v>
      </c>
      <c r="L4" s="16">
        <f t="shared" si="2"/>
        <v>66.12983216</v>
      </c>
      <c r="M4" s="16">
        <f t="shared" si="2"/>
        <v>69.32316915</v>
      </c>
      <c r="N4" s="16">
        <f t="shared" si="2"/>
        <v>71.74144601</v>
      </c>
      <c r="O4" s="16">
        <f t="shared" si="2"/>
        <v>73.34079218</v>
      </c>
      <c r="P4" s="16">
        <f t="shared" si="2"/>
        <v>74.07543632</v>
      </c>
      <c r="Q4" s="16">
        <f t="shared" si="2"/>
        <v>73.89762977</v>
      </c>
      <c r="R4" s="16">
        <f t="shared" si="2"/>
        <v>72.75756696</v>
      </c>
      <c r="S4" s="16">
        <f t="shared" si="2"/>
        <v>70.60330277</v>
      </c>
      <c r="T4" s="16">
        <f t="shared" si="2"/>
        <v>67.38066652</v>
      </c>
      <c r="U4" s="16">
        <f t="shared" si="2"/>
        <v>63.03317269</v>
      </c>
      <c r="V4" s="16">
        <f t="shared" si="2"/>
        <v>57.50192804</v>
      </c>
      <c r="W4" s="16">
        <f t="shared" si="2"/>
        <v>50.72553509</v>
      </c>
      <c r="X4" s="16">
        <f t="shared" si="2"/>
        <v>42.63999184</v>
      </c>
      <c r="Y4" s="16">
        <f t="shared" si="2"/>
        <v>33.1785875</v>
      </c>
    </row>
    <row r="5">
      <c r="A5" s="6" t="s">
        <v>21</v>
      </c>
      <c r="B5" s="13">
        <v>0.0</v>
      </c>
      <c r="C5" s="16">
        <f t="shared" ref="C5:Y5" si="3">B19</f>
        <v>1.5</v>
      </c>
      <c r="D5" s="16">
        <f t="shared" si="3"/>
        <v>3.015</v>
      </c>
      <c r="E5" s="16">
        <f t="shared" si="3"/>
        <v>4.54055</v>
      </c>
      <c r="F5" s="16">
        <f t="shared" si="3"/>
        <v>6.0718085</v>
      </c>
      <c r="G5" s="16">
        <f t="shared" si="3"/>
        <v>7.60351894</v>
      </c>
      <c r="H5" s="16">
        <f t="shared" si="3"/>
        <v>9.129984915</v>
      </c>
      <c r="I5" s="16">
        <f t="shared" si="3"/>
        <v>10.64504411</v>
      </c>
      <c r="J5" s="16">
        <f t="shared" si="3"/>
        <v>12.14204087</v>
      </c>
      <c r="K5" s="16">
        <f t="shared" si="3"/>
        <v>13.61379739</v>
      </c>
      <c r="L5" s="16">
        <f t="shared" si="3"/>
        <v>15.05258343</v>
      </c>
      <c r="M5" s="16">
        <f t="shared" si="3"/>
        <v>16.45008442</v>
      </c>
      <c r="N5" s="16">
        <f t="shared" si="3"/>
        <v>17.797368</v>
      </c>
      <c r="O5" s="16">
        <f t="shared" si="3"/>
        <v>19.08484889</v>
      </c>
      <c r="P5" s="16">
        <f t="shared" si="3"/>
        <v>20.30225188</v>
      </c>
      <c r="Q5" s="16">
        <f t="shared" si="3"/>
        <v>21.43857305</v>
      </c>
      <c r="R5" s="16">
        <f t="shared" si="3"/>
        <v>22.48203897</v>
      </c>
      <c r="S5" s="16">
        <f t="shared" si="3"/>
        <v>23.42006392</v>
      </c>
      <c r="T5" s="16">
        <f t="shared" si="3"/>
        <v>24.23920491</v>
      </c>
      <c r="U5" s="16">
        <f t="shared" si="3"/>
        <v>24.92511447</v>
      </c>
      <c r="V5" s="16">
        <f t="shared" si="3"/>
        <v>25.46249115</v>
      </c>
      <c r="W5" s="16">
        <f t="shared" si="3"/>
        <v>25.83502746</v>
      </c>
      <c r="X5" s="16">
        <f t="shared" si="3"/>
        <v>26.02535534</v>
      </c>
      <c r="Y5" s="16">
        <f t="shared" si="3"/>
        <v>26.01498883</v>
      </c>
    </row>
    <row r="6">
      <c r="A6" s="6" t="s">
        <v>22</v>
      </c>
      <c r="B6" s="13">
        <v>0.0</v>
      </c>
      <c r="C6" s="16">
        <f t="shared" ref="C6:Y6" si="4">B20</f>
        <v>1.2</v>
      </c>
      <c r="D6" s="16">
        <f t="shared" si="4"/>
        <v>2.372</v>
      </c>
      <c r="E6" s="16">
        <f t="shared" si="4"/>
        <v>3.51332</v>
      </c>
      <c r="F6" s="16">
        <f t="shared" si="4"/>
        <v>4.6211572</v>
      </c>
      <c r="G6" s="16">
        <f t="shared" si="4"/>
        <v>5.692581412</v>
      </c>
      <c r="H6" s="16">
        <f t="shared" si="4"/>
        <v>6.724530316</v>
      </c>
      <c r="I6" s="16">
        <f t="shared" si="4"/>
        <v>7.713804553</v>
      </c>
      <c r="J6" s="16">
        <f t="shared" si="4"/>
        <v>8.657062655</v>
      </c>
      <c r="K6" s="16">
        <f t="shared" si="4"/>
        <v>9.550815801</v>
      </c>
      <c r="L6" s="16">
        <f t="shared" si="4"/>
        <v>10.39142239</v>
      </c>
      <c r="M6" s="16">
        <f t="shared" si="4"/>
        <v>11.17508244</v>
      </c>
      <c r="N6" s="16">
        <f t="shared" si="4"/>
        <v>11.89783181</v>
      </c>
      <c r="O6" s="16">
        <f t="shared" si="4"/>
        <v>12.55553616</v>
      </c>
      <c r="P6" s="16">
        <f t="shared" si="4"/>
        <v>13.14388484</v>
      </c>
      <c r="Q6" s="16">
        <f t="shared" si="4"/>
        <v>13.6583844</v>
      </c>
      <c r="R6" s="16">
        <f t="shared" si="4"/>
        <v>14.09435205</v>
      </c>
      <c r="S6" s="16">
        <f t="shared" si="4"/>
        <v>14.44690879</v>
      </c>
      <c r="T6" s="16">
        <f t="shared" si="4"/>
        <v>14.71097236</v>
      </c>
      <c r="U6" s="16">
        <f t="shared" si="4"/>
        <v>14.88124991</v>
      </c>
      <c r="V6" s="16">
        <f t="shared" si="4"/>
        <v>14.95223049</v>
      </c>
      <c r="W6" s="16">
        <f t="shared" si="4"/>
        <v>14.91817725</v>
      </c>
      <c r="X6" s="16">
        <f t="shared" si="4"/>
        <v>14.77311937</v>
      </c>
      <c r="Y6" s="16">
        <f t="shared" si="4"/>
        <v>14.51084374</v>
      </c>
    </row>
    <row r="7">
      <c r="A7" s="6" t="s">
        <v>23</v>
      </c>
      <c r="B7" s="13">
        <v>0.0</v>
      </c>
      <c r="C7" s="16">
        <f t="shared" ref="C7:Y7" si="5">B21</f>
        <v>0.1</v>
      </c>
      <c r="D7" s="16">
        <f t="shared" si="5"/>
        <v>0.201</v>
      </c>
      <c r="E7" s="16">
        <f t="shared" si="5"/>
        <v>0.30301</v>
      </c>
      <c r="F7" s="16">
        <f t="shared" si="5"/>
        <v>0.4060401</v>
      </c>
      <c r="G7" s="16">
        <f t="shared" si="5"/>
        <v>0.510100501</v>
      </c>
      <c r="H7" s="16">
        <f t="shared" si="5"/>
        <v>0.615201506</v>
      </c>
      <c r="I7" s="16">
        <f t="shared" si="5"/>
        <v>0.7213535211</v>
      </c>
      <c r="J7" s="16">
        <f t="shared" si="5"/>
        <v>0.8285670563</v>
      </c>
      <c r="K7" s="16">
        <f t="shared" si="5"/>
        <v>0.9368527268</v>
      </c>
      <c r="L7" s="16">
        <f t="shared" si="5"/>
        <v>1.046221254</v>
      </c>
      <c r="M7" s="16">
        <f t="shared" si="5"/>
        <v>1.156683467</v>
      </c>
      <c r="N7" s="16">
        <f t="shared" si="5"/>
        <v>1.268250301</v>
      </c>
      <c r="O7" s="16">
        <f t="shared" si="5"/>
        <v>1.380932804</v>
      </c>
      <c r="P7" s="16">
        <f t="shared" si="5"/>
        <v>1.494742132</v>
      </c>
      <c r="Q7" s="16">
        <f t="shared" si="5"/>
        <v>1.609689554</v>
      </c>
      <c r="R7" s="16">
        <f t="shared" si="5"/>
        <v>1.725786449</v>
      </c>
      <c r="S7" s="16">
        <f t="shared" si="5"/>
        <v>1.843044314</v>
      </c>
      <c r="T7" s="16">
        <f t="shared" si="5"/>
        <v>1.961474757</v>
      </c>
      <c r="U7" s="16">
        <f t="shared" si="5"/>
        <v>2.081089504</v>
      </c>
      <c r="V7" s="16">
        <f t="shared" si="5"/>
        <v>2.201900399</v>
      </c>
      <c r="W7" s="16">
        <f t="shared" si="5"/>
        <v>2.323919403</v>
      </c>
      <c r="X7" s="16">
        <f t="shared" si="5"/>
        <v>2.447158598</v>
      </c>
      <c r="Y7" s="16">
        <f t="shared" si="5"/>
        <v>2.571630183</v>
      </c>
    </row>
    <row r="8">
      <c r="A8" s="6"/>
      <c r="B8" s="6"/>
      <c r="C8" s="6"/>
      <c r="D8" s="6"/>
      <c r="E8" s="6"/>
      <c r="F8" s="6"/>
      <c r="G8" s="6"/>
      <c r="H8" s="6"/>
      <c r="I8" s="6"/>
      <c r="J8" s="6"/>
      <c r="K8" s="6"/>
      <c r="L8" s="6"/>
      <c r="M8" s="6"/>
      <c r="N8" s="6"/>
      <c r="O8" s="6"/>
      <c r="P8" s="6"/>
      <c r="Q8" s="6"/>
      <c r="R8" s="6"/>
      <c r="S8" s="6"/>
      <c r="T8" s="6"/>
      <c r="U8" s="6"/>
      <c r="V8" s="6"/>
      <c r="W8" s="6"/>
      <c r="X8" s="6"/>
      <c r="Y8" s="6"/>
    </row>
    <row r="9">
      <c r="A9" s="15" t="s">
        <v>81</v>
      </c>
      <c r="B9" s="6"/>
      <c r="C9" s="6"/>
      <c r="D9" s="6"/>
      <c r="E9" s="6"/>
      <c r="F9" s="6"/>
      <c r="G9" s="6"/>
      <c r="H9" s="6"/>
      <c r="I9" s="6"/>
      <c r="J9" s="6"/>
      <c r="K9" s="6"/>
      <c r="L9" s="6"/>
      <c r="M9" s="6"/>
      <c r="N9" s="6"/>
      <c r="O9" s="6"/>
      <c r="P9" s="6"/>
      <c r="Q9" s="6"/>
      <c r="R9" s="6"/>
      <c r="S9" s="6"/>
      <c r="T9" s="6"/>
      <c r="U9" s="6"/>
      <c r="V9" s="6"/>
      <c r="W9" s="6"/>
      <c r="X9" s="6"/>
      <c r="Y9" s="6"/>
    </row>
    <row r="10">
      <c r="A10" s="6" t="s">
        <v>33</v>
      </c>
      <c r="B10" s="16">
        <f>'Calcs-1'!B49-'Calcs-1'!B42</f>
        <v>20.4</v>
      </c>
      <c r="C10" s="16">
        <f>'Calcs-1'!C49-'Calcs-1'!C42</f>
        <v>19.804</v>
      </c>
      <c r="D10" s="16">
        <f>'Calcs-1'!D49-'Calcs-1'!D42</f>
        <v>19.15204</v>
      </c>
      <c r="E10" s="16">
        <f>'Calcs-1'!E49-'Calcs-1'!E42</f>
        <v>18.4412404</v>
      </c>
      <c r="F10" s="16">
        <f>'Calcs-1'!F49-'Calcs-1'!F42</f>
        <v>17.6685948</v>
      </c>
      <c r="G10" s="16">
        <f>'Calcs-1'!G49-'Calcs-1'!G42</f>
        <v>16.83096476</v>
      </c>
      <c r="H10" s="16">
        <f>'Calcs-1'!H49-'Calcs-1'!H42</f>
        <v>15.92507431</v>
      </c>
      <c r="I10" s="16">
        <f>'Calcs-1'!I49-'Calcs-1'!I42</f>
        <v>14.94750427</v>
      </c>
      <c r="J10" s="16">
        <f>'Calcs-1'!J49-'Calcs-1'!J42</f>
        <v>13.89468633</v>
      </c>
      <c r="K10" s="16">
        <f>'Calcs-1'!K49-'Calcs-1'!K42</f>
        <v>12.76289691</v>
      </c>
      <c r="L10" s="16">
        <f>'Calcs-1'!L49-'Calcs-1'!L42</f>
        <v>11.54825071</v>
      </c>
      <c r="M10" s="16">
        <f>'Calcs-1'!M49-'Calcs-1'!M42</f>
        <v>10.2466941</v>
      </c>
      <c r="N10" s="16">
        <f>'Calcs-1'!N49-'Calcs-1'!N42</f>
        <v>8.853998146</v>
      </c>
      <c r="O10" s="16">
        <f>'Calcs-1'!O49-'Calcs-1'!O42</f>
        <v>7.365751419</v>
      </c>
      <c r="P10" s="16">
        <f>'Calcs-1'!P49-'Calcs-1'!P42</f>
        <v>5.77735248</v>
      </c>
      <c r="Q10" s="16">
        <f>'Calcs-1'!Q49-'Calcs-1'!Q42</f>
        <v>4.084002083</v>
      </c>
      <c r="R10" s="16">
        <f>'Calcs-1'!R49-'Calcs-1'!R42</f>
        <v>2.280695051</v>
      </c>
      <c r="S10" s="16">
        <f>'Calcs-1'!S49-'Calcs-1'!S42</f>
        <v>0.362211833</v>
      </c>
      <c r="T10" s="16">
        <f>'Calcs-1'!T49-'Calcs-1'!T42</f>
        <v>-1.676890284</v>
      </c>
      <c r="U10" s="16">
        <f>'Calcs-1'!U49-'Calcs-1'!U42</f>
        <v>-3.842286312</v>
      </c>
      <c r="V10" s="16">
        <f>'Calcs-1'!V49-'Calcs-1'!V42</f>
        <v>-6.13989307</v>
      </c>
      <c r="W10" s="16">
        <f>'Calcs-1'!W49-'Calcs-1'!W42</f>
        <v>-8.575879074</v>
      </c>
      <c r="X10" s="16">
        <f>'Calcs-1'!X49-'Calcs-1'!X42</f>
        <v>-11.15667482</v>
      </c>
      <c r="Y10" s="16">
        <f>'Calcs-1'!Y49-'Calcs-1'!Y42</f>
        <v>-13.88898348</v>
      </c>
    </row>
    <row r="11">
      <c r="A11" s="6" t="s">
        <v>20</v>
      </c>
      <c r="B11" s="16">
        <f>'Calcs-1'!B50-'Calcs-1'!B43</f>
        <v>8.9</v>
      </c>
      <c r="C11" s="16">
        <f>'Calcs-1'!C50-'Calcs-1'!C43</f>
        <v>8.474</v>
      </c>
      <c r="D11" s="16">
        <f>'Calcs-1'!D50-'Calcs-1'!D43</f>
        <v>8.019515</v>
      </c>
      <c r="E11" s="16">
        <f>'Calcs-1'!E50-'Calcs-1'!E43</f>
        <v>7.535266775</v>
      </c>
      <c r="F11" s="16">
        <f>'Calcs-1'!F50-'Calcs-1'!F43</f>
        <v>7.019925117</v>
      </c>
      <c r="G11" s="16">
        <f>'Calcs-1'!G50-'Calcs-1'!G43</f>
        <v>6.472105783</v>
      </c>
      <c r="H11" s="16">
        <f>'Calcs-1'!H50-'Calcs-1'!H43</f>
        <v>5.890368359</v>
      </c>
      <c r="I11" s="16">
        <f>'Calcs-1'!I50-'Calcs-1'!I43</f>
        <v>5.273214048</v>
      </c>
      <c r="J11" s="16">
        <f>'Calcs-1'!J50-'Calcs-1'!J43</f>
        <v>4.61908336</v>
      </c>
      <c r="K11" s="16">
        <f>'Calcs-1'!K50-'Calcs-1'!K43</f>
        <v>3.926353722</v>
      </c>
      <c r="L11" s="16">
        <f>'Calcs-1'!L50-'Calcs-1'!L43</f>
        <v>3.193336988</v>
      </c>
      <c r="M11" s="16">
        <f>'Calcs-1'!M50-'Calcs-1'!M43</f>
        <v>2.418276854</v>
      </c>
      <c r="N11" s="16">
        <f>'Calcs-1'!N50-'Calcs-1'!N43</f>
        <v>1.599346169</v>
      </c>
      <c r="O11" s="16">
        <f>'Calcs-1'!O50-'Calcs-1'!O43</f>
        <v>0.7346441439</v>
      </c>
      <c r="P11" s="16">
        <f>'Calcs-1'!P50-'Calcs-1'!P43</f>
        <v>-0.1778065514</v>
      </c>
      <c r="Q11" s="16">
        <f>'Calcs-1'!Q50-'Calcs-1'!Q43</f>
        <v>-1.140062804</v>
      </c>
      <c r="R11" s="16">
        <f>'Calcs-1'!R50-'Calcs-1'!R43</f>
        <v>-2.154264194</v>
      </c>
      <c r="S11" s="16">
        <f>'Calcs-1'!S50-'Calcs-1'!S43</f>
        <v>-3.222636248</v>
      </c>
      <c r="T11" s="16">
        <f>'Calcs-1'!T50-'Calcs-1'!T43</f>
        <v>-4.34749383</v>
      </c>
      <c r="U11" s="16">
        <f>'Calcs-1'!U50-'Calcs-1'!U43</f>
        <v>-5.531244656</v>
      </c>
      <c r="V11" s="16">
        <f>'Calcs-1'!V50-'Calcs-1'!V43</f>
        <v>-6.77639295</v>
      </c>
      <c r="W11" s="16">
        <f>'Calcs-1'!W50-'Calcs-1'!W43</f>
        <v>-8.085543247</v>
      </c>
      <c r="X11" s="16">
        <f>'Calcs-1'!X50-'Calcs-1'!X43</f>
        <v>-9.461404339</v>
      </c>
      <c r="Y11" s="16">
        <f>'Calcs-1'!Y50-'Calcs-1'!Y43</f>
        <v>-10.90679338</v>
      </c>
    </row>
    <row r="12">
      <c r="A12" s="6" t="s">
        <v>21</v>
      </c>
      <c r="B12" s="16">
        <f>'Calcs-1'!B51-'Calcs-1'!B44</f>
        <v>1.5</v>
      </c>
      <c r="C12" s="16">
        <f>'Calcs-1'!C51-'Calcs-1'!C44</f>
        <v>1.515</v>
      </c>
      <c r="D12" s="16">
        <f>'Calcs-1'!D51-'Calcs-1'!D44</f>
        <v>1.52555</v>
      </c>
      <c r="E12" s="16">
        <f>'Calcs-1'!E51-'Calcs-1'!E44</f>
        <v>1.5312585</v>
      </c>
      <c r="F12" s="16">
        <f>'Calcs-1'!F51-'Calcs-1'!F44</f>
        <v>1.53171044</v>
      </c>
      <c r="G12" s="16">
        <f>'Calcs-1'!G51-'Calcs-1'!G44</f>
        <v>1.526465975</v>
      </c>
      <c r="H12" s="16">
        <f>'Calcs-1'!H51-'Calcs-1'!H44</f>
        <v>1.515059191</v>
      </c>
      <c r="I12" s="16">
        <f>'Calcs-1'!I51-'Calcs-1'!I44</f>
        <v>1.49699676</v>
      </c>
      <c r="J12" s="16">
        <f>'Calcs-1'!J51-'Calcs-1'!J44</f>
        <v>1.471756527</v>
      </c>
      <c r="K12" s="16">
        <f>'Calcs-1'!K51-'Calcs-1'!K44</f>
        <v>1.438786038</v>
      </c>
      <c r="L12" s="16">
        <f>'Calcs-1'!L51-'Calcs-1'!L44</f>
        <v>1.397500984</v>
      </c>
      <c r="M12" s="16">
        <f>'Calcs-1'!M51-'Calcs-1'!M44</f>
        <v>1.347283586</v>
      </c>
      <c r="N12" s="16">
        <f>'Calcs-1'!N51-'Calcs-1'!N44</f>
        <v>1.28748089</v>
      </c>
      <c r="O12" s="16">
        <f>'Calcs-1'!O51-'Calcs-1'!O44</f>
        <v>1.217402991</v>
      </c>
      <c r="P12" s="16">
        <f>'Calcs-1'!P51-'Calcs-1'!P44</f>
        <v>1.136321166</v>
      </c>
      <c r="Q12" s="16">
        <f>'Calcs-1'!Q51-'Calcs-1'!Q44</f>
        <v>1.043465921</v>
      </c>
      <c r="R12" s="16">
        <f>'Calcs-1'!R51-'Calcs-1'!R44</f>
        <v>0.9380249495</v>
      </c>
      <c r="S12" s="16">
        <f>'Calcs-1'!S51-'Calcs-1'!S44</f>
        <v>0.8191409854</v>
      </c>
      <c r="T12" s="16">
        <f>'Calcs-1'!T51-'Calcs-1'!T44</f>
        <v>0.6859095654</v>
      </c>
      <c r="U12" s="16">
        <f>'Calcs-1'!U51-'Calcs-1'!U44</f>
        <v>0.5373766794</v>
      </c>
      <c r="V12" s="16">
        <f>'Calcs-1'!V51-'Calcs-1'!V44</f>
        <v>0.3725363125</v>
      </c>
      <c r="W12" s="16">
        <f>'Calcs-1'!W51-'Calcs-1'!W44</f>
        <v>0.1903278724</v>
      </c>
      <c r="X12" s="16">
        <f>'Calcs-1'!X51-'Calcs-1'!X44</f>
        <v>-0.01036650411</v>
      </c>
      <c r="Y12" s="16">
        <f>'Calcs-1'!Y51-'Calcs-1'!Y44</f>
        <v>-0.2307247701</v>
      </c>
    </row>
    <row r="13">
      <c r="A13" s="6" t="s">
        <v>22</v>
      </c>
      <c r="B13" s="16">
        <f>'Calcs-1'!B52-'Calcs-1'!B45</f>
        <v>1.2</v>
      </c>
      <c r="C13" s="16">
        <f>'Calcs-1'!C52-'Calcs-1'!C45</f>
        <v>1.172</v>
      </c>
      <c r="D13" s="16">
        <f>'Calcs-1'!D52-'Calcs-1'!D45</f>
        <v>1.14132</v>
      </c>
      <c r="E13" s="16">
        <f>'Calcs-1'!E52-'Calcs-1'!E45</f>
        <v>1.1078372</v>
      </c>
      <c r="F13" s="16">
        <f>'Calcs-1'!F52-'Calcs-1'!F45</f>
        <v>1.071424212</v>
      </c>
      <c r="G13" s="16">
        <f>'Calcs-1'!G52-'Calcs-1'!G45</f>
        <v>1.031948904</v>
      </c>
      <c r="H13" s="16">
        <f>'Calcs-1'!H52-'Calcs-1'!H45</f>
        <v>0.9892742373</v>
      </c>
      <c r="I13" s="16">
        <f>'Calcs-1'!I52-'Calcs-1'!I45</f>
        <v>0.9432581025</v>
      </c>
      <c r="J13" s="16">
        <f>'Calcs-1'!J52-'Calcs-1'!J45</f>
        <v>0.8937531452</v>
      </c>
      <c r="K13" s="16">
        <f>'Calcs-1'!K52-'Calcs-1'!K45</f>
        <v>0.8406065893</v>
      </c>
      <c r="L13" s="16">
        <f>'Calcs-1'!L52-'Calcs-1'!L45</f>
        <v>0.783660054</v>
      </c>
      <c r="M13" s="16">
        <f>'Calcs-1'!M52-'Calcs-1'!M45</f>
        <v>0.7227493643</v>
      </c>
      <c r="N13" s="16">
        <f>'Calcs-1'!N52-'Calcs-1'!N45</f>
        <v>0.6577043556</v>
      </c>
      <c r="O13" s="16">
        <f>'Calcs-1'!O52-'Calcs-1'!O45</f>
        <v>0.5883486726</v>
      </c>
      <c r="P13" s="16">
        <f>'Calcs-1'!P52-'Calcs-1'!P45</f>
        <v>0.5144995608</v>
      </c>
      <c r="Q13" s="16">
        <f>'Calcs-1'!Q52-'Calcs-1'!Q45</f>
        <v>0.435967652</v>
      </c>
      <c r="R13" s="16">
        <f>'Calcs-1'!R52-'Calcs-1'!R45</f>
        <v>0.3525567425</v>
      </c>
      <c r="S13" s="16">
        <f>'Calcs-1'!S52-'Calcs-1'!S45</f>
        <v>0.2640635643</v>
      </c>
      <c r="T13" s="16">
        <f>'Calcs-1'!T52-'Calcs-1'!T45</f>
        <v>0.1702775491</v>
      </c>
      <c r="U13" s="16">
        <f>'Calcs-1'!U52-'Calcs-1'!U45</f>
        <v>0.07098058447</v>
      </c>
      <c r="V13" s="16">
        <f>'Calcs-1'!V52-'Calcs-1'!V45</f>
        <v>-0.03405323747</v>
      </c>
      <c r="W13" s="16">
        <f>'Calcs-1'!W52-'Calcs-1'!W45</f>
        <v>-0.1450578799</v>
      </c>
      <c r="X13" s="16">
        <f>'Calcs-1'!X52-'Calcs-1'!X45</f>
        <v>-0.2622756289</v>
      </c>
      <c r="Y13" s="16">
        <f>'Calcs-1'!Y52-'Calcs-1'!Y45</f>
        <v>-0.3859573701</v>
      </c>
    </row>
    <row r="14">
      <c r="A14" s="6" t="s">
        <v>23</v>
      </c>
      <c r="B14" s="16">
        <f>'Calcs-1'!B53-'Calcs-1'!B46</f>
        <v>0.1</v>
      </c>
      <c r="C14" s="16">
        <f>'Calcs-1'!C53-'Calcs-1'!C46</f>
        <v>0.101</v>
      </c>
      <c r="D14" s="16">
        <f>'Calcs-1'!D53-'Calcs-1'!D46</f>
        <v>0.10201</v>
      </c>
      <c r="E14" s="16">
        <f>'Calcs-1'!E53-'Calcs-1'!E46</f>
        <v>0.1030301</v>
      </c>
      <c r="F14" s="16">
        <f>'Calcs-1'!F53-'Calcs-1'!F46</f>
        <v>0.104060401</v>
      </c>
      <c r="G14" s="16">
        <f>'Calcs-1'!G53-'Calcs-1'!G46</f>
        <v>0.105101005</v>
      </c>
      <c r="H14" s="16">
        <f>'Calcs-1'!H53-'Calcs-1'!H46</f>
        <v>0.1061520151</v>
      </c>
      <c r="I14" s="16">
        <f>'Calcs-1'!I53-'Calcs-1'!I46</f>
        <v>0.1072135352</v>
      </c>
      <c r="J14" s="16">
        <f>'Calcs-1'!J53-'Calcs-1'!J46</f>
        <v>0.1082856706</v>
      </c>
      <c r="K14" s="16">
        <f>'Calcs-1'!K53-'Calcs-1'!K46</f>
        <v>0.1093685273</v>
      </c>
      <c r="L14" s="16">
        <f>'Calcs-1'!L53-'Calcs-1'!L46</f>
        <v>0.1104622125</v>
      </c>
      <c r="M14" s="16">
        <f>'Calcs-1'!M53-'Calcs-1'!M46</f>
        <v>0.1115668347</v>
      </c>
      <c r="N14" s="16">
        <f>'Calcs-1'!N53-'Calcs-1'!N46</f>
        <v>0.112682503</v>
      </c>
      <c r="O14" s="16">
        <f>'Calcs-1'!O53-'Calcs-1'!O46</f>
        <v>0.113809328</v>
      </c>
      <c r="P14" s="16">
        <f>'Calcs-1'!P53-'Calcs-1'!P46</f>
        <v>0.1149474213</v>
      </c>
      <c r="Q14" s="16">
        <f>'Calcs-1'!Q53-'Calcs-1'!Q46</f>
        <v>0.1160968955</v>
      </c>
      <c r="R14" s="16">
        <f>'Calcs-1'!R53-'Calcs-1'!R46</f>
        <v>0.1172578645</v>
      </c>
      <c r="S14" s="16">
        <f>'Calcs-1'!S53-'Calcs-1'!S46</f>
        <v>0.1184304431</v>
      </c>
      <c r="T14" s="16">
        <f>'Calcs-1'!T53-'Calcs-1'!T46</f>
        <v>0.1196147476</v>
      </c>
      <c r="U14" s="16">
        <f>'Calcs-1'!U53-'Calcs-1'!U46</f>
        <v>0.120810895</v>
      </c>
      <c r="V14" s="16">
        <f>'Calcs-1'!V53-'Calcs-1'!V46</f>
        <v>0.122019004</v>
      </c>
      <c r="W14" s="16">
        <f>'Calcs-1'!W53-'Calcs-1'!W46</f>
        <v>0.123239194</v>
      </c>
      <c r="X14" s="16">
        <f>'Calcs-1'!X53-'Calcs-1'!X46</f>
        <v>0.124471586</v>
      </c>
      <c r="Y14" s="16">
        <f>'Calcs-1'!Y53-'Calcs-1'!Y46</f>
        <v>0.1257163018</v>
      </c>
    </row>
    <row r="15">
      <c r="A15" s="6"/>
      <c r="B15" s="6"/>
      <c r="C15" s="6"/>
      <c r="D15" s="6"/>
      <c r="E15" s="6"/>
      <c r="F15" s="6"/>
      <c r="G15" s="6"/>
      <c r="H15" s="6"/>
      <c r="I15" s="6"/>
      <c r="J15" s="6"/>
      <c r="K15" s="6"/>
      <c r="L15" s="6"/>
      <c r="M15" s="6"/>
      <c r="N15" s="6"/>
      <c r="O15" s="6"/>
      <c r="P15" s="6"/>
      <c r="Q15" s="6"/>
      <c r="R15" s="6"/>
      <c r="S15" s="6"/>
      <c r="T15" s="6"/>
      <c r="U15" s="6"/>
      <c r="V15" s="6"/>
      <c r="W15" s="6"/>
      <c r="X15" s="6"/>
      <c r="Y15" s="6"/>
    </row>
    <row r="16">
      <c r="A16" s="15" t="s">
        <v>82</v>
      </c>
      <c r="B16" s="6"/>
      <c r="C16" s="6"/>
      <c r="D16" s="6"/>
      <c r="E16" s="6"/>
      <c r="F16" s="6"/>
      <c r="G16" s="6"/>
      <c r="H16" s="6"/>
      <c r="I16" s="6"/>
      <c r="J16" s="6"/>
      <c r="K16" s="6"/>
      <c r="L16" s="6"/>
      <c r="M16" s="6"/>
      <c r="N16" s="6"/>
      <c r="O16" s="6"/>
      <c r="P16" s="6"/>
      <c r="Q16" s="6"/>
      <c r="R16" s="6"/>
      <c r="S16" s="6"/>
      <c r="T16" s="6"/>
      <c r="U16" s="6"/>
      <c r="V16" s="6"/>
      <c r="W16" s="6"/>
      <c r="X16" s="6"/>
      <c r="Y16" s="6"/>
    </row>
    <row r="17">
      <c r="A17" s="6" t="s">
        <v>33</v>
      </c>
      <c r="B17" s="16">
        <f t="shared" ref="B17:Y17" si="6">B3+B10</f>
        <v>20.4</v>
      </c>
      <c r="C17" s="16">
        <f t="shared" si="6"/>
        <v>40.204</v>
      </c>
      <c r="D17" s="16">
        <f t="shared" si="6"/>
        <v>59.35604</v>
      </c>
      <c r="E17" s="16">
        <f t="shared" si="6"/>
        <v>77.7972804</v>
      </c>
      <c r="F17" s="16">
        <f t="shared" si="6"/>
        <v>95.4658752</v>
      </c>
      <c r="G17" s="16">
        <f t="shared" si="6"/>
        <v>112.29684</v>
      </c>
      <c r="H17" s="16">
        <f t="shared" si="6"/>
        <v>128.2219143</v>
      </c>
      <c r="I17" s="16">
        <f t="shared" si="6"/>
        <v>143.1694185</v>
      </c>
      <c r="J17" s="16">
        <f t="shared" si="6"/>
        <v>157.0641049</v>
      </c>
      <c r="K17" s="16">
        <f t="shared" si="6"/>
        <v>169.8270018</v>
      </c>
      <c r="L17" s="16">
        <f t="shared" si="6"/>
        <v>181.3752525</v>
      </c>
      <c r="M17" s="16">
        <f t="shared" si="6"/>
        <v>191.6219466</v>
      </c>
      <c r="N17" s="16">
        <f t="shared" si="6"/>
        <v>200.4759447</v>
      </c>
      <c r="O17" s="16">
        <f t="shared" si="6"/>
        <v>207.8416962</v>
      </c>
      <c r="P17" s="16">
        <f t="shared" si="6"/>
        <v>213.6190486</v>
      </c>
      <c r="Q17" s="16">
        <f t="shared" si="6"/>
        <v>217.7030507</v>
      </c>
      <c r="R17" s="16">
        <f t="shared" si="6"/>
        <v>219.9837458</v>
      </c>
      <c r="S17" s="16">
        <f t="shared" si="6"/>
        <v>220.3459576</v>
      </c>
      <c r="T17" s="16">
        <f t="shared" si="6"/>
        <v>218.6690673</v>
      </c>
      <c r="U17" s="16">
        <f t="shared" si="6"/>
        <v>214.826781</v>
      </c>
      <c r="V17" s="16">
        <f t="shared" si="6"/>
        <v>208.6868879</v>
      </c>
      <c r="W17" s="16">
        <f t="shared" si="6"/>
        <v>200.1110089</v>
      </c>
      <c r="X17" s="16">
        <f t="shared" si="6"/>
        <v>188.954334</v>
      </c>
      <c r="Y17" s="16">
        <f t="shared" si="6"/>
        <v>175.0653506</v>
      </c>
    </row>
    <row r="18">
      <c r="A18" s="6" t="s">
        <v>20</v>
      </c>
      <c r="B18" s="16">
        <f t="shared" ref="B18:Y18" si="7">B4+B11</f>
        <v>8.9</v>
      </c>
      <c r="C18" s="16">
        <f t="shared" si="7"/>
        <v>17.374</v>
      </c>
      <c r="D18" s="16">
        <f t="shared" si="7"/>
        <v>25.393515</v>
      </c>
      <c r="E18" s="16">
        <f t="shared" si="7"/>
        <v>32.92878178</v>
      </c>
      <c r="F18" s="16">
        <f t="shared" si="7"/>
        <v>39.94870689</v>
      </c>
      <c r="G18" s="16">
        <f t="shared" si="7"/>
        <v>46.42081267</v>
      </c>
      <c r="H18" s="16">
        <f t="shared" si="7"/>
        <v>52.31118103</v>
      </c>
      <c r="I18" s="16">
        <f t="shared" si="7"/>
        <v>57.58439508</v>
      </c>
      <c r="J18" s="16">
        <f t="shared" si="7"/>
        <v>62.20347844</v>
      </c>
      <c r="K18" s="16">
        <f t="shared" si="7"/>
        <v>66.12983216</v>
      </c>
      <c r="L18" s="16">
        <f t="shared" si="7"/>
        <v>69.32316915</v>
      </c>
      <c r="M18" s="16">
        <f t="shared" si="7"/>
        <v>71.74144601</v>
      </c>
      <c r="N18" s="16">
        <f t="shared" si="7"/>
        <v>73.34079218</v>
      </c>
      <c r="O18" s="16">
        <f t="shared" si="7"/>
        <v>74.07543632</v>
      </c>
      <c r="P18" s="16">
        <f t="shared" si="7"/>
        <v>73.89762977</v>
      </c>
      <c r="Q18" s="16">
        <f t="shared" si="7"/>
        <v>72.75756696</v>
      </c>
      <c r="R18" s="16">
        <f t="shared" si="7"/>
        <v>70.60330277</v>
      </c>
      <c r="S18" s="16">
        <f t="shared" si="7"/>
        <v>67.38066652</v>
      </c>
      <c r="T18" s="16">
        <f t="shared" si="7"/>
        <v>63.03317269</v>
      </c>
      <c r="U18" s="16">
        <f t="shared" si="7"/>
        <v>57.50192804</v>
      </c>
      <c r="V18" s="16">
        <f t="shared" si="7"/>
        <v>50.72553509</v>
      </c>
      <c r="W18" s="16">
        <f t="shared" si="7"/>
        <v>42.63999184</v>
      </c>
      <c r="X18" s="16">
        <f t="shared" si="7"/>
        <v>33.1785875</v>
      </c>
      <c r="Y18" s="16">
        <f t="shared" si="7"/>
        <v>22.27179412</v>
      </c>
    </row>
    <row r="19">
      <c r="A19" s="6" t="s">
        <v>21</v>
      </c>
      <c r="B19" s="16">
        <f t="shared" ref="B19:Y19" si="8">B5+B12</f>
        <v>1.5</v>
      </c>
      <c r="C19" s="16">
        <f t="shared" si="8"/>
        <v>3.015</v>
      </c>
      <c r="D19" s="16">
        <f t="shared" si="8"/>
        <v>4.54055</v>
      </c>
      <c r="E19" s="16">
        <f t="shared" si="8"/>
        <v>6.0718085</v>
      </c>
      <c r="F19" s="16">
        <f t="shared" si="8"/>
        <v>7.60351894</v>
      </c>
      <c r="G19" s="16">
        <f t="shared" si="8"/>
        <v>9.129984915</v>
      </c>
      <c r="H19" s="16">
        <f t="shared" si="8"/>
        <v>10.64504411</v>
      </c>
      <c r="I19" s="16">
        <f t="shared" si="8"/>
        <v>12.14204087</v>
      </c>
      <c r="J19" s="16">
        <f t="shared" si="8"/>
        <v>13.61379739</v>
      </c>
      <c r="K19" s="16">
        <f t="shared" si="8"/>
        <v>15.05258343</v>
      </c>
      <c r="L19" s="16">
        <f t="shared" si="8"/>
        <v>16.45008442</v>
      </c>
      <c r="M19" s="16">
        <f t="shared" si="8"/>
        <v>17.797368</v>
      </c>
      <c r="N19" s="16">
        <f t="shared" si="8"/>
        <v>19.08484889</v>
      </c>
      <c r="O19" s="16">
        <f t="shared" si="8"/>
        <v>20.30225188</v>
      </c>
      <c r="P19" s="16">
        <f t="shared" si="8"/>
        <v>21.43857305</v>
      </c>
      <c r="Q19" s="16">
        <f t="shared" si="8"/>
        <v>22.48203897</v>
      </c>
      <c r="R19" s="16">
        <f t="shared" si="8"/>
        <v>23.42006392</v>
      </c>
      <c r="S19" s="16">
        <f t="shared" si="8"/>
        <v>24.23920491</v>
      </c>
      <c r="T19" s="16">
        <f t="shared" si="8"/>
        <v>24.92511447</v>
      </c>
      <c r="U19" s="16">
        <f t="shared" si="8"/>
        <v>25.46249115</v>
      </c>
      <c r="V19" s="16">
        <f t="shared" si="8"/>
        <v>25.83502746</v>
      </c>
      <c r="W19" s="16">
        <f t="shared" si="8"/>
        <v>26.02535534</v>
      </c>
      <c r="X19" s="16">
        <f t="shared" si="8"/>
        <v>26.01498883</v>
      </c>
      <c r="Y19" s="16">
        <f t="shared" si="8"/>
        <v>25.78426406</v>
      </c>
    </row>
    <row r="20">
      <c r="A20" s="6" t="s">
        <v>22</v>
      </c>
      <c r="B20" s="16">
        <f t="shared" ref="B20:Y20" si="9">B6+B13</f>
        <v>1.2</v>
      </c>
      <c r="C20" s="16">
        <f t="shared" si="9"/>
        <v>2.372</v>
      </c>
      <c r="D20" s="16">
        <f t="shared" si="9"/>
        <v>3.51332</v>
      </c>
      <c r="E20" s="16">
        <f t="shared" si="9"/>
        <v>4.6211572</v>
      </c>
      <c r="F20" s="16">
        <f t="shared" si="9"/>
        <v>5.692581412</v>
      </c>
      <c r="G20" s="16">
        <f t="shared" si="9"/>
        <v>6.724530316</v>
      </c>
      <c r="H20" s="16">
        <f t="shared" si="9"/>
        <v>7.713804553</v>
      </c>
      <c r="I20" s="16">
        <f t="shared" si="9"/>
        <v>8.657062655</v>
      </c>
      <c r="J20" s="16">
        <f t="shared" si="9"/>
        <v>9.550815801</v>
      </c>
      <c r="K20" s="16">
        <f t="shared" si="9"/>
        <v>10.39142239</v>
      </c>
      <c r="L20" s="16">
        <f t="shared" si="9"/>
        <v>11.17508244</v>
      </c>
      <c r="M20" s="16">
        <f t="shared" si="9"/>
        <v>11.89783181</v>
      </c>
      <c r="N20" s="16">
        <f t="shared" si="9"/>
        <v>12.55553616</v>
      </c>
      <c r="O20" s="16">
        <f t="shared" si="9"/>
        <v>13.14388484</v>
      </c>
      <c r="P20" s="16">
        <f t="shared" si="9"/>
        <v>13.6583844</v>
      </c>
      <c r="Q20" s="16">
        <f t="shared" si="9"/>
        <v>14.09435205</v>
      </c>
      <c r="R20" s="16">
        <f t="shared" si="9"/>
        <v>14.44690879</v>
      </c>
      <c r="S20" s="16">
        <f t="shared" si="9"/>
        <v>14.71097236</v>
      </c>
      <c r="T20" s="16">
        <f t="shared" si="9"/>
        <v>14.88124991</v>
      </c>
      <c r="U20" s="16">
        <f t="shared" si="9"/>
        <v>14.95223049</v>
      </c>
      <c r="V20" s="16">
        <f t="shared" si="9"/>
        <v>14.91817725</v>
      </c>
      <c r="W20" s="16">
        <f t="shared" si="9"/>
        <v>14.77311937</v>
      </c>
      <c r="X20" s="16">
        <f t="shared" si="9"/>
        <v>14.51084374</v>
      </c>
      <c r="Y20" s="16">
        <f t="shared" si="9"/>
        <v>14.12488637</v>
      </c>
    </row>
    <row r="21">
      <c r="A21" s="6" t="s">
        <v>23</v>
      </c>
      <c r="B21" s="16">
        <f t="shared" ref="B21:Y21" si="10">B7+B14</f>
        <v>0.1</v>
      </c>
      <c r="C21" s="16">
        <f t="shared" si="10"/>
        <v>0.201</v>
      </c>
      <c r="D21" s="16">
        <f t="shared" si="10"/>
        <v>0.30301</v>
      </c>
      <c r="E21" s="16">
        <f t="shared" si="10"/>
        <v>0.4060401</v>
      </c>
      <c r="F21" s="16">
        <f t="shared" si="10"/>
        <v>0.510100501</v>
      </c>
      <c r="G21" s="16">
        <f t="shared" si="10"/>
        <v>0.615201506</v>
      </c>
      <c r="H21" s="16">
        <f t="shared" si="10"/>
        <v>0.7213535211</v>
      </c>
      <c r="I21" s="16">
        <f t="shared" si="10"/>
        <v>0.8285670563</v>
      </c>
      <c r="J21" s="16">
        <f t="shared" si="10"/>
        <v>0.9368527268</v>
      </c>
      <c r="K21" s="16">
        <f t="shared" si="10"/>
        <v>1.046221254</v>
      </c>
      <c r="L21" s="16">
        <f t="shared" si="10"/>
        <v>1.156683467</v>
      </c>
      <c r="M21" s="16">
        <f t="shared" si="10"/>
        <v>1.268250301</v>
      </c>
      <c r="N21" s="16">
        <f t="shared" si="10"/>
        <v>1.380932804</v>
      </c>
      <c r="O21" s="16">
        <f t="shared" si="10"/>
        <v>1.494742132</v>
      </c>
      <c r="P21" s="16">
        <f t="shared" si="10"/>
        <v>1.609689554</v>
      </c>
      <c r="Q21" s="16">
        <f t="shared" si="10"/>
        <v>1.725786449</v>
      </c>
      <c r="R21" s="16">
        <f t="shared" si="10"/>
        <v>1.843044314</v>
      </c>
      <c r="S21" s="16">
        <f t="shared" si="10"/>
        <v>1.961474757</v>
      </c>
      <c r="T21" s="16">
        <f t="shared" si="10"/>
        <v>2.081089504</v>
      </c>
      <c r="U21" s="16">
        <f t="shared" si="10"/>
        <v>2.201900399</v>
      </c>
      <c r="V21" s="16">
        <f t="shared" si="10"/>
        <v>2.323919403</v>
      </c>
      <c r="W21" s="16">
        <f t="shared" si="10"/>
        <v>2.447158598</v>
      </c>
      <c r="X21" s="16">
        <f t="shared" si="10"/>
        <v>2.571630183</v>
      </c>
      <c r="Y21" s="16">
        <f t="shared" si="10"/>
        <v>2.697346485</v>
      </c>
    </row>
    <row r="22">
      <c r="A22" s="6"/>
      <c r="B22" s="6"/>
      <c r="C22" s="6"/>
      <c r="D22" s="6"/>
      <c r="E22" s="6"/>
      <c r="F22" s="6"/>
      <c r="G22" s="6"/>
      <c r="H22" s="6"/>
      <c r="I22" s="6"/>
      <c r="J22" s="6"/>
      <c r="K22" s="6"/>
      <c r="L22" s="6"/>
      <c r="M22" s="6"/>
      <c r="N22" s="6"/>
      <c r="O22" s="6"/>
      <c r="P22" s="6"/>
      <c r="Q22" s="6"/>
      <c r="R22" s="6"/>
      <c r="S22" s="6"/>
      <c r="T22" s="6"/>
      <c r="U22" s="6"/>
      <c r="V22" s="6"/>
      <c r="W22" s="6"/>
      <c r="X22" s="6"/>
      <c r="Y22" s="6"/>
    </row>
    <row r="23">
      <c r="A23" s="15" t="s">
        <v>83</v>
      </c>
      <c r="B23" s="6"/>
      <c r="C23" s="6"/>
      <c r="D23" s="6"/>
      <c r="E23" s="6"/>
      <c r="F23" s="6"/>
      <c r="G23" s="6"/>
      <c r="H23" s="6"/>
      <c r="I23" s="6"/>
      <c r="J23" s="6"/>
      <c r="K23" s="6"/>
      <c r="L23" s="6"/>
      <c r="M23" s="6"/>
      <c r="N23" s="6"/>
      <c r="O23" s="6"/>
      <c r="P23" s="6"/>
      <c r="Q23" s="6"/>
      <c r="R23" s="6"/>
      <c r="S23" s="6"/>
      <c r="T23" s="6"/>
      <c r="U23" s="6"/>
      <c r="V23" s="6"/>
      <c r="W23" s="6"/>
      <c r="X23" s="6"/>
      <c r="Y23" s="6"/>
    </row>
    <row r="24">
      <c r="A24" s="6" t="s">
        <v>33</v>
      </c>
      <c r="B24" s="10">
        <f>B17*Assumptions!$B38</f>
        <v>612</v>
      </c>
      <c r="C24" s="10">
        <f>C17*Assumptions!$B38</f>
        <v>1206.12</v>
      </c>
      <c r="D24" s="10">
        <f>D17*Assumptions!$B38</f>
        <v>1780.6812</v>
      </c>
      <c r="E24" s="10">
        <f>E17*Assumptions!$B38</f>
        <v>2333.918412</v>
      </c>
      <c r="F24" s="10">
        <f>F17*Assumptions!$B38</f>
        <v>2863.976256</v>
      </c>
      <c r="G24" s="10">
        <f>G17*Assumptions!$B38</f>
        <v>3368.905199</v>
      </c>
      <c r="H24" s="10">
        <f>H17*Assumptions!$B38</f>
        <v>3846.657428</v>
      </c>
      <c r="I24" s="10">
        <f>I17*Assumptions!$B38</f>
        <v>4295.082556</v>
      </c>
      <c r="J24" s="10">
        <f>J17*Assumptions!$B38</f>
        <v>4711.923146</v>
      </c>
      <c r="K24" s="10">
        <f>K17*Assumptions!$B38</f>
        <v>5094.810054</v>
      </c>
      <c r="L24" s="10">
        <f>L17*Assumptions!$B38</f>
        <v>5441.257575</v>
      </c>
      <c r="M24" s="10">
        <f>M17*Assumptions!$B38</f>
        <v>5748.658398</v>
      </c>
      <c r="N24" s="10">
        <f>N17*Assumptions!$B38</f>
        <v>6014.278342</v>
      </c>
      <c r="O24" s="10">
        <f>O17*Assumptions!$B38</f>
        <v>6235.250885</v>
      </c>
      <c r="P24" s="10">
        <f>P17*Assumptions!$B38</f>
        <v>6408.571459</v>
      </c>
      <c r="Q24" s="10">
        <f>Q17*Assumptions!$B38</f>
        <v>6531.091522</v>
      </c>
      <c r="R24" s="10">
        <f>R17*Assumptions!$B38</f>
        <v>6599.512373</v>
      </c>
      <c r="S24" s="10">
        <f>S17*Assumptions!$B38</f>
        <v>6610.378728</v>
      </c>
      <c r="T24" s="10">
        <f>T17*Assumptions!$B38</f>
        <v>6560.07202</v>
      </c>
      <c r="U24" s="10">
        <f>U17*Assumptions!$B38</f>
        <v>6444.80343</v>
      </c>
      <c r="V24" s="10">
        <f>V17*Assumptions!$B38</f>
        <v>6260.606638</v>
      </c>
      <c r="W24" s="10">
        <f>W17*Assumptions!$B38</f>
        <v>6003.330266</v>
      </c>
      <c r="X24" s="10">
        <f>X17*Assumptions!$B38</f>
        <v>5668.630021</v>
      </c>
      <c r="Y24" s="10">
        <f>Y17*Assumptions!$B38</f>
        <v>5251.960517</v>
      </c>
    </row>
    <row r="25">
      <c r="A25" s="6" t="s">
        <v>20</v>
      </c>
      <c r="B25" s="10">
        <f>B18*Assumptions!$B39</f>
        <v>400.5</v>
      </c>
      <c r="C25" s="10">
        <f>C18*Assumptions!$B39</f>
        <v>781.83</v>
      </c>
      <c r="D25" s="10">
        <f>D18*Assumptions!$B39</f>
        <v>1142.708175</v>
      </c>
      <c r="E25" s="10">
        <f>E18*Assumptions!$B39</f>
        <v>1481.79518</v>
      </c>
      <c r="F25" s="10">
        <f>F18*Assumptions!$B39</f>
        <v>1797.69181</v>
      </c>
      <c r="G25" s="10">
        <f>G18*Assumptions!$B39</f>
        <v>2088.93657</v>
      </c>
      <c r="H25" s="10">
        <f>H18*Assumptions!$B39</f>
        <v>2354.003147</v>
      </c>
      <c r="I25" s="10">
        <f>I18*Assumptions!$B39</f>
        <v>2591.297779</v>
      </c>
      <c r="J25" s="10">
        <f>J18*Assumptions!$B39</f>
        <v>2799.15653</v>
      </c>
      <c r="K25" s="10">
        <f>K18*Assumptions!$B39</f>
        <v>2975.842447</v>
      </c>
      <c r="L25" s="10">
        <f>L18*Assumptions!$B39</f>
        <v>3119.542612</v>
      </c>
      <c r="M25" s="10">
        <f>M18*Assumptions!$B39</f>
        <v>3228.36507</v>
      </c>
      <c r="N25" s="10">
        <f>N18*Assumptions!$B39</f>
        <v>3300.335648</v>
      </c>
      <c r="O25" s="10">
        <f>O18*Assumptions!$B39</f>
        <v>3333.394634</v>
      </c>
      <c r="P25" s="10">
        <f>P18*Assumptions!$B39</f>
        <v>3325.39334</v>
      </c>
      <c r="Q25" s="10">
        <f>Q18*Assumptions!$B39</f>
        <v>3274.090513</v>
      </c>
      <c r="R25" s="10">
        <f>R18*Assumptions!$B39</f>
        <v>3177.148625</v>
      </c>
      <c r="S25" s="10">
        <f>S18*Assumptions!$B39</f>
        <v>3032.129994</v>
      </c>
      <c r="T25" s="10">
        <f>T18*Assumptions!$B39</f>
        <v>2836.492771</v>
      </c>
      <c r="U25" s="10">
        <f>U18*Assumptions!$B39</f>
        <v>2587.586762</v>
      </c>
      <c r="V25" s="10">
        <f>V18*Assumptions!$B39</f>
        <v>2282.649079</v>
      </c>
      <c r="W25" s="10">
        <f>W18*Assumptions!$B39</f>
        <v>1918.799633</v>
      </c>
      <c r="X25" s="10">
        <f>X18*Assumptions!$B39</f>
        <v>1493.036438</v>
      </c>
      <c r="Y25" s="10">
        <f>Y18*Assumptions!$B39</f>
        <v>1002.230735</v>
      </c>
    </row>
    <row r="26">
      <c r="A26" s="6" t="s">
        <v>21</v>
      </c>
      <c r="B26" s="10">
        <f>B19*Assumptions!$B40</f>
        <v>105</v>
      </c>
      <c r="C26" s="10">
        <f>C19*Assumptions!$B40</f>
        <v>211.05</v>
      </c>
      <c r="D26" s="10">
        <f>D19*Assumptions!$B40</f>
        <v>317.8385</v>
      </c>
      <c r="E26" s="10">
        <f>E19*Assumptions!$B40</f>
        <v>425.026595</v>
      </c>
      <c r="F26" s="10">
        <f>F19*Assumptions!$B40</f>
        <v>532.2463258</v>
      </c>
      <c r="G26" s="10">
        <f>G19*Assumptions!$B40</f>
        <v>639.0989441</v>
      </c>
      <c r="H26" s="10">
        <f>H19*Assumptions!$B40</f>
        <v>745.1530874</v>
      </c>
      <c r="I26" s="10">
        <f>I19*Assumptions!$B40</f>
        <v>849.9428606</v>
      </c>
      <c r="J26" s="10">
        <f>J19*Assumptions!$B40</f>
        <v>952.9658175</v>
      </c>
      <c r="K26" s="10">
        <f>K19*Assumptions!$B40</f>
        <v>1053.68084</v>
      </c>
      <c r="L26" s="10">
        <f>L19*Assumptions!$B40</f>
        <v>1151.505909</v>
      </c>
      <c r="M26" s="10">
        <f>M19*Assumptions!$B40</f>
        <v>1245.81576</v>
      </c>
      <c r="N26" s="10">
        <f>N19*Assumptions!$B40</f>
        <v>1335.939422</v>
      </c>
      <c r="O26" s="10">
        <f>O19*Assumptions!$B40</f>
        <v>1421.157632</v>
      </c>
      <c r="P26" s="10">
        <f>P19*Assumptions!$B40</f>
        <v>1500.700113</v>
      </c>
      <c r="Q26" s="10">
        <f>Q19*Assumptions!$B40</f>
        <v>1573.742728</v>
      </c>
      <c r="R26" s="10">
        <f>R19*Assumptions!$B40</f>
        <v>1639.404474</v>
      </c>
      <c r="S26" s="10">
        <f>S19*Assumptions!$B40</f>
        <v>1696.744343</v>
      </c>
      <c r="T26" s="10">
        <f>T19*Assumptions!$B40</f>
        <v>1744.758013</v>
      </c>
      <c r="U26" s="10">
        <f>U19*Assumptions!$B40</f>
        <v>1782.374381</v>
      </c>
      <c r="V26" s="10">
        <f>V19*Assumptions!$B40</f>
        <v>1808.451922</v>
      </c>
      <c r="W26" s="10">
        <f>W19*Assumptions!$B40</f>
        <v>1821.774874</v>
      </c>
      <c r="X26" s="10">
        <f>X19*Assumptions!$B40</f>
        <v>1821.049218</v>
      </c>
      <c r="Y26" s="10">
        <f>Y19*Assumptions!$B40</f>
        <v>1804.898484</v>
      </c>
    </row>
    <row r="27">
      <c r="A27" s="6" t="s">
        <v>22</v>
      </c>
      <c r="B27" s="10">
        <f>B20*Assumptions!$B41</f>
        <v>480</v>
      </c>
      <c r="C27" s="10">
        <f>C20*Assumptions!$B41</f>
        <v>948.8</v>
      </c>
      <c r="D27" s="10">
        <f>D20*Assumptions!$B41</f>
        <v>1405.328</v>
      </c>
      <c r="E27" s="10">
        <f>E20*Assumptions!$B41</f>
        <v>1848.46288</v>
      </c>
      <c r="F27" s="10">
        <f>F20*Assumptions!$B41</f>
        <v>2277.032565</v>
      </c>
      <c r="G27" s="10">
        <f>G20*Assumptions!$B41</f>
        <v>2689.812126</v>
      </c>
      <c r="H27" s="10">
        <f>H20*Assumptions!$B41</f>
        <v>3085.521821</v>
      </c>
      <c r="I27" s="10">
        <f>I20*Assumptions!$B41</f>
        <v>3462.825062</v>
      </c>
      <c r="J27" s="10">
        <f>J20*Assumptions!$B41</f>
        <v>3820.32632</v>
      </c>
      <c r="K27" s="10">
        <f>K20*Assumptions!$B41</f>
        <v>4156.568956</v>
      </c>
      <c r="L27" s="10">
        <f>L20*Assumptions!$B41</f>
        <v>4470.032978</v>
      </c>
      <c r="M27" s="10">
        <f>M20*Assumptions!$B41</f>
        <v>4759.132723</v>
      </c>
      <c r="N27" s="10">
        <f>N20*Assumptions!$B41</f>
        <v>5022.214466</v>
      </c>
      <c r="O27" s="10">
        <f>O20*Assumptions!$B41</f>
        <v>5257.553935</v>
      </c>
      <c r="P27" s="10">
        <f>P20*Assumptions!$B41</f>
        <v>5463.353759</v>
      </c>
      <c r="Q27" s="10">
        <f>Q20*Assumptions!$B41</f>
        <v>5637.74082</v>
      </c>
      <c r="R27" s="10">
        <f>R20*Assumptions!$B41</f>
        <v>5778.763517</v>
      </c>
      <c r="S27" s="10">
        <f>S20*Assumptions!$B41</f>
        <v>5884.388942</v>
      </c>
      <c r="T27" s="10">
        <f>T20*Assumptions!$B41</f>
        <v>5952.499962</v>
      </c>
      <c r="U27" s="10">
        <f>U20*Assumptions!$B41</f>
        <v>5980.892196</v>
      </c>
      <c r="V27" s="10">
        <f>V20*Assumptions!$B41</f>
        <v>5967.270901</v>
      </c>
      <c r="W27" s="10">
        <f>W20*Assumptions!$B41</f>
        <v>5909.247749</v>
      </c>
      <c r="X27" s="10">
        <f>X20*Assumptions!$B41</f>
        <v>5804.337497</v>
      </c>
      <c r="Y27" s="10">
        <f>Y20*Assumptions!$B41</f>
        <v>5649.954549</v>
      </c>
    </row>
    <row r="28">
      <c r="A28" s="6" t="s">
        <v>23</v>
      </c>
      <c r="B28" s="10">
        <f>B21*Assumptions!$B42</f>
        <v>80</v>
      </c>
      <c r="C28" s="10">
        <f>C21*Assumptions!$B42</f>
        <v>160.8</v>
      </c>
      <c r="D28" s="10">
        <f>D21*Assumptions!$B42</f>
        <v>242.408</v>
      </c>
      <c r="E28" s="10">
        <f>E21*Assumptions!$B42</f>
        <v>324.83208</v>
      </c>
      <c r="F28" s="10">
        <f>F21*Assumptions!$B42</f>
        <v>408.0804008</v>
      </c>
      <c r="G28" s="10">
        <f>G21*Assumptions!$B42</f>
        <v>492.1612048</v>
      </c>
      <c r="H28" s="10">
        <f>H21*Assumptions!$B42</f>
        <v>577.0828169</v>
      </c>
      <c r="I28" s="10">
        <f>I21*Assumptions!$B42</f>
        <v>662.853645</v>
      </c>
      <c r="J28" s="10">
        <f>J21*Assumptions!$B42</f>
        <v>749.4821815</v>
      </c>
      <c r="K28" s="10">
        <f>K21*Assumptions!$B42</f>
        <v>836.9770033</v>
      </c>
      <c r="L28" s="10">
        <f>L21*Assumptions!$B42</f>
        <v>925.3467733</v>
      </c>
      <c r="M28" s="10">
        <f>M21*Assumptions!$B42</f>
        <v>1014.600241</v>
      </c>
      <c r="N28" s="10">
        <f>N21*Assumptions!$B42</f>
        <v>1104.746243</v>
      </c>
      <c r="O28" s="10">
        <f>O21*Assumptions!$B42</f>
        <v>1195.793706</v>
      </c>
      <c r="P28" s="10">
        <f>P21*Assumptions!$B42</f>
        <v>1287.751643</v>
      </c>
      <c r="Q28" s="10">
        <f>Q21*Assumptions!$B42</f>
        <v>1380.629159</v>
      </c>
      <c r="R28" s="10">
        <f>R21*Assumptions!$B42</f>
        <v>1474.435451</v>
      </c>
      <c r="S28" s="10">
        <f>S21*Assumptions!$B42</f>
        <v>1569.179805</v>
      </c>
      <c r="T28" s="10">
        <f>T21*Assumptions!$B42</f>
        <v>1664.871604</v>
      </c>
      <c r="U28" s="10">
        <f>U21*Assumptions!$B42</f>
        <v>1761.52032</v>
      </c>
      <c r="V28" s="10">
        <f>V21*Assumptions!$B42</f>
        <v>1859.135523</v>
      </c>
      <c r="W28" s="10">
        <f>W21*Assumptions!$B42</f>
        <v>1957.726878</v>
      </c>
      <c r="X28" s="10">
        <f>X21*Assumptions!$B42</f>
        <v>2057.304147</v>
      </c>
      <c r="Y28" s="10">
        <f>Y21*Assumptions!$B42</f>
        <v>2157.877188</v>
      </c>
    </row>
    <row r="29">
      <c r="A29" s="6" t="s">
        <v>84</v>
      </c>
      <c r="B29" s="10">
        <f t="shared" ref="B29:Y29" si="11">SUM(B24:B28)</f>
        <v>1677.5</v>
      </c>
      <c r="C29" s="10">
        <f t="shared" si="11"/>
        <v>3308.6</v>
      </c>
      <c r="D29" s="10">
        <f t="shared" si="11"/>
        <v>4888.963875</v>
      </c>
      <c r="E29" s="10">
        <f t="shared" si="11"/>
        <v>6414.035147</v>
      </c>
      <c r="F29" s="10">
        <f t="shared" si="11"/>
        <v>7879.027358</v>
      </c>
      <c r="G29" s="10">
        <f t="shared" si="11"/>
        <v>9278.914045</v>
      </c>
      <c r="H29" s="10">
        <f t="shared" si="11"/>
        <v>10608.4183</v>
      </c>
      <c r="I29" s="10">
        <f t="shared" si="11"/>
        <v>11862.0019</v>
      </c>
      <c r="J29" s="10">
        <f t="shared" si="11"/>
        <v>13033.854</v>
      </c>
      <c r="K29" s="10">
        <f t="shared" si="11"/>
        <v>14117.8793</v>
      </c>
      <c r="L29" s="10">
        <f t="shared" si="11"/>
        <v>15107.68585</v>
      </c>
      <c r="M29" s="10">
        <f t="shared" si="11"/>
        <v>15996.57219</v>
      </c>
      <c r="N29" s="10">
        <f t="shared" si="11"/>
        <v>16777.51412</v>
      </c>
      <c r="O29" s="10">
        <f t="shared" si="11"/>
        <v>17443.15079</v>
      </c>
      <c r="P29" s="10">
        <f t="shared" si="11"/>
        <v>17985.77031</v>
      </c>
      <c r="Q29" s="10">
        <f t="shared" si="11"/>
        <v>18397.29474</v>
      </c>
      <c r="R29" s="10">
        <f t="shared" si="11"/>
        <v>18669.26444</v>
      </c>
      <c r="S29" s="10">
        <f t="shared" si="11"/>
        <v>18792.82181</v>
      </c>
      <c r="T29" s="10">
        <f t="shared" si="11"/>
        <v>18758.69437</v>
      </c>
      <c r="U29" s="10">
        <f t="shared" si="11"/>
        <v>18557.17709</v>
      </c>
      <c r="V29" s="10">
        <f t="shared" si="11"/>
        <v>18178.11406</v>
      </c>
      <c r="W29" s="10">
        <f t="shared" si="11"/>
        <v>17610.8794</v>
      </c>
      <c r="X29" s="10">
        <f t="shared" si="11"/>
        <v>16844.35732</v>
      </c>
      <c r="Y29" s="10">
        <f t="shared" si="11"/>
        <v>15866.92147</v>
      </c>
    </row>
    <row r="30">
      <c r="A30" s="6"/>
      <c r="B30" s="6"/>
      <c r="C30" s="6"/>
      <c r="D30" s="6"/>
      <c r="E30" s="6"/>
      <c r="F30" s="6"/>
      <c r="G30" s="6"/>
      <c r="H30" s="6"/>
      <c r="I30" s="6"/>
      <c r="J30" s="6"/>
      <c r="K30" s="6"/>
      <c r="L30" s="6"/>
      <c r="M30" s="6"/>
      <c r="N30" s="6"/>
      <c r="O30" s="6"/>
      <c r="P30" s="6"/>
      <c r="Q30" s="6"/>
      <c r="R30" s="6"/>
      <c r="S30" s="6"/>
      <c r="T30" s="6"/>
      <c r="U30" s="6"/>
      <c r="V30" s="6"/>
      <c r="W30" s="6"/>
      <c r="X30" s="6"/>
      <c r="Y30" s="6"/>
    </row>
    <row r="31">
      <c r="A31" s="6"/>
      <c r="B31" s="6"/>
      <c r="C31" s="6"/>
      <c r="D31" s="6"/>
      <c r="E31" s="6"/>
      <c r="F31" s="6"/>
      <c r="G31" s="6"/>
      <c r="H31" s="6"/>
      <c r="I31" s="6"/>
      <c r="J31" s="6"/>
      <c r="K31" s="6"/>
      <c r="L31" s="6"/>
      <c r="M31" s="6"/>
      <c r="N31" s="6"/>
      <c r="O31" s="6"/>
      <c r="P31" s="6"/>
      <c r="Q31" s="6"/>
      <c r="R31" s="6"/>
      <c r="S31" s="6"/>
      <c r="T31" s="6"/>
      <c r="U31" s="6"/>
      <c r="V31" s="6"/>
      <c r="W31" s="6"/>
      <c r="X31" s="6"/>
      <c r="Y31"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40</v>
      </c>
      <c r="C1" s="18" t="s">
        <v>41</v>
      </c>
      <c r="D1" s="18" t="s">
        <v>42</v>
      </c>
      <c r="E1" s="18" t="s">
        <v>43</v>
      </c>
      <c r="F1" s="18" t="s">
        <v>44</v>
      </c>
      <c r="G1" s="18" t="s">
        <v>45</v>
      </c>
      <c r="H1" s="18" t="s">
        <v>46</v>
      </c>
      <c r="I1" s="18" t="s">
        <v>47</v>
      </c>
      <c r="J1" s="18" t="s">
        <v>48</v>
      </c>
      <c r="K1" s="18" t="s">
        <v>49</v>
      </c>
      <c r="L1" s="18" t="s">
        <v>50</v>
      </c>
      <c r="M1" s="18" t="s">
        <v>51</v>
      </c>
      <c r="N1" s="18" t="s">
        <v>52</v>
      </c>
      <c r="O1" s="18" t="s">
        <v>53</v>
      </c>
      <c r="P1" s="18" t="s">
        <v>54</v>
      </c>
      <c r="Q1" s="18" t="s">
        <v>55</v>
      </c>
      <c r="R1" s="18" t="s">
        <v>56</v>
      </c>
      <c r="S1" s="18" t="s">
        <v>57</v>
      </c>
      <c r="T1" s="18" t="s">
        <v>58</v>
      </c>
      <c r="U1" s="18" t="s">
        <v>59</v>
      </c>
      <c r="V1" s="18" t="s">
        <v>60</v>
      </c>
      <c r="W1" s="18" t="s">
        <v>61</v>
      </c>
      <c r="X1" s="18" t="s">
        <v>62</v>
      </c>
      <c r="Y1" s="18" t="s">
        <v>63</v>
      </c>
    </row>
    <row r="2">
      <c r="A2" s="6" t="s">
        <v>85</v>
      </c>
      <c r="B2" s="6"/>
      <c r="C2" s="6"/>
      <c r="D2" s="6"/>
      <c r="E2" s="6"/>
      <c r="F2" s="6"/>
      <c r="G2" s="6"/>
      <c r="H2" s="6"/>
      <c r="I2" s="6"/>
      <c r="J2" s="6"/>
      <c r="K2" s="6"/>
      <c r="L2" s="6"/>
      <c r="M2" s="6"/>
      <c r="N2" s="6"/>
      <c r="O2" s="6"/>
      <c r="P2" s="6"/>
      <c r="Q2" s="6"/>
      <c r="R2" s="6"/>
      <c r="S2" s="6"/>
      <c r="T2" s="6"/>
      <c r="U2" s="6"/>
      <c r="V2" s="6"/>
      <c r="W2" s="6"/>
      <c r="X2" s="6"/>
      <c r="Y2" s="6"/>
    </row>
    <row r="3">
      <c r="A3" s="6" t="s">
        <v>24</v>
      </c>
      <c r="B3" s="13">
        <v>0.0</v>
      </c>
      <c r="C3" s="16">
        <f t="shared" ref="C3:Y3" si="1">B17</f>
        <v>3</v>
      </c>
      <c r="D3" s="16">
        <f t="shared" si="1"/>
        <v>5.905</v>
      </c>
      <c r="E3" s="16">
        <f t="shared" si="1"/>
        <v>8.705675</v>
      </c>
      <c r="F3" s="16">
        <f t="shared" si="1"/>
        <v>11.39219363</v>
      </c>
      <c r="G3" s="16">
        <f t="shared" si="1"/>
        <v>13.954195</v>
      </c>
      <c r="H3" s="16">
        <f t="shared" si="1"/>
        <v>16.38076466</v>
      </c>
      <c r="I3" s="16">
        <f t="shared" si="1"/>
        <v>18.66040945</v>
      </c>
      <c r="J3" s="16">
        <f t="shared" si="1"/>
        <v>20.78103135</v>
      </c>
      <c r="K3" s="16">
        <f t="shared" si="1"/>
        <v>22.72990023</v>
      </c>
      <c r="L3" s="16">
        <f t="shared" si="1"/>
        <v>24.49362552</v>
      </c>
      <c r="M3" s="16">
        <f t="shared" si="1"/>
        <v>26.05812655</v>
      </c>
      <c r="N3" s="16">
        <f t="shared" si="1"/>
        <v>27.40860184</v>
      </c>
      <c r="O3" s="16">
        <f t="shared" si="1"/>
        <v>28.52949699</v>
      </c>
      <c r="P3" s="16">
        <f t="shared" si="1"/>
        <v>29.4044713</v>
      </c>
      <c r="Q3" s="16">
        <f t="shared" si="1"/>
        <v>30.01636296</v>
      </c>
      <c r="R3" s="16">
        <f t="shared" si="1"/>
        <v>30.34715288</v>
      </c>
      <c r="S3" s="16">
        <f t="shared" si="1"/>
        <v>30.37792697</v>
      </c>
      <c r="T3" s="16">
        <f t="shared" si="1"/>
        <v>30.08883687</v>
      </c>
      <c r="U3" s="16">
        <f t="shared" si="1"/>
        <v>29.45905909</v>
      </c>
      <c r="V3" s="16">
        <f t="shared" si="1"/>
        <v>28.46675247</v>
      </c>
      <c r="W3" s="16">
        <f t="shared" si="1"/>
        <v>27.08901391</v>
      </c>
      <c r="X3" s="16">
        <f t="shared" si="1"/>
        <v>25.30183225</v>
      </c>
      <c r="Y3" s="16">
        <f t="shared" si="1"/>
        <v>23.08004032</v>
      </c>
    </row>
    <row r="4">
      <c r="A4" s="6" t="s">
        <v>25</v>
      </c>
      <c r="B4" s="13">
        <v>0.0</v>
      </c>
      <c r="C4" s="16">
        <f t="shared" ref="C4:Y4" si="2">B18</f>
        <v>8</v>
      </c>
      <c r="D4" s="16">
        <f t="shared" si="2"/>
        <v>15.86</v>
      </c>
      <c r="E4" s="16">
        <f t="shared" si="2"/>
        <v>23.5537</v>
      </c>
      <c r="F4" s="16">
        <f t="shared" si="2"/>
        <v>31.0528165</v>
      </c>
      <c r="G4" s="16">
        <f t="shared" si="2"/>
        <v>38.32696124</v>
      </c>
      <c r="H4" s="16">
        <f t="shared" si="2"/>
        <v>45.34351322</v>
      </c>
      <c r="I4" s="16">
        <f t="shared" si="2"/>
        <v>52.06748358</v>
      </c>
      <c r="J4" s="16">
        <f t="shared" si="2"/>
        <v>58.4613731</v>
      </c>
      <c r="K4" s="16">
        <f t="shared" si="2"/>
        <v>64.48502176</v>
      </c>
      <c r="L4" s="16">
        <f t="shared" si="2"/>
        <v>70.09545009</v>
      </c>
      <c r="M4" s="16">
        <f t="shared" si="2"/>
        <v>75.24669178</v>
      </c>
      <c r="N4" s="16">
        <f t="shared" si="2"/>
        <v>79.8896172</v>
      </c>
      <c r="O4" s="16">
        <f t="shared" si="2"/>
        <v>83.97174725</v>
      </c>
      <c r="P4" s="16">
        <f t="shared" si="2"/>
        <v>87.43705703</v>
      </c>
      <c r="Q4" s="16">
        <f t="shared" si="2"/>
        <v>90.225769</v>
      </c>
      <c r="R4" s="16">
        <f t="shared" si="2"/>
        <v>92.27413479</v>
      </c>
      <c r="S4" s="16">
        <f t="shared" si="2"/>
        <v>93.51420528</v>
      </c>
      <c r="T4" s="16">
        <f t="shared" si="2"/>
        <v>93.87358833</v>
      </c>
      <c r="U4" s="16">
        <f t="shared" si="2"/>
        <v>93.27519336</v>
      </c>
      <c r="V4" s="16">
        <f t="shared" si="2"/>
        <v>91.63696236</v>
      </c>
      <c r="W4" s="16">
        <f t="shared" si="2"/>
        <v>88.87158638</v>
      </c>
      <c r="X4" s="16">
        <f t="shared" si="2"/>
        <v>84.88620691</v>
      </c>
      <c r="Y4" s="16">
        <f t="shared" si="2"/>
        <v>79.58210132</v>
      </c>
    </row>
    <row r="5">
      <c r="A5" s="6" t="s">
        <v>26</v>
      </c>
      <c r="B5" s="13">
        <v>0.0</v>
      </c>
      <c r="C5" s="16">
        <f t="shared" ref="C5:Y5" si="3">B19</f>
        <v>5</v>
      </c>
      <c r="D5" s="16">
        <f t="shared" si="3"/>
        <v>9.75</v>
      </c>
      <c r="E5" s="16">
        <f t="shared" si="3"/>
        <v>14.2385</v>
      </c>
      <c r="F5" s="16">
        <f t="shared" si="3"/>
        <v>18.453615</v>
      </c>
      <c r="G5" s="16">
        <f t="shared" si="3"/>
        <v>22.38306305</v>
      </c>
      <c r="H5" s="16">
        <f t="shared" si="3"/>
        <v>26.01415294</v>
      </c>
      <c r="I5" s="16">
        <f t="shared" si="3"/>
        <v>29.3337715</v>
      </c>
      <c r="J5" s="16">
        <f t="shared" si="3"/>
        <v>32.32837056</v>
      </c>
      <c r="K5" s="16">
        <f t="shared" si="3"/>
        <v>34.98395345</v>
      </c>
      <c r="L5" s="16">
        <f t="shared" si="3"/>
        <v>37.28606115</v>
      </c>
      <c r="M5" s="16">
        <f t="shared" si="3"/>
        <v>39.21975797</v>
      </c>
      <c r="N5" s="16">
        <f t="shared" si="3"/>
        <v>40.76961684</v>
      </c>
      <c r="O5" s="16">
        <f t="shared" si="3"/>
        <v>41.91970414</v>
      </c>
      <c r="P5" s="16">
        <f t="shared" si="3"/>
        <v>42.65356405</v>
      </c>
      <c r="Q5" s="16">
        <f t="shared" si="3"/>
        <v>42.95420244</v>
      </c>
      <c r="R5" s="16">
        <f t="shared" si="3"/>
        <v>42.8040703</v>
      </c>
      <c r="S5" s="16">
        <f t="shared" si="3"/>
        <v>42.18504661</v>
      </c>
      <c r="T5" s="16">
        <f t="shared" si="3"/>
        <v>41.07842075</v>
      </c>
      <c r="U5" s="16">
        <f t="shared" si="3"/>
        <v>39.46487435</v>
      </c>
      <c r="V5" s="16">
        <f t="shared" si="3"/>
        <v>37.32446256</v>
      </c>
      <c r="W5" s="16">
        <f t="shared" si="3"/>
        <v>34.63659484</v>
      </c>
      <c r="X5" s="16">
        <f t="shared" si="3"/>
        <v>31.38001507</v>
      </c>
      <c r="Y5" s="16">
        <f t="shared" si="3"/>
        <v>27.53278113</v>
      </c>
    </row>
    <row r="6">
      <c r="A6" s="6" t="s">
        <v>27</v>
      </c>
      <c r="B6" s="13">
        <v>0.0</v>
      </c>
      <c r="C6" s="16">
        <f t="shared" ref="C6:Y6" si="4">B20</f>
        <v>1</v>
      </c>
      <c r="D6" s="16">
        <f t="shared" si="4"/>
        <v>1.947</v>
      </c>
      <c r="E6" s="16">
        <f t="shared" si="4"/>
        <v>2.839399</v>
      </c>
      <c r="F6" s="16">
        <f t="shared" si="4"/>
        <v>3.675561783</v>
      </c>
      <c r="G6" s="16">
        <f t="shared" si="4"/>
        <v>4.453818263</v>
      </c>
      <c r="H6" s="16">
        <f t="shared" si="4"/>
        <v>5.172462823</v>
      </c>
      <c r="I6" s="16">
        <f t="shared" si="4"/>
        <v>5.829753637</v>
      </c>
      <c r="J6" s="16">
        <f t="shared" si="4"/>
        <v>6.423911984</v>
      </c>
      <c r="K6" s="16">
        <f t="shared" si="4"/>
        <v>6.953121548</v>
      </c>
      <c r="L6" s="16">
        <f t="shared" si="4"/>
        <v>7.415527706</v>
      </c>
      <c r="M6" s="16">
        <f t="shared" si="4"/>
        <v>7.809236799</v>
      </c>
      <c r="N6" s="16">
        <f t="shared" si="4"/>
        <v>8.132315398</v>
      </c>
      <c r="O6" s="16">
        <f t="shared" si="4"/>
        <v>8.382789549</v>
      </c>
      <c r="P6" s="16">
        <f t="shared" si="4"/>
        <v>8.558644008</v>
      </c>
      <c r="Q6" s="16">
        <f t="shared" si="4"/>
        <v>8.657821463</v>
      </c>
      <c r="R6" s="16">
        <f t="shared" si="4"/>
        <v>8.678221741</v>
      </c>
      <c r="S6" s="16">
        <f t="shared" si="4"/>
        <v>8.617700996</v>
      </c>
      <c r="T6" s="16">
        <f t="shared" si="4"/>
        <v>8.474070893</v>
      </c>
      <c r="U6" s="16">
        <f t="shared" si="4"/>
        <v>8.245097769</v>
      </c>
      <c r="V6" s="16">
        <f t="shared" si="4"/>
        <v>7.928501778</v>
      </c>
      <c r="W6" s="16">
        <f t="shared" si="4"/>
        <v>7.521956028</v>
      </c>
      <c r="X6" s="16">
        <f t="shared" si="4"/>
        <v>7.023085698</v>
      </c>
      <c r="Y6" s="16">
        <f t="shared" si="4"/>
        <v>6.429467137</v>
      </c>
    </row>
    <row r="7">
      <c r="A7" s="6" t="s">
        <v>28</v>
      </c>
      <c r="B7" s="13">
        <v>0.0</v>
      </c>
      <c r="C7" s="16">
        <f t="shared" ref="C7:Y7" si="5">B21</f>
        <v>1</v>
      </c>
      <c r="D7" s="16">
        <f t="shared" si="5"/>
        <v>1.947</v>
      </c>
      <c r="E7" s="16">
        <f t="shared" si="5"/>
        <v>2.839399</v>
      </c>
      <c r="F7" s="16">
        <f t="shared" si="5"/>
        <v>3.675561783</v>
      </c>
      <c r="G7" s="16">
        <f t="shared" si="5"/>
        <v>4.453818263</v>
      </c>
      <c r="H7" s="16">
        <f t="shared" si="5"/>
        <v>5.172462823</v>
      </c>
      <c r="I7" s="16">
        <f t="shared" si="5"/>
        <v>5.829753637</v>
      </c>
      <c r="J7" s="16">
        <f t="shared" si="5"/>
        <v>6.423911984</v>
      </c>
      <c r="K7" s="16">
        <f t="shared" si="5"/>
        <v>6.953121548</v>
      </c>
      <c r="L7" s="16">
        <f t="shared" si="5"/>
        <v>7.415527706</v>
      </c>
      <c r="M7" s="16">
        <f t="shared" si="5"/>
        <v>7.809236799</v>
      </c>
      <c r="N7" s="16">
        <f t="shared" si="5"/>
        <v>8.132315398</v>
      </c>
      <c r="O7" s="16">
        <f t="shared" si="5"/>
        <v>8.382789549</v>
      </c>
      <c r="P7" s="16">
        <f t="shared" si="5"/>
        <v>8.558644008</v>
      </c>
      <c r="Q7" s="16">
        <f t="shared" si="5"/>
        <v>8.657821463</v>
      </c>
      <c r="R7" s="16">
        <f t="shared" si="5"/>
        <v>8.678221741</v>
      </c>
      <c r="S7" s="16">
        <f t="shared" si="5"/>
        <v>8.617700996</v>
      </c>
      <c r="T7" s="16">
        <f t="shared" si="5"/>
        <v>8.474070893</v>
      </c>
      <c r="U7" s="16">
        <f t="shared" si="5"/>
        <v>8.245097769</v>
      </c>
      <c r="V7" s="16">
        <f t="shared" si="5"/>
        <v>7.928501778</v>
      </c>
      <c r="W7" s="16">
        <f t="shared" si="5"/>
        <v>7.521956028</v>
      </c>
      <c r="X7" s="16">
        <f t="shared" si="5"/>
        <v>7.023085698</v>
      </c>
      <c r="Y7" s="16">
        <f t="shared" si="5"/>
        <v>6.429467137</v>
      </c>
    </row>
    <row r="8">
      <c r="A8" s="6"/>
      <c r="B8" s="6"/>
      <c r="C8" s="6"/>
      <c r="D8" s="6"/>
      <c r="E8" s="6"/>
      <c r="F8" s="6"/>
      <c r="G8" s="6"/>
      <c r="H8" s="6"/>
      <c r="I8" s="6"/>
      <c r="J8" s="6"/>
      <c r="K8" s="6"/>
      <c r="L8" s="6"/>
      <c r="M8" s="6"/>
      <c r="N8" s="6"/>
      <c r="O8" s="6"/>
      <c r="P8" s="6"/>
      <c r="Q8" s="6"/>
      <c r="R8" s="6"/>
      <c r="S8" s="6"/>
      <c r="T8" s="6"/>
      <c r="U8" s="6"/>
      <c r="V8" s="6"/>
      <c r="W8" s="6"/>
      <c r="X8" s="6"/>
      <c r="Y8" s="6"/>
    </row>
    <row r="9">
      <c r="A9" s="6" t="s">
        <v>86</v>
      </c>
      <c r="B9" s="6"/>
      <c r="C9" s="6"/>
      <c r="D9" s="6"/>
      <c r="E9" s="6"/>
      <c r="F9" s="6"/>
      <c r="G9" s="6"/>
      <c r="H9" s="6"/>
      <c r="I9" s="6"/>
      <c r="J9" s="6"/>
      <c r="K9" s="6"/>
      <c r="L9" s="6"/>
      <c r="M9" s="6"/>
      <c r="N9" s="6"/>
      <c r="O9" s="6"/>
      <c r="P9" s="6"/>
      <c r="Q9" s="6"/>
      <c r="R9" s="6"/>
      <c r="S9" s="6"/>
      <c r="T9" s="6"/>
      <c r="U9" s="6"/>
      <c r="V9" s="6"/>
      <c r="W9" s="6"/>
      <c r="X9" s="6"/>
      <c r="Y9" s="6"/>
    </row>
    <row r="10">
      <c r="A10" s="6" t="s">
        <v>24</v>
      </c>
      <c r="B10" s="16">
        <f>'Calcs-1'!B3-'Calcs-1'!B56</f>
        <v>3</v>
      </c>
      <c r="C10" s="16">
        <f>'Calcs-1'!C3-'Calcs-1'!C56</f>
        <v>2.905</v>
      </c>
      <c r="D10" s="16">
        <f>'Calcs-1'!D3-'Calcs-1'!D56</f>
        <v>2.800675</v>
      </c>
      <c r="E10" s="16">
        <f>'Calcs-1'!E3-'Calcs-1'!E56</f>
        <v>2.686518625</v>
      </c>
      <c r="F10" s="16">
        <f>'Calcs-1'!F3-'Calcs-1'!F56</f>
        <v>2.562001377</v>
      </c>
      <c r="G10" s="16">
        <f>'Calcs-1'!G3-'Calcs-1'!G56</f>
        <v>2.426569663</v>
      </c>
      <c r="H10" s="16">
        <f>'Calcs-1'!H3-'Calcs-1'!H56</f>
        <v>2.279644786</v>
      </c>
      <c r="I10" s="16">
        <f>'Calcs-1'!I3-'Calcs-1'!I56</f>
        <v>2.120621895</v>
      </c>
      <c r="J10" s="16">
        <f>'Calcs-1'!J3-'Calcs-1'!J56</f>
        <v>1.948868888</v>
      </c>
      <c r="K10" s="16">
        <f>'Calcs-1'!K3-'Calcs-1'!K56</f>
        <v>1.763725283</v>
      </c>
      <c r="L10" s="16">
        <f>'Calcs-1'!L3-'Calcs-1'!L56</f>
        <v>1.564501031</v>
      </c>
      <c r="M10" s="16">
        <f>'Calcs-1'!M3-'Calcs-1'!M56</f>
        <v>1.350475291</v>
      </c>
      <c r="N10" s="16">
        <f>'Calcs-1'!N3-'Calcs-1'!N56</f>
        <v>1.120895152</v>
      </c>
      <c r="O10" s="16">
        <f>'Calcs-1'!O3-'Calcs-1'!O56</f>
        <v>0.874974305</v>
      </c>
      <c r="P10" s="16">
        <f>'Calcs-1'!P3-'Calcs-1'!P56</f>
        <v>0.611891663</v>
      </c>
      <c r="Q10" s="16">
        <f>'Calcs-1'!Q3-'Calcs-1'!Q56</f>
        <v>0.3307899262</v>
      </c>
      <c r="R10" s="16">
        <f>'Calcs-1'!R3-'Calcs-1'!R56</f>
        <v>0.0307740903</v>
      </c>
      <c r="S10" s="16">
        <f>'Calcs-1'!S3-'Calcs-1'!S56</f>
        <v>-0.2890901044</v>
      </c>
      <c r="T10" s="16">
        <f>'Calcs-1'!T3-'Calcs-1'!T56</f>
        <v>-0.6297777845</v>
      </c>
      <c r="U10" s="16">
        <f>'Calcs-1'!U3-'Calcs-1'!U56</f>
        <v>-0.9923066192</v>
      </c>
      <c r="V10" s="16">
        <f>'Calcs-1'!V3-'Calcs-1'!V56</f>
        <v>-1.377738561</v>
      </c>
      <c r="W10" s="16">
        <f>'Calcs-1'!W3-'Calcs-1'!W56</f>
        <v>-1.787181658</v>
      </c>
      <c r="X10" s="16">
        <f>'Calcs-1'!X3-'Calcs-1'!X56</f>
        <v>-2.22179193</v>
      </c>
      <c r="Y10" s="16">
        <f>'Calcs-1'!Y3-'Calcs-1'!Y56</f>
        <v>-2.68277533</v>
      </c>
    </row>
    <row r="11">
      <c r="A11" s="6" t="s">
        <v>25</v>
      </c>
      <c r="B11" s="16">
        <f>'Calcs-1'!B4-'Calcs-1'!B57</f>
        <v>8</v>
      </c>
      <c r="C11" s="16">
        <f>'Calcs-1'!C4-'Calcs-1'!C57</f>
        <v>7.86</v>
      </c>
      <c r="D11" s="16">
        <f>'Calcs-1'!D4-'Calcs-1'!D57</f>
        <v>7.6937</v>
      </c>
      <c r="E11" s="16">
        <f>'Calcs-1'!E4-'Calcs-1'!E57</f>
        <v>7.4991165</v>
      </c>
      <c r="F11" s="16">
        <f>'Calcs-1'!F4-'Calcs-1'!F57</f>
        <v>7.274144743</v>
      </c>
      <c r="G11" s="16">
        <f>'Calcs-1'!G4-'Calcs-1'!G57</f>
        <v>7.016551976</v>
      </c>
      <c r="H11" s="16">
        <f>'Calcs-1'!H4-'Calcs-1'!H57</f>
        <v>6.723970364</v>
      </c>
      <c r="I11" s="16">
        <f>'Calcs-1'!I4-'Calcs-1'!I57</f>
        <v>6.393889521</v>
      </c>
      <c r="J11" s="16">
        <f>'Calcs-1'!J4-'Calcs-1'!J57</f>
        <v>6.02364866</v>
      </c>
      <c r="K11" s="16">
        <f>'Calcs-1'!K4-'Calcs-1'!K57</f>
        <v>5.610428324</v>
      </c>
      <c r="L11" s="16">
        <f>'Calcs-1'!L4-'Calcs-1'!L57</f>
        <v>5.151241692</v>
      </c>
      <c r="M11" s="16">
        <f>'Calcs-1'!M4-'Calcs-1'!M57</f>
        <v>4.642925426</v>
      </c>
      <c r="N11" s="16">
        <f>'Calcs-1'!N4-'Calcs-1'!N57</f>
        <v>4.082130042</v>
      </c>
      <c r="O11" s="16">
        <f>'Calcs-1'!O4-'Calcs-1'!O57</f>
        <v>3.465309785</v>
      </c>
      <c r="P11" s="16">
        <f>'Calcs-1'!P4-'Calcs-1'!P57</f>
        <v>2.788711971</v>
      </c>
      <c r="Q11" s="16">
        <f>'Calcs-1'!Q4-'Calcs-1'!Q57</f>
        <v>2.048365786</v>
      </c>
      <c r="R11" s="16">
        <f>'Calcs-1'!R4-'Calcs-1'!R57</f>
        <v>1.240070494</v>
      </c>
      <c r="S11" s="16">
        <f>'Calcs-1'!S4-'Calcs-1'!S57</f>
        <v>0.3593830433</v>
      </c>
      <c r="T11" s="16">
        <f>'Calcs-1'!T4-'Calcs-1'!T57</f>
        <v>-0.5983949675</v>
      </c>
      <c r="U11" s="16">
        <f>'Calcs-1'!U4-'Calcs-1'!U57</f>
        <v>-1.638230999</v>
      </c>
      <c r="V11" s="16">
        <f>'Calcs-1'!V4-'Calcs-1'!V57</f>
        <v>-2.765375982</v>
      </c>
      <c r="W11" s="16">
        <f>'Calcs-1'!W4-'Calcs-1'!W57</f>
        <v>-3.985379472</v>
      </c>
      <c r="X11" s="16">
        <f>'Calcs-1'!X4-'Calcs-1'!X57</f>
        <v>-5.304105583</v>
      </c>
      <c r="Y11" s="16">
        <f>'Calcs-1'!Y4-'Calcs-1'!Y57</f>
        <v>-6.72774973</v>
      </c>
    </row>
    <row r="12">
      <c r="A12" s="6" t="s">
        <v>26</v>
      </c>
      <c r="B12" s="16">
        <f>'Calcs-1'!B5-'Calcs-1'!B58</f>
        <v>5</v>
      </c>
      <c r="C12" s="16">
        <f>'Calcs-1'!C5-'Calcs-1'!C58</f>
        <v>4.75</v>
      </c>
      <c r="D12" s="16">
        <f>'Calcs-1'!D5-'Calcs-1'!D58</f>
        <v>4.4885</v>
      </c>
      <c r="E12" s="16">
        <f>'Calcs-1'!E5-'Calcs-1'!E58</f>
        <v>4.215115</v>
      </c>
      <c r="F12" s="16">
        <f>'Calcs-1'!F5-'Calcs-1'!F58</f>
        <v>3.92944805</v>
      </c>
      <c r="G12" s="16">
        <f>'Calcs-1'!G5-'Calcs-1'!G58</f>
        <v>3.631089888</v>
      </c>
      <c r="H12" s="16">
        <f>'Calcs-1'!H5-'Calcs-1'!H58</f>
        <v>3.319618564</v>
      </c>
      <c r="I12" s="16">
        <f>'Calcs-1'!I5-'Calcs-1'!I58</f>
        <v>2.994599061</v>
      </c>
      <c r="J12" s="16">
        <f>'Calcs-1'!J5-'Calcs-1'!J58</f>
        <v>2.655582892</v>
      </c>
      <c r="K12" s="16">
        <f>'Calcs-1'!K5-'Calcs-1'!K58</f>
        <v>2.302107696</v>
      </c>
      <c r="L12" s="16">
        <f>'Calcs-1'!L5-'Calcs-1'!L58</f>
        <v>1.933696818</v>
      </c>
      <c r="M12" s="16">
        <f>'Calcs-1'!M5-'Calcs-1'!M58</f>
        <v>1.549858872</v>
      </c>
      <c r="N12" s="16">
        <f>'Calcs-1'!N5-'Calcs-1'!N58</f>
        <v>1.1500873</v>
      </c>
      <c r="O12" s="16">
        <f>'Calcs-1'!O5-'Calcs-1'!O58</f>
        <v>0.7338599069</v>
      </c>
      <c r="P12" s="16">
        <f>'Calcs-1'!P5-'Calcs-1'!P58</f>
        <v>0.3006383919</v>
      </c>
      <c r="Q12" s="16">
        <f>'Calcs-1'!Q5-'Calcs-1'!Q58</f>
        <v>-0.1501321416</v>
      </c>
      <c r="R12" s="16">
        <f>'Calcs-1'!R5-'Calcs-1'!R58</f>
        <v>-0.619023688</v>
      </c>
      <c r="S12" s="16">
        <f>'Calcs-1'!S5-'Calcs-1'!S58</f>
        <v>-1.106625857</v>
      </c>
      <c r="T12" s="16">
        <f>'Calcs-1'!T5-'Calcs-1'!T58</f>
        <v>-1.613546405</v>
      </c>
      <c r="U12" s="16">
        <f>'Calcs-1'!U5-'Calcs-1'!U58</f>
        <v>-2.140411787</v>
      </c>
      <c r="V12" s="16">
        <f>'Calcs-1'!V5-'Calcs-1'!V58</f>
        <v>-2.687867721</v>
      </c>
      <c r="W12" s="16">
        <f>'Calcs-1'!W5-'Calcs-1'!W58</f>
        <v>-3.256579769</v>
      </c>
      <c r="X12" s="16">
        <f>'Calcs-1'!X5-'Calcs-1'!X58</f>
        <v>-3.847233938</v>
      </c>
      <c r="Y12" s="16">
        <f>'Calcs-1'!Y5-'Calcs-1'!Y58</f>
        <v>-4.4605373</v>
      </c>
    </row>
    <row r="13">
      <c r="A13" s="6" t="s">
        <v>87</v>
      </c>
      <c r="B13" s="16">
        <f>'Calcs-1'!B6-'Calcs-1'!B59</f>
        <v>1</v>
      </c>
      <c r="C13" s="16">
        <f>'Calcs-1'!C6-'Calcs-1'!C59</f>
        <v>0.947</v>
      </c>
      <c r="D13" s="16">
        <f>'Calcs-1'!D6-'Calcs-1'!D59</f>
        <v>0.892399</v>
      </c>
      <c r="E13" s="16">
        <f>'Calcs-1'!E6-'Calcs-1'!E59</f>
        <v>0.836162783</v>
      </c>
      <c r="F13" s="16">
        <f>'Calcs-1'!F6-'Calcs-1'!F59</f>
        <v>0.7782564803</v>
      </c>
      <c r="G13" s="16">
        <f>'Calcs-1'!G6-'Calcs-1'!G59</f>
        <v>0.7186445598</v>
      </c>
      <c r="H13" s="16">
        <f>'Calcs-1'!H6-'Calcs-1'!H59</f>
        <v>0.6572908138</v>
      </c>
      <c r="I13" s="16">
        <f>'Calcs-1'!I6-'Calcs-1'!I59</f>
        <v>0.5941583471</v>
      </c>
      <c r="J13" s="16">
        <f>'Calcs-1'!J6-'Calcs-1'!J59</f>
        <v>0.5292095643</v>
      </c>
      <c r="K13" s="16">
        <f>'Calcs-1'!K6-'Calcs-1'!K59</f>
        <v>0.4624061575</v>
      </c>
      <c r="L13" s="16">
        <f>'Calcs-1'!L6-'Calcs-1'!L59</f>
        <v>0.3937090931</v>
      </c>
      <c r="M13" s="16">
        <f>'Calcs-1'!M6-'Calcs-1'!M59</f>
        <v>0.3230785989</v>
      </c>
      <c r="N13" s="16">
        <f>'Calcs-1'!N6-'Calcs-1'!N59</f>
        <v>0.2504741508</v>
      </c>
      <c r="O13" s="16">
        <f>'Calcs-1'!O6-'Calcs-1'!O59</f>
        <v>0.1758544593</v>
      </c>
      <c r="P13" s="16">
        <f>'Calcs-1'!P6-'Calcs-1'!P59</f>
        <v>0.09917745547</v>
      </c>
      <c r="Q13" s="16">
        <f>'Calcs-1'!Q6-'Calcs-1'!Q59</f>
        <v>0.02040027729</v>
      </c>
      <c r="R13" s="16">
        <f>'Calcs-1'!R6-'Calcs-1'!R59</f>
        <v>-0.06052074487</v>
      </c>
      <c r="S13" s="16">
        <f>'Calcs-1'!S6-'Calcs-1'!S59</f>
        <v>-0.1436301027</v>
      </c>
      <c r="T13" s="16">
        <f>'Calcs-1'!T6-'Calcs-1'!T59</f>
        <v>-0.2289731246</v>
      </c>
      <c r="U13" s="16">
        <f>'Calcs-1'!U6-'Calcs-1'!U59</f>
        <v>-0.316595991</v>
      </c>
      <c r="V13" s="16">
        <f>'Calcs-1'!V6-'Calcs-1'!V59</f>
        <v>-0.4065457494</v>
      </c>
      <c r="W13" s="16">
        <f>'Calcs-1'!W6-'Calcs-1'!W59</f>
        <v>-0.49887033</v>
      </c>
      <c r="X13" s="16">
        <f>'Calcs-1'!X6-'Calcs-1'!X59</f>
        <v>-0.5936185614</v>
      </c>
      <c r="Y13" s="16">
        <f>'Calcs-1'!Y6-'Calcs-1'!Y59</f>
        <v>-0.6908401871</v>
      </c>
    </row>
    <row r="14">
      <c r="A14" s="6" t="s">
        <v>28</v>
      </c>
      <c r="B14" s="16">
        <f>'Calcs-1'!B7-'Calcs-1'!B60</f>
        <v>1</v>
      </c>
      <c r="C14" s="16">
        <f>'Calcs-1'!C7-'Calcs-1'!C60</f>
        <v>0.947</v>
      </c>
      <c r="D14" s="16">
        <f>'Calcs-1'!D7-'Calcs-1'!D60</f>
        <v>0.892399</v>
      </c>
      <c r="E14" s="16">
        <f>'Calcs-1'!E7-'Calcs-1'!E60</f>
        <v>0.836162783</v>
      </c>
      <c r="F14" s="16">
        <f>'Calcs-1'!F7-'Calcs-1'!F60</f>
        <v>0.7782564803</v>
      </c>
      <c r="G14" s="16">
        <f>'Calcs-1'!G7-'Calcs-1'!G60</f>
        <v>0.7186445598</v>
      </c>
      <c r="H14" s="16">
        <f>'Calcs-1'!H7-'Calcs-1'!H60</f>
        <v>0.6572908138</v>
      </c>
      <c r="I14" s="16">
        <f>'Calcs-1'!I7-'Calcs-1'!I60</f>
        <v>0.5941583471</v>
      </c>
      <c r="J14" s="16">
        <f>'Calcs-1'!J7-'Calcs-1'!J60</f>
        <v>0.5292095643</v>
      </c>
      <c r="K14" s="16">
        <f>'Calcs-1'!K7-'Calcs-1'!K60</f>
        <v>0.4624061575</v>
      </c>
      <c r="L14" s="16">
        <f>'Calcs-1'!L7-'Calcs-1'!L60</f>
        <v>0.3937090931</v>
      </c>
      <c r="M14" s="16">
        <f>'Calcs-1'!M7-'Calcs-1'!M60</f>
        <v>0.3230785989</v>
      </c>
      <c r="N14" s="16">
        <f>'Calcs-1'!N7-'Calcs-1'!N60</f>
        <v>0.2504741508</v>
      </c>
      <c r="O14" s="16">
        <f>'Calcs-1'!O7-'Calcs-1'!O60</f>
        <v>0.1758544593</v>
      </c>
      <c r="P14" s="16">
        <f>'Calcs-1'!P7-'Calcs-1'!P60</f>
        <v>0.09917745547</v>
      </c>
      <c r="Q14" s="16">
        <f>'Calcs-1'!Q7-'Calcs-1'!Q60</f>
        <v>0.02040027729</v>
      </c>
      <c r="R14" s="16">
        <f>'Calcs-1'!R7-'Calcs-1'!R60</f>
        <v>-0.06052074487</v>
      </c>
      <c r="S14" s="16">
        <f>'Calcs-1'!S7-'Calcs-1'!S60</f>
        <v>-0.1436301027</v>
      </c>
      <c r="T14" s="16">
        <f>'Calcs-1'!T7-'Calcs-1'!T60</f>
        <v>-0.2289731246</v>
      </c>
      <c r="U14" s="16">
        <f>'Calcs-1'!U7-'Calcs-1'!U60</f>
        <v>-0.316595991</v>
      </c>
      <c r="V14" s="16">
        <f>'Calcs-1'!V7-'Calcs-1'!V60</f>
        <v>-0.4065457494</v>
      </c>
      <c r="W14" s="16">
        <f>'Calcs-1'!W7-'Calcs-1'!W60</f>
        <v>-0.49887033</v>
      </c>
      <c r="X14" s="16">
        <f>'Calcs-1'!X7-'Calcs-1'!X60</f>
        <v>-0.5936185614</v>
      </c>
      <c r="Y14" s="16">
        <f>'Calcs-1'!Y7-'Calcs-1'!Y60</f>
        <v>-0.6908401871</v>
      </c>
    </row>
    <row r="15">
      <c r="A15" s="6"/>
      <c r="B15" s="6"/>
      <c r="C15" s="6"/>
      <c r="D15" s="6"/>
      <c r="E15" s="6"/>
      <c r="F15" s="6"/>
      <c r="G15" s="6"/>
      <c r="H15" s="6"/>
      <c r="I15" s="6"/>
      <c r="J15" s="6"/>
      <c r="K15" s="6"/>
      <c r="L15" s="6"/>
      <c r="M15" s="6"/>
      <c r="N15" s="6"/>
      <c r="O15" s="6"/>
      <c r="P15" s="6"/>
      <c r="Q15" s="6"/>
      <c r="R15" s="6"/>
      <c r="S15" s="6"/>
      <c r="T15" s="6"/>
      <c r="U15" s="6"/>
      <c r="V15" s="6"/>
      <c r="W15" s="6"/>
      <c r="X15" s="6"/>
      <c r="Y15" s="6"/>
    </row>
    <row r="16">
      <c r="A16" s="6" t="s">
        <v>88</v>
      </c>
      <c r="B16" s="6"/>
      <c r="C16" s="6"/>
      <c r="D16" s="6"/>
      <c r="E16" s="6"/>
      <c r="F16" s="6"/>
      <c r="G16" s="6"/>
      <c r="H16" s="6"/>
      <c r="I16" s="6"/>
      <c r="J16" s="6"/>
      <c r="K16" s="6"/>
      <c r="L16" s="6"/>
      <c r="M16" s="6"/>
      <c r="N16" s="6"/>
      <c r="O16" s="6"/>
      <c r="P16" s="6"/>
      <c r="Q16" s="6"/>
      <c r="R16" s="6"/>
      <c r="S16" s="6"/>
      <c r="T16" s="6"/>
      <c r="U16" s="6"/>
      <c r="V16" s="6"/>
      <c r="W16" s="6"/>
      <c r="X16" s="6"/>
      <c r="Y16" s="6"/>
    </row>
    <row r="17">
      <c r="A17" s="6" t="str">
        <f t="shared" ref="A17:A21" si="7">A10</f>
        <v>ChocoB</v>
      </c>
      <c r="B17" s="16">
        <f t="shared" ref="B17:Y17" si="6">B3+B10</f>
        <v>3</v>
      </c>
      <c r="C17" s="16">
        <f t="shared" si="6"/>
        <v>5.905</v>
      </c>
      <c r="D17" s="16">
        <f t="shared" si="6"/>
        <v>8.705675</v>
      </c>
      <c r="E17" s="16">
        <f t="shared" si="6"/>
        <v>11.39219363</v>
      </c>
      <c r="F17" s="16">
        <f t="shared" si="6"/>
        <v>13.954195</v>
      </c>
      <c r="G17" s="16">
        <f t="shared" si="6"/>
        <v>16.38076466</v>
      </c>
      <c r="H17" s="16">
        <f t="shared" si="6"/>
        <v>18.66040945</v>
      </c>
      <c r="I17" s="16">
        <f t="shared" si="6"/>
        <v>20.78103135</v>
      </c>
      <c r="J17" s="16">
        <f t="shared" si="6"/>
        <v>22.72990023</v>
      </c>
      <c r="K17" s="16">
        <f t="shared" si="6"/>
        <v>24.49362552</v>
      </c>
      <c r="L17" s="16">
        <f t="shared" si="6"/>
        <v>26.05812655</v>
      </c>
      <c r="M17" s="16">
        <f t="shared" si="6"/>
        <v>27.40860184</v>
      </c>
      <c r="N17" s="16">
        <f t="shared" si="6"/>
        <v>28.52949699</v>
      </c>
      <c r="O17" s="16">
        <f t="shared" si="6"/>
        <v>29.4044713</v>
      </c>
      <c r="P17" s="16">
        <f t="shared" si="6"/>
        <v>30.01636296</v>
      </c>
      <c r="Q17" s="16">
        <f t="shared" si="6"/>
        <v>30.34715288</v>
      </c>
      <c r="R17" s="16">
        <f t="shared" si="6"/>
        <v>30.37792697</v>
      </c>
      <c r="S17" s="16">
        <f t="shared" si="6"/>
        <v>30.08883687</v>
      </c>
      <c r="T17" s="16">
        <f t="shared" si="6"/>
        <v>29.45905909</v>
      </c>
      <c r="U17" s="16">
        <f t="shared" si="6"/>
        <v>28.46675247</v>
      </c>
      <c r="V17" s="16">
        <f t="shared" si="6"/>
        <v>27.08901391</v>
      </c>
      <c r="W17" s="16">
        <f t="shared" si="6"/>
        <v>25.30183225</v>
      </c>
      <c r="X17" s="16">
        <f t="shared" si="6"/>
        <v>23.08004032</v>
      </c>
      <c r="Y17" s="16">
        <f t="shared" si="6"/>
        <v>20.39726499</v>
      </c>
    </row>
    <row r="18">
      <c r="A18" s="6" t="str">
        <f t="shared" si="7"/>
        <v>MilkB</v>
      </c>
      <c r="B18" s="16">
        <f t="shared" ref="B18:Y18" si="8">B4+B11</f>
        <v>8</v>
      </c>
      <c r="C18" s="16">
        <f t="shared" si="8"/>
        <v>15.86</v>
      </c>
      <c r="D18" s="16">
        <f t="shared" si="8"/>
        <v>23.5537</v>
      </c>
      <c r="E18" s="16">
        <f t="shared" si="8"/>
        <v>31.0528165</v>
      </c>
      <c r="F18" s="16">
        <f t="shared" si="8"/>
        <v>38.32696124</v>
      </c>
      <c r="G18" s="16">
        <f t="shared" si="8"/>
        <v>45.34351322</v>
      </c>
      <c r="H18" s="16">
        <f t="shared" si="8"/>
        <v>52.06748358</v>
      </c>
      <c r="I18" s="16">
        <f t="shared" si="8"/>
        <v>58.4613731</v>
      </c>
      <c r="J18" s="16">
        <f t="shared" si="8"/>
        <v>64.48502176</v>
      </c>
      <c r="K18" s="16">
        <f t="shared" si="8"/>
        <v>70.09545009</v>
      </c>
      <c r="L18" s="16">
        <f t="shared" si="8"/>
        <v>75.24669178</v>
      </c>
      <c r="M18" s="16">
        <f t="shared" si="8"/>
        <v>79.8896172</v>
      </c>
      <c r="N18" s="16">
        <f t="shared" si="8"/>
        <v>83.97174725</v>
      </c>
      <c r="O18" s="16">
        <f t="shared" si="8"/>
        <v>87.43705703</v>
      </c>
      <c r="P18" s="16">
        <f t="shared" si="8"/>
        <v>90.225769</v>
      </c>
      <c r="Q18" s="16">
        <f t="shared" si="8"/>
        <v>92.27413479</v>
      </c>
      <c r="R18" s="16">
        <f t="shared" si="8"/>
        <v>93.51420528</v>
      </c>
      <c r="S18" s="16">
        <f t="shared" si="8"/>
        <v>93.87358833</v>
      </c>
      <c r="T18" s="16">
        <f t="shared" si="8"/>
        <v>93.27519336</v>
      </c>
      <c r="U18" s="16">
        <f t="shared" si="8"/>
        <v>91.63696236</v>
      </c>
      <c r="V18" s="16">
        <f t="shared" si="8"/>
        <v>88.87158638</v>
      </c>
      <c r="W18" s="16">
        <f t="shared" si="8"/>
        <v>84.88620691</v>
      </c>
      <c r="X18" s="16">
        <f t="shared" si="8"/>
        <v>79.58210132</v>
      </c>
      <c r="Y18" s="16">
        <f t="shared" si="8"/>
        <v>72.85435159</v>
      </c>
    </row>
    <row r="19">
      <c r="A19" s="6" t="str">
        <f t="shared" si="7"/>
        <v>NutsB</v>
      </c>
      <c r="B19" s="16">
        <f t="shared" ref="B19:Y19" si="9">B5+B12</f>
        <v>5</v>
      </c>
      <c r="C19" s="16">
        <f t="shared" si="9"/>
        <v>9.75</v>
      </c>
      <c r="D19" s="16">
        <f t="shared" si="9"/>
        <v>14.2385</v>
      </c>
      <c r="E19" s="16">
        <f t="shared" si="9"/>
        <v>18.453615</v>
      </c>
      <c r="F19" s="16">
        <f t="shared" si="9"/>
        <v>22.38306305</v>
      </c>
      <c r="G19" s="16">
        <f t="shared" si="9"/>
        <v>26.01415294</v>
      </c>
      <c r="H19" s="16">
        <f t="shared" si="9"/>
        <v>29.3337715</v>
      </c>
      <c r="I19" s="16">
        <f t="shared" si="9"/>
        <v>32.32837056</v>
      </c>
      <c r="J19" s="16">
        <f t="shared" si="9"/>
        <v>34.98395345</v>
      </c>
      <c r="K19" s="16">
        <f t="shared" si="9"/>
        <v>37.28606115</v>
      </c>
      <c r="L19" s="16">
        <f t="shared" si="9"/>
        <v>39.21975797</v>
      </c>
      <c r="M19" s="16">
        <f t="shared" si="9"/>
        <v>40.76961684</v>
      </c>
      <c r="N19" s="16">
        <f t="shared" si="9"/>
        <v>41.91970414</v>
      </c>
      <c r="O19" s="16">
        <f t="shared" si="9"/>
        <v>42.65356405</v>
      </c>
      <c r="P19" s="16">
        <f t="shared" si="9"/>
        <v>42.95420244</v>
      </c>
      <c r="Q19" s="16">
        <f t="shared" si="9"/>
        <v>42.8040703</v>
      </c>
      <c r="R19" s="16">
        <f t="shared" si="9"/>
        <v>42.18504661</v>
      </c>
      <c r="S19" s="16">
        <f t="shared" si="9"/>
        <v>41.07842075</v>
      </c>
      <c r="T19" s="16">
        <f t="shared" si="9"/>
        <v>39.46487435</v>
      </c>
      <c r="U19" s="16">
        <f t="shared" si="9"/>
        <v>37.32446256</v>
      </c>
      <c r="V19" s="16">
        <f t="shared" si="9"/>
        <v>34.63659484</v>
      </c>
      <c r="W19" s="16">
        <f t="shared" si="9"/>
        <v>31.38001507</v>
      </c>
      <c r="X19" s="16">
        <f t="shared" si="9"/>
        <v>27.53278113</v>
      </c>
      <c r="Y19" s="16">
        <f t="shared" si="9"/>
        <v>23.07224383</v>
      </c>
    </row>
    <row r="20">
      <c r="A20" s="6" t="str">
        <f t="shared" si="7"/>
        <v>HealthyB</v>
      </c>
      <c r="B20" s="16">
        <f t="shared" ref="B20:Y20" si="10">B6+B13</f>
        <v>1</v>
      </c>
      <c r="C20" s="16">
        <f t="shared" si="10"/>
        <v>1.947</v>
      </c>
      <c r="D20" s="16">
        <f t="shared" si="10"/>
        <v>2.839399</v>
      </c>
      <c r="E20" s="16">
        <f t="shared" si="10"/>
        <v>3.675561783</v>
      </c>
      <c r="F20" s="16">
        <f t="shared" si="10"/>
        <v>4.453818263</v>
      </c>
      <c r="G20" s="16">
        <f t="shared" si="10"/>
        <v>5.172462823</v>
      </c>
      <c r="H20" s="16">
        <f t="shared" si="10"/>
        <v>5.829753637</v>
      </c>
      <c r="I20" s="16">
        <f t="shared" si="10"/>
        <v>6.423911984</v>
      </c>
      <c r="J20" s="16">
        <f t="shared" si="10"/>
        <v>6.953121548</v>
      </c>
      <c r="K20" s="16">
        <f t="shared" si="10"/>
        <v>7.415527706</v>
      </c>
      <c r="L20" s="16">
        <f t="shared" si="10"/>
        <v>7.809236799</v>
      </c>
      <c r="M20" s="16">
        <f t="shared" si="10"/>
        <v>8.132315398</v>
      </c>
      <c r="N20" s="16">
        <f t="shared" si="10"/>
        <v>8.382789549</v>
      </c>
      <c r="O20" s="16">
        <f t="shared" si="10"/>
        <v>8.558644008</v>
      </c>
      <c r="P20" s="16">
        <f t="shared" si="10"/>
        <v>8.657821463</v>
      </c>
      <c r="Q20" s="16">
        <f t="shared" si="10"/>
        <v>8.678221741</v>
      </c>
      <c r="R20" s="16">
        <f t="shared" si="10"/>
        <v>8.617700996</v>
      </c>
      <c r="S20" s="16">
        <f t="shared" si="10"/>
        <v>8.474070893</v>
      </c>
      <c r="T20" s="16">
        <f t="shared" si="10"/>
        <v>8.245097769</v>
      </c>
      <c r="U20" s="16">
        <f t="shared" si="10"/>
        <v>7.928501778</v>
      </c>
      <c r="V20" s="16">
        <f t="shared" si="10"/>
        <v>7.521956028</v>
      </c>
      <c r="W20" s="16">
        <f t="shared" si="10"/>
        <v>7.023085698</v>
      </c>
      <c r="X20" s="16">
        <f t="shared" si="10"/>
        <v>6.429467137</v>
      </c>
      <c r="Y20" s="16">
        <f t="shared" si="10"/>
        <v>5.73862695</v>
      </c>
    </row>
    <row r="21">
      <c r="A21" s="6" t="str">
        <f t="shared" si="7"/>
        <v>MaxCocoB</v>
      </c>
      <c r="B21" s="16">
        <f t="shared" ref="B21:Y21" si="11">B7+B14</f>
        <v>1</v>
      </c>
      <c r="C21" s="16">
        <f t="shared" si="11"/>
        <v>1.947</v>
      </c>
      <c r="D21" s="16">
        <f t="shared" si="11"/>
        <v>2.839399</v>
      </c>
      <c r="E21" s="16">
        <f t="shared" si="11"/>
        <v>3.675561783</v>
      </c>
      <c r="F21" s="16">
        <f t="shared" si="11"/>
        <v>4.453818263</v>
      </c>
      <c r="G21" s="16">
        <f t="shared" si="11"/>
        <v>5.172462823</v>
      </c>
      <c r="H21" s="16">
        <f t="shared" si="11"/>
        <v>5.829753637</v>
      </c>
      <c r="I21" s="16">
        <f t="shared" si="11"/>
        <v>6.423911984</v>
      </c>
      <c r="J21" s="16">
        <f t="shared" si="11"/>
        <v>6.953121548</v>
      </c>
      <c r="K21" s="16">
        <f t="shared" si="11"/>
        <v>7.415527706</v>
      </c>
      <c r="L21" s="16">
        <f t="shared" si="11"/>
        <v>7.809236799</v>
      </c>
      <c r="M21" s="16">
        <f t="shared" si="11"/>
        <v>8.132315398</v>
      </c>
      <c r="N21" s="16">
        <f t="shared" si="11"/>
        <v>8.382789549</v>
      </c>
      <c r="O21" s="16">
        <f t="shared" si="11"/>
        <v>8.558644008</v>
      </c>
      <c r="P21" s="16">
        <f t="shared" si="11"/>
        <v>8.657821463</v>
      </c>
      <c r="Q21" s="16">
        <f t="shared" si="11"/>
        <v>8.678221741</v>
      </c>
      <c r="R21" s="16">
        <f t="shared" si="11"/>
        <v>8.617700996</v>
      </c>
      <c r="S21" s="16">
        <f t="shared" si="11"/>
        <v>8.474070893</v>
      </c>
      <c r="T21" s="16">
        <f t="shared" si="11"/>
        <v>8.245097769</v>
      </c>
      <c r="U21" s="16">
        <f t="shared" si="11"/>
        <v>7.928501778</v>
      </c>
      <c r="V21" s="16">
        <f t="shared" si="11"/>
        <v>7.521956028</v>
      </c>
      <c r="W21" s="16">
        <f t="shared" si="11"/>
        <v>7.023085698</v>
      </c>
      <c r="X21" s="16">
        <f t="shared" si="11"/>
        <v>6.429467137</v>
      </c>
      <c r="Y21" s="16">
        <f t="shared" si="11"/>
        <v>5.73862695</v>
      </c>
    </row>
    <row r="22">
      <c r="A22" s="6"/>
      <c r="B22" s="6"/>
      <c r="C22" s="6"/>
      <c r="D22" s="6"/>
      <c r="E22" s="6"/>
      <c r="F22" s="6"/>
      <c r="G22" s="6"/>
      <c r="H22" s="6"/>
      <c r="I22" s="6"/>
      <c r="J22" s="6"/>
      <c r="K22" s="6"/>
      <c r="L22" s="6"/>
      <c r="M22" s="6"/>
      <c r="N22" s="6"/>
      <c r="O22" s="6"/>
      <c r="P22" s="6"/>
      <c r="Q22" s="6"/>
      <c r="R22" s="6"/>
      <c r="S22" s="6"/>
      <c r="T22" s="6"/>
      <c r="U22" s="6"/>
      <c r="V22" s="6"/>
      <c r="W22" s="6"/>
      <c r="X22" s="6"/>
      <c r="Y22" s="6"/>
    </row>
    <row r="23">
      <c r="A23" s="7" t="s">
        <v>89</v>
      </c>
      <c r="B23" s="6"/>
      <c r="C23" s="6"/>
      <c r="D23" s="6"/>
      <c r="E23" s="6"/>
      <c r="F23" s="6"/>
      <c r="G23" s="6"/>
      <c r="H23" s="6"/>
      <c r="I23" s="6"/>
      <c r="J23" s="6"/>
      <c r="K23" s="6"/>
      <c r="L23" s="6"/>
      <c r="M23" s="6"/>
      <c r="N23" s="6"/>
      <c r="O23" s="6"/>
      <c r="P23" s="6"/>
      <c r="Q23" s="6"/>
      <c r="R23" s="6"/>
      <c r="S23" s="6"/>
      <c r="T23" s="6"/>
      <c r="U23" s="6"/>
      <c r="V23" s="6"/>
      <c r="W23" s="6"/>
      <c r="X23" s="6"/>
      <c r="Y23" s="6"/>
    </row>
    <row r="24">
      <c r="A24" s="6" t="str">
        <f t="shared" ref="A24:A28" si="12">A17</f>
        <v>ChocoB</v>
      </c>
      <c r="B24" s="10">
        <f>B17*'Calcs-2'!$B8</f>
        <v>329.25</v>
      </c>
      <c r="C24" s="10">
        <f>C17*'Calcs-2'!$B8</f>
        <v>648.07375</v>
      </c>
      <c r="D24" s="10">
        <f>D17*'Calcs-2'!$B8</f>
        <v>955.4478313</v>
      </c>
      <c r="E24" s="10">
        <f>E17*'Calcs-2'!$B8</f>
        <v>1250.29325</v>
      </c>
      <c r="F24" s="10">
        <f>F17*'Calcs-2'!$B8</f>
        <v>1531.472901</v>
      </c>
      <c r="G24" s="10">
        <f>G17*'Calcs-2'!$B8</f>
        <v>1797.788922</v>
      </c>
      <c r="H24" s="10">
        <f>H17*'Calcs-2'!$B8</f>
        <v>2047.979937</v>
      </c>
      <c r="I24" s="10">
        <f>I17*'Calcs-2'!$B8</f>
        <v>2280.71819</v>
      </c>
      <c r="J24" s="10">
        <f>J17*'Calcs-2'!$B8</f>
        <v>2494.606551</v>
      </c>
      <c r="K24" s="10">
        <f>K17*'Calcs-2'!$B8</f>
        <v>2688.1754</v>
      </c>
      <c r="L24" s="10">
        <f>L17*'Calcs-2'!$B8</f>
        <v>2859.879389</v>
      </c>
      <c r="M24" s="10">
        <f>M17*'Calcs-2'!$B8</f>
        <v>3008.094052</v>
      </c>
      <c r="N24" s="10">
        <f>N17*'Calcs-2'!$B8</f>
        <v>3131.112295</v>
      </c>
      <c r="O24" s="10">
        <f>O17*'Calcs-2'!$B8</f>
        <v>3227.140725</v>
      </c>
      <c r="P24" s="10">
        <f>P17*'Calcs-2'!$B8</f>
        <v>3294.295835</v>
      </c>
      <c r="Q24" s="10">
        <f>Q17*'Calcs-2'!$B8</f>
        <v>3330.600029</v>
      </c>
      <c r="R24" s="10">
        <f>R17*'Calcs-2'!$B8</f>
        <v>3333.977485</v>
      </c>
      <c r="S24" s="10">
        <f>S17*'Calcs-2'!$B8</f>
        <v>3302.249847</v>
      </c>
      <c r="T24" s="10">
        <f>T17*'Calcs-2'!$B8</f>
        <v>3233.131735</v>
      </c>
      <c r="U24" s="10">
        <f>U17*'Calcs-2'!$B8</f>
        <v>3124.226083</v>
      </c>
      <c r="V24" s="10">
        <f>V17*'Calcs-2'!$B8</f>
        <v>2973.019276</v>
      </c>
      <c r="W24" s="10">
        <f>W17*'Calcs-2'!$B8</f>
        <v>2776.876089</v>
      </c>
      <c r="X24" s="10">
        <f>X17*'Calcs-2'!$B8</f>
        <v>2533.034425</v>
      </c>
      <c r="Y24" s="10">
        <f>Y17*'Calcs-2'!$B8</f>
        <v>2238.599832</v>
      </c>
    </row>
    <row r="25">
      <c r="A25" s="6" t="str">
        <f t="shared" si="12"/>
        <v>MilkB</v>
      </c>
      <c r="B25" s="10">
        <f>B18*'Calcs-2'!$B16</f>
        <v>364</v>
      </c>
      <c r="C25" s="10">
        <f>C18*'Calcs-2'!$B16</f>
        <v>721.63</v>
      </c>
      <c r="D25" s="10">
        <f>D18*'Calcs-2'!$B16</f>
        <v>1071.69335</v>
      </c>
      <c r="E25" s="10">
        <f>E18*'Calcs-2'!$B16</f>
        <v>1412.903151</v>
      </c>
      <c r="F25" s="10">
        <f>F18*'Calcs-2'!$B16</f>
        <v>1743.876737</v>
      </c>
      <c r="G25" s="10">
        <f>G18*'Calcs-2'!$B16</f>
        <v>2063.129851</v>
      </c>
      <c r="H25" s="10">
        <f>H18*'Calcs-2'!$B16</f>
        <v>2369.070503</v>
      </c>
      <c r="I25" s="10">
        <f>I18*'Calcs-2'!$B16</f>
        <v>2659.992476</v>
      </c>
      <c r="J25" s="10">
        <f>J18*'Calcs-2'!$B16</f>
        <v>2934.06849</v>
      </c>
      <c r="K25" s="10">
        <f>K18*'Calcs-2'!$B16</f>
        <v>3189.342979</v>
      </c>
      <c r="L25" s="10">
        <f>L18*'Calcs-2'!$B16</f>
        <v>3423.724476</v>
      </c>
      <c r="M25" s="10">
        <f>M18*'Calcs-2'!$B16</f>
        <v>3634.977583</v>
      </c>
      <c r="N25" s="10">
        <f>N18*'Calcs-2'!$B16</f>
        <v>3820.7145</v>
      </c>
      <c r="O25" s="10">
        <f>O18*'Calcs-2'!$B16</f>
        <v>3978.386095</v>
      </c>
      <c r="P25" s="10">
        <f>P18*'Calcs-2'!$B16</f>
        <v>4105.27249</v>
      </c>
      <c r="Q25" s="10">
        <f>Q18*'Calcs-2'!$B16</f>
        <v>4198.473133</v>
      </c>
      <c r="R25" s="10">
        <f>R18*'Calcs-2'!$B16</f>
        <v>4254.89634</v>
      </c>
      <c r="S25" s="10">
        <f>S18*'Calcs-2'!$B16</f>
        <v>4271.248269</v>
      </c>
      <c r="T25" s="10">
        <f>T18*'Calcs-2'!$B16</f>
        <v>4244.021298</v>
      </c>
      <c r="U25" s="10">
        <f>U18*'Calcs-2'!$B16</f>
        <v>4169.481787</v>
      </c>
      <c r="V25" s="10">
        <f>V18*'Calcs-2'!$B16</f>
        <v>4043.65718</v>
      </c>
      <c r="W25" s="10">
        <f>W18*'Calcs-2'!$B16</f>
        <v>3862.322414</v>
      </c>
      <c r="X25" s="10">
        <f>X18*'Calcs-2'!$B16</f>
        <v>3620.98561</v>
      </c>
      <c r="Y25" s="10">
        <f>Y18*'Calcs-2'!$B16</f>
        <v>3314.872997</v>
      </c>
    </row>
    <row r="26">
      <c r="A26" s="6" t="str">
        <f t="shared" si="12"/>
        <v>NutsB</v>
      </c>
      <c r="B26" s="10">
        <f>B19*'Calcs-2'!$B24</f>
        <v>955</v>
      </c>
      <c r="C26" s="10">
        <f>C19*'Calcs-2'!$B24</f>
        <v>1862.25</v>
      </c>
      <c r="D26" s="10">
        <f>D19*'Calcs-2'!$B24</f>
        <v>2719.5535</v>
      </c>
      <c r="E26" s="10">
        <f>E19*'Calcs-2'!$B24</f>
        <v>3524.640465</v>
      </c>
      <c r="F26" s="10">
        <f>F19*'Calcs-2'!$B24</f>
        <v>4275.165043</v>
      </c>
      <c r="G26" s="10">
        <f>G19*'Calcs-2'!$B24</f>
        <v>4968.703211</v>
      </c>
      <c r="H26" s="10">
        <f>H19*'Calcs-2'!$B24</f>
        <v>5602.750357</v>
      </c>
      <c r="I26" s="10">
        <f>I19*'Calcs-2'!$B24</f>
        <v>6174.718777</v>
      </c>
      <c r="J26" s="10">
        <f>J19*'Calcs-2'!$B24</f>
        <v>6681.93511</v>
      </c>
      <c r="K26" s="10">
        <f>K19*'Calcs-2'!$B24</f>
        <v>7121.63768</v>
      </c>
      <c r="L26" s="10">
        <f>L19*'Calcs-2'!$B24</f>
        <v>7490.973772</v>
      </c>
      <c r="M26" s="10">
        <f>M19*'Calcs-2'!$B24</f>
        <v>7786.996817</v>
      </c>
      <c r="N26" s="10">
        <f>N19*'Calcs-2'!$B24</f>
        <v>8006.663491</v>
      </c>
      <c r="O26" s="10">
        <f>O19*'Calcs-2'!$B24</f>
        <v>8146.830733</v>
      </c>
      <c r="P26" s="10">
        <f>P19*'Calcs-2'!$B24</f>
        <v>8204.252666</v>
      </c>
      <c r="Q26" s="10">
        <f>Q19*'Calcs-2'!$B24</f>
        <v>8175.577427</v>
      </c>
      <c r="R26" s="10">
        <f>R19*'Calcs-2'!$B24</f>
        <v>8057.343903</v>
      </c>
      <c r="S26" s="10">
        <f>S19*'Calcs-2'!$B24</f>
        <v>7845.978364</v>
      </c>
      <c r="T26" s="10">
        <f>T19*'Calcs-2'!$B24</f>
        <v>7537.791001</v>
      </c>
      <c r="U26" s="10">
        <f>U19*'Calcs-2'!$B24</f>
        <v>7128.972349</v>
      </c>
      <c r="V26" s="10">
        <f>V19*'Calcs-2'!$B24</f>
        <v>6615.589614</v>
      </c>
      <c r="W26" s="10">
        <f>W19*'Calcs-2'!$B24</f>
        <v>5993.582879</v>
      </c>
      <c r="X26" s="10">
        <f>X19*'Calcs-2'!$B24</f>
        <v>5258.761197</v>
      </c>
      <c r="Y26" s="10">
        <f>Y19*'Calcs-2'!$B24</f>
        <v>4406.798572</v>
      </c>
    </row>
    <row r="27">
      <c r="A27" s="6" t="str">
        <f t="shared" si="12"/>
        <v>HealthyB</v>
      </c>
      <c r="B27" s="10">
        <f>B20*'Calcs-2'!$B32</f>
        <v>116.5</v>
      </c>
      <c r="C27" s="10">
        <f>C20*'Calcs-2'!$B32</f>
        <v>226.8255</v>
      </c>
      <c r="D27" s="10">
        <f>D20*'Calcs-2'!$B32</f>
        <v>330.7899835</v>
      </c>
      <c r="E27" s="10">
        <f>E20*'Calcs-2'!$B32</f>
        <v>428.2029477</v>
      </c>
      <c r="F27" s="10">
        <f>F20*'Calcs-2'!$B32</f>
        <v>518.8698277</v>
      </c>
      <c r="G27" s="10">
        <f>G20*'Calcs-2'!$B32</f>
        <v>602.5919189</v>
      </c>
      <c r="H27" s="10">
        <f>H20*'Calcs-2'!$B32</f>
        <v>679.1662987</v>
      </c>
      <c r="I27" s="10">
        <f>I20*'Calcs-2'!$B32</f>
        <v>748.3857461</v>
      </c>
      <c r="J27" s="10">
        <f>J20*'Calcs-2'!$B32</f>
        <v>810.0386604</v>
      </c>
      <c r="K27" s="10">
        <f>K20*'Calcs-2'!$B32</f>
        <v>863.9089777</v>
      </c>
      <c r="L27" s="10">
        <f>L20*'Calcs-2'!$B32</f>
        <v>909.7760871</v>
      </c>
      <c r="M27" s="10">
        <f>M20*'Calcs-2'!$B32</f>
        <v>947.4147439</v>
      </c>
      <c r="N27" s="10">
        <f>N20*'Calcs-2'!$B32</f>
        <v>976.5949824</v>
      </c>
      <c r="O27" s="10">
        <f>O20*'Calcs-2'!$B32</f>
        <v>997.0820269</v>
      </c>
      <c r="P27" s="10">
        <f>P20*'Calcs-2'!$B32</f>
        <v>1008.6362</v>
      </c>
      <c r="Q27" s="10">
        <f>Q20*'Calcs-2'!$B32</f>
        <v>1011.012833</v>
      </c>
      <c r="R27" s="10">
        <f>R20*'Calcs-2'!$B32</f>
        <v>1003.962166</v>
      </c>
      <c r="S27" s="10">
        <f>S20*'Calcs-2'!$B32</f>
        <v>987.2292591</v>
      </c>
      <c r="T27" s="10">
        <f>T20*'Calcs-2'!$B32</f>
        <v>960.55389</v>
      </c>
      <c r="U27" s="10">
        <f>U20*'Calcs-2'!$B32</f>
        <v>923.6704571</v>
      </c>
      <c r="V27" s="10">
        <f>V20*'Calcs-2'!$B32</f>
        <v>876.3078773</v>
      </c>
      <c r="W27" s="10">
        <f>W20*'Calcs-2'!$B32</f>
        <v>818.1894838</v>
      </c>
      <c r="X27" s="10">
        <f>X20*'Calcs-2'!$B32</f>
        <v>749.0329214</v>
      </c>
      <c r="Y27" s="10">
        <f>Y20*'Calcs-2'!$B32</f>
        <v>668.5500396</v>
      </c>
    </row>
    <row r="28">
      <c r="A28" s="6" t="str">
        <f t="shared" si="12"/>
        <v>MaxCocoB</v>
      </c>
      <c r="B28" s="10">
        <f>B21*'Calcs-2'!$B40</f>
        <v>140.25</v>
      </c>
      <c r="C28" s="10">
        <f>C21*'Calcs-2'!$B40</f>
        <v>273.06675</v>
      </c>
      <c r="D28" s="10">
        <f>D21*'Calcs-2'!$B40</f>
        <v>398.2257098</v>
      </c>
      <c r="E28" s="10">
        <f>E21*'Calcs-2'!$B40</f>
        <v>515.4975401</v>
      </c>
      <c r="F28" s="10">
        <f>F21*'Calcs-2'!$B40</f>
        <v>624.6480114</v>
      </c>
      <c r="G28" s="10">
        <f>G21*'Calcs-2'!$B40</f>
        <v>725.4379109</v>
      </c>
      <c r="H28" s="10">
        <f>H21*'Calcs-2'!$B40</f>
        <v>817.6229476</v>
      </c>
      <c r="I28" s="10">
        <f>I21*'Calcs-2'!$B40</f>
        <v>900.9536557</v>
      </c>
      <c r="J28" s="10">
        <f>J21*'Calcs-2'!$B40</f>
        <v>975.1752971</v>
      </c>
      <c r="K28" s="10">
        <f>K21*'Calcs-2'!$B40</f>
        <v>1040.027761</v>
      </c>
      <c r="L28" s="10">
        <f>L21*'Calcs-2'!$B40</f>
        <v>1095.245461</v>
      </c>
      <c r="M28" s="10">
        <f>M21*'Calcs-2'!$B40</f>
        <v>1140.557235</v>
      </c>
      <c r="N28" s="10">
        <f>N21*'Calcs-2'!$B40</f>
        <v>1175.686234</v>
      </c>
      <c r="O28" s="10">
        <f>O21*'Calcs-2'!$B40</f>
        <v>1200.349822</v>
      </c>
      <c r="P28" s="10">
        <f>P21*'Calcs-2'!$B40</f>
        <v>1214.25946</v>
      </c>
      <c r="Q28" s="10">
        <f>Q21*'Calcs-2'!$B40</f>
        <v>1217.120599</v>
      </c>
      <c r="R28" s="10">
        <f>R21*'Calcs-2'!$B40</f>
        <v>1208.632565</v>
      </c>
      <c r="S28" s="10">
        <f>S21*'Calcs-2'!$B40</f>
        <v>1188.488443</v>
      </c>
      <c r="T28" s="10">
        <f>T21*'Calcs-2'!$B40</f>
        <v>1156.374962</v>
      </c>
      <c r="U28" s="10">
        <f>U21*'Calcs-2'!$B40</f>
        <v>1111.972374</v>
      </c>
      <c r="V28" s="10">
        <f>V21*'Calcs-2'!$B40</f>
        <v>1054.954333</v>
      </c>
      <c r="W28" s="10">
        <f>W21*'Calcs-2'!$B40</f>
        <v>984.9877692</v>
      </c>
      <c r="X28" s="10">
        <f>X21*'Calcs-2'!$B40</f>
        <v>901.7327659</v>
      </c>
      <c r="Y28" s="10">
        <f>Y21*'Calcs-2'!$B40</f>
        <v>804.8424297</v>
      </c>
    </row>
    <row r="29">
      <c r="A29" s="6" t="s">
        <v>90</v>
      </c>
      <c r="B29" s="10">
        <f t="shared" ref="B29:Y29" si="13">SUM(B24:B28)</f>
        <v>1905</v>
      </c>
      <c r="C29" s="10">
        <f t="shared" si="13"/>
        <v>3731.846</v>
      </c>
      <c r="D29" s="10">
        <f t="shared" si="13"/>
        <v>5475.710375</v>
      </c>
      <c r="E29" s="10">
        <f t="shared" si="13"/>
        <v>7131.537354</v>
      </c>
      <c r="F29" s="10">
        <f t="shared" si="13"/>
        <v>8694.03252</v>
      </c>
      <c r="G29" s="10">
        <f t="shared" si="13"/>
        <v>10157.65181</v>
      </c>
      <c r="H29" s="10">
        <f t="shared" si="13"/>
        <v>11516.59004</v>
      </c>
      <c r="I29" s="10">
        <f t="shared" si="13"/>
        <v>12764.76885</v>
      </c>
      <c r="J29" s="10">
        <f t="shared" si="13"/>
        <v>13895.82411</v>
      </c>
      <c r="K29" s="10">
        <f t="shared" si="13"/>
        <v>14903.0928</v>
      </c>
      <c r="L29" s="10">
        <f t="shared" si="13"/>
        <v>15779.59918</v>
      </c>
      <c r="M29" s="10">
        <f t="shared" si="13"/>
        <v>16518.04043</v>
      </c>
      <c r="N29" s="10">
        <f t="shared" si="13"/>
        <v>17110.7715</v>
      </c>
      <c r="O29" s="10">
        <f t="shared" si="13"/>
        <v>17549.7894</v>
      </c>
      <c r="P29" s="10">
        <f t="shared" si="13"/>
        <v>17826.71665</v>
      </c>
      <c r="Q29" s="10">
        <f t="shared" si="13"/>
        <v>17932.78402</v>
      </c>
      <c r="R29" s="10">
        <f t="shared" si="13"/>
        <v>17858.81246</v>
      </c>
      <c r="S29" s="10">
        <f t="shared" si="13"/>
        <v>17595.19418</v>
      </c>
      <c r="T29" s="10">
        <f t="shared" si="13"/>
        <v>17131.87289</v>
      </c>
      <c r="U29" s="10">
        <f t="shared" si="13"/>
        <v>16458.32305</v>
      </c>
      <c r="V29" s="10">
        <f t="shared" si="13"/>
        <v>15563.52828</v>
      </c>
      <c r="W29" s="10">
        <f t="shared" si="13"/>
        <v>14435.95864</v>
      </c>
      <c r="X29" s="10">
        <f t="shared" si="13"/>
        <v>13063.54692</v>
      </c>
      <c r="Y29" s="10">
        <f t="shared" si="13"/>
        <v>11433.66387</v>
      </c>
    </row>
    <row r="30">
      <c r="A30" s="6"/>
      <c r="B30" s="6"/>
      <c r="C30" s="6"/>
      <c r="D30" s="6"/>
      <c r="E30" s="6"/>
      <c r="F30" s="6"/>
      <c r="G30" s="6"/>
      <c r="H30" s="6"/>
      <c r="I30" s="6"/>
      <c r="J30" s="6"/>
      <c r="K30" s="6"/>
      <c r="L30" s="6"/>
      <c r="M30" s="6"/>
      <c r="N30" s="6"/>
      <c r="O30" s="6"/>
      <c r="P30" s="6"/>
      <c r="Q30" s="6"/>
      <c r="R30" s="6"/>
      <c r="S30" s="6"/>
      <c r="T30" s="6"/>
      <c r="U30" s="6"/>
      <c r="V30" s="6"/>
      <c r="W30" s="6"/>
      <c r="X30" s="6"/>
      <c r="Y30" s="6"/>
    </row>
    <row r="31">
      <c r="A31" s="6"/>
      <c r="B31" s="6"/>
      <c r="C31" s="6"/>
      <c r="D31" s="6"/>
      <c r="E31" s="6"/>
      <c r="F31" s="6"/>
      <c r="G31" s="6"/>
      <c r="H31" s="6"/>
      <c r="I31" s="6"/>
      <c r="J31" s="6"/>
      <c r="K31" s="6"/>
      <c r="L31" s="6"/>
      <c r="M31" s="6"/>
      <c r="N31" s="6"/>
      <c r="O31" s="6"/>
      <c r="P31" s="6"/>
      <c r="Q31" s="6"/>
      <c r="R31" s="6"/>
      <c r="S31" s="6"/>
      <c r="T31" s="6"/>
      <c r="U31" s="6"/>
      <c r="V31" s="6"/>
      <c r="W31" s="6"/>
      <c r="X31" s="6"/>
      <c r="Y31"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14" t="s">
        <v>40</v>
      </c>
      <c r="C1" s="14" t="s">
        <v>41</v>
      </c>
      <c r="D1" s="14" t="s">
        <v>42</v>
      </c>
      <c r="E1" s="14" t="s">
        <v>43</v>
      </c>
      <c r="F1" s="14" t="s">
        <v>44</v>
      </c>
      <c r="G1" s="14" t="s">
        <v>45</v>
      </c>
      <c r="H1" s="14" t="s">
        <v>46</v>
      </c>
      <c r="I1" s="14" t="s">
        <v>47</v>
      </c>
      <c r="J1" s="14" t="s">
        <v>48</v>
      </c>
      <c r="K1" s="14" t="s">
        <v>49</v>
      </c>
      <c r="L1" s="14" t="s">
        <v>50</v>
      </c>
      <c r="M1" s="14" t="s">
        <v>51</v>
      </c>
      <c r="N1" s="14" t="s">
        <v>52</v>
      </c>
      <c r="O1" s="14" t="s">
        <v>53</v>
      </c>
      <c r="P1" s="14" t="s">
        <v>54</v>
      </c>
      <c r="Q1" s="14" t="s">
        <v>55</v>
      </c>
      <c r="R1" s="14" t="s">
        <v>56</v>
      </c>
      <c r="S1" s="14" t="s">
        <v>57</v>
      </c>
      <c r="T1" s="14" t="s">
        <v>58</v>
      </c>
      <c r="U1" s="14" t="s">
        <v>59</v>
      </c>
      <c r="V1" s="14" t="s">
        <v>60</v>
      </c>
      <c r="W1" s="14" t="s">
        <v>61</v>
      </c>
      <c r="X1" s="14" t="s">
        <v>62</v>
      </c>
      <c r="Y1" s="14" t="s">
        <v>63</v>
      </c>
    </row>
    <row r="2">
      <c r="A2" s="14" t="s">
        <v>91</v>
      </c>
      <c r="B2" s="6"/>
      <c r="C2" s="6"/>
      <c r="D2" s="6"/>
      <c r="E2" s="6"/>
      <c r="F2" s="6"/>
      <c r="G2" s="6"/>
      <c r="H2" s="6"/>
      <c r="I2" s="6"/>
      <c r="J2" s="6"/>
      <c r="K2" s="6"/>
      <c r="L2" s="6"/>
      <c r="M2" s="6"/>
      <c r="N2" s="6"/>
      <c r="O2" s="6"/>
      <c r="P2" s="6"/>
      <c r="Q2" s="6"/>
      <c r="R2" s="6"/>
      <c r="S2" s="6"/>
      <c r="T2" s="6"/>
      <c r="U2" s="6"/>
      <c r="V2" s="6"/>
      <c r="W2" s="6"/>
      <c r="X2" s="6"/>
      <c r="Y2" s="6"/>
    </row>
    <row r="3">
      <c r="A3" s="6" t="s">
        <v>92</v>
      </c>
      <c r="B3" s="10">
        <f>'Sales and Costs'!B8</f>
        <v>15164</v>
      </c>
      <c r="C3" s="10">
        <f>'Sales and Costs'!C8</f>
        <v>15676.61</v>
      </c>
      <c r="D3" s="10">
        <f>'Sales and Costs'!D8</f>
        <v>16207.98791</v>
      </c>
      <c r="E3" s="10">
        <f>'Sales and Costs'!E8</f>
        <v>16758.85879</v>
      </c>
      <c r="F3" s="10">
        <f>'Sales and Costs'!F8</f>
        <v>17329.97678</v>
      </c>
      <c r="G3" s="10">
        <f>'Sales and Costs'!G8</f>
        <v>17922.12626</v>
      </c>
      <c r="H3" s="10">
        <f>'Sales and Costs'!H8</f>
        <v>18536.12313</v>
      </c>
      <c r="I3" s="10">
        <f>'Sales and Costs'!I8</f>
        <v>19172.8161</v>
      </c>
      <c r="J3" s="10">
        <f>'Sales and Costs'!J8</f>
        <v>19833.08803</v>
      </c>
      <c r="K3" s="10">
        <f>'Sales and Costs'!K8</f>
        <v>20517.85737</v>
      </c>
      <c r="L3" s="10">
        <f>'Sales and Costs'!L8</f>
        <v>21228.07958</v>
      </c>
      <c r="M3" s="10">
        <f>'Sales and Costs'!M8</f>
        <v>21964.74872</v>
      </c>
      <c r="N3" s="10">
        <f>'Sales and Costs'!N8</f>
        <v>22728.89901</v>
      </c>
      <c r="O3" s="10">
        <f>'Sales and Costs'!O8</f>
        <v>23521.60652</v>
      </c>
      <c r="P3" s="10">
        <f>'Sales and Costs'!P8</f>
        <v>24343.99087</v>
      </c>
      <c r="Q3" s="10">
        <f>'Sales and Costs'!Q8</f>
        <v>25197.21705</v>
      </c>
      <c r="R3" s="10">
        <f>'Sales and Costs'!R8</f>
        <v>26082.49734</v>
      </c>
      <c r="S3" s="10">
        <f>'Sales and Costs'!S8</f>
        <v>27001.09322</v>
      </c>
      <c r="T3" s="10">
        <f>'Sales and Costs'!T8</f>
        <v>27954.31743</v>
      </c>
      <c r="U3" s="10">
        <f>'Sales and Costs'!U8</f>
        <v>28943.53615</v>
      </c>
      <c r="V3" s="10">
        <f>'Sales and Costs'!V8</f>
        <v>29970.17114</v>
      </c>
      <c r="W3" s="10">
        <f>'Sales and Costs'!W8</f>
        <v>31035.70215</v>
      </c>
      <c r="X3" s="10">
        <f>'Sales and Costs'!X8</f>
        <v>32141.66926</v>
      </c>
      <c r="Y3" s="10">
        <f>'Sales and Costs'!Y8</f>
        <v>33289.67543</v>
      </c>
    </row>
    <row r="4">
      <c r="A4" s="6"/>
      <c r="B4" s="6"/>
      <c r="C4" s="6"/>
      <c r="D4" s="6"/>
      <c r="E4" s="6"/>
      <c r="F4" s="6"/>
      <c r="G4" s="6"/>
      <c r="H4" s="6"/>
      <c r="I4" s="6"/>
      <c r="J4" s="6"/>
      <c r="K4" s="6"/>
      <c r="L4" s="6"/>
      <c r="M4" s="6"/>
      <c r="N4" s="6"/>
      <c r="O4" s="6"/>
      <c r="P4" s="6"/>
      <c r="Q4" s="6"/>
      <c r="R4" s="6"/>
      <c r="S4" s="6"/>
      <c r="T4" s="6"/>
      <c r="U4" s="6"/>
      <c r="V4" s="6"/>
      <c r="W4" s="6"/>
      <c r="X4" s="6"/>
      <c r="Y4" s="6"/>
    </row>
    <row r="5">
      <c r="A5" s="14" t="s">
        <v>93</v>
      </c>
      <c r="B5" s="6"/>
      <c r="C5" s="6"/>
      <c r="D5" s="6"/>
      <c r="E5" s="6"/>
      <c r="F5" s="6"/>
      <c r="G5" s="6"/>
      <c r="H5" s="6"/>
      <c r="I5" s="6"/>
      <c r="J5" s="6"/>
      <c r="K5" s="6"/>
      <c r="L5" s="6"/>
      <c r="M5" s="6"/>
      <c r="N5" s="6"/>
      <c r="O5" s="6"/>
      <c r="P5" s="6"/>
      <c r="Q5" s="6"/>
      <c r="R5" s="6"/>
      <c r="S5" s="6"/>
      <c r="T5" s="6"/>
      <c r="U5" s="6"/>
      <c r="V5" s="6"/>
      <c r="W5" s="6"/>
      <c r="X5" s="6"/>
      <c r="Y5" s="6"/>
    </row>
    <row r="6">
      <c r="A6" s="6" t="s">
        <v>94</v>
      </c>
      <c r="B6" s="10">
        <f>Purchases!B8</f>
        <v>17005</v>
      </c>
      <c r="C6" s="10">
        <f>Purchases!C8</f>
        <v>17336.175</v>
      </c>
      <c r="D6" s="10">
        <f>Purchases!D8</f>
        <v>17674.88363</v>
      </c>
      <c r="E6" s="10">
        <f>Purchases!E8</f>
        <v>18021.32164</v>
      </c>
      <c r="F6" s="10">
        <f>Purchases!F8</f>
        <v>18375.69045</v>
      </c>
      <c r="G6" s="10">
        <f>Purchases!G8</f>
        <v>18738.19727</v>
      </c>
      <c r="H6" s="10">
        <f>Purchases!H8</f>
        <v>19109.05533</v>
      </c>
      <c r="I6" s="10">
        <f>Purchases!I8</f>
        <v>19488.48403</v>
      </c>
      <c r="J6" s="10">
        <f>Purchases!J8</f>
        <v>19876.70914</v>
      </c>
      <c r="K6" s="10">
        <f>Purchases!K8</f>
        <v>20273.96301</v>
      </c>
      <c r="L6" s="10">
        <f>Purchases!L8</f>
        <v>20680.48477</v>
      </c>
      <c r="M6" s="10">
        <f>Purchases!M8</f>
        <v>21096.52056</v>
      </c>
      <c r="N6" s="10">
        <f>Purchases!N8</f>
        <v>21522.3237</v>
      </c>
      <c r="O6" s="10">
        <f>Purchases!O8</f>
        <v>21958.15496</v>
      </c>
      <c r="P6" s="10">
        <f>Purchases!P8</f>
        <v>22404.28279</v>
      </c>
      <c r="Q6" s="10">
        <f>Purchases!Q8</f>
        <v>22860.98354</v>
      </c>
      <c r="R6" s="10">
        <f>Purchases!R8</f>
        <v>23328.54173</v>
      </c>
      <c r="S6" s="10">
        <f>Purchases!S8</f>
        <v>23807.25029</v>
      </c>
      <c r="T6" s="10">
        <f>Purchases!T8</f>
        <v>24297.41084</v>
      </c>
      <c r="U6" s="10">
        <f>Purchases!U8</f>
        <v>24799.33396</v>
      </c>
      <c r="V6" s="10">
        <f>Purchases!V8</f>
        <v>25313.33948</v>
      </c>
      <c r="W6" s="10">
        <f>Purchases!W8</f>
        <v>25839.75674</v>
      </c>
      <c r="X6" s="10">
        <f>Purchases!X8</f>
        <v>26378.92494</v>
      </c>
      <c r="Y6" s="10">
        <f>Purchases!Y8</f>
        <v>26931.19344</v>
      </c>
    </row>
    <row r="7">
      <c r="A7" s="6"/>
      <c r="B7" s="6"/>
      <c r="C7" s="6"/>
      <c r="D7" s="6"/>
      <c r="E7" s="6"/>
      <c r="F7" s="6"/>
      <c r="G7" s="6"/>
      <c r="H7" s="6"/>
      <c r="I7" s="6"/>
      <c r="J7" s="6"/>
      <c r="K7" s="6"/>
      <c r="L7" s="6"/>
      <c r="M7" s="6"/>
      <c r="N7" s="6"/>
      <c r="O7" s="6"/>
      <c r="P7" s="6"/>
      <c r="Q7" s="6"/>
      <c r="R7" s="6"/>
      <c r="S7" s="6"/>
      <c r="T7" s="6"/>
      <c r="U7" s="6"/>
      <c r="V7" s="6"/>
      <c r="W7" s="6"/>
      <c r="X7" s="6"/>
      <c r="Y7" s="6"/>
    </row>
    <row r="8">
      <c r="A8" s="14" t="s">
        <v>95</v>
      </c>
      <c r="B8" s="10">
        <f t="shared" ref="B8:Y8" si="1">B3-B6</f>
        <v>-1841</v>
      </c>
      <c r="C8" s="10">
        <f t="shared" si="1"/>
        <v>-1659.565</v>
      </c>
      <c r="D8" s="10">
        <f t="shared" si="1"/>
        <v>-1466.895715</v>
      </c>
      <c r="E8" s="10">
        <f t="shared" si="1"/>
        <v>-1262.462845</v>
      </c>
      <c r="F8" s="10">
        <f t="shared" si="1"/>
        <v>-1045.713667</v>
      </c>
      <c r="G8" s="10">
        <f t="shared" si="1"/>
        <v>-816.0710114</v>
      </c>
      <c r="H8" s="10">
        <f t="shared" si="1"/>
        <v>-572.9321988</v>
      </c>
      <c r="I8" s="10">
        <f t="shared" si="1"/>
        <v>-315.6679253</v>
      </c>
      <c r="J8" s="10">
        <f t="shared" si="1"/>
        <v>-43.62110163</v>
      </c>
      <c r="K8" s="10">
        <f t="shared" si="1"/>
        <v>243.8943581</v>
      </c>
      <c r="L8" s="10">
        <f t="shared" si="1"/>
        <v>547.5948015</v>
      </c>
      <c r="M8" s="10">
        <f t="shared" si="1"/>
        <v>868.2281581</v>
      </c>
      <c r="N8" s="10">
        <f t="shared" si="1"/>
        <v>1206.575317</v>
      </c>
      <c r="O8" s="10">
        <f t="shared" si="1"/>
        <v>1563.451563</v>
      </c>
      <c r="P8" s="10">
        <f t="shared" si="1"/>
        <v>1939.70808</v>
      </c>
      <c r="Q8" s="10">
        <f t="shared" si="1"/>
        <v>2336.233515</v>
      </c>
      <c r="R8" s="10">
        <f t="shared" si="1"/>
        <v>2753.955614</v>
      </c>
      <c r="S8" s="10">
        <f t="shared" si="1"/>
        <v>3193.842928</v>
      </c>
      <c r="T8" s="10">
        <f t="shared" si="1"/>
        <v>3656.906591</v>
      </c>
      <c r="U8" s="10">
        <f t="shared" si="1"/>
        <v>4144.202184</v>
      </c>
      <c r="V8" s="10">
        <f t="shared" si="1"/>
        <v>4656.831668</v>
      </c>
      <c r="W8" s="10">
        <f t="shared" si="1"/>
        <v>5195.945414</v>
      </c>
      <c r="X8" s="10">
        <f t="shared" si="1"/>
        <v>5762.744315</v>
      </c>
      <c r="Y8" s="10">
        <f t="shared" si="1"/>
        <v>6358.48199</v>
      </c>
    </row>
    <row r="9">
      <c r="A9" s="6"/>
      <c r="B9" s="6"/>
      <c r="C9" s="6"/>
      <c r="D9" s="6"/>
      <c r="E9" s="6"/>
      <c r="F9" s="6"/>
      <c r="G9" s="6"/>
      <c r="H9" s="6"/>
      <c r="I9" s="6"/>
      <c r="J9" s="6"/>
      <c r="K9" s="6"/>
      <c r="L9" s="6"/>
      <c r="M9" s="6"/>
      <c r="N9" s="6"/>
      <c r="O9" s="6"/>
      <c r="P9" s="6"/>
      <c r="Q9" s="6"/>
      <c r="R9" s="6"/>
      <c r="S9" s="6"/>
      <c r="T9" s="6"/>
      <c r="U9" s="6"/>
      <c r="V9" s="6"/>
      <c r="W9" s="6"/>
      <c r="X9" s="6"/>
      <c r="Y9" s="6"/>
    </row>
    <row r="10">
      <c r="A10" s="14" t="s">
        <v>96</v>
      </c>
      <c r="B10" s="6"/>
      <c r="C10" s="6"/>
      <c r="D10" s="6"/>
      <c r="E10" s="6"/>
      <c r="F10" s="6"/>
      <c r="G10" s="6"/>
      <c r="H10" s="6"/>
      <c r="I10" s="6"/>
      <c r="J10" s="6"/>
      <c r="K10" s="6"/>
      <c r="L10" s="6"/>
      <c r="M10" s="6"/>
      <c r="N10" s="6"/>
      <c r="O10" s="6"/>
      <c r="P10" s="6"/>
      <c r="Q10" s="6"/>
      <c r="R10" s="6"/>
      <c r="S10" s="6"/>
      <c r="T10" s="6"/>
      <c r="U10" s="6"/>
      <c r="V10" s="6"/>
      <c r="W10" s="6"/>
      <c r="X10" s="6"/>
      <c r="Y10" s="6"/>
    </row>
    <row r="11">
      <c r="A11" s="6" t="s">
        <v>97</v>
      </c>
      <c r="B11" s="13">
        <v>0.0</v>
      </c>
      <c r="C11" s="10">
        <f t="shared" ref="C11:Y11" si="2">B13</f>
        <v>-1841</v>
      </c>
      <c r="D11" s="10">
        <f t="shared" si="2"/>
        <v>-3500.565</v>
      </c>
      <c r="E11" s="10">
        <f t="shared" si="2"/>
        <v>-4967.460715</v>
      </c>
      <c r="F11" s="10">
        <f t="shared" si="2"/>
        <v>-6229.92356</v>
      </c>
      <c r="G11" s="10">
        <f t="shared" si="2"/>
        <v>-7275.637227</v>
      </c>
      <c r="H11" s="10">
        <f t="shared" si="2"/>
        <v>-8091.708238</v>
      </c>
      <c r="I11" s="10">
        <f t="shared" si="2"/>
        <v>-8664.640437</v>
      </c>
      <c r="J11" s="10">
        <f t="shared" si="2"/>
        <v>-8980.308362</v>
      </c>
      <c r="K11" s="10">
        <f t="shared" si="2"/>
        <v>-9023.929464</v>
      </c>
      <c r="L11" s="10">
        <f t="shared" si="2"/>
        <v>-8780.035106</v>
      </c>
      <c r="M11" s="10">
        <f t="shared" si="2"/>
        <v>-8232.440304</v>
      </c>
      <c r="N11" s="10">
        <f t="shared" si="2"/>
        <v>-7364.212146</v>
      </c>
      <c r="O11" s="10">
        <f t="shared" si="2"/>
        <v>-6157.63683</v>
      </c>
      <c r="P11" s="10">
        <f t="shared" si="2"/>
        <v>-4594.185267</v>
      </c>
      <c r="Q11" s="10">
        <f t="shared" si="2"/>
        <v>-2654.477188</v>
      </c>
      <c r="R11" s="10">
        <f t="shared" si="2"/>
        <v>-318.2436729</v>
      </c>
      <c r="S11" s="10">
        <f t="shared" si="2"/>
        <v>2435.711941</v>
      </c>
      <c r="T11" s="10">
        <f t="shared" si="2"/>
        <v>5629.554869</v>
      </c>
      <c r="U11" s="10">
        <f t="shared" si="2"/>
        <v>9286.461461</v>
      </c>
      <c r="V11" s="10">
        <f t="shared" si="2"/>
        <v>13430.66364</v>
      </c>
      <c r="W11" s="10">
        <f t="shared" si="2"/>
        <v>18087.49531</v>
      </c>
      <c r="X11" s="10">
        <f t="shared" si="2"/>
        <v>23283.44073</v>
      </c>
      <c r="Y11" s="10">
        <f t="shared" si="2"/>
        <v>29046.18504</v>
      </c>
    </row>
    <row r="12">
      <c r="A12" s="6" t="s">
        <v>95</v>
      </c>
      <c r="B12" s="10">
        <f t="shared" ref="B12:Y12" si="3">B8</f>
        <v>-1841</v>
      </c>
      <c r="C12" s="10">
        <f t="shared" si="3"/>
        <v>-1659.565</v>
      </c>
      <c r="D12" s="10">
        <f t="shared" si="3"/>
        <v>-1466.895715</v>
      </c>
      <c r="E12" s="10">
        <f t="shared" si="3"/>
        <v>-1262.462845</v>
      </c>
      <c r="F12" s="10">
        <f t="shared" si="3"/>
        <v>-1045.713667</v>
      </c>
      <c r="G12" s="10">
        <f t="shared" si="3"/>
        <v>-816.0710114</v>
      </c>
      <c r="H12" s="10">
        <f t="shared" si="3"/>
        <v>-572.9321988</v>
      </c>
      <c r="I12" s="10">
        <f t="shared" si="3"/>
        <v>-315.6679253</v>
      </c>
      <c r="J12" s="10">
        <f t="shared" si="3"/>
        <v>-43.62110163</v>
      </c>
      <c r="K12" s="10">
        <f t="shared" si="3"/>
        <v>243.8943581</v>
      </c>
      <c r="L12" s="10">
        <f t="shared" si="3"/>
        <v>547.5948015</v>
      </c>
      <c r="M12" s="10">
        <f t="shared" si="3"/>
        <v>868.2281581</v>
      </c>
      <c r="N12" s="10">
        <f t="shared" si="3"/>
        <v>1206.575317</v>
      </c>
      <c r="O12" s="10">
        <f t="shared" si="3"/>
        <v>1563.451563</v>
      </c>
      <c r="P12" s="10">
        <f t="shared" si="3"/>
        <v>1939.70808</v>
      </c>
      <c r="Q12" s="10">
        <f t="shared" si="3"/>
        <v>2336.233515</v>
      </c>
      <c r="R12" s="10">
        <f t="shared" si="3"/>
        <v>2753.955614</v>
      </c>
      <c r="S12" s="10">
        <f t="shared" si="3"/>
        <v>3193.842928</v>
      </c>
      <c r="T12" s="10">
        <f t="shared" si="3"/>
        <v>3656.906591</v>
      </c>
      <c r="U12" s="10">
        <f t="shared" si="3"/>
        <v>4144.202184</v>
      </c>
      <c r="V12" s="10">
        <f t="shared" si="3"/>
        <v>4656.831668</v>
      </c>
      <c r="W12" s="10">
        <f t="shared" si="3"/>
        <v>5195.945414</v>
      </c>
      <c r="X12" s="10">
        <f t="shared" si="3"/>
        <v>5762.744315</v>
      </c>
      <c r="Y12" s="10">
        <f t="shared" si="3"/>
        <v>6358.48199</v>
      </c>
    </row>
    <row r="13">
      <c r="A13" s="6" t="s">
        <v>98</v>
      </c>
      <c r="B13" s="10">
        <f t="shared" ref="B13:Y13" si="4">B11+B12</f>
        <v>-1841</v>
      </c>
      <c r="C13" s="10">
        <f t="shared" si="4"/>
        <v>-3500.565</v>
      </c>
      <c r="D13" s="10">
        <f t="shared" si="4"/>
        <v>-4967.460715</v>
      </c>
      <c r="E13" s="10">
        <f t="shared" si="4"/>
        <v>-6229.92356</v>
      </c>
      <c r="F13" s="10">
        <f t="shared" si="4"/>
        <v>-7275.637227</v>
      </c>
      <c r="G13" s="10">
        <f t="shared" si="4"/>
        <v>-8091.708238</v>
      </c>
      <c r="H13" s="10">
        <f t="shared" si="4"/>
        <v>-8664.640437</v>
      </c>
      <c r="I13" s="10">
        <f t="shared" si="4"/>
        <v>-8980.308362</v>
      </c>
      <c r="J13" s="10">
        <f t="shared" si="4"/>
        <v>-9023.929464</v>
      </c>
      <c r="K13" s="10">
        <f t="shared" si="4"/>
        <v>-8780.035106</v>
      </c>
      <c r="L13" s="10">
        <f t="shared" si="4"/>
        <v>-8232.440304</v>
      </c>
      <c r="M13" s="10">
        <f t="shared" si="4"/>
        <v>-7364.212146</v>
      </c>
      <c r="N13" s="10">
        <f t="shared" si="4"/>
        <v>-6157.63683</v>
      </c>
      <c r="O13" s="10">
        <f t="shared" si="4"/>
        <v>-4594.185267</v>
      </c>
      <c r="P13" s="10">
        <f t="shared" si="4"/>
        <v>-2654.477188</v>
      </c>
      <c r="Q13" s="10">
        <f t="shared" si="4"/>
        <v>-318.2436729</v>
      </c>
      <c r="R13" s="10">
        <f t="shared" si="4"/>
        <v>2435.711941</v>
      </c>
      <c r="S13" s="10">
        <f t="shared" si="4"/>
        <v>5629.554869</v>
      </c>
      <c r="T13" s="10">
        <f t="shared" si="4"/>
        <v>9286.461461</v>
      </c>
      <c r="U13" s="10">
        <f t="shared" si="4"/>
        <v>13430.66364</v>
      </c>
      <c r="V13" s="10">
        <f t="shared" si="4"/>
        <v>18087.49531</v>
      </c>
      <c r="W13" s="10">
        <f t="shared" si="4"/>
        <v>23283.44073</v>
      </c>
      <c r="X13" s="10">
        <f t="shared" si="4"/>
        <v>29046.18504</v>
      </c>
      <c r="Y13" s="10">
        <f t="shared" si="4"/>
        <v>35404.66703</v>
      </c>
    </row>
    <row r="14">
      <c r="A14" s="6"/>
      <c r="B14" s="6"/>
      <c r="C14" s="6"/>
      <c r="D14" s="6"/>
      <c r="E14" s="6"/>
      <c r="F14" s="6"/>
      <c r="G14" s="6"/>
      <c r="H14" s="6"/>
      <c r="I14" s="6"/>
      <c r="J14" s="6"/>
      <c r="K14" s="6"/>
      <c r="L14" s="6"/>
      <c r="M14" s="6"/>
      <c r="N14" s="6"/>
      <c r="O14" s="6"/>
      <c r="P14" s="6"/>
      <c r="Q14" s="6"/>
      <c r="R14" s="6"/>
      <c r="S14" s="6"/>
      <c r="T14" s="6"/>
      <c r="U14" s="6"/>
      <c r="V14" s="6"/>
      <c r="W14" s="6"/>
      <c r="X14" s="6"/>
      <c r="Y14" s="6"/>
    </row>
  </sheetData>
  <drawing r:id="rId1"/>
</worksheet>
</file>